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F559796F-576B-4899-8362-7E6D1532E5FC}" xr6:coauthVersionLast="47" xr6:coauthVersionMax="47" xr10:uidLastSave="{00000000-0000-0000-0000-000000000000}"/>
  <bookViews>
    <workbookView xWindow="-120" yWindow="-120" windowWidth="29040" windowHeight="15840" activeTab="2" xr2:uid="{7A8F9BC0-66B7-4F8B-BD1C-3D0F6118A565}"/>
  </bookViews>
  <sheets>
    <sheet name="csvSheet" sheetId="6" r:id="rId1"/>
    <sheet name="PR Form" sheetId="1" state="hidden" r:id="rId2"/>
    <sheet name="PR Form (2)" sheetId="4" r:id="rId3"/>
    <sheet name="Revision History" sheetId="5" r:id="rId4"/>
    <sheet name="Attachments" sheetId="3" state="hidden" r:id="rId5"/>
    <sheet name="Sheet2" sheetId="2" state="hidden" r:id="rId6"/>
  </sheets>
  <definedNames>
    <definedName name="_xlnm.Print_Area" localSheetId="1">'PR Form'!$B$3:$P$36</definedName>
    <definedName name="_xlnm.Print_Area" localSheetId="2">'PR Form (2)'!$B$4:$Q$199</definedName>
    <definedName name="_xlnm.Print_Area" localSheetId="5">Sheet2!$B$3:$L$38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2" i="4" l="1" a="1"/>
  <c r="D172" i="4" s="1"/>
  <c r="F172" i="4" s="1" a="1"/>
  <c r="F172" i="4" s="1"/>
  <c r="D173" i="4" a="1"/>
  <c r="D173" i="4" s="1"/>
  <c r="F173" i="4" s="1" a="1"/>
  <c r="F173" i="4" s="1"/>
  <c r="D174" i="4" a="1"/>
  <c r="D174" i="4" s="1"/>
  <c r="F174" i="4" s="1" a="1"/>
  <c r="F174" i="4" s="1"/>
  <c r="D175" i="4" a="1"/>
  <c r="D175" i="4" s="1"/>
  <c r="F175" i="4" s="1" a="1"/>
  <c r="F175" i="4" s="1"/>
  <c r="D176" i="4" a="1"/>
  <c r="D176" i="4" s="1"/>
  <c r="F176" i="4" s="1" a="1"/>
  <c r="F176" i="4" s="1"/>
  <c r="D177" i="4" a="1"/>
  <c r="D177" i="4" s="1"/>
  <c r="F177" i="4" s="1" a="1"/>
  <c r="F177" i="4" s="1"/>
  <c r="D178" i="4" a="1"/>
  <c r="D178" i="4" s="1"/>
  <c r="F178" i="4" s="1" a="1"/>
  <c r="F178" i="4" s="1"/>
  <c r="D179" i="4" a="1"/>
  <c r="D179" i="4" s="1"/>
  <c r="F179" i="4" s="1" a="1"/>
  <c r="F179" i="4" s="1"/>
  <c r="D180" i="4" a="1"/>
  <c r="D180" i="4" s="1"/>
  <c r="F180" i="4" s="1" a="1"/>
  <c r="F180" i="4" s="1"/>
  <c r="D181" i="4" a="1"/>
  <c r="D181" i="4" s="1"/>
  <c r="F181" i="4" s="1" a="1"/>
  <c r="F181" i="4" s="1"/>
  <c r="D182" i="4" a="1"/>
  <c r="D182" i="4" s="1"/>
  <c r="F182" i="4" s="1" a="1"/>
  <c r="F182" i="4" s="1"/>
  <c r="D183" i="4" a="1"/>
  <c r="D183" i="4" s="1"/>
  <c r="F183" i="4" s="1" a="1"/>
  <c r="F183" i="4" s="1"/>
  <c r="D184" i="4" a="1"/>
  <c r="D184" i="4" s="1"/>
  <c r="F184" i="4" s="1" a="1"/>
  <c r="F184" i="4" s="1"/>
  <c r="D185" i="4" a="1"/>
  <c r="D185" i="4" s="1"/>
  <c r="F185" i="4" s="1" a="1"/>
  <c r="F185" i="4" s="1"/>
  <c r="D186" i="4" a="1"/>
  <c r="D186" i="4" s="1"/>
  <c r="F186" i="4" s="1" a="1"/>
  <c r="F186" i="4" s="1"/>
  <c r="D131" i="4" a="1"/>
  <c r="D131" i="4" s="1"/>
  <c r="K131" i="4" s="1"/>
  <c r="D132" i="4" a="1"/>
  <c r="D132" i="4" s="1"/>
  <c r="K132" i="4" s="1"/>
  <c r="D133" i="4" a="1"/>
  <c r="D133" i="4" s="1"/>
  <c r="K133" i="4" s="1"/>
  <c r="D134" i="4" a="1"/>
  <c r="D134" i="4" s="1"/>
  <c r="K134" i="4" s="1"/>
  <c r="D135" i="4" a="1"/>
  <c r="D135" i="4" s="1"/>
  <c r="K135" i="4" s="1"/>
  <c r="D136" i="4" a="1"/>
  <c r="D136" i="4" s="1"/>
  <c r="K136" i="4" s="1"/>
  <c r="D137" i="4" a="1"/>
  <c r="D137" i="4" s="1"/>
  <c r="K137" i="4" s="1"/>
  <c r="D138" i="4" a="1"/>
  <c r="D138" i="4" s="1"/>
  <c r="K138" i="4" s="1"/>
  <c r="D139" i="4" a="1"/>
  <c r="D139" i="4" s="1"/>
  <c r="K139" i="4" s="1"/>
  <c r="D140" i="4" a="1"/>
  <c r="D140" i="4" s="1"/>
  <c r="K140" i="4" s="1"/>
  <c r="D141" i="4" a="1"/>
  <c r="D141" i="4" s="1"/>
  <c r="K141" i="4" s="1"/>
  <c r="D142" i="4" a="1"/>
  <c r="D142" i="4" s="1"/>
  <c r="K142" i="4" s="1"/>
  <c r="D143" i="4" a="1"/>
  <c r="D143" i="4" s="1"/>
  <c r="K143" i="4" s="1"/>
  <c r="D144" i="4" a="1"/>
  <c r="D144" i="4" s="1"/>
  <c r="K144" i="4" s="1"/>
  <c r="D145" i="4" a="1"/>
  <c r="D145" i="4" s="1"/>
  <c r="K145" i="4" s="1"/>
  <c r="M17" i="1"/>
  <c r="N186" i="4" l="1"/>
  <c r="N185" i="4"/>
  <c r="N184" i="4"/>
  <c r="N183" i="4"/>
  <c r="N182" i="4"/>
  <c r="N181" i="4"/>
  <c r="N180" i="4"/>
  <c r="N179" i="4"/>
  <c r="N178" i="4"/>
  <c r="N177" i="4"/>
  <c r="N176" i="4"/>
  <c r="N175" i="4"/>
  <c r="N174" i="4"/>
  <c r="N173" i="4"/>
  <c r="N172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J138" i="4" a="1"/>
  <c r="J138" i="4" s="1"/>
  <c r="J145" i="4" a="1"/>
  <c r="J145" i="4" s="1"/>
  <c r="J137" i="4" a="1"/>
  <c r="J137" i="4" s="1"/>
  <c r="J144" i="4" a="1"/>
  <c r="J144" i="4" s="1"/>
  <c r="J136" i="4" a="1"/>
  <c r="J136" i="4" s="1"/>
  <c r="J143" i="4" a="1"/>
  <c r="J143" i="4" s="1"/>
  <c r="J135" i="4" a="1"/>
  <c r="J135" i="4" s="1"/>
  <c r="J142" i="4" a="1"/>
  <c r="J142" i="4" s="1"/>
  <c r="J134" i="4" a="1"/>
  <c r="J134" i="4" s="1"/>
  <c r="J141" i="4" a="1"/>
  <c r="J141" i="4" s="1"/>
  <c r="J133" i="4" a="1"/>
  <c r="J133" i="4" s="1"/>
  <c r="J140" i="4" a="1"/>
  <c r="J140" i="4" s="1"/>
  <c r="J132" i="4" a="1"/>
  <c r="J132" i="4" s="1"/>
  <c r="J139" i="4" a="1"/>
  <c r="J139" i="4" s="1"/>
  <c r="J131" i="4" a="1"/>
  <c r="J131" i="4" s="1"/>
  <c r="N145" i="4"/>
  <c r="N144" i="4"/>
  <c r="N143" i="4"/>
  <c r="N142" i="4"/>
  <c r="N141" i="4"/>
  <c r="N140" i="4"/>
  <c r="N139" i="4"/>
  <c r="N138" i="4"/>
  <c r="N137" i="4"/>
  <c r="N136" i="4"/>
  <c r="N135" i="4"/>
  <c r="N134" i="4"/>
  <c r="N133" i="4"/>
  <c r="N132" i="4"/>
  <c r="N131" i="4"/>
  <c r="J179" i="4" a="1"/>
  <c r="J179" i="4" s="1"/>
  <c r="J186" i="4" a="1"/>
  <c r="J186" i="4" s="1"/>
  <c r="J178" i="4" a="1"/>
  <c r="J178" i="4" s="1"/>
  <c r="J185" i="4" a="1"/>
  <c r="J185" i="4" s="1"/>
  <c r="J177" i="4" a="1"/>
  <c r="J177" i="4" s="1"/>
  <c r="J184" i="4" a="1"/>
  <c r="J184" i="4" s="1"/>
  <c r="J176" i="4" a="1"/>
  <c r="J176" i="4" s="1"/>
  <c r="J183" i="4" a="1"/>
  <c r="J183" i="4" s="1"/>
  <c r="J175" i="4" a="1"/>
  <c r="J175" i="4" s="1"/>
  <c r="J182" i="4" a="1"/>
  <c r="J182" i="4" s="1"/>
  <c r="J174" i="4" a="1"/>
  <c r="J174" i="4" s="1"/>
  <c r="J181" i="4" a="1"/>
  <c r="J181" i="4" s="1"/>
  <c r="J173" i="4" a="1"/>
  <c r="J173" i="4" s="1"/>
  <c r="J180" i="4" a="1"/>
  <c r="J180" i="4" s="1"/>
  <c r="J172" i="4" a="1"/>
  <c r="J172" i="4" s="1"/>
  <c r="F145" i="4" a="1"/>
  <c r="F145" i="4" s="1"/>
  <c r="F144" i="4" a="1"/>
  <c r="F144" i="4" s="1"/>
  <c r="F143" i="4" a="1"/>
  <c r="F143" i="4" s="1"/>
  <c r="F142" i="4" a="1"/>
  <c r="F142" i="4" s="1"/>
  <c r="F141" i="4" a="1"/>
  <c r="F141" i="4" s="1"/>
  <c r="F140" i="4" a="1"/>
  <c r="F140" i="4" s="1"/>
  <c r="F139" i="4" a="1"/>
  <c r="F139" i="4" s="1"/>
  <c r="F138" i="4" a="1"/>
  <c r="F138" i="4" s="1"/>
  <c r="F137" i="4" a="1"/>
  <c r="F137" i="4" s="1"/>
  <c r="F136" i="4" a="1"/>
  <c r="F136" i="4" s="1"/>
  <c r="F135" i="4" a="1"/>
  <c r="F135" i="4" s="1"/>
  <c r="F134" i="4" a="1"/>
  <c r="F134" i="4" s="1"/>
  <c r="F133" i="4" a="1"/>
  <c r="F133" i="4" s="1"/>
  <c r="F132" i="4" a="1"/>
  <c r="F132" i="4" s="1"/>
  <c r="F131" i="4" a="1"/>
  <c r="F131" i="4" s="1"/>
  <c r="N146" i="4" l="1"/>
  <c r="N187" i="4" l="1"/>
  <c r="D15" i="4" a="1"/>
  <c r="D15" i="4"/>
  <c r="F15" i="4" a="1"/>
  <c r="F15" i="4"/>
  <c r="J15" i="4" a="1"/>
  <c r="J15" i="4"/>
  <c r="K15" i="4"/>
  <c r="N15" i="4"/>
  <c r="D16" i="4" a="1"/>
  <c r="D16" i="4"/>
  <c r="F16" i="4" a="1"/>
  <c r="F16" i="4"/>
  <c r="J16" i="4" a="1"/>
  <c r="J16" i="4"/>
  <c r="K16" i="4"/>
  <c r="N16" i="4"/>
  <c r="D17" i="4" a="1"/>
  <c r="D17" i="4"/>
  <c r="F17" i="4" a="1"/>
  <c r="F17" i="4"/>
  <c r="J17" i="4" a="1"/>
  <c r="J17" i="4"/>
  <c r="K17" i="4"/>
  <c r="N17" i="4"/>
  <c r="D18" i="4" a="1"/>
  <c r="D18" i="4"/>
  <c r="F18" i="4" a="1"/>
  <c r="F18" i="4"/>
  <c r="J18" i="4" a="1"/>
  <c r="J18" i="4"/>
  <c r="K18" i="4"/>
  <c r="N18" i="4"/>
  <c r="D19" i="4" a="1"/>
  <c r="D19" i="4"/>
  <c r="F19" i="4" a="1"/>
  <c r="F19" i="4"/>
  <c r="J19" i="4" a="1"/>
  <c r="J19" i="4"/>
  <c r="K19" i="4"/>
  <c r="N19" i="4"/>
  <c r="D20" i="4" a="1"/>
  <c r="D20" i="4"/>
  <c r="F20" i="4" a="1"/>
  <c r="F20" i="4"/>
  <c r="J20" i="4" a="1"/>
  <c r="J20" i="4"/>
  <c r="K20" i="4"/>
  <c r="N20" i="4"/>
  <c r="D21" i="4" a="1"/>
  <c r="D21" i="4"/>
  <c r="F21" i="4" a="1"/>
  <c r="F21" i="4"/>
  <c r="J21" i="4" a="1"/>
  <c r="J21" i="4"/>
  <c r="K21" i="4"/>
  <c r="N21" i="4"/>
  <c r="D22" i="4" a="1"/>
  <c r="D22" i="4"/>
  <c r="F22" i="4" a="1"/>
  <c r="F22" i="4"/>
  <c r="J22" i="4" a="1"/>
  <c r="J22" i="4"/>
  <c r="K22" i="4"/>
  <c r="N22" i="4"/>
  <c r="D23" i="4" a="1"/>
  <c r="D23" i="4"/>
  <c r="F23" i="4" a="1"/>
  <c r="F23" i="4"/>
  <c r="J23" i="4" a="1"/>
  <c r="J23" i="4"/>
  <c r="K23" i="4"/>
  <c r="N23" i="4"/>
  <c r="D24" i="4" a="1"/>
  <c r="D24" i="4"/>
  <c r="F24" i="4" a="1"/>
  <c r="F24" i="4"/>
  <c r="J24" i="4" a="1"/>
  <c r="J24" i="4"/>
  <c r="K24" i="4"/>
  <c r="N24" i="4"/>
  <c r="N25" i="4"/>
  <c r="D51" i="4" a="1"/>
  <c r="D51" i="4"/>
  <c r="F51" i="4" a="1"/>
  <c r="F51" i="4"/>
  <c r="J51" i="4" a="1"/>
  <c r="J51" i="4"/>
  <c r="K51" i="4"/>
  <c r="N51" i="4"/>
  <c r="D52" i="4" a="1"/>
  <c r="D52" i="4"/>
  <c r="F52" i="4" a="1"/>
  <c r="F52" i="4"/>
  <c r="J52" i="4" a="1"/>
  <c r="J52" i="4"/>
  <c r="K52" i="4"/>
  <c r="N52" i="4"/>
  <c r="D53" i="4" a="1"/>
  <c r="D53" i="4"/>
  <c r="F53" i="4" a="1"/>
  <c r="F53" i="4"/>
  <c r="J53" i="4" a="1"/>
  <c r="J53" i="4"/>
  <c r="K53" i="4"/>
  <c r="N53" i="4"/>
  <c r="D54" i="4" a="1"/>
  <c r="D54" i="4"/>
  <c r="F54" i="4" a="1"/>
  <c r="F54" i="4"/>
  <c r="J54" i="4" a="1"/>
  <c r="J54" i="4"/>
  <c r="K54" i="4"/>
  <c r="N54" i="4"/>
  <c r="D55" i="4" a="1"/>
  <c r="D55" i="4"/>
  <c r="F55" i="4" a="1"/>
  <c r="F55" i="4"/>
  <c r="J55" i="4" a="1"/>
  <c r="J55" i="4"/>
  <c r="K55" i="4"/>
  <c r="N55" i="4"/>
  <c r="D56" i="4" a="1"/>
  <c r="D56" i="4"/>
  <c r="F56" i="4" a="1"/>
  <c r="F56" i="4"/>
  <c r="J56" i="4" a="1"/>
  <c r="J56" i="4"/>
  <c r="K56" i="4"/>
  <c r="N56" i="4"/>
  <c r="D57" i="4" a="1"/>
  <c r="D57" i="4"/>
  <c r="F57" i="4" a="1"/>
  <c r="F57" i="4"/>
  <c r="J57" i="4" a="1"/>
  <c r="J57" i="4"/>
  <c r="K57" i="4"/>
  <c r="N57" i="4"/>
  <c r="D58" i="4" a="1"/>
  <c r="D58" i="4"/>
  <c r="F58" i="4" a="1"/>
  <c r="F58" i="4"/>
  <c r="J58" i="4" a="1"/>
  <c r="J58" i="4"/>
  <c r="K58" i="4"/>
  <c r="N58" i="4"/>
  <c r="D59" i="4" a="1"/>
  <c r="D59" i="4"/>
  <c r="F59" i="4" a="1"/>
  <c r="F59" i="4"/>
  <c r="J59" i="4" a="1"/>
  <c r="J59" i="4"/>
  <c r="K59" i="4"/>
  <c r="N59" i="4"/>
  <c r="D60" i="4" a="1"/>
  <c r="D60" i="4"/>
  <c r="F60" i="4" a="1"/>
  <c r="F60" i="4"/>
  <c r="J60" i="4" a="1"/>
  <c r="J60" i="4"/>
  <c r="K60" i="4"/>
  <c r="N60" i="4"/>
  <c r="D61" i="4" a="1"/>
  <c r="D61" i="4"/>
  <c r="F61" i="4" a="1"/>
  <c r="F61" i="4"/>
  <c r="J61" i="4" a="1"/>
  <c r="J61" i="4"/>
  <c r="K61" i="4"/>
  <c r="N61" i="4"/>
  <c r="D62" i="4" a="1"/>
  <c r="D62" i="4"/>
  <c r="F62" i="4" a="1"/>
  <c r="F62" i="4"/>
  <c r="J62" i="4" a="1"/>
  <c r="J62" i="4"/>
  <c r="K62" i="4"/>
  <c r="N62" i="4"/>
  <c r="D63" i="4" a="1"/>
  <c r="D63" i="4"/>
  <c r="F63" i="4" a="1"/>
  <c r="F63" i="4"/>
  <c r="J63" i="4" a="1"/>
  <c r="J63" i="4"/>
  <c r="K63" i="4"/>
  <c r="N63" i="4"/>
  <c r="D64" i="4" a="1"/>
  <c r="D64" i="4"/>
  <c r="F64" i="4" a="1"/>
  <c r="F64" i="4"/>
  <c r="J64" i="4" a="1"/>
  <c r="J64" i="4"/>
  <c r="K64" i="4"/>
  <c r="N64" i="4"/>
  <c r="D65" i="4" a="1"/>
  <c r="D65" i="4"/>
  <c r="F65" i="4" a="1"/>
  <c r="F65" i="4"/>
  <c r="J65" i="4" a="1"/>
  <c r="J65" i="4"/>
  <c r="K65" i="4"/>
  <c r="N65" i="4"/>
  <c r="N66" i="4"/>
  <c r="D90" i="4" a="1"/>
  <c r="D90" i="4"/>
  <c r="F90" i="4" a="1"/>
  <c r="F90" i="4"/>
  <c r="J90" i="4" a="1"/>
  <c r="J90" i="4"/>
  <c r="K90" i="4"/>
  <c r="N90" i="4"/>
  <c r="D91" i="4" a="1"/>
  <c r="D91" i="4"/>
  <c r="F91" i="4" a="1"/>
  <c r="F91" i="4"/>
  <c r="J91" i="4" a="1"/>
  <c r="J91" i="4"/>
  <c r="K91" i="4"/>
  <c r="N91" i="4"/>
  <c r="D92" i="4" a="1"/>
  <c r="D92" i="4"/>
  <c r="F92" i="4" a="1"/>
  <c r="F92" i="4"/>
  <c r="J92" i="4" a="1"/>
  <c r="J92" i="4"/>
  <c r="K92" i="4"/>
  <c r="N92" i="4"/>
  <c r="D93" i="4" a="1"/>
  <c r="D93" i="4"/>
  <c r="F93" i="4" a="1"/>
  <c r="F93" i="4"/>
  <c r="J93" i="4" a="1"/>
  <c r="J93" i="4"/>
  <c r="K93" i="4"/>
  <c r="N93" i="4"/>
  <c r="D94" i="4" a="1"/>
  <c r="D94" i="4"/>
  <c r="F94" i="4" a="1"/>
  <c r="F94" i="4"/>
  <c r="J94" i="4" a="1"/>
  <c r="J94" i="4"/>
  <c r="K94" i="4"/>
  <c r="N94" i="4"/>
  <c r="D95" i="4" a="1"/>
  <c r="D95" i="4"/>
  <c r="F95" i="4" a="1"/>
  <c r="F95" i="4"/>
  <c r="J95" i="4" a="1"/>
  <c r="J95" i="4"/>
  <c r="K95" i="4"/>
  <c r="N95" i="4"/>
  <c r="D96" i="4" a="1"/>
  <c r="D96" i="4"/>
  <c r="F96" i="4" a="1"/>
  <c r="F96" i="4"/>
  <c r="J96" i="4" a="1"/>
  <c r="J96" i="4"/>
  <c r="K96" i="4"/>
  <c r="N96" i="4"/>
  <c r="D97" i="4" a="1"/>
  <c r="D97" i="4"/>
  <c r="F97" i="4" a="1"/>
  <c r="F97" i="4"/>
  <c r="J97" i="4" a="1"/>
  <c r="J97" i="4"/>
  <c r="K97" i="4"/>
  <c r="N97" i="4"/>
  <c r="D98" i="4" a="1"/>
  <c r="D98" i="4"/>
  <c r="F98" i="4" a="1"/>
  <c r="F98" i="4"/>
  <c r="J98" i="4" a="1"/>
  <c r="J98" i="4"/>
  <c r="K98" i="4"/>
  <c r="N98" i="4"/>
  <c r="D99" i="4" a="1"/>
  <c r="D99" i="4"/>
  <c r="F99" i="4" a="1"/>
  <c r="F99" i="4"/>
  <c r="J99" i="4" a="1"/>
  <c r="J99" i="4"/>
  <c r="K99" i="4"/>
  <c r="N99" i="4"/>
  <c r="D100" i="4" a="1"/>
  <c r="D100" i="4"/>
  <c r="F100" i="4" a="1"/>
  <c r="F100" i="4"/>
  <c r="J100" i="4" a="1"/>
  <c r="J100" i="4"/>
  <c r="K100" i="4"/>
  <c r="N100" i="4"/>
  <c r="D101" i="4" a="1"/>
  <c r="D101" i="4"/>
  <c r="F101" i="4" a="1"/>
  <c r="F101" i="4"/>
  <c r="J101" i="4" a="1"/>
  <c r="J101" i="4"/>
  <c r="K101" i="4"/>
  <c r="N101" i="4"/>
  <c r="D102" i="4" a="1"/>
  <c r="D102" i="4"/>
  <c r="F102" i="4" a="1"/>
  <c r="F102" i="4"/>
  <c r="J102" i="4" a="1"/>
  <c r="J102" i="4"/>
  <c r="K102" i="4"/>
  <c r="N102" i="4"/>
  <c r="D103" i="4" a="1"/>
  <c r="D103" i="4"/>
  <c r="F103" i="4" a="1"/>
  <c r="F103" i="4"/>
  <c r="J103" i="4" a="1"/>
  <c r="J103" i="4"/>
  <c r="K103" i="4"/>
  <c r="N103" i="4"/>
  <c r="D104" i="4" a="1"/>
  <c r="D104" i="4"/>
  <c r="F104" i="4" a="1"/>
  <c r="F104" i="4"/>
  <c r="J104" i="4" a="1"/>
  <c r="J104" i="4"/>
  <c r="K104" i="4"/>
  <c r="N104" i="4"/>
  <c r="N10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<sst xmlns="http://schemas.openxmlformats.org/spreadsheetml/2006/main" count="426" uniqueCount="213">
  <si>
    <t>Department Manager</t>
  </si>
  <si>
    <t>:</t>
  </si>
  <si>
    <t>Date</t>
  </si>
  <si>
    <t>REQUISITION FORM</t>
  </si>
  <si>
    <t>Requestor's Name</t>
  </si>
  <si>
    <t>Department</t>
  </si>
  <si>
    <t>Please complete  the form below:</t>
  </si>
  <si>
    <t>Quantity</t>
  </si>
  <si>
    <t>Price</t>
  </si>
  <si>
    <t>Remarks</t>
  </si>
  <si>
    <t>Specification</t>
  </si>
  <si>
    <t>Date of Request</t>
  </si>
  <si>
    <t>F6002</t>
  </si>
  <si>
    <t>F6001D</t>
  </si>
  <si>
    <t>JB Elite</t>
  </si>
  <si>
    <t>Local seller, 30 days delivery</t>
  </si>
  <si>
    <t>Name of the Supplier</t>
  </si>
  <si>
    <t>Item number</t>
  </si>
  <si>
    <t>Purpose of the Request</t>
  </si>
  <si>
    <t>Total Amount</t>
  </si>
  <si>
    <t>USD</t>
  </si>
  <si>
    <t>Supplier 1</t>
  </si>
  <si>
    <t>Supplier 2</t>
  </si>
  <si>
    <t>Supplier 3</t>
  </si>
  <si>
    <t>Requestor Signature</t>
  </si>
  <si>
    <t>Date:_______________</t>
  </si>
  <si>
    <t>Currency</t>
  </si>
  <si>
    <t>Shenzen New Oxygen Purification (Alibaba)</t>
  </si>
  <si>
    <t>Soldering Fume Extractor, Dual Channel, 3-layer filter etc.</t>
  </si>
  <si>
    <t>Shipping TBD when placing order. Coming from China. Taxes and Duties approximately 12-15% of the total price.</t>
  </si>
  <si>
    <t>Project Number</t>
  </si>
  <si>
    <t>Eliminate toxic fumes from soldering, for the safety of the employees.</t>
  </si>
  <si>
    <t>Guangdong Fumego Purification Tech</t>
  </si>
  <si>
    <t>Single Channel with remote</t>
  </si>
  <si>
    <t>Single Channel only</t>
  </si>
  <si>
    <t>F6001</t>
  </si>
  <si>
    <t>Item Origin - China</t>
  </si>
  <si>
    <t>Aljerico G. Taleon</t>
  </si>
  <si>
    <t xml:space="preserve">R&amp;D Electronics </t>
  </si>
  <si>
    <t>Attachment #1</t>
  </si>
  <si>
    <t>Attachment #2</t>
  </si>
  <si>
    <t>Attachment #3</t>
  </si>
  <si>
    <t>Comments:</t>
  </si>
  <si>
    <t>REQUISITION FORM / PURCHASE REQUEST</t>
  </si>
  <si>
    <t>Maker / Supplier</t>
  </si>
  <si>
    <t>Item Description</t>
  </si>
  <si>
    <t>PR number</t>
  </si>
  <si>
    <t>Project Name / Purpose</t>
  </si>
  <si>
    <t>Checked by</t>
  </si>
  <si>
    <t>Approved by</t>
  </si>
  <si>
    <t>( Please provide specifications of the request or drawings if any)</t>
  </si>
  <si>
    <t>Item no.</t>
  </si>
  <si>
    <t>(Requestor's Manager)</t>
  </si>
  <si>
    <t>(Finance)</t>
  </si>
  <si>
    <t>Eugene M. Erro</t>
  </si>
  <si>
    <t>Finance Department</t>
  </si>
  <si>
    <t>For new employee</t>
  </si>
  <si>
    <t>Gaisano Interpace</t>
  </si>
  <si>
    <t>Computer Monitor - Samsung 24"</t>
  </si>
  <si>
    <t>PURCHASE REQUISITION FORM</t>
  </si>
  <si>
    <t>Amount</t>
  </si>
  <si>
    <t>Date Needed:</t>
  </si>
  <si>
    <t>Project Name / Purpose:</t>
  </si>
  <si>
    <t>Date of Request:</t>
  </si>
  <si>
    <t>PR number:</t>
  </si>
  <si>
    <t>Date Needed                     :</t>
  </si>
  <si>
    <t>Details</t>
  </si>
  <si>
    <t>First Issuance</t>
  </si>
  <si>
    <t>Prepared by</t>
  </si>
  <si>
    <t>Eugene Erro</t>
  </si>
  <si>
    <t>-</t>
  </si>
  <si>
    <t>Rolyn Macalisang</t>
  </si>
  <si>
    <t>10/27/2022</t>
  </si>
  <si>
    <t>Change name from Requisition Form/Purchase Request to Purchase Requisition Form</t>
  </si>
  <si>
    <t>Rev. History</t>
  </si>
  <si>
    <t xml:space="preserve">Form Name: </t>
  </si>
  <si>
    <t>Purchase Requisition Form</t>
  </si>
  <si>
    <t>Form No:</t>
  </si>
  <si>
    <t>FORM-001</t>
  </si>
  <si>
    <t>Form 001-Rev1</t>
  </si>
  <si>
    <t>Added  "Date Needed"</t>
  </si>
  <si>
    <t xml:space="preserve">Add "Total amount" at the bottom </t>
  </si>
  <si>
    <t>Approved by:</t>
  </si>
  <si>
    <t>Support Group - Finance Dept</t>
  </si>
  <si>
    <t>2301-001</t>
  </si>
  <si>
    <t>Price is VAT Inc</t>
  </si>
  <si>
    <t>Manufacturer</t>
  </si>
  <si>
    <t>Distributor</t>
  </si>
  <si>
    <t>Product Page</t>
  </si>
  <si>
    <t>Unit Price</t>
  </si>
  <si>
    <t>Total Price</t>
  </si>
  <si>
    <t>MPN + Description</t>
  </si>
  <si>
    <t>350778-1 | Rectangular Power Connecto</t>
  </si>
  <si>
    <t>TE Connectivity</t>
  </si>
  <si>
    <t>Avnet</t>
  </si>
  <si>
    <t>r, 3 Contact(s), Female, Solder Termi</t>
  </si>
  <si>
    <t>nal, Receptacle</t>
  </si>
  <si>
    <t>Microchip</t>
  </si>
  <si>
    <t>Digi-Key</t>
  </si>
  <si>
    <t>Arrow Electronics</t>
  </si>
  <si>
    <t>Mouser</t>
  </si>
  <si>
    <t>RS</t>
  </si>
  <si>
    <t>https://octopart.com/opatz8j6/a1?t=Exow3xY_Piak1vVywBNdRPBs-IxMw5MOFlBTxyD7234DbiYjlSEcBx1rSJ59EHVVixOKWdgxAZBcsz2JNjWcA0AABiWpQXT25dVUlxdDBz67qGQFs_32UKbodjKoqdSAlKScCN9NbWRnYEd76l81LwbFJxcd4YlmLY-WTsf1Y1XRJBQz4prfI6kk8_Kkbx9OyQuvOgsRQIPpVJ4xZaWUSJKJPRVLLT5T33djO4SKHwweKcABbOImdL6J2dOYkfnTc6zs6C7OZw</t>
  </si>
  <si>
    <t>PHP 38.856</t>
  </si>
  <si>
    <t>PHP 3885.6</t>
  </si>
  <si>
    <t>627-20 | Hand Driver Multi-Tap Tool 1</t>
  </si>
  <si>
    <t>Klein Tools</t>
  </si>
  <si>
    <t>https://octopart.com/opatz8j6/a1?t=VPbr_6jcVvP1hzJHes_EA2XIbSSxgg0IsVN2Bn4EfuNtCBiEvuuSSFcovKOumnV0KVN8EXFZr2eMYVy6NsohjrHkeT1bpz0eNpRUv56TOJeV46eJ-tne3DzI0uph-mAqTjFU0b-WCooscrU6OZdUkaY5T2k1oac8YMRKP-CCJd-yJ9SHU3wL2WAi5cZhQNgdTcI3MhAUof8G06w8e135iI0rqkOACo-3fKa0tFVAJBqLGWyTfpaDQpc0z8EpYvLl88rSEQ</t>
  </si>
  <si>
    <t>PHP 2199.302</t>
  </si>
  <si>
    <t>PHP 2199.3</t>
  </si>
  <si>
    <t>0/32 8/32 6/32 Tip 6 Taps Plastic Han</t>
  </si>
  <si>
    <t>dle Clear</t>
  </si>
  <si>
    <t>388725N | GEARWRENCH Standard Pipe Ta</t>
  </si>
  <si>
    <t>Apex Tool Group</t>
  </si>
  <si>
    <t>https://octopart.com/opatz8j6/a1?t=Wx5zwPx8H60BfbBy2P-f_2gP_hrEtbCjz1e-tlp2-_LLTMIHyF5hHXceTfv06WYWB_XSf5mbh0EwchxVk__lBWXD_vGUbPfkmO4pTzzLrWkURcHC77DqTOa0s6c0t7PqdszlxBYbmulbbfoKFqCQm7v8lLb2-SE43-4BICxNW98uUZfE3lahl4CXBhCyGIVC-QUCdpBUE72c-oY4cOqK7-7ifwQCTSHyy9hFbar-9ybMNkCe6iRztDKFCtUkLfocaWk8pCw</t>
  </si>
  <si>
    <t>PHP 602.105</t>
  </si>
  <si>
    <t>PHP 602.1</t>
  </si>
  <si>
    <t>p: 8-1-1/4, NC, 4 Flutes, Carbon Stee</t>
  </si>
  <si>
    <t>l, Bright/Uncoated - 2-3/4" OAL, Metr</t>
  </si>
  <si>
    <t>ic Coarse | Part...</t>
  </si>
  <si>
    <t>47948-0001 | Antenna Omni-Directional</t>
  </si>
  <si>
    <t>Molex</t>
  </si>
  <si>
    <t>https://octopart.com/opatz8j6/a1?t=gRGLeuUr6OuNBYXgPc9wNCdBZ14rdI1-aeHs_9sPB7fk215t3XM5G-HUsRIIpo_e0ovqL2O-2tPYo89QwYwwnGuRplX1PGmPLCUemysQHflcL4G_w7G4JHcNHCJiXxw27IiQn0muBxv-h0hz-gbITIxJTbqT-G0dKxK0YQhjcCaL3aoekKsHN9Rk5JTZp9GVBhutFun88vq6sCdHI5v9Cer9waMqpyJqLt6Yz5fVuIJklIPSkOlE6SDH6gsJ0cptuUAlwqs</t>
  </si>
  <si>
    <t>PHP 107.04</t>
  </si>
  <si>
    <t xml:space="preserve"> 3.3dBi Gain 2483.5MHz SMD T/R</t>
  </si>
  <si>
    <t>206560-0100 | GNSS Stand Alone Antenn</t>
  </si>
  <si>
    <t>Avnet Europe</t>
  </si>
  <si>
    <t>https://octopart.com/opatz8j6/a1?t=zvUSRpv-4DwLJSJgM-IRz4scMbuZ8eXPyl1_um9mELiVwcaGlA_w6vptM4mKRlAg16v79lVajsJcsQOSnYoflxvjhcwZMkNqJk51uJq-2D97X5BUVCCFlQxRP7OUUSijy6CTM0Y9BEcl-9h8CxxLzBRBh3LYWnGuvE817oqUY1BcAY2jMhN0JnWDZ9R-5EVJj-MbpPFo0iyvjtXYYB_Z50HG8LzVWy5d7sQ6JFns1bRLjcTNpJ0D4WGhvYbxZGlyVIcRPJoqWA</t>
  </si>
  <si>
    <t>PHP 195.136</t>
  </si>
  <si>
    <t>PHP 780.54</t>
  </si>
  <si>
    <t>a Linear 1564MHz/1578MHz/1605MHz 0.9d</t>
  </si>
  <si>
    <t>Bi/1dBi/1.37dBi Adhesive Box</t>
  </si>
  <si>
    <t xml:space="preserve">HEF4013BT,653 | LOGIC, FLIP FLOP, D, </t>
  </si>
  <si>
    <t>Nexperia</t>
  </si>
  <si>
    <t>https://octopart.com/opatz8j6/a1?t=OiOyxSMnCMgE85Gt9DXxmM4mNqXy4eFyvGiYF9iGvxeQNP53UVOc_K7lJGMc7fNMitXqGVFHFdKCGidtCXr9xKSX1NeXV-1ufIK4ACQaHKqNjFcGHRVZsJicnw7eVeoIlciPywsHzY9BzOtpKjHl4MbU0colwxWxf_vIaGEVvMk-dkiPeAub7Q46tjnMCjb0All4cjqDoNVUOY6iP_tohU216ptWvYZ8wjP3TZwnkqPlavZS4bRz2kL2PHBL1CHlVi4pgiM</t>
  </si>
  <si>
    <t>PHP 23.063</t>
  </si>
  <si>
    <t>PHP 23.06</t>
  </si>
  <si>
    <t>30NS, SOIC-14; Flip-Flop Type: D; Pro</t>
  </si>
  <si>
    <t>pagation Delay: 30ns; Su</t>
  </si>
  <si>
    <t>74LVC74APW,118 | 74LVC Series 3.6 V S</t>
  </si>
  <si>
    <t>https://octopart.com/opatz8j6/a1?t=2Wqji7d72XfjVuTwRUKaImRH-rHtd08mv1FO0vEualkQMZHTynlG6d79KtuHFBXzx52ZXdL7Uvn_CvxA4UCQmFZMBkVl2IxLldhjrR_4KQn5yTjWH6Ya-ehQQF-VqJ0v27ktolNMPPSy63zLBOjHyJGiTzhTmHNuryEU7FC-Cy2mXvlbgvohoLXm209qfvK3bA5JCnUZbSQzxNDeUSFZj_4zPvSUfZBE_tG2Lui_inzGL8IfRL0veLTvaU9UzH9gFNFNO3C3</t>
  </si>
  <si>
    <t>PHP 25.809</t>
  </si>
  <si>
    <t>PHP 25.81</t>
  </si>
  <si>
    <t xml:space="preserve">MT Positive Edge Trigger Dual D-Type </t>
  </si>
  <si>
    <t>Flip Flop - TSSOP-14</t>
  </si>
  <si>
    <t>74HC573D,653 | 74HC Series 5 V 3-Stat</t>
  </si>
  <si>
    <t>https://octopart.com/opatz8j6/a1?t=XU39Z8hFSviSWIgAMuVD6K2Jcg__AZ4uyP_cQCtGV5_WfPt4rI8IPrAxv0H7Rpy2rx0ktOc7LlVDK5KwRAWJJjPNVRVpUaOkaBfeRXkI4RISEV5oIVqvthnP3BL60YYu18a-oxiRV2TQqgqh4oX4aTyKIgsMp55se0OkXEyDqv3Yqd1ny_hwpG2zWBgCISmx-8_D3XgVJ0fS7Th7MlrRBnRPI4qSwA3k7ZqiuuL8EgF_1KkBlzcXuqohLNksSKD4iKybPFR3fQ</t>
  </si>
  <si>
    <t>PHP 27.642</t>
  </si>
  <si>
    <t>PHP 1382.1</t>
  </si>
  <si>
    <t>e Octal D-Type Transparent Latch Surf</t>
  </si>
  <si>
    <t>ace Mount - SOIC-20</t>
  </si>
  <si>
    <t xml:space="preserve">74HC74D,653 | 74HC74; 74HCT74 - Dual </t>
  </si>
  <si>
    <t>https://octopart.com/opatz8j6/a1?t=PTX4BFLTBEXFoEZNzbPEYeFKR-FiC0phZ4aXIFuuDDdVV_7LZpHNvmNxQC9Mnnqy_8TWleG9hjHoDc7GFJ7lkyIT-ZVcWl8cAx7-w2_1Zvdby_OFQevIhpwuXyBwcaqpDbGMI0gkyOyaa_JSdrlkZ8zlZTJzrw9bFqYu9ECslg15COoR_LVbprcQqzCY-_BMgDEXuav_QBWVRIsKBdhCP9Pl_YAooUxuX_lArmOka6nXxYTZL02gL0q70DdL6VgJzehqURtD</t>
  </si>
  <si>
    <t>PHP 5.998</t>
  </si>
  <si>
    <t>PHP 14995</t>
  </si>
  <si>
    <t xml:space="preserve">D-type flip-flop with set and reset; </t>
  </si>
  <si>
    <t>positive edge-trigger</t>
  </si>
  <si>
    <t xml:space="preserve">ADF4156BCPZ | Clock Generator 500MHz </t>
  </si>
  <si>
    <t>Analog Devices</t>
  </si>
  <si>
    <t>https://octopart.com/opatz8j6/a1?t=f-3llk5hmuSiJc9rUI2Sic3aYq5vlpiAB6-44aDAl2dGgtdfQXYNdo30BAuJ6OnFGcjLlMtODwzCpDEzl9gHPwJGeuEJYtJJckCHGyQvZTQc5WtMdUcG83rOxQRKVK355cfvkHccK6a6a8ZtLhfZeOZBJWkaYabJDkPB0boc0kmApsx60ij15kyuXHIKpDO0gLfW73Vex01y1qkyXBi-D9dgeS8w7_wBLz40q6Xr05hFhFBIB2SK75V9E792ac_TMJ4bCQ</t>
  </si>
  <si>
    <t>PHP 506.842</t>
  </si>
  <si>
    <t>PHP 506.84</t>
  </si>
  <si>
    <t>to 6.2GHz Input 20-Pin LFCSP Processi</t>
  </si>
  <si>
    <t>ng EP</t>
  </si>
  <si>
    <t xml:space="preserve">MIC1555YM5-TR | MIC1555 Series 5 MHz </t>
  </si>
  <si>
    <t>https://octopart.com/opatz8j6/a1?t=L9iPvKRXQTX-95OPPc1is_IiREZPjnuQVkytasz-MTfT5abEP8FXMxHg5otraRMkkGusoIIrqU05VzmrY71EqrqP4Z0Sl9z_yXb31fLq4QFPvdlwvYT8lJnrnjBQd9kZGORMYVccIyuFwC_kZrAsmeVC_7dxZ5w1d_9bH8a-vTII9ItpAW8TBm5VgiUI6N7YPR6uP4s3sil7U12Prkn3LVG2QQLOS6jD0JbR0ZZr0fCoHnxgk87fIA02LHz_MByiFLWbrNc</t>
  </si>
  <si>
    <t>PHP 58.207</t>
  </si>
  <si>
    <t>PHP 58.21</t>
  </si>
  <si>
    <t>20 mA IttyBitty RC Timer / Oscillator</t>
  </si>
  <si>
    <t xml:space="preserve"> - SOT-23-5</t>
  </si>
  <si>
    <t>https://octopart.com/opatz8j6/a1?t=IcS1TcmjqAkDammf21lxuH4xmMxGvmJGvAOd__goZSojDBQFnUfWEhi0Jzfx0AzvByPSkMwnkuetkhE2qhdQThsTbN4LbcqgsL5Cfn665K7JtPd0TBXmGV9iM1BZyZ3v5qj62L2KvRTmfOH5OfEGN_2Uh8gPFK0GjHdRnuNGI104w9qjNVXrfbWjOzDnV5WqSP-qjfSdCVndkI7BnmR54XUFkLqoonKRCS1ZQ8HweLdcJhTMjxqtuNVlxg4s2Qk9d6Kn</t>
  </si>
  <si>
    <t>PHP 59.542</t>
  </si>
  <si>
    <t>PHP 59.54</t>
  </si>
  <si>
    <t>Rochester Electronics</t>
  </si>
  <si>
    <t>https://octopart.com/opatz8j6/a1?t=nljHyar7iATCNiHc7ETLs2YRvQsztK3wBkhV1A_BWeBU2TbNY93_i3nqtZiN1B-ehCVanDtjzLt7h1U2rS5cXJP0Zj-c-yjW9aseZxc0s6swRwYG1k5xJVVjDSRX100vtYitPleChMcH2Qe8ik1YkLme9-zVsgM0R2Qe6hWFcky-tc3RYJVUXY5yS3mtmWZsO_iRTvTab_t5kYbrNv62CTw3WebOVCJU4jQo2RgWVtJ3Zyywte011RD6AGPo0G5Yt2I</t>
  </si>
  <si>
    <t>PHP 311.354</t>
  </si>
  <si>
    <t>PHP 311.35</t>
  </si>
  <si>
    <t>74HC4046AD,653 | SOIC-16_150mil Clock</t>
  </si>
  <si>
    <t>https://octopart.com/opatz8j6/a1?t=khhncDOPakXQz0kxp49e5JyCFwKSVDbvn3DVWgAlJogARG8a5i21Ydk7dzDz7sT8HXBkA4KRMMUOK04lmT7uebvwuMz7IsJf66W6AH2Ww1TJRfBa0XlwVgKHHGDbejiXyeQyD9jpWeeg5B4mmp89W2aOfwcvvYYW0VY0_d7cGToEnpJH1xIb1WMTwcDoiiLSv2EVUOGEpAbZpFa2IxWxsjuDodso-EUX-Ftdzz-N74qelgATmqpp90QS6JVsPRnOmv2jZA</t>
  </si>
  <si>
    <t>PHP 43.93</t>
  </si>
  <si>
    <t xml:space="preserve"> Generators / Frequency Synthesizers </t>
  </si>
  <si>
    <t>/ PLL ROHS</t>
  </si>
  <si>
    <t>1-1393774-2 | Electromechanical Relay</t>
  </si>
  <si>
    <t>https://octopart.com/opatz8j6/a1?t=kAA5MggPtENede28PwVe_Vh79gvM7ExVLMMpMa4VOohl5fUsn194ZIXw6Yq9HrbJGRL1jR35tVEg1OA07j9MZtAMMiX2HXsSbdUAW8v688wx2XSqrnZI3cre8MYqMMks-tPsLToQEVKSL5HfD-730J0oe6LqK8kt7zDaa2ilzNtdwIVojcwlz0k1-_8EOQV_KQoC1zIdcn4Tn614HXEk_6uFFPTYz1l-zjxcrhlJL1P0geISTRLgxGvDQU0hE9sqo2MojlE</t>
  </si>
  <si>
    <t>PHP 638.879</t>
  </si>
  <si>
    <t>PHP 638.88</t>
  </si>
  <si>
    <t xml:space="preserve"> 24VDC 4.5KOhm 1A SPDT (13x7.6x6.9)mm</t>
  </si>
  <si>
    <t xml:space="preserve"> THT Signal Relay</t>
  </si>
  <si>
    <t>4-1393789-3 | Relay, Surface Mount, 2</t>
  </si>
  <si>
    <t>https://octopart.com/opatz8j6/a1?t=p_fsJ69cr5WZh3xF9O82hMjZEXg9QFrV11ClA_LWEPcRr6Nt3SBskjhsDpopA6ALXN1I5R5TPfIvT-lZlJbqCV9bRXcJnGUSa-3JQ6uVIeOiw-sPwNVV5hh47T4XKM61GImRg7QiPvJ_GMtVO0ILuDjF0hWhyzZwNB-TvnWu1jX0RVqyIWzKB--sy4LqD6BhYnXLagnFx_cIvfJy1KJXWnGcINoRFE0dU4r68rqyujdKc3XsMPUBY61LnE9jhzM8IQo4Ow</t>
  </si>
  <si>
    <t>PHP 165.977</t>
  </si>
  <si>
    <t>PHP 66390.8</t>
  </si>
  <si>
    <t xml:space="preserve">A, 5VDC, DPDT, General Purpose, Gull </t>
  </si>
  <si>
    <t>Wing, V23079 Series</t>
  </si>
  <si>
    <t>PMEG2010AEB,115 | Rectifier Diode, Sc</t>
  </si>
  <si>
    <t>https://octopart.com/opatz8j6/a1?t=h_5YCALduxo1hDvuDdvD6r44_y8keP4-6rDYKwRkysqcs7OyvdWS1qOMnyVdQI0DLqKDlfspcy52VjD89Gg4dXulv725AbpThCo0NYdgvWqaoq0p5Ga3r1rJY9u8gjI9NwZai0j-SduHYJhQVDnnbuAHhgq05z_RaJhScSOihTj25QixYMkSg4HvnBzkA6eGkSfkvQhGkXTsZNOaBL3-2D6t3Ew6Fyk_ZsWa2b_N726fjtsfBGA35h8vRj9_yZ09NXKYys9N9A</t>
  </si>
  <si>
    <t>PHP 14.685</t>
  </si>
  <si>
    <t>PHP 587.4</t>
  </si>
  <si>
    <t>hottky, 1 Phase, 1 Element, 1A, 20V V</t>
  </si>
  <si>
    <t>(RRM), Silicon</t>
  </si>
  <si>
    <t>BAS85,115 | BAS85 Series 30 V 5 A Sur</t>
  </si>
  <si>
    <t>https://octopart.com/opatz8j6/a1?t=yVRFkLm8mVjQeKZtju7FYP4oLzFjP9y_ZMxHSt0xZpSK-hGmEaLRAlXpCsKBTodwfZqvFT1sBSaCA4lRq8UlBwTDXODUrbdJtNk-Q-Au6xwW7qID-RhsDFhIi0aaZ58EZNsBCi0qNpfceJ2eBakpqYToH8xV2VA40z3lLMLocMoKf1QvRkIQ6Cayb4CExgGrcKXFpV3x0SubBskAmLltlvjq9Dzbz1Do1SJxSjbxNc0SVTX_yXEu4pfcCcLM9-HPzpV2Jblq</t>
  </si>
  <si>
    <t>PHP 15.425</t>
  </si>
  <si>
    <t>PHP 154.25</t>
  </si>
  <si>
    <t>face Mount Schottky Barrier Diode - S</t>
  </si>
  <si>
    <t>OD-80C</t>
  </si>
  <si>
    <t>FNM-1 | 1 Amp FNM Fuse, 250 Volts Dua</t>
  </si>
  <si>
    <t>Cooper Bussmann</t>
  </si>
  <si>
    <t>https://octopart.com/opatz8j6/a1?t=OT3HSA7uHe8nH3DAnClhBTsmFyzfZ6gzbLiOQl1LEwyIJN8VWV-LikCi5a37Mkf30tY_oc9HaMi0J7jyJW6-Igjk8UUi7fWRKzy9fZFFyoxtMTh4qoUhYczaw3qcQwWC7qUXDweunbij8y2czcbhlXBkKkeWkAVGvatcZey4dPMMXuS-VyM50xSCf_22yy1GfBdaC5HsKSl3GS5ESf_pXXnHzv13IUpkoMC4IWRoMaagyDIvx2HmdX29Ubg3i2zmGcClTA</t>
  </si>
  <si>
    <t>PHP 1390.824</t>
  </si>
  <si>
    <t>PHP 1390.82</t>
  </si>
  <si>
    <t xml:space="preserve">l element time delay fuse (Discon by </t>
  </si>
  <si>
    <t>Waytek)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</si>
</sst>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₱&quot;* #,##0.00_);_(&quot;₱&quot;* \(#,##0.00\);_(&quot;₱&quot;* &quot;-&quot;??_);_(@_)"/>
    <numFmt numFmtId="165" formatCode="_(* #,##0.00_);_(* \(#,##0.00\);_(* &quot;-&quot;??_);_(@_)"/>
    <numFmt numFmtId="166" formatCode="#,##0.00_ ;[Red]\-#,##0.00\ "/>
    <numFmt numFmtId="167" formatCode="[$-3409]d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165" fontId="8" fillId="0" borderId="0" applyFont="0" applyFill="0" applyBorder="0" applyAlignment="0" applyProtection="0"/>
  </cellStyleXfs>
  <cellXfs count="207">
    <xf numFmtId="0" fontId="0" fillId="0" borderId="0" xfId="0"/>
    <xf numFmtId="0" fontId="0" fillId="2" borderId="3" xfId="0" applyFill="1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/>
    <xf numFmtId="0" fontId="0" fillId="0" borderId="2" xfId="0" applyBorder="1"/>
    <xf numFmtId="0" fontId="1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center"/>
    </xf>
    <xf numFmtId="0" fontId="1" fillId="3" borderId="0" xfId="0" applyFon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/>
    </xf>
    <xf numFmtId="166" fontId="0" fillId="0" borderId="14" xfId="0" applyNumberForma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15" fontId="1" fillId="0" borderId="2" xfId="0" applyNumberFormat="1" applyFont="1" applyBorder="1" applyAlignment="1">
      <alignment horizontal="left" vertical="center"/>
    </xf>
    <xf numFmtId="0" fontId="0" fillId="4" borderId="0" xfId="0" applyFill="1"/>
    <xf numFmtId="0" fontId="1" fillId="0" borderId="2" xfId="0" applyFont="1" applyBorder="1" applyAlignment="1">
      <alignment horizontal="left"/>
    </xf>
    <xf numFmtId="0" fontId="0" fillId="2" borderId="4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0" fontId="1" fillId="5" borderId="1" xfId="0" applyFont="1" applyFill="1" applyBorder="1" applyAlignment="1">
      <alignment horizontal="center"/>
    </xf>
    <xf numFmtId="0" fontId="7" fillId="0" borderId="18" xfId="0" applyFont="1" applyBorder="1" applyAlignment="1">
      <alignment horizontal="left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15" fontId="1" fillId="0" borderId="2" xfId="0" applyNumberFormat="1" applyFont="1" applyBorder="1" applyAlignment="1">
      <alignment horizontal="left"/>
    </xf>
    <xf numFmtId="167" fontId="3" fillId="0" borderId="2" xfId="0" applyNumberFormat="1" applyFont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15" fontId="1" fillId="0" borderId="0" xfId="0" applyNumberFormat="1" applyFont="1" applyAlignment="1">
      <alignment horizontal="left"/>
    </xf>
    <xf numFmtId="0" fontId="3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29" xfId="0" applyFont="1" applyBorder="1" applyAlignment="1">
      <alignment horizontal="left"/>
    </xf>
    <xf numFmtId="0" fontId="1" fillId="5" borderId="35" xfId="0" applyFont="1" applyFill="1" applyBorder="1" applyAlignment="1">
      <alignment horizontal="center"/>
    </xf>
    <xf numFmtId="0" fontId="0" fillId="0" borderId="36" xfId="0" applyBorder="1"/>
    <xf numFmtId="0" fontId="1" fillId="0" borderId="36" xfId="0" applyFont="1" applyBorder="1"/>
    <xf numFmtId="0" fontId="0" fillId="0" borderId="36" xfId="0" applyBorder="1" applyAlignment="1">
      <alignment horizontal="center"/>
    </xf>
    <xf numFmtId="0" fontId="0" fillId="0" borderId="36" xfId="0" applyBorder="1" applyAlignment="1">
      <alignment horizontal="left"/>
    </xf>
    <xf numFmtId="0" fontId="6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7" xfId="0" applyBorder="1"/>
    <xf numFmtId="0" fontId="0" fillId="0" borderId="6" xfId="0" applyBorder="1"/>
    <xf numFmtId="0" fontId="0" fillId="0" borderId="45" xfId="0" applyBorder="1" applyAlignment="1">
      <alignment wrapText="1"/>
    </xf>
    <xf numFmtId="0" fontId="0" fillId="2" borderId="1" xfId="0" applyFill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11" xfId="0" applyFont="1" applyBorder="1"/>
    <xf numFmtId="0" fontId="1" fillId="5" borderId="6" xfId="0" applyFont="1" applyFill="1" applyBorder="1"/>
    <xf numFmtId="0" fontId="1" fillId="5" borderId="31" xfId="0" applyFont="1" applyFill="1" applyBorder="1"/>
    <xf numFmtId="0" fontId="1" fillId="5" borderId="30" xfId="0" applyFont="1" applyFill="1" applyBorder="1"/>
    <xf numFmtId="0" fontId="1" fillId="5" borderId="32" xfId="0" applyFont="1" applyFill="1" applyBorder="1"/>
    <xf numFmtId="0" fontId="9" fillId="0" borderId="0" xfId="0" applyFont="1"/>
    <xf numFmtId="0" fontId="1" fillId="5" borderId="56" xfId="0" applyFont="1" applyFill="1" applyBorder="1"/>
    <xf numFmtId="0" fontId="1" fillId="5" borderId="50" xfId="0" applyFont="1" applyFill="1" applyBorder="1" applyAlignment="1">
      <alignment horizontal="center"/>
    </xf>
    <xf numFmtId="0" fontId="7" fillId="0" borderId="64" xfId="0" applyFont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4" xfId="0" applyFill="1" applyBorder="1" applyAlignment="1">
      <alignment horizontal="center"/>
    </xf>
    <xf numFmtId="165" fontId="1" fillId="5" borderId="6" xfId="1" applyFont="1" applyFill="1" applyBorder="1" applyAlignment="1">
      <alignment horizontal="center"/>
    </xf>
    <xf numFmtId="0" fontId="1" fillId="5" borderId="6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0" fillId="3" borderId="0" xfId="0" applyFill="1" applyAlignment="1">
      <alignment horizontal="left"/>
    </xf>
    <xf numFmtId="164" fontId="1" fillId="5" borderId="31" xfId="0" applyNumberFormat="1" applyFont="1" applyFill="1" applyBorder="1" applyAlignment="1">
      <alignment horizontal="center"/>
    </xf>
    <xf numFmtId="164" fontId="1" fillId="5" borderId="32" xfId="0" applyNumberFormat="1" applyFont="1" applyFill="1" applyBorder="1" applyAlignment="1">
      <alignment horizontal="center"/>
    </xf>
    <xf numFmtId="164" fontId="1" fillId="5" borderId="37" xfId="0" applyNumberFormat="1" applyFont="1" applyFill="1" applyBorder="1"/>
    <xf numFmtId="164" fontId="1" fillId="5" borderId="33" xfId="0" applyNumberFormat="1" applyFont="1" applyFill="1" applyBorder="1"/>
    <xf numFmtId="164" fontId="1" fillId="5" borderId="38" xfId="0" applyNumberFormat="1" applyFont="1" applyFill="1" applyBorder="1"/>
    <xf numFmtId="0" fontId="0" fillId="2" borderId="46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1" fillId="5" borderId="37" xfId="0" applyFont="1" applyFill="1" applyBorder="1" applyAlignment="1">
      <alignment horizontal="left" vertical="center"/>
    </xf>
    <xf numFmtId="0" fontId="1" fillId="5" borderId="38" xfId="0" applyFont="1" applyFill="1" applyBorder="1" applyAlignment="1">
      <alignment horizontal="left" vertical="center"/>
    </xf>
    <xf numFmtId="0" fontId="1" fillId="5" borderId="41" xfId="0" applyFont="1" applyFill="1" applyBorder="1" applyAlignment="1">
      <alignment horizontal="left" vertical="center"/>
    </xf>
    <xf numFmtId="0" fontId="1" fillId="5" borderId="42" xfId="0" applyFont="1" applyFill="1" applyBorder="1" applyAlignment="1">
      <alignment horizontal="left" vertical="center"/>
    </xf>
    <xf numFmtId="0" fontId="0" fillId="2" borderId="47" xfId="0" applyFill="1" applyBorder="1" applyAlignment="1">
      <alignment horizontal="center" vertical="center"/>
    </xf>
    <xf numFmtId="0" fontId="1" fillId="5" borderId="39" xfId="0" applyFont="1" applyFill="1" applyBorder="1" applyAlignment="1">
      <alignment horizontal="left" vertical="center"/>
    </xf>
    <xf numFmtId="0" fontId="1" fillId="5" borderId="26" xfId="0" applyFont="1" applyFill="1" applyBorder="1" applyAlignment="1">
      <alignment horizontal="left" vertical="center"/>
    </xf>
    <xf numFmtId="0" fontId="1" fillId="5" borderId="40" xfId="0" applyFont="1" applyFill="1" applyBorder="1" applyAlignment="1">
      <alignment horizontal="left" vertical="center"/>
    </xf>
    <xf numFmtId="0" fontId="1" fillId="5" borderId="33" xfId="0" applyFont="1" applyFill="1" applyBorder="1" applyAlignment="1">
      <alignment horizontal="left" vertical="center"/>
    </xf>
    <xf numFmtId="0" fontId="1" fillId="5" borderId="43" xfId="0" applyFont="1" applyFill="1" applyBorder="1" applyAlignment="1">
      <alignment horizontal="left" vertical="center"/>
    </xf>
    <xf numFmtId="0" fontId="0" fillId="2" borderId="49" xfId="0" applyFill="1" applyBorder="1" applyAlignment="1">
      <alignment horizontal="center"/>
    </xf>
    <xf numFmtId="0" fontId="0" fillId="2" borderId="48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1" fillId="5" borderId="39" xfId="0" applyFont="1" applyFill="1" applyBorder="1"/>
    <xf numFmtId="0" fontId="1" fillId="5" borderId="40" xfId="0" applyFont="1" applyFill="1" applyBorder="1"/>
    <xf numFmtId="0" fontId="1" fillId="5" borderId="39" xfId="0" quotePrefix="1" applyFont="1" applyFill="1" applyBorder="1"/>
    <xf numFmtId="0" fontId="1" fillId="5" borderId="26" xfId="0" quotePrefix="1" applyFont="1" applyFill="1" applyBorder="1"/>
    <xf numFmtId="0" fontId="1" fillId="5" borderId="40" xfId="0" quotePrefix="1" applyFont="1" applyFill="1" applyBorder="1"/>
    <xf numFmtId="164" fontId="1" fillId="5" borderId="57" xfId="1" applyNumberFormat="1" applyFont="1" applyFill="1" applyBorder="1" applyAlignment="1">
      <alignment wrapText="1"/>
    </xf>
    <xf numFmtId="164" fontId="1" fillId="5" borderId="58" xfId="1" applyNumberFormat="1" applyFont="1" applyFill="1" applyBorder="1" applyAlignment="1">
      <alignment wrapText="1"/>
    </xf>
    <xf numFmtId="164" fontId="1" fillId="5" borderId="59" xfId="1" applyNumberFormat="1" applyFont="1" applyFill="1" applyBorder="1" applyAlignment="1">
      <alignment wrapText="1"/>
    </xf>
    <xf numFmtId="164" fontId="1" fillId="5" borderId="57" xfId="1" applyNumberFormat="1" applyFont="1" applyFill="1" applyBorder="1" applyAlignment="1"/>
    <xf numFmtId="164" fontId="1" fillId="5" borderId="59" xfId="1" applyNumberFormat="1" applyFont="1" applyFill="1" applyBorder="1" applyAlignment="1"/>
    <xf numFmtId="0" fontId="1" fillId="5" borderId="37" xfId="0" applyFont="1" applyFill="1" applyBorder="1"/>
    <xf numFmtId="0" fontId="1" fillId="5" borderId="38" xfId="0" applyFont="1" applyFill="1" applyBorder="1"/>
    <xf numFmtId="0" fontId="1" fillId="5" borderId="37" xfId="0" quotePrefix="1" applyFont="1" applyFill="1" applyBorder="1"/>
    <xf numFmtId="0" fontId="1" fillId="5" borderId="33" xfId="0" quotePrefix="1" applyFont="1" applyFill="1" applyBorder="1"/>
    <xf numFmtId="0" fontId="1" fillId="5" borderId="38" xfId="0" quotePrefix="1" applyFont="1" applyFill="1" applyBorder="1"/>
    <xf numFmtId="164" fontId="1" fillId="5" borderId="37" xfId="1" applyNumberFormat="1" applyFont="1" applyFill="1" applyBorder="1" applyAlignment="1">
      <alignment wrapText="1"/>
    </xf>
    <xf numFmtId="164" fontId="1" fillId="5" borderId="33" xfId="1" applyNumberFormat="1" applyFont="1" applyFill="1" applyBorder="1" applyAlignment="1">
      <alignment wrapText="1"/>
    </xf>
    <xf numFmtId="164" fontId="1" fillId="5" borderId="38" xfId="1" applyNumberFormat="1" applyFont="1" applyFill="1" applyBorder="1" applyAlignment="1">
      <alignment wrapText="1"/>
    </xf>
    <xf numFmtId="164" fontId="1" fillId="5" borderId="51" xfId="0" applyNumberFormat="1" applyFont="1" applyFill="1" applyBorder="1"/>
    <xf numFmtId="164" fontId="1" fillId="5" borderId="2" xfId="0" applyNumberFormat="1" applyFont="1" applyFill="1" applyBorder="1"/>
    <xf numFmtId="164" fontId="1" fillId="5" borderId="52" xfId="0" applyNumberFormat="1" applyFont="1" applyFill="1" applyBorder="1"/>
    <xf numFmtId="164" fontId="1" fillId="5" borderId="60" xfId="1" applyNumberFormat="1" applyFont="1" applyFill="1" applyBorder="1" applyAlignment="1"/>
    <xf numFmtId="164" fontId="1" fillId="5" borderId="61" xfId="1" applyNumberFormat="1" applyFont="1" applyFill="1" applyBorder="1" applyAlignment="1"/>
    <xf numFmtId="164" fontId="1" fillId="5" borderId="62" xfId="1" applyNumberFormat="1" applyFont="1" applyFill="1" applyBorder="1" applyAlignment="1">
      <alignment wrapText="1"/>
    </xf>
    <xf numFmtId="164" fontId="1" fillId="5" borderId="0" xfId="1" applyNumberFormat="1" applyFont="1" applyFill="1" applyBorder="1" applyAlignment="1">
      <alignment wrapText="1"/>
    </xf>
    <xf numFmtId="164" fontId="1" fillId="5" borderId="63" xfId="1" applyNumberFormat="1" applyFont="1" applyFill="1" applyBorder="1" applyAlignment="1">
      <alignment wrapText="1"/>
    </xf>
    <xf numFmtId="0" fontId="1" fillId="5" borderId="60" xfId="0" applyFont="1" applyFill="1" applyBorder="1"/>
    <xf numFmtId="0" fontId="1" fillId="5" borderId="11" xfId="0" applyFont="1" applyFill="1" applyBorder="1"/>
    <xf numFmtId="0" fontId="1" fillId="5" borderId="61" xfId="0" applyFont="1" applyFill="1" applyBorder="1"/>
    <xf numFmtId="0" fontId="1" fillId="5" borderId="41" xfId="0" applyFont="1" applyFill="1" applyBorder="1"/>
    <xf numFmtId="0" fontId="1" fillId="5" borderId="42" xfId="0" applyFont="1" applyFill="1" applyBorder="1"/>
    <xf numFmtId="0" fontId="1" fillId="5" borderId="43" xfId="0" applyFont="1" applyFill="1" applyBorder="1"/>
    <xf numFmtId="164" fontId="1" fillId="5" borderId="41" xfId="0" applyNumberFormat="1" applyFont="1" applyFill="1" applyBorder="1"/>
    <xf numFmtId="164" fontId="1" fillId="5" borderId="43" xfId="0" applyNumberFormat="1" applyFont="1" applyFill="1" applyBorder="1"/>
    <xf numFmtId="164" fontId="1" fillId="5" borderId="42" xfId="0" applyNumberFormat="1" applyFont="1" applyFill="1" applyBorder="1"/>
    <xf numFmtId="0" fontId="1" fillId="5" borderId="33" xfId="0" applyFont="1" applyFill="1" applyBorder="1"/>
    <xf numFmtId="0" fontId="1" fillId="5" borderId="62" xfId="0" applyFont="1" applyFill="1" applyBorder="1"/>
    <xf numFmtId="0" fontId="1" fillId="5" borderId="0" xfId="0" applyFont="1" applyFill="1"/>
    <xf numFmtId="0" fontId="1" fillId="5" borderId="63" xfId="0" applyFont="1" applyFill="1" applyBorder="1"/>
    <xf numFmtId="0" fontId="1" fillId="5" borderId="51" xfId="0" applyFont="1" applyFill="1" applyBorder="1"/>
    <xf numFmtId="0" fontId="1" fillId="5" borderId="52" xfId="0" applyFont="1" applyFill="1" applyBorder="1"/>
    <xf numFmtId="0" fontId="1" fillId="5" borderId="41" xfId="0" quotePrefix="1" applyFont="1" applyFill="1" applyBorder="1"/>
    <xf numFmtId="0" fontId="1" fillId="5" borderId="43" xfId="0" quotePrefix="1" applyFont="1" applyFill="1" applyBorder="1"/>
    <xf numFmtId="0" fontId="1" fillId="5" borderId="42" xfId="0" quotePrefix="1" applyFont="1" applyFill="1" applyBorder="1"/>
    <xf numFmtId="164" fontId="1" fillId="5" borderId="53" xfId="0" applyNumberFormat="1" applyFont="1" applyFill="1" applyBorder="1"/>
    <xf numFmtId="164" fontId="1" fillId="5" borderId="54" xfId="0" applyNumberFormat="1" applyFont="1" applyFill="1" applyBorder="1"/>
    <xf numFmtId="164" fontId="1" fillId="5" borderId="55" xfId="0" applyNumberFormat="1" applyFont="1" applyFill="1" applyBorder="1"/>
    <xf numFmtId="0" fontId="7" fillId="0" borderId="30" xfId="0" applyFont="1" applyBorder="1" applyAlignment="1">
      <alignment horizontal="center"/>
    </xf>
    <xf numFmtId="164" fontId="1" fillId="5" borderId="39" xfId="0" applyNumberFormat="1" applyFont="1" applyFill="1" applyBorder="1"/>
    <xf numFmtId="164" fontId="1" fillId="5" borderId="26" xfId="0" applyNumberFormat="1" applyFont="1" applyFill="1" applyBorder="1"/>
    <xf numFmtId="164" fontId="1" fillId="5" borderId="40" xfId="0" applyNumberFormat="1" applyFont="1" applyFill="1" applyBorder="1"/>
    <xf numFmtId="164" fontId="1" fillId="5" borderId="39" xfId="1" applyNumberFormat="1" applyFont="1" applyFill="1" applyBorder="1" applyAlignment="1"/>
    <xf numFmtId="164" fontId="1" fillId="5" borderId="40" xfId="1" applyNumberFormat="1" applyFont="1" applyFill="1" applyBorder="1" applyAlignment="1"/>
    <xf numFmtId="0" fontId="1" fillId="5" borderId="26" xfId="0" applyFont="1" applyFill="1" applyBorder="1"/>
    <xf numFmtId="0" fontId="0" fillId="0" borderId="58" xfId="0" applyBorder="1" applyAlignment="1">
      <alignment horizontal="center"/>
    </xf>
    <xf numFmtId="0" fontId="0" fillId="0" borderId="0" xfId="0" applyAlignment="1">
      <alignment horizontal="center"/>
    </xf>
    <xf numFmtId="0" fontId="6" fillId="0" borderId="21" xfId="0" applyFont="1" applyBorder="1"/>
    <xf numFmtId="0" fontId="0" fillId="0" borderId="2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3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3</xdr:row>
      <xdr:rowOff>47625</xdr:rowOff>
    </xdr:from>
    <xdr:to>
      <xdr:col>12</xdr:col>
      <xdr:colOff>152400</xdr:colOff>
      <xdr:row>6</xdr:row>
      <xdr:rowOff>152400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4BDF242D-4A6E-4A68-B945-CD1AB569F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8075" y="619125"/>
          <a:ext cx="3152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445771</xdr:colOff>
      <xdr:row>5</xdr:row>
      <xdr:rowOff>34290</xdr:rowOff>
    </xdr:from>
    <xdr:to>
      <xdr:col>5</xdr:col>
      <xdr:colOff>380648</xdr:colOff>
      <xdr:row>7</xdr:row>
      <xdr:rowOff>148590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6559AB13-483E-4D96-9D15-0E61ED7D2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1" y="796290"/>
          <a:ext cx="2209447" cy="483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445771</xdr:colOff>
      <xdr:row>41</xdr:row>
      <xdr:rowOff>34290</xdr:rowOff>
    </xdr:from>
    <xdr:ext cx="2215162" cy="495300"/>
    <xdr:pic>
      <xdr:nvPicPr>
        <xdr:cNvPr id="3" name="Picture 2">
          <a:extLst>
            <a:ext uri="{FF2B5EF4-FFF2-40B4-BE49-F238E27FC236}">
              <a16:creationId xmlns:a16="http://schemas.microsoft.com/office/drawing/2014/main" id="{4FD42AE4-4696-4177-BEDE-133B14689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6356" y="796290"/>
          <a:ext cx="221516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445771</xdr:colOff>
      <xdr:row>80</xdr:row>
      <xdr:rowOff>34290</xdr:rowOff>
    </xdr:from>
    <xdr:ext cx="2215162" cy="495300"/>
    <xdr:pic>
      <xdr:nvPicPr>
        <xdr:cNvPr id="4" name="Picture 3">
          <a:extLst>
            <a:ext uri="{FF2B5EF4-FFF2-40B4-BE49-F238E27FC236}">
              <a16:creationId xmlns:a16="http://schemas.microsoft.com/office/drawing/2014/main" id="{5A1CEDD1-0CF8-4F37-B100-E8377BC9D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2546" y="9168765"/>
          <a:ext cx="221516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445771</xdr:colOff>
      <xdr:row>121</xdr:row>
      <xdr:rowOff>34290</xdr:rowOff>
    </xdr:from>
    <xdr:ext cx="2215162" cy="495300"/>
    <xdr:pic>
      <xdr:nvPicPr>
        <xdr:cNvPr id="5" name="Picture 4">
          <a:extLst>
            <a:ext uri="{FF2B5EF4-FFF2-40B4-BE49-F238E27FC236}">
              <a16:creationId xmlns:a16="http://schemas.microsoft.com/office/drawing/2014/main" id="{2F609BF4-6A69-46ED-9BFA-EA0275FB0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1" y="9051290"/>
          <a:ext cx="221516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445771</xdr:colOff>
      <xdr:row>162</xdr:row>
      <xdr:rowOff>34290</xdr:rowOff>
    </xdr:from>
    <xdr:ext cx="2215162" cy="495300"/>
    <xdr:pic>
      <xdr:nvPicPr>
        <xdr:cNvPr id="6" name="Picture 5">
          <a:extLst>
            <a:ext uri="{FF2B5EF4-FFF2-40B4-BE49-F238E27FC236}">
              <a16:creationId xmlns:a16="http://schemas.microsoft.com/office/drawing/2014/main" id="{C269B78B-E8CB-43FC-995E-B8E74901E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3021" y="26624915"/>
          <a:ext cx="2215162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2400300</xdr:colOff>
      <xdr:row>2</xdr:row>
      <xdr:rowOff>161925</xdr:rowOff>
    </xdr:from>
    <xdr:to>
      <xdr:col>7</xdr:col>
      <xdr:colOff>2333625</xdr:colOff>
      <xdr:row>6</xdr:row>
      <xdr:rowOff>76200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19F6557-60E4-4FDD-95AB-33C1EAA38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24475" y="542925"/>
          <a:ext cx="3152775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808A-03ED-4F22-B222-EAE918BD768F}">
  <dimension ref="A1:G61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A12" sqref="A12"/>
    </sheetView>
  </sheetViews>
  <sheetFormatPr defaultRowHeight="15" x14ac:dyDescent="0.25"/>
  <cols>
    <col min="1" max="1" width="36.85546875" bestFit="1" customWidth="1"/>
    <col min="2" max="2" width="101.5703125" bestFit="1" customWidth="1"/>
    <col min="3" max="3" width="14.7109375" bestFit="1" customWidth="1"/>
    <col min="4" max="4" width="255.7109375" bestFit="1" customWidth="1"/>
  </cols>
  <sheetData>
    <row r="1" spans="1:7" x14ac:dyDescent="0.25">
      <c r="A1" t="s">
        <v>91</v>
      </c>
      <c r="B1" t="s">
        <v>86</v>
      </c>
      <c r="C1" t="s">
        <v>87</v>
      </c>
      <c r="D1" t="s">
        <v>88</v>
      </c>
      <c r="E1" t="s">
        <v>7</v>
      </c>
      <c r="F1" t="s">
        <v>89</v>
      </c>
      <c r="G1" t="s">
        <v>90</v>
      </c>
    </row>
    <row r="2" spans="1:7" x14ac:dyDescent="0.25">
      <c r="A2" t="s">
        <v>92</v>
      </c>
      <c r="B2" t="s">
        <v>93</v>
      </c>
      <c r="C2" t="s">
        <v>101</v>
      </c>
      <c r="D2" t="s">
        <v>102</v>
      </c>
      <c r="E2">
        <v>100</v>
      </c>
      <c r="F2" t="s">
        <v>103</v>
      </c>
      <c r="G2" t="s">
        <v>104</v>
      </c>
    </row>
    <row r="3" spans="1:7" x14ac:dyDescent="0.25">
      <c r="A3" t="s">
        <v>95</v>
      </c>
    </row>
    <row r="4" spans="1:7" x14ac:dyDescent="0.25">
      <c r="A4" t="s">
        <v>96</v>
      </c>
    </row>
    <row r="5" spans="1:7" x14ac:dyDescent="0.25">
      <c r="A5" t="s">
        <v>105</v>
      </c>
      <c r="B5" t="s">
        <v>106</v>
      </c>
      <c r="C5" t="s">
        <v>98</v>
      </c>
      <c r="D5" t="s">
        <v>107</v>
      </c>
      <c r="E5">
        <v>1</v>
      </c>
      <c r="F5" t="s">
        <v>108</v>
      </c>
      <c r="G5" t="s">
        <v>109</v>
      </c>
    </row>
    <row r="6" spans="1:7" x14ac:dyDescent="0.25">
      <c r="A6" t="s">
        <v>110</v>
      </c>
    </row>
    <row r="7" spans="1:7" x14ac:dyDescent="0.25">
      <c r="A7" t="s">
        <v>111</v>
      </c>
    </row>
    <row r="8" spans="1:7" x14ac:dyDescent="0.25">
      <c r="A8" t="s">
        <v>112</v>
      </c>
      <c r="B8" t="s">
        <v>113</v>
      </c>
      <c r="C8" t="s">
        <v>98</v>
      </c>
      <c r="D8" t="s">
        <v>114</v>
      </c>
      <c r="E8">
        <v>1</v>
      </c>
      <c r="F8" t="s">
        <v>115</v>
      </c>
      <c r="G8" t="s">
        <v>116</v>
      </c>
    </row>
    <row r="9" spans="1:7" x14ac:dyDescent="0.25">
      <c r="A9" t="s">
        <v>117</v>
      </c>
    </row>
    <row r="10" spans="1:7" x14ac:dyDescent="0.25">
      <c r="A10" t="s">
        <v>118</v>
      </c>
    </row>
    <row r="11" spans="1:7" x14ac:dyDescent="0.25">
      <c r="A11" t="s">
        <v>119</v>
      </c>
    </row>
    <row r="12" spans="1:7" x14ac:dyDescent="0.25">
      <c r="A12" t="s">
        <v>120</v>
      </c>
      <c r="B12" t="s">
        <v>121</v>
      </c>
      <c r="C12" t="s">
        <v>100</v>
      </c>
      <c r="D12" t="s">
        <v>122</v>
      </c>
      <c r="E12">
        <v>1</v>
      </c>
      <c r="F12" t="s">
        <v>123</v>
      </c>
      <c r="G12" t="s">
        <v>123</v>
      </c>
    </row>
    <row r="13" spans="1:7" x14ac:dyDescent="0.25">
      <c r="A13" t="s">
        <v>124</v>
      </c>
    </row>
    <row r="14" spans="1:7" x14ac:dyDescent="0.25">
      <c r="A14" t="s">
        <v>125</v>
      </c>
      <c r="B14" t="s">
        <v>121</v>
      </c>
      <c r="C14" t="s">
        <v>126</v>
      </c>
      <c r="D14" t="s">
        <v>127</v>
      </c>
      <c r="E14">
        <v>4</v>
      </c>
      <c r="F14" t="s">
        <v>128</v>
      </c>
      <c r="G14" t="s">
        <v>129</v>
      </c>
    </row>
    <row r="15" spans="1:7" x14ac:dyDescent="0.25">
      <c r="A15" t="s">
        <v>130</v>
      </c>
    </row>
    <row r="16" spans="1:7" x14ac:dyDescent="0.25">
      <c r="A16" t="s">
        <v>131</v>
      </c>
    </row>
    <row r="17" spans="1:7" x14ac:dyDescent="0.25">
      <c r="A17" t="s">
        <v>132</v>
      </c>
      <c r="B17" t="s">
        <v>133</v>
      </c>
      <c r="C17" t="s">
        <v>98</v>
      </c>
      <c r="D17" t="s">
        <v>134</v>
      </c>
      <c r="E17">
        <v>1</v>
      </c>
      <c r="F17" t="s">
        <v>135</v>
      </c>
      <c r="G17" t="s">
        <v>136</v>
      </c>
    </row>
    <row r="18" spans="1:7" x14ac:dyDescent="0.25">
      <c r="A18" t="s">
        <v>137</v>
      </c>
    </row>
    <row r="19" spans="1:7" x14ac:dyDescent="0.25">
      <c r="A19" t="s">
        <v>138</v>
      </c>
    </row>
    <row r="20" spans="1:7" x14ac:dyDescent="0.25">
      <c r="A20" t="s">
        <v>139</v>
      </c>
      <c r="B20" t="s">
        <v>133</v>
      </c>
      <c r="C20" t="s">
        <v>100</v>
      </c>
      <c r="D20" t="s">
        <v>140</v>
      </c>
      <c r="E20">
        <v>1</v>
      </c>
      <c r="F20" t="s">
        <v>141</v>
      </c>
      <c r="G20" t="s">
        <v>142</v>
      </c>
    </row>
    <row r="21" spans="1:7" x14ac:dyDescent="0.25">
      <c r="A21" t="s">
        <v>143</v>
      </c>
    </row>
    <row r="22" spans="1:7" x14ac:dyDescent="0.25">
      <c r="A22" t="s">
        <v>144</v>
      </c>
    </row>
    <row r="23" spans="1:7" x14ac:dyDescent="0.25">
      <c r="A23" t="s">
        <v>145</v>
      </c>
      <c r="B23" t="s">
        <v>133</v>
      </c>
      <c r="C23" t="s">
        <v>101</v>
      </c>
      <c r="D23" t="s">
        <v>146</v>
      </c>
      <c r="E23">
        <v>50</v>
      </c>
      <c r="F23" t="s">
        <v>147</v>
      </c>
      <c r="G23" t="s">
        <v>148</v>
      </c>
    </row>
    <row r="24" spans="1:7" x14ac:dyDescent="0.25">
      <c r="A24" t="s">
        <v>149</v>
      </c>
    </row>
    <row r="25" spans="1:7" x14ac:dyDescent="0.25">
      <c r="A25" t="s">
        <v>150</v>
      </c>
    </row>
    <row r="26" spans="1:7" x14ac:dyDescent="0.25">
      <c r="A26" t="s">
        <v>151</v>
      </c>
      <c r="B26" t="s">
        <v>133</v>
      </c>
      <c r="C26" t="s">
        <v>94</v>
      </c>
      <c r="D26" t="s">
        <v>152</v>
      </c>
      <c r="E26">
        <v>2500</v>
      </c>
      <c r="F26" t="s">
        <v>153</v>
      </c>
      <c r="G26" t="s">
        <v>154</v>
      </c>
    </row>
    <row r="27" spans="1:7" x14ac:dyDescent="0.25">
      <c r="A27" t="s">
        <v>155</v>
      </c>
    </row>
    <row r="28" spans="1:7" x14ac:dyDescent="0.25">
      <c r="A28" t="s">
        <v>156</v>
      </c>
    </row>
    <row r="29" spans="1:7" x14ac:dyDescent="0.25">
      <c r="A29" t="s">
        <v>157</v>
      </c>
      <c r="B29" t="s">
        <v>158</v>
      </c>
      <c r="C29" t="s">
        <v>158</v>
      </c>
      <c r="D29" t="s">
        <v>159</v>
      </c>
      <c r="E29">
        <v>1</v>
      </c>
      <c r="F29" t="s">
        <v>160</v>
      </c>
      <c r="G29" t="s">
        <v>161</v>
      </c>
    </row>
    <row r="30" spans="1:7" x14ac:dyDescent="0.25">
      <c r="A30" t="s">
        <v>162</v>
      </c>
    </row>
    <row r="31" spans="1:7" x14ac:dyDescent="0.25">
      <c r="A31" t="s">
        <v>163</v>
      </c>
    </row>
    <row r="32" spans="1:7" x14ac:dyDescent="0.25">
      <c r="A32" t="s">
        <v>164</v>
      </c>
      <c r="B32" t="s">
        <v>97</v>
      </c>
      <c r="C32" t="s">
        <v>100</v>
      </c>
      <c r="D32" t="s">
        <v>165</v>
      </c>
      <c r="E32">
        <v>1</v>
      </c>
      <c r="F32" t="s">
        <v>166</v>
      </c>
      <c r="G32" t="s">
        <v>167</v>
      </c>
    </row>
    <row r="33" spans="1:7" x14ac:dyDescent="0.25">
      <c r="A33" t="s">
        <v>168</v>
      </c>
    </row>
    <row r="34" spans="1:7" x14ac:dyDescent="0.25">
      <c r="A34" t="s">
        <v>169</v>
      </c>
    </row>
    <row r="35" spans="1:7" x14ac:dyDescent="0.25">
      <c r="A35" t="s">
        <v>157</v>
      </c>
      <c r="B35" t="s">
        <v>158</v>
      </c>
      <c r="C35" t="s">
        <v>99</v>
      </c>
      <c r="D35" t="s">
        <v>170</v>
      </c>
      <c r="E35">
        <v>1</v>
      </c>
      <c r="F35" t="s">
        <v>171</v>
      </c>
      <c r="G35" t="s">
        <v>172</v>
      </c>
    </row>
    <row r="36" spans="1:7" x14ac:dyDescent="0.25">
      <c r="A36" t="s">
        <v>162</v>
      </c>
    </row>
    <row r="37" spans="1:7" x14ac:dyDescent="0.25">
      <c r="A37" t="s">
        <v>163</v>
      </c>
    </row>
    <row r="38" spans="1:7" x14ac:dyDescent="0.25">
      <c r="A38" t="s">
        <v>157</v>
      </c>
      <c r="B38" t="s">
        <v>158</v>
      </c>
      <c r="C38" t="s">
        <v>173</v>
      </c>
      <c r="D38" t="s">
        <v>174</v>
      </c>
      <c r="E38">
        <v>1</v>
      </c>
      <c r="F38" t="s">
        <v>175</v>
      </c>
      <c r="G38" t="s">
        <v>176</v>
      </c>
    </row>
    <row r="39" spans="1:7" x14ac:dyDescent="0.25">
      <c r="A39" t="s">
        <v>162</v>
      </c>
    </row>
    <row r="40" spans="1:7" x14ac:dyDescent="0.25">
      <c r="A40" t="s">
        <v>163</v>
      </c>
    </row>
    <row r="41" spans="1:7" x14ac:dyDescent="0.25">
      <c r="A41" t="s">
        <v>157</v>
      </c>
      <c r="B41" t="s">
        <v>158</v>
      </c>
      <c r="C41" t="s">
        <v>173</v>
      </c>
      <c r="D41" t="s">
        <v>174</v>
      </c>
      <c r="E41">
        <v>1</v>
      </c>
      <c r="F41" t="s">
        <v>175</v>
      </c>
      <c r="G41" t="s">
        <v>176</v>
      </c>
    </row>
    <row r="42" spans="1:7" x14ac:dyDescent="0.25">
      <c r="A42" t="s">
        <v>162</v>
      </c>
    </row>
    <row r="43" spans="1:7" x14ac:dyDescent="0.25">
      <c r="A43" t="s">
        <v>163</v>
      </c>
    </row>
    <row r="44" spans="1:7" x14ac:dyDescent="0.25">
      <c r="A44" t="s">
        <v>177</v>
      </c>
      <c r="B44" t="s">
        <v>133</v>
      </c>
      <c r="C44" t="s">
        <v>98</v>
      </c>
      <c r="D44" t="s">
        <v>178</v>
      </c>
      <c r="E44">
        <v>1</v>
      </c>
      <c r="F44" t="s">
        <v>179</v>
      </c>
      <c r="G44" t="s">
        <v>179</v>
      </c>
    </row>
    <row r="45" spans="1:7" x14ac:dyDescent="0.25">
      <c r="A45" t="s">
        <v>180</v>
      </c>
    </row>
    <row r="46" spans="1:7" x14ac:dyDescent="0.25">
      <c r="A46" t="s">
        <v>181</v>
      </c>
    </row>
    <row r="47" spans="1:7" x14ac:dyDescent="0.25">
      <c r="A47" t="s">
        <v>182</v>
      </c>
      <c r="B47" t="s">
        <v>93</v>
      </c>
      <c r="C47" t="s">
        <v>100</v>
      </c>
      <c r="D47" t="s">
        <v>183</v>
      </c>
      <c r="E47">
        <v>1</v>
      </c>
      <c r="F47" t="s">
        <v>184</v>
      </c>
      <c r="G47" t="s">
        <v>185</v>
      </c>
    </row>
    <row r="48" spans="1:7" x14ac:dyDescent="0.25">
      <c r="A48" t="s">
        <v>186</v>
      </c>
    </row>
    <row r="49" spans="1:7" x14ac:dyDescent="0.25">
      <c r="A49" t="s">
        <v>187</v>
      </c>
    </row>
    <row r="50" spans="1:7" x14ac:dyDescent="0.25">
      <c r="A50" t="s">
        <v>188</v>
      </c>
      <c r="B50" t="s">
        <v>93</v>
      </c>
      <c r="C50" t="s">
        <v>98</v>
      </c>
      <c r="D50" t="s">
        <v>189</v>
      </c>
      <c r="E50">
        <v>400</v>
      </c>
      <c r="F50" t="s">
        <v>190</v>
      </c>
      <c r="G50" t="s">
        <v>191</v>
      </c>
    </row>
    <row r="51" spans="1:7" x14ac:dyDescent="0.25">
      <c r="A51" t="s">
        <v>192</v>
      </c>
    </row>
    <row r="52" spans="1:7" x14ac:dyDescent="0.25">
      <c r="A52" t="s">
        <v>193</v>
      </c>
    </row>
    <row r="53" spans="1:7" x14ac:dyDescent="0.25">
      <c r="A53" t="s">
        <v>194</v>
      </c>
      <c r="B53" t="s">
        <v>133</v>
      </c>
      <c r="C53" t="s">
        <v>101</v>
      </c>
      <c r="D53" t="s">
        <v>195</v>
      </c>
      <c r="E53">
        <v>40</v>
      </c>
      <c r="F53" t="s">
        <v>196</v>
      </c>
      <c r="G53" t="s">
        <v>197</v>
      </c>
    </row>
    <row r="54" spans="1:7" x14ac:dyDescent="0.25">
      <c r="A54" t="s">
        <v>198</v>
      </c>
    </row>
    <row r="55" spans="1:7" x14ac:dyDescent="0.25">
      <c r="A55" t="s">
        <v>199</v>
      </c>
    </row>
    <row r="56" spans="1:7" x14ac:dyDescent="0.25">
      <c r="A56" t="s">
        <v>200</v>
      </c>
      <c r="B56" t="s">
        <v>133</v>
      </c>
      <c r="C56" t="s">
        <v>100</v>
      </c>
      <c r="D56" t="s">
        <v>201</v>
      </c>
      <c r="E56">
        <v>10</v>
      </c>
      <c r="F56" t="s">
        <v>202</v>
      </c>
      <c r="G56" t="s">
        <v>203</v>
      </c>
    </row>
    <row r="57" spans="1:7" x14ac:dyDescent="0.25">
      <c r="A57" t="s">
        <v>204</v>
      </c>
    </row>
    <row r="58" spans="1:7" x14ac:dyDescent="0.25">
      <c r="A58" t="s">
        <v>205</v>
      </c>
    </row>
    <row r="59" spans="1:7" x14ac:dyDescent="0.25">
      <c r="A59" t="s">
        <v>206</v>
      </c>
      <c r="B59" t="s">
        <v>207</v>
      </c>
      <c r="C59" t="s">
        <v>101</v>
      </c>
      <c r="D59" t="s">
        <v>208</v>
      </c>
      <c r="E59">
        <v>1</v>
      </c>
      <c r="F59" t="s">
        <v>209</v>
      </c>
      <c r="G59" t="s">
        <v>210</v>
      </c>
    </row>
    <row r="60" spans="1:7" x14ac:dyDescent="0.25">
      <c r="A60" t="s">
        <v>211</v>
      </c>
    </row>
    <row r="61" spans="1:7" x14ac:dyDescent="0.25">
      <c r="A61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2BBD-BABF-418E-BF86-95B04CFE01DF}">
  <sheetPr>
    <pageSetUpPr fitToPage="1"/>
  </sheetPr>
  <dimension ref="B3:P39"/>
  <sheetViews>
    <sheetView showGridLines="0" workbookViewId="0">
      <selection activeCell="F16" sqref="F16:H16"/>
    </sheetView>
  </sheetViews>
  <sheetFormatPr defaultColWidth="9.140625" defaultRowHeight="15" x14ac:dyDescent="0.25"/>
  <cols>
    <col min="1" max="1" width="9.140625" style="13"/>
    <col min="2" max="2" width="3.85546875" style="13" customWidth="1"/>
    <col min="3" max="3" width="8.7109375" style="13" customWidth="1"/>
    <col min="4" max="4" width="22.42578125" style="13" bestFit="1" customWidth="1"/>
    <col min="5" max="5" width="3.140625" style="13" customWidth="1"/>
    <col min="6" max="6" width="10.140625" style="14" bestFit="1" customWidth="1"/>
    <col min="7" max="7" width="4" style="13" customWidth="1"/>
    <col min="8" max="9" width="15" style="13" customWidth="1"/>
    <col min="10" max="10" width="4" style="13" customWidth="1"/>
    <col min="11" max="11" width="12.5703125" style="13" customWidth="1"/>
    <col min="12" max="12" width="1.5703125" style="14" bestFit="1" customWidth="1"/>
    <col min="13" max="13" width="18.5703125" style="14" customWidth="1"/>
    <col min="14" max="14" width="2.42578125" style="14" customWidth="1"/>
    <col min="15" max="15" width="19.85546875" style="13" customWidth="1"/>
    <col min="16" max="16" width="3.7109375" style="13" customWidth="1"/>
    <col min="17" max="16384" width="9.140625" style="13"/>
  </cols>
  <sheetData>
    <row r="3" spans="2:16" x14ac:dyDescent="0.25">
      <c r="B3"/>
      <c r="C3"/>
      <c r="D3"/>
      <c r="E3"/>
      <c r="F3" s="3"/>
      <c r="G3"/>
      <c r="H3"/>
      <c r="I3"/>
      <c r="J3"/>
      <c r="K3"/>
      <c r="L3" s="3"/>
      <c r="M3" s="3"/>
      <c r="N3" s="3"/>
      <c r="O3"/>
      <c r="P3"/>
    </row>
    <row r="4" spans="2:16" x14ac:dyDescent="0.25">
      <c r="B4"/>
      <c r="C4"/>
      <c r="D4"/>
      <c r="E4"/>
      <c r="F4" s="3"/>
      <c r="G4"/>
      <c r="H4"/>
      <c r="I4"/>
      <c r="J4"/>
      <c r="K4"/>
      <c r="L4" s="3"/>
      <c r="M4" s="3"/>
      <c r="N4" s="3"/>
      <c r="O4"/>
      <c r="P4"/>
    </row>
    <row r="5" spans="2:16" x14ac:dyDescent="0.25">
      <c r="B5"/>
      <c r="C5"/>
      <c r="D5"/>
      <c r="E5"/>
      <c r="F5" s="3"/>
      <c r="G5"/>
      <c r="H5"/>
      <c r="I5"/>
      <c r="J5"/>
      <c r="K5"/>
      <c r="L5" s="3"/>
      <c r="M5" s="3"/>
      <c r="N5" s="3"/>
      <c r="O5"/>
      <c r="P5"/>
    </row>
    <row r="6" spans="2:16" x14ac:dyDescent="0.25">
      <c r="B6"/>
      <c r="C6"/>
      <c r="D6"/>
      <c r="E6"/>
      <c r="F6" s="3"/>
      <c r="G6"/>
      <c r="H6"/>
      <c r="I6"/>
      <c r="J6"/>
      <c r="K6"/>
      <c r="L6" s="3"/>
      <c r="M6" s="3"/>
      <c r="N6" s="3"/>
      <c r="O6"/>
      <c r="P6"/>
    </row>
    <row r="7" spans="2:16" x14ac:dyDescent="0.25">
      <c r="B7"/>
      <c r="C7"/>
      <c r="D7"/>
      <c r="E7"/>
      <c r="F7" s="3"/>
      <c r="G7"/>
      <c r="H7"/>
      <c r="I7"/>
      <c r="J7"/>
      <c r="K7"/>
      <c r="L7" s="3"/>
      <c r="M7" s="3"/>
      <c r="N7" s="3"/>
      <c r="O7"/>
      <c r="P7"/>
    </row>
    <row r="8" spans="2:16" ht="18.75" x14ac:dyDescent="0.3">
      <c r="B8"/>
      <c r="C8"/>
      <c r="D8" s="117" t="s">
        <v>43</v>
      </c>
      <c r="E8" s="117"/>
      <c r="F8" s="117"/>
      <c r="G8" s="117"/>
      <c r="H8" s="117"/>
      <c r="I8" s="117"/>
      <c r="J8" s="117"/>
      <c r="K8" s="117"/>
      <c r="L8" s="117"/>
      <c r="M8" s="117"/>
      <c r="N8" s="117"/>
      <c r="O8" s="117"/>
      <c r="P8"/>
    </row>
    <row r="9" spans="2:16" x14ac:dyDescent="0.25">
      <c r="B9"/>
      <c r="C9"/>
      <c r="D9" s="4"/>
      <c r="E9" s="4"/>
      <c r="F9" s="6"/>
      <c r="G9" s="4"/>
      <c r="H9" s="4"/>
      <c r="I9" s="4"/>
      <c r="J9" s="4"/>
      <c r="K9" s="4"/>
      <c r="L9" s="4"/>
      <c r="M9" s="4"/>
      <c r="N9" s="4"/>
      <c r="O9" s="4"/>
      <c r="P9"/>
    </row>
    <row r="10" spans="2:16" ht="19.5" customHeight="1" x14ac:dyDescent="0.25">
      <c r="B10"/>
      <c r="C10"/>
      <c r="D10" s="5" t="s">
        <v>4</v>
      </c>
      <c r="E10" s="6" t="s">
        <v>1</v>
      </c>
      <c r="F10" s="49" t="s">
        <v>54</v>
      </c>
      <c r="G10" s="7"/>
      <c r="H10" s="7"/>
      <c r="I10" s="7"/>
      <c r="J10" s="4"/>
      <c r="K10" s="4"/>
      <c r="L10" s="4"/>
      <c r="M10" s="10" t="s">
        <v>11</v>
      </c>
      <c r="N10" s="6" t="s">
        <v>1</v>
      </c>
      <c r="O10" s="68">
        <v>44774</v>
      </c>
      <c r="P10"/>
    </row>
    <row r="11" spans="2:16" ht="19.5" customHeight="1" x14ac:dyDescent="0.25">
      <c r="B11"/>
      <c r="C11"/>
      <c r="D11" s="5" t="s">
        <v>5</v>
      </c>
      <c r="E11" s="6" t="s">
        <v>1</v>
      </c>
      <c r="F11" s="49" t="s">
        <v>55</v>
      </c>
      <c r="G11" s="7"/>
      <c r="H11" s="7"/>
      <c r="I11" s="7"/>
      <c r="J11" s="4"/>
      <c r="K11" s="4"/>
      <c r="L11" s="4"/>
      <c r="M11" s="10" t="s">
        <v>46</v>
      </c>
      <c r="N11" s="6" t="s">
        <v>1</v>
      </c>
      <c r="O11" s="7"/>
      <c r="P11"/>
    </row>
    <row r="12" spans="2:16" ht="19.5" customHeight="1" x14ac:dyDescent="0.25">
      <c r="B12"/>
      <c r="C12"/>
      <c r="D12" s="5" t="s">
        <v>47</v>
      </c>
      <c r="E12" s="6" t="s">
        <v>1</v>
      </c>
      <c r="F12" s="67" t="s">
        <v>56</v>
      </c>
      <c r="G12" s="7"/>
      <c r="H12" s="7"/>
      <c r="I12" s="7"/>
      <c r="J12" s="4"/>
      <c r="K12" s="4"/>
      <c r="L12" s="4"/>
      <c r="M12" s="4"/>
      <c r="N12" s="4"/>
      <c r="O12" s="4"/>
      <c r="P12"/>
    </row>
    <row r="13" spans="2:16" x14ac:dyDescent="0.25">
      <c r="B13"/>
      <c r="C13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/>
    </row>
    <row r="14" spans="2:16" x14ac:dyDescent="0.25">
      <c r="B14"/>
      <c r="C14" t="s">
        <v>6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/>
    </row>
    <row r="15" spans="2:16" ht="6" customHeight="1" thickBot="1" x14ac:dyDescent="0.3">
      <c r="B15"/>
      <c r="C15"/>
      <c r="D15"/>
      <c r="E15"/>
      <c r="F15" s="3"/>
      <c r="G15"/>
      <c r="H15"/>
      <c r="I15"/>
      <c r="J15"/>
      <c r="K15"/>
      <c r="L15" s="3"/>
      <c r="M15" s="3"/>
      <c r="N15" s="3"/>
      <c r="O15"/>
      <c r="P15"/>
    </row>
    <row r="16" spans="2:16" ht="15.75" thickBot="1" x14ac:dyDescent="0.3">
      <c r="B16"/>
      <c r="C16" s="1" t="s">
        <v>51</v>
      </c>
      <c r="D16" s="118" t="s">
        <v>44</v>
      </c>
      <c r="E16" s="118"/>
      <c r="F16" s="118" t="s">
        <v>45</v>
      </c>
      <c r="G16" s="118"/>
      <c r="H16" s="118"/>
      <c r="I16" s="50" t="s">
        <v>7</v>
      </c>
      <c r="J16" s="118" t="s">
        <v>8</v>
      </c>
      <c r="K16" s="118"/>
      <c r="L16" s="118"/>
      <c r="M16" s="118" t="s">
        <v>19</v>
      </c>
      <c r="N16" s="118"/>
      <c r="O16" s="2" t="s">
        <v>9</v>
      </c>
      <c r="P16"/>
    </row>
    <row r="17" spans="2:16" x14ac:dyDescent="0.25">
      <c r="B17"/>
      <c r="C17" s="64">
        <v>1</v>
      </c>
      <c r="D17" s="120" t="s">
        <v>57</v>
      </c>
      <c r="E17" s="120"/>
      <c r="F17" s="121" t="s">
        <v>58</v>
      </c>
      <c r="G17" s="121"/>
      <c r="H17" s="121"/>
      <c r="I17" s="65">
        <v>3</v>
      </c>
      <c r="J17" s="119">
        <v>8000</v>
      </c>
      <c r="K17" s="119"/>
      <c r="L17" s="119"/>
      <c r="M17" s="119">
        <f>+I17*J17</f>
        <v>24000</v>
      </c>
      <c r="N17" s="119"/>
      <c r="O17" s="66"/>
      <c r="P17"/>
    </row>
    <row r="18" spans="2:16" x14ac:dyDescent="0.25">
      <c r="B18"/>
      <c r="C18" s="62">
        <v>2</v>
      </c>
      <c r="D18" s="111"/>
      <c r="E18" s="111"/>
      <c r="F18" s="111"/>
      <c r="G18" s="111"/>
      <c r="H18" s="111"/>
      <c r="I18" s="57"/>
      <c r="J18" s="111"/>
      <c r="K18" s="111"/>
      <c r="L18" s="111"/>
      <c r="M18" s="111"/>
      <c r="N18" s="111"/>
      <c r="O18" s="59"/>
      <c r="P18"/>
    </row>
    <row r="19" spans="2:16" x14ac:dyDescent="0.25">
      <c r="B19"/>
      <c r="C19" s="62">
        <v>3</v>
      </c>
      <c r="D19" s="111"/>
      <c r="E19" s="111"/>
      <c r="F19" s="111"/>
      <c r="G19" s="111"/>
      <c r="H19" s="111"/>
      <c r="I19" s="57"/>
      <c r="J19" s="111"/>
      <c r="K19" s="111"/>
      <c r="L19" s="111"/>
      <c r="M19" s="111"/>
      <c r="N19" s="111"/>
      <c r="O19" s="59"/>
      <c r="P19"/>
    </row>
    <row r="20" spans="2:16" x14ac:dyDescent="0.25">
      <c r="B20"/>
      <c r="C20" s="62">
        <v>4</v>
      </c>
      <c r="D20" s="111"/>
      <c r="E20" s="111"/>
      <c r="F20" s="111"/>
      <c r="G20" s="111"/>
      <c r="H20" s="111"/>
      <c r="I20" s="57"/>
      <c r="J20" s="111"/>
      <c r="K20" s="111"/>
      <c r="L20" s="111"/>
      <c r="M20" s="111"/>
      <c r="N20" s="111"/>
      <c r="O20" s="59"/>
      <c r="P20"/>
    </row>
    <row r="21" spans="2:16" x14ac:dyDescent="0.25">
      <c r="B21"/>
      <c r="C21" s="62">
        <v>5</v>
      </c>
      <c r="D21" s="111"/>
      <c r="E21" s="111"/>
      <c r="F21" s="111"/>
      <c r="G21" s="111"/>
      <c r="H21" s="111"/>
      <c r="I21" s="57"/>
      <c r="J21" s="111"/>
      <c r="K21" s="111"/>
      <c r="L21" s="111"/>
      <c r="M21" s="111"/>
      <c r="N21" s="111"/>
      <c r="O21" s="59"/>
      <c r="P21"/>
    </row>
    <row r="22" spans="2:16" x14ac:dyDescent="0.25">
      <c r="B22"/>
      <c r="C22" s="62">
        <v>6</v>
      </c>
      <c r="D22" s="111"/>
      <c r="E22" s="111"/>
      <c r="F22" s="111"/>
      <c r="G22" s="111"/>
      <c r="H22" s="111"/>
      <c r="I22" s="57"/>
      <c r="J22" s="111"/>
      <c r="K22" s="111"/>
      <c r="L22" s="111"/>
      <c r="M22" s="111"/>
      <c r="N22" s="111"/>
      <c r="O22" s="59"/>
      <c r="P22"/>
    </row>
    <row r="23" spans="2:16" x14ac:dyDescent="0.25">
      <c r="B23"/>
      <c r="C23" s="62">
        <v>7</v>
      </c>
      <c r="D23" s="111"/>
      <c r="E23" s="111"/>
      <c r="F23" s="111"/>
      <c r="G23" s="111"/>
      <c r="H23" s="111"/>
      <c r="I23" s="57"/>
      <c r="J23" s="111"/>
      <c r="K23" s="111"/>
      <c r="L23" s="111"/>
      <c r="M23" s="111"/>
      <c r="N23" s="111"/>
      <c r="O23" s="59"/>
      <c r="P23"/>
    </row>
    <row r="24" spans="2:16" x14ac:dyDescent="0.25">
      <c r="B24"/>
      <c r="C24" s="62">
        <v>8</v>
      </c>
      <c r="D24" s="111"/>
      <c r="E24" s="111"/>
      <c r="F24" s="111"/>
      <c r="G24" s="111"/>
      <c r="H24" s="111"/>
      <c r="I24" s="57"/>
      <c r="J24" s="111"/>
      <c r="K24" s="111"/>
      <c r="L24" s="111"/>
      <c r="M24" s="111"/>
      <c r="N24" s="111"/>
      <c r="O24" s="59"/>
      <c r="P24"/>
    </row>
    <row r="25" spans="2:16" x14ac:dyDescent="0.25">
      <c r="B25"/>
      <c r="C25" s="62">
        <v>9</v>
      </c>
      <c r="D25" s="111"/>
      <c r="E25" s="111"/>
      <c r="F25" s="111"/>
      <c r="G25" s="111"/>
      <c r="H25" s="111"/>
      <c r="I25" s="57"/>
      <c r="J25" s="111"/>
      <c r="K25" s="111"/>
      <c r="L25" s="111"/>
      <c r="M25" s="111"/>
      <c r="N25" s="111"/>
      <c r="O25" s="59"/>
      <c r="P25"/>
    </row>
    <row r="26" spans="2:16" ht="15.75" thickBot="1" x14ac:dyDescent="0.3">
      <c r="B26"/>
      <c r="C26" s="63">
        <v>10</v>
      </c>
      <c r="D26" s="112"/>
      <c r="E26" s="112"/>
      <c r="F26" s="112"/>
      <c r="G26" s="112"/>
      <c r="H26" s="112"/>
      <c r="I26" s="60"/>
      <c r="J26" s="112"/>
      <c r="K26" s="112"/>
      <c r="L26" s="112"/>
      <c r="M26" s="112"/>
      <c r="N26" s="112"/>
      <c r="O26" s="61"/>
      <c r="P26"/>
    </row>
    <row r="27" spans="2:16" x14ac:dyDescent="0.25">
      <c r="B27"/>
      <c r="C27" s="58" t="s">
        <v>42</v>
      </c>
      <c r="D27" s="12"/>
      <c r="E27" s="12"/>
      <c r="F27" s="12"/>
      <c r="G27" s="12"/>
      <c r="H27" s="3"/>
      <c r="I27" s="3"/>
      <c r="J27" s="3"/>
      <c r="K27" s="3"/>
      <c r="L27" s="3"/>
      <c r="M27" s="52"/>
      <c r="N27" s="52"/>
      <c r="O27" s="54"/>
      <c r="P27"/>
    </row>
    <row r="28" spans="2:16" x14ac:dyDescent="0.25">
      <c r="B28"/>
      <c r="C28" s="53"/>
      <c r="D28" s="12"/>
      <c r="E28" s="12"/>
      <c r="F28" s="12"/>
      <c r="G28" s="12"/>
      <c r="H28" s="3"/>
      <c r="I28" s="3"/>
      <c r="J28" s="3"/>
      <c r="K28" s="3"/>
      <c r="L28" s="3"/>
      <c r="M28" s="52"/>
      <c r="N28" s="52"/>
      <c r="O28" s="54"/>
      <c r="P28"/>
    </row>
    <row r="29" spans="2:16" x14ac:dyDescent="0.25">
      <c r="B29"/>
      <c r="C29" s="53"/>
      <c r="D29" s="12"/>
      <c r="E29" s="12"/>
      <c r="F29" s="12"/>
      <c r="G29" s="12"/>
      <c r="H29" s="3"/>
      <c r="I29" s="3"/>
      <c r="J29" s="3"/>
      <c r="K29" s="3"/>
      <c r="L29" s="3"/>
      <c r="M29" s="52"/>
      <c r="N29" s="52"/>
      <c r="O29" s="54"/>
      <c r="P29"/>
    </row>
    <row r="30" spans="2:16" ht="15.75" thickBot="1" x14ac:dyDescent="0.3">
      <c r="B30"/>
      <c r="C30" s="114" t="s">
        <v>50</v>
      </c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6"/>
      <c r="P30"/>
    </row>
    <row r="31" spans="2:16" x14ac:dyDescent="0.25">
      <c r="B31"/>
      <c r="C31"/>
      <c r="D31"/>
      <c r="E31"/>
      <c r="F31" s="3"/>
      <c r="G31"/>
      <c r="H31"/>
      <c r="I31"/>
      <c r="J31"/>
      <c r="K31"/>
      <c r="L31" s="3"/>
      <c r="M31" s="3"/>
      <c r="N31" s="3"/>
      <c r="O31"/>
      <c r="P31"/>
    </row>
    <row r="32" spans="2:16" x14ac:dyDescent="0.25">
      <c r="B32"/>
      <c r="C32"/>
      <c r="D32" s="8" t="s">
        <v>48</v>
      </c>
      <c r="E32" s="3" t="s">
        <v>1</v>
      </c>
      <c r="F32" s="11"/>
      <c r="G32" s="9"/>
      <c r="H32" s="9"/>
      <c r="I32" s="56" t="s">
        <v>2</v>
      </c>
      <c r="J32" s="3" t="s">
        <v>1</v>
      </c>
      <c r="K32" s="51"/>
      <c r="L32" s="3"/>
      <c r="M32" s="55"/>
      <c r="N32" s="3"/>
      <c r="O32"/>
      <c r="P32"/>
    </row>
    <row r="33" spans="2:16" x14ac:dyDescent="0.25">
      <c r="B33"/>
      <c r="C33"/>
      <c r="D33"/>
      <c r="E33" s="3"/>
      <c r="F33" s="113" t="s">
        <v>52</v>
      </c>
      <c r="G33" s="113"/>
      <c r="H33" s="113"/>
      <c r="I33"/>
      <c r="J33"/>
      <c r="K33"/>
      <c r="L33"/>
      <c r="M33"/>
      <c r="N33" s="3"/>
      <c r="O33"/>
      <c r="P33"/>
    </row>
    <row r="34" spans="2:16" x14ac:dyDescent="0.25">
      <c r="B34"/>
      <c r="C34"/>
      <c r="D34" s="8" t="s">
        <v>49</v>
      </c>
      <c r="E34" s="3" t="s">
        <v>1</v>
      </c>
      <c r="F34" s="11"/>
      <c r="G34" s="9"/>
      <c r="H34" s="9"/>
      <c r="I34" s="56" t="s">
        <v>2</v>
      </c>
      <c r="J34" s="3" t="s">
        <v>1</v>
      </c>
      <c r="K34" s="51"/>
      <c r="L34" s="3"/>
      <c r="M34" s="55"/>
      <c r="N34" s="3"/>
      <c r="O34"/>
      <c r="P34"/>
    </row>
    <row r="35" spans="2:16" x14ac:dyDescent="0.25">
      <c r="B35"/>
      <c r="C35"/>
      <c r="D35" s="8"/>
      <c r="E35"/>
      <c r="F35" s="113" t="s">
        <v>53</v>
      </c>
      <c r="G35" s="113"/>
      <c r="H35" s="113"/>
      <c r="I35"/>
      <c r="J35" s="3"/>
      <c r="K35" s="3"/>
      <c r="L35" s="3"/>
      <c r="M35" s="3"/>
      <c r="N35" s="3"/>
      <c r="O35"/>
      <c r="P35"/>
    </row>
    <row r="36" spans="2:16" x14ac:dyDescent="0.25">
      <c r="B36"/>
      <c r="C36"/>
      <c r="D36" s="8"/>
      <c r="E36"/>
      <c r="F36" s="3"/>
      <c r="G36"/>
      <c r="H36"/>
      <c r="I36"/>
      <c r="J36" s="3"/>
      <c r="K36" s="3"/>
      <c r="L36" s="3"/>
      <c r="M36" s="3"/>
      <c r="N36" s="12"/>
      <c r="O36"/>
      <c r="P36"/>
    </row>
    <row r="37" spans="2:16" x14ac:dyDescent="0.25">
      <c r="D37" s="15"/>
    </row>
    <row r="38" spans="2:16" x14ac:dyDescent="0.25">
      <c r="D38" s="122"/>
      <c r="E38" s="122"/>
    </row>
    <row r="39" spans="2:16" x14ac:dyDescent="0.25">
      <c r="D39" s="122"/>
      <c r="E39" s="122"/>
    </row>
  </sheetData>
  <mergeCells count="50">
    <mergeCell ref="D22:E22"/>
    <mergeCell ref="F22:H22"/>
    <mergeCell ref="D23:E23"/>
    <mergeCell ref="D38:E38"/>
    <mergeCell ref="D39:E39"/>
    <mergeCell ref="F35:H35"/>
    <mergeCell ref="D8:O8"/>
    <mergeCell ref="J16:L16"/>
    <mergeCell ref="M16:N16"/>
    <mergeCell ref="J17:L17"/>
    <mergeCell ref="M17:N17"/>
    <mergeCell ref="F16:H16"/>
    <mergeCell ref="D16:E16"/>
    <mergeCell ref="D17:E17"/>
    <mergeCell ref="F17:H17"/>
    <mergeCell ref="J20:L20"/>
    <mergeCell ref="J19:L19"/>
    <mergeCell ref="J18:L18"/>
    <mergeCell ref="M24:N24"/>
    <mergeCell ref="J24:L24"/>
    <mergeCell ref="J23:L23"/>
    <mergeCell ref="J22:L22"/>
    <mergeCell ref="M21:N21"/>
    <mergeCell ref="J21:L21"/>
    <mergeCell ref="M18:N18"/>
    <mergeCell ref="M19:N19"/>
    <mergeCell ref="M20:N20"/>
    <mergeCell ref="M22:N22"/>
    <mergeCell ref="M23:N23"/>
    <mergeCell ref="F19:H19"/>
    <mergeCell ref="D20:E20"/>
    <mergeCell ref="F20:H20"/>
    <mergeCell ref="D21:E21"/>
    <mergeCell ref="F21:H21"/>
    <mergeCell ref="D18:E18"/>
    <mergeCell ref="F18:H18"/>
    <mergeCell ref="D26:E26"/>
    <mergeCell ref="F26:H26"/>
    <mergeCell ref="F33:H33"/>
    <mergeCell ref="F23:H23"/>
    <mergeCell ref="D24:E24"/>
    <mergeCell ref="F24:H24"/>
    <mergeCell ref="D25:E25"/>
    <mergeCell ref="F25:H25"/>
    <mergeCell ref="C30:O30"/>
    <mergeCell ref="M25:N25"/>
    <mergeCell ref="J25:L25"/>
    <mergeCell ref="J26:L26"/>
    <mergeCell ref="M26:N26"/>
    <mergeCell ref="D19:E19"/>
  </mergeCells>
  <pageMargins left="0.19685039370078741" right="0.19685039370078741" top="0.19685039370078741" bottom="0.19685039370078741" header="0.31496062992125984" footer="0.31496062992125984"/>
  <pageSetup paperSize="9" scale="99" orientation="landscape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84DD-365C-4D28-A945-550048B79A46}">
  <dimension ref="B3:Q199"/>
  <sheetViews>
    <sheetView showGridLines="0" tabSelected="1" view="pageBreakPreview" topLeftCell="A4" zoomScaleNormal="85" zoomScaleSheetLayoutView="100" workbookViewId="0">
      <selection activeCell="D172" sqref="D172:E186"/>
    </sheetView>
  </sheetViews>
  <sheetFormatPr defaultColWidth="9.140625" defaultRowHeight="15" x14ac:dyDescent="0.25"/>
  <cols>
    <col min="1" max="1" width="9.140625" style="13"/>
    <col min="2" max="2" width="3.85546875" style="13" customWidth="1"/>
    <col min="3" max="3" width="8.7109375" style="13" customWidth="1"/>
    <col min="4" max="4" width="22.42578125" style="13" bestFit="1" customWidth="1"/>
    <col min="5" max="5" width="3.140625" style="13" customWidth="1"/>
    <col min="6" max="6" width="10.140625" style="14" bestFit="1" customWidth="1"/>
    <col min="7" max="7" width="10.140625" style="14" customWidth="1"/>
    <col min="8" max="8" width="4" style="13" customWidth="1"/>
    <col min="9" max="10" width="15" style="13" customWidth="1"/>
    <col min="11" max="11" width="4" style="13" customWidth="1"/>
    <col min="12" max="12" width="12.5703125" style="13" customWidth="1"/>
    <col min="13" max="13" width="1.5703125" style="14" customWidth="1"/>
    <col min="14" max="14" width="3.28515625" style="14" customWidth="1"/>
    <col min="15" max="15" width="17.28515625" style="14" customWidth="1"/>
    <col min="16" max="16" width="19.85546875" style="13" customWidth="1"/>
    <col min="17" max="17" width="3.7109375" style="13" customWidth="1"/>
    <col min="18" max="16384" width="9.140625" style="13"/>
  </cols>
  <sheetData>
    <row r="3" spans="2:17" x14ac:dyDescent="0.25">
      <c r="B3"/>
      <c r="C3"/>
      <c r="D3"/>
      <c r="E3"/>
      <c r="F3" s="3"/>
      <c r="G3" s="3"/>
      <c r="H3"/>
      <c r="I3"/>
      <c r="J3"/>
      <c r="K3"/>
      <c r="L3"/>
      <c r="M3" s="3"/>
      <c r="N3" s="3"/>
      <c r="O3" s="3"/>
      <c r="P3"/>
      <c r="Q3"/>
    </row>
    <row r="4" spans="2:17" x14ac:dyDescent="0.25">
      <c r="B4"/>
      <c r="C4"/>
      <c r="D4"/>
      <c r="E4"/>
      <c r="F4" s="3"/>
      <c r="G4" s="3"/>
      <c r="H4"/>
      <c r="I4"/>
      <c r="J4"/>
      <c r="K4"/>
      <c r="L4"/>
      <c r="M4" s="3"/>
      <c r="N4" s="3"/>
      <c r="O4" s="3"/>
      <c r="P4"/>
      <c r="Q4"/>
    </row>
    <row r="5" spans="2:17" x14ac:dyDescent="0.25">
      <c r="B5"/>
      <c r="C5"/>
      <c r="D5"/>
      <c r="E5"/>
      <c r="F5" s="3"/>
      <c r="G5" s="3"/>
      <c r="H5"/>
      <c r="I5"/>
      <c r="J5"/>
      <c r="K5"/>
      <c r="L5"/>
      <c r="M5" s="3"/>
      <c r="N5" s="3"/>
      <c r="O5" s="3"/>
      <c r="P5"/>
      <c r="Q5"/>
    </row>
    <row r="6" spans="2:17" x14ac:dyDescent="0.25">
      <c r="B6"/>
      <c r="C6"/>
      <c r="D6"/>
      <c r="E6"/>
      <c r="F6" s="3"/>
      <c r="G6" s="3"/>
      <c r="H6"/>
      <c r="I6"/>
      <c r="J6"/>
      <c r="K6"/>
      <c r="L6"/>
      <c r="M6" s="3"/>
      <c r="N6" s="10"/>
      <c r="O6" s="5" t="s">
        <v>63</v>
      </c>
      <c r="P6" s="68">
        <v>44938</v>
      </c>
      <c r="Q6"/>
    </row>
    <row r="7" spans="2:17" x14ac:dyDescent="0.25">
      <c r="B7"/>
      <c r="C7"/>
      <c r="D7"/>
      <c r="E7"/>
      <c r="F7" s="3"/>
      <c r="G7" s="3"/>
      <c r="H7"/>
      <c r="I7"/>
      <c r="J7"/>
      <c r="K7"/>
      <c r="L7"/>
      <c r="M7" s="3"/>
      <c r="N7" s="10"/>
      <c r="O7" s="5" t="s">
        <v>64</v>
      </c>
      <c r="P7" s="7" t="s">
        <v>84</v>
      </c>
      <c r="Q7"/>
    </row>
    <row r="8" spans="2:17" x14ac:dyDescent="0.25">
      <c r="B8"/>
      <c r="C8"/>
      <c r="D8"/>
      <c r="E8"/>
      <c r="F8" s="3"/>
      <c r="G8" s="3"/>
      <c r="H8"/>
      <c r="I8"/>
      <c r="J8"/>
      <c r="K8"/>
      <c r="L8"/>
      <c r="M8" s="3"/>
      <c r="N8" s="4"/>
      <c r="O8" s="4"/>
      <c r="P8" s="4"/>
      <c r="Q8"/>
    </row>
    <row r="9" spans="2:17" ht="26.25" x14ac:dyDescent="0.4">
      <c r="B9"/>
      <c r="C9"/>
      <c r="D9" s="95" t="s">
        <v>59</v>
      </c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/>
    </row>
    <row r="10" spans="2:17" x14ac:dyDescent="0.25">
      <c r="B10"/>
      <c r="C10"/>
      <c r="D10" s="4"/>
      <c r="E10" s="4"/>
      <c r="F10" s="6"/>
      <c r="G10" s="6"/>
      <c r="H10" s="4"/>
      <c r="I10" s="4"/>
      <c r="J10" s="4"/>
      <c r="K10" s="4"/>
      <c r="L10" s="4"/>
      <c r="M10" s="4"/>
      <c r="N10" s="4"/>
      <c r="O10" s="4"/>
      <c r="P10" s="4"/>
      <c r="Q10"/>
    </row>
    <row r="11" spans="2:17" ht="19.5" customHeight="1" x14ac:dyDescent="0.25">
      <c r="B11"/>
      <c r="C11"/>
      <c r="D11" s="5" t="s">
        <v>4</v>
      </c>
      <c r="E11" s="6" t="s">
        <v>1</v>
      </c>
      <c r="F11" s="49" t="s">
        <v>69</v>
      </c>
      <c r="G11" s="49"/>
      <c r="H11" s="7"/>
      <c r="I11" s="7"/>
      <c r="J11" s="4"/>
      <c r="K11" s="8" t="s">
        <v>62</v>
      </c>
      <c r="L11" s="8"/>
      <c r="M11" s="71"/>
      <c r="N11" s="4"/>
      <c r="O11" s="7"/>
      <c r="P11" s="68"/>
      <c r="Q11"/>
    </row>
    <row r="12" spans="2:17" ht="19.5" customHeight="1" x14ac:dyDescent="0.25">
      <c r="B12"/>
      <c r="C12"/>
      <c r="D12" s="5" t="s">
        <v>5</v>
      </c>
      <c r="E12" s="6" t="s">
        <v>1</v>
      </c>
      <c r="F12" s="49" t="s">
        <v>83</v>
      </c>
      <c r="G12" s="49"/>
      <c r="H12" s="7"/>
      <c r="I12" s="7"/>
      <c r="J12" s="4"/>
      <c r="K12" s="5" t="s">
        <v>65</v>
      </c>
      <c r="L12" s="4"/>
      <c r="M12" s="4"/>
      <c r="N12" s="4"/>
      <c r="O12" s="72"/>
      <c r="P12" s="72"/>
      <c r="Q12"/>
    </row>
    <row r="13" spans="2:17" ht="6" customHeight="1" thickBot="1" x14ac:dyDescent="0.3">
      <c r="B13"/>
      <c r="C13"/>
      <c r="D13"/>
      <c r="E13"/>
      <c r="F13" s="3"/>
      <c r="G13" s="3"/>
      <c r="H13"/>
      <c r="I13"/>
      <c r="J13"/>
      <c r="K13"/>
      <c r="L13"/>
      <c r="M13" s="3"/>
      <c r="N13" s="3"/>
      <c r="O13" s="3"/>
      <c r="P13"/>
      <c r="Q13"/>
    </row>
    <row r="14" spans="2:17" ht="15.75" thickBot="1" x14ac:dyDescent="0.3">
      <c r="B14"/>
      <c r="C14" s="1" t="s">
        <v>51</v>
      </c>
      <c r="D14" s="140" t="s">
        <v>44</v>
      </c>
      <c r="E14" s="141"/>
      <c r="F14" s="142" t="s">
        <v>45</v>
      </c>
      <c r="G14" s="143"/>
      <c r="H14" s="143"/>
      <c r="I14" s="141"/>
      <c r="J14" s="50" t="s">
        <v>7</v>
      </c>
      <c r="K14" s="142" t="s">
        <v>8</v>
      </c>
      <c r="L14" s="143"/>
      <c r="M14" s="141"/>
      <c r="N14" s="142" t="s">
        <v>60</v>
      </c>
      <c r="O14" s="141"/>
      <c r="P14" s="2" t="s">
        <v>9</v>
      </c>
      <c r="Q14"/>
    </row>
    <row r="15" spans="2:17" ht="15" customHeight="1" x14ac:dyDescent="0.25">
      <c r="B15"/>
      <c r="C15" s="64">
        <v>1</v>
      </c>
      <c r="D15" s="144" t="str" cm="1">
        <f t="array" aca="1" ref="D1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15)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15)))),"")</f>
        <v>RS</v>
      </c>
      <c r="E15" s="145"/>
      <c r="F15" s="146" t="str" cm="1">
        <f t="array" aca="1" ref="F15" ca="1">IFERROR(IF(IF($D15&lt;&gt;"",INDEX(OFFSET(csvSheet!$A$2,ROWS($F$15:F15)-1,0,COUNTA(csvSheet!$A:$A)-1,COUNTA(csvSheet!$1:$1)-1),MATCH($D15,OFFSET(csvSheet!$A$2,ROWS($F$15:F15)-1,MATCH("Distributor",csvSheet!$1:$1,0)-1,COUNTA(csvSheet!$A:$A)-1),0),MATCH("MPN + Description",csvSheet!$1:$1,0)),INDEX(OFFSET(csvSheet!$A$2,ROWS($F$15:F15)-1,MATCH("MPN + Description",csvSheet!$1:$1,0)-1,COUNTA(csvSheet!$A:$A)-1,1),SMALL(IF(OFFSET(csvSheet!$A$2,ROWS($F$15:F15)-1,MATCH("MPN + Description",csvSheet!$1:$1,0)-1,COUNTA(csvSheet!$A:$A)-1,1)&lt;&gt;"@@@@",ROW(OFFSET(csvSheet!$A$2,ROWS($F$15:F15)-1,MATCH("MPN + Description",csvSheet!$1:$1,0)-1,COUNTA(csvSheet!$A:$A)-1,1))-MIN(ROW(OFFSET(csvSheet!$A$2,ROWS($F$15:F15)-1,MATCH("MPN + Description",csvSheet!$1:$1,0)-1,COUNTA(csvSheet!$A:$A)-1,1)))+1),1)))=0,"",IF($D15&lt;&gt;"",INDEX(OFFSET(csvSheet!$A$2,ROWS($F$15:F15)-1,0,COUNTA(csvSheet!$A:$A)-1,COUNTA(csvSheet!$1:$1)-1),MATCH($D15,OFFSET(csvSheet!$A$2,ROWS($F$15:F15)-1,MATCH("Distributor",csvSheet!$1:$1,0)-1,COUNTA(csvSheet!$A:$A)-1),0),MATCH("MPN + Description",csvSheet!$1:$1,0)),INDEX(OFFSET(csvSheet!$A$2,ROWS($F$15:F15)-1,MATCH("MPN + Description",csvSheet!$1:$1,0)-1,COUNTA(csvSheet!$A:$A)-1,1),SMALL(IF(OFFSET(csvSheet!$A$2,ROWS($F$15:F15)-1,MATCH("MPN + Description",csvSheet!$1:$1,0)-1,COUNTA(csvSheet!$A:$A)-1,1)&lt;&gt;"@@@@",ROW(OFFSET(csvSheet!$A$2,ROWS($F$15:F15)-1,MATCH("MPN + Description",csvSheet!$1:$1,0)-1,COUNTA(csvSheet!$A:$A)-1,1))-MIN(ROW(OFFSET(csvSheet!$A$2,ROWS($F$15:F15)-1,MATCH("MPN + Description",csvSheet!$1:$1,0)-1,COUNTA(csvSheet!$A:$A)-1,1)))+1),1)))),"")</f>
        <v>350778-1 | Rectangular Power Connecto</v>
      </c>
      <c r="G15" s="147"/>
      <c r="H15" s="147"/>
      <c r="I15" s="148"/>
      <c r="J15" s="96" cm="1">
        <f t="array" aca="1" ref="J15" ca="1">IFERROR(IF(IF($D15&lt;&gt;"",INDEX(OFFSET(csvSheet!$A$2,ROWS($J$15:J15)-1,0,COUNTA(csvSheet!$A:$A)-ROWS($J$15:J15)-2,COUNTA(csvSheet!$1:$1)),MATCH($D15,OFFSET(csvSheet!$A$2,ROWS($J$15:J15)-1,MATCH("Distributor",csvSheet!$1:$1,0)-1,COUNTA(csvSheet!$A:$A)-ROWS($J$15:J15)-2,1),0),MATCH("Quantity",csvSheet!$1:$1,0)),INDEX(OFFSET(csvSheet!$A$2,ROWS($J$15:J15)-1,MATCH("Quantity",csvSheet!$1:$1,0)-1,COUNTA(csvSheet!$A:$A)-ROWS($J$15:J15)-2,1),SMALL(IF(OFFSET(csvSheet!$A$2,ROWS($J$15:J15)-1,MATCH("Quantity",csvSheet!$1:$1,0)-1,COUNTA(csvSheet!$A:$A)-ROWS($J$15:J15)-2,1)&lt;&gt;"@@@@",ROW(OFFSET(csvSheet!$A$2,ROWS($J$15:J15)-1,MATCH("Quantity",csvSheet!$1:$1,0)-1,COUNTA(csvSheet!$A:$A)-ROWS($J$15:J15)-2,1))-MIN(ROW(OFFSET(csvSheet!$A$2,ROWS($J$15:J15)-1,MATCH("Quantity",csvSheet!$1:$1,0)-1,COUNTA(csvSheet!$A:$A)-ROWS($J$15:J15)-2,1)))+1),ROWS($J$15:J15))))=0,"",INDEX(OFFSET(csvSheet!$A$2,ROWS($J$15:J15)-1,0,COUNTA(csvSheet!$A:$A)-ROWS($J$15:J15)-2,COUNTA(csvSheet!$1:$1)),MATCH($D15,OFFSET(csvSheet!$A$2,ROWS($J$15:J15)-1,MATCH("Distributor",csvSheet!$1:$1,0)-1,COUNTA(csvSheet!$A:$A)-ROWS($J$15:J15)-2,1),0),MATCH("Quantity",csvSheet!$1:$1,0))),"")</f>
        <v>100</v>
      </c>
      <c r="K15" s="149">
        <f ca="1">IFERROR(IF($D15&lt;&gt;"",IF(ISNUMBER(VALUE(RIGHT(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,LEN(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Price",csvSheet!$1:$1,0)))-FIND(" ",INDEX(OFFSET(csvSheet!$A$2,ROWS($K$15:K15)-1,0,COUNTA(csvSheet!$A:$A)-ROWS($K$15:K15)-2,COUNTA(csvSheet!$1:$1)),MATCH($D15,OFFSET(csvSheet!$A$2,ROWS($K$15:K15)-1,MATCH("Distributor",csvSheet!$1:$1,0)-1,COUNTA(csvSheet!$A:$A)-ROWS($K$15:K15)-2,1),0),MATCH("Unit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)))),VALUE(RIGHT(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,LEN(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Price",csvSheet!$1:$1,0)))-FIND(" ",INDEX(OFFSET(csvSheet!$A$2,ROWS($K$15:K15)-1,0,COUNTA(csvSheet!$A:$A)-ROWS($K$15:K15)-2,COUNTA(csvSheet!$1:$1)),MATCH($D15,OFFSET(csvSheet!$A$2,ROWS($K$15:K15)-1,MATCH("Distributor",csvSheet!$1:$1,0)-1,COUNTA(csvSheet!$A:$A)-ROWS($K$15:K15)-2,1),0),MATCH("Unit Price",csvSheet!$1:$1,0))))),"N/A"),""),"N/A")</f>
        <v>38.856000000000002</v>
      </c>
      <c r="L15" s="150"/>
      <c r="M15" s="151"/>
      <c r="N15" s="152">
        <f ca="1">IFERROR(IF($D15&lt;&gt;"",IF(ISNUMBER(VALUE(RIGHT(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,LEN(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Price",csvSheet!$1:$1,0)))-FIND(" ",INDEX(OFFSET(csvSheet!$A$2,ROWS($N$15:N15)-1,0,COUNTA(csvSheet!$A:$A)-ROWS($N$15:N15)-2,COUNTA(csvSheet!$1:$1)),MATCH($D15,OFFSET(csvSheet!$A$2,ROWS($N$15:N15)-1,MATCH("Distributor",csvSheet!$1:$1,0)-1,COUNTA(csvSheet!$A:$A)-ROWS($N$15:N15)-2,1),0),MATCH("Total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)))),VALUE(RIGHT(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,LEN(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Price",csvSheet!$1:$1,0)))-FIND(" ",INDEX(OFFSET(csvSheet!$A$2,ROWS($N$15:N15)-1,0,COUNTA(csvSheet!$A:$A)-ROWS($N$15:N15)-2,COUNTA(csvSheet!$1:$1)),MATCH($D15,OFFSET(csvSheet!$A$2,ROWS($N$15:N15)-1,MATCH("Distributor",csvSheet!$1:$1,0)-1,COUNTA(csvSheet!$A:$A)-ROWS($N$15:N15)-2,1),0),MATCH("Total Price",csvSheet!$1:$1,0))))),"N/A"),""),"N/A")</f>
        <v>3885.6</v>
      </c>
      <c r="O15" s="153"/>
      <c r="P15" s="97"/>
      <c r="Q15"/>
    </row>
    <row r="16" spans="2:17" ht="24" customHeight="1" x14ac:dyDescent="0.25">
      <c r="B16"/>
      <c r="C16" s="62">
        <v>2</v>
      </c>
      <c r="D16" s="154" t="str" cm="1">
        <f t="array" aca="1" ref="D1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16)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16)))),"")</f>
        <v/>
      </c>
      <c r="E16" s="155"/>
      <c r="F16" s="156" t="str" cm="1">
        <f t="array" aca="1" ref="F16" ca="1">IFERROR(IF(IF($D16&lt;&gt;"",INDEX(OFFSET(csvSheet!$A$2,ROWS($F$15:F16)-1,0,COUNTA(csvSheet!$A:$A)-1,COUNTA(csvSheet!$1:$1)-1),MATCH($D16,OFFSET(csvSheet!$A$2,ROWS($F$15:F16)-1,MATCH("Distributor",csvSheet!$1:$1,0)-1,COUNTA(csvSheet!$A:$A)-1),0),MATCH("MPN + Description",csvSheet!$1:$1,0)),INDEX(OFFSET(csvSheet!$A$2,ROWS($F$15:F16)-1,MATCH("MPN + Description",csvSheet!$1:$1,0)-1,COUNTA(csvSheet!$A:$A)-1,1),SMALL(IF(OFFSET(csvSheet!$A$2,ROWS($F$15:F16)-1,MATCH("MPN + Description",csvSheet!$1:$1,0)-1,COUNTA(csvSheet!$A:$A)-1,1)&lt;&gt;"@@@@",ROW(OFFSET(csvSheet!$A$2,ROWS($F$15:F16)-1,MATCH("MPN + Description",csvSheet!$1:$1,0)-1,COUNTA(csvSheet!$A:$A)-1,1))-MIN(ROW(OFFSET(csvSheet!$A$2,ROWS($F$15:F16)-1,MATCH("MPN + Description",csvSheet!$1:$1,0)-1,COUNTA(csvSheet!$A:$A)-1,1)))+1),1)))=0,"",IF($D16&lt;&gt;"",INDEX(OFFSET(csvSheet!$A$2,ROWS($F$15:F16)-1,0,COUNTA(csvSheet!$A:$A)-1,COUNTA(csvSheet!$1:$1)-1),MATCH($D16,OFFSET(csvSheet!$A$2,ROWS($F$15:F16)-1,MATCH("Distributor",csvSheet!$1:$1,0)-1,COUNTA(csvSheet!$A:$A)-1),0),MATCH("MPN + Description",csvSheet!$1:$1,0)),INDEX(OFFSET(csvSheet!$A$2,ROWS($F$15:F16)-1,MATCH("MPN + Description",csvSheet!$1:$1,0)-1,COUNTA(csvSheet!$A:$A)-1,1),SMALL(IF(OFFSET(csvSheet!$A$2,ROWS($F$15:F16)-1,MATCH("MPN + Description",csvSheet!$1:$1,0)-1,COUNTA(csvSheet!$A:$A)-1,1)&lt;&gt;"@@@@",ROW(OFFSET(csvSheet!$A$2,ROWS($F$15:F16)-1,MATCH("MPN + Description",csvSheet!$1:$1,0)-1,COUNTA(csvSheet!$A:$A)-1,1))-MIN(ROW(OFFSET(csvSheet!$A$2,ROWS($F$15:F16)-1,MATCH("MPN + Description",csvSheet!$1:$1,0)-1,COUNTA(csvSheet!$A:$A)-1,1)))+1),1)))),"")</f>
        <v>r, 3 Contact(s), Female, Solder Termi</v>
      </c>
      <c r="G16" s="157"/>
      <c r="H16" s="157"/>
      <c r="I16" s="158"/>
      <c r="J16" s="91" t="str" cm="1">
        <f t="array" aca="1" ref="J16" ca="1">IFERROR(IF(IF($D16&lt;&gt;"",INDEX(OFFSET(csvSheet!$A$2,ROWS($J$15:J16)-1,0,COUNTA(csvSheet!$A:$A)-ROWS($J$15:J16)-2,COUNTA(csvSheet!$1:$1)),MATCH($D16,OFFSET(csvSheet!$A$2,ROWS($J$15:J16)-1,MATCH("Distributor",csvSheet!$1:$1,0)-1,COUNTA(csvSheet!$A:$A)-ROWS($J$15:J16)-2,1),0),MATCH("Quantity",csvSheet!$1:$1,0)),INDEX(OFFSET(csvSheet!$A$2,ROWS($J$15:J16)-1,MATCH("Quantity",csvSheet!$1:$1,0)-1,COUNTA(csvSheet!$A:$A)-ROWS($J$15:J16)-2,1),SMALL(IF(OFFSET(csvSheet!$A$2,ROWS($J$15:J16)-1,MATCH("Quantity",csvSheet!$1:$1,0)-1,COUNTA(csvSheet!$A:$A)-ROWS($J$15:J16)-2,1)&lt;&gt;"@@@@",ROW(OFFSET(csvSheet!$A$2,ROWS($J$15:J16)-1,MATCH("Quantity",csvSheet!$1:$1,0)-1,COUNTA(csvSheet!$A:$A)-ROWS($J$15:J16)-2,1))-MIN(ROW(OFFSET(csvSheet!$A$2,ROWS($J$15:J16)-1,MATCH("Quantity",csvSheet!$1:$1,0)-1,COUNTA(csvSheet!$A:$A)-ROWS($J$15:J16)-2,1)))+1),ROWS($J$15:J16))))=0,"",INDEX(OFFSET(csvSheet!$A$2,ROWS($J$15:J16)-1,0,COUNTA(csvSheet!$A:$A)-ROWS($J$15:J16)-2,COUNTA(csvSheet!$1:$1)),MATCH($D16,OFFSET(csvSheet!$A$2,ROWS($J$15:J16)-1,MATCH("Distributor",csvSheet!$1:$1,0)-1,COUNTA(csvSheet!$A:$A)-ROWS($J$15:J16)-2,1),0),MATCH("Quantity",csvSheet!$1:$1,0))),"")</f>
        <v/>
      </c>
      <c r="K16" s="159" t="str">
        <f ca="1">IFERROR(IF($D16&lt;&gt;"",IF(ISNUMBER(VALUE(RIGHT(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,LEN(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Price",csvSheet!$1:$1,0)))-FIND(" ",INDEX(OFFSET(csvSheet!$A$2,ROWS($K$15:K16)-1,0,COUNTA(csvSheet!$A:$A)-ROWS($K$15:K16)-2,COUNTA(csvSheet!$1:$1)),MATCH($D16,OFFSET(csvSheet!$A$2,ROWS($K$15:K16)-1,MATCH("Distributor",csvSheet!$1:$1,0)-1,COUNTA(csvSheet!$A:$A)-ROWS($K$15:K16)-2,1),0),MATCH("Unit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)))),VALUE(RIGHT(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,LEN(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Price",csvSheet!$1:$1,0)))-FIND(" ",INDEX(OFFSET(csvSheet!$A$2,ROWS($K$15:K16)-1,0,COUNTA(csvSheet!$A:$A)-ROWS($K$15:K16)-2,COUNTA(csvSheet!$1:$1)),MATCH($D16,OFFSET(csvSheet!$A$2,ROWS($K$15:K16)-1,MATCH("Distributor",csvSheet!$1:$1,0)-1,COUNTA(csvSheet!$A:$A)-ROWS($K$15:K16)-2,1),0),MATCH("Unit Price",csvSheet!$1:$1,0))))),"N/A"),""),"N/A")</f>
        <v/>
      </c>
      <c r="L16" s="160"/>
      <c r="M16" s="161"/>
      <c r="N16" s="165" t="str">
        <f ca="1">IFERROR(IF($D16&lt;&gt;"",IF(ISNUMBER(VALUE(RIGHT(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,LEN(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Price",csvSheet!$1:$1,0)))-FIND(" ",INDEX(OFFSET(csvSheet!$A$2,ROWS($N$15:N16)-1,0,COUNTA(csvSheet!$A:$A)-ROWS($N$15:N16)-2,COUNTA(csvSheet!$1:$1)),MATCH($D16,OFFSET(csvSheet!$A$2,ROWS($N$15:N16)-1,MATCH("Distributor",csvSheet!$1:$1,0)-1,COUNTA(csvSheet!$A:$A)-ROWS($N$15:N16)-2,1),0),MATCH("Total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)))),VALUE(RIGHT(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,LEN(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Price",csvSheet!$1:$1,0)))-FIND(" ",INDEX(OFFSET(csvSheet!$A$2,ROWS($N$15:N16)-1,0,COUNTA(csvSheet!$A:$A)-ROWS($N$15:N16)-2,COUNTA(csvSheet!$1:$1)),MATCH($D16,OFFSET(csvSheet!$A$2,ROWS($N$15:N16)-1,MATCH("Distributor",csvSheet!$1:$1,0)-1,COUNTA(csvSheet!$A:$A)-ROWS($N$15:N16)-2,1),0),MATCH("Total Price",csvSheet!$1:$1,0))))),"N/A"),""),"N/A")</f>
        <v/>
      </c>
      <c r="O16" s="166"/>
      <c r="P16" s="59"/>
      <c r="Q16"/>
    </row>
    <row r="17" spans="2:17" ht="24" customHeight="1" x14ac:dyDescent="0.25">
      <c r="B17"/>
      <c r="C17" s="62">
        <v>3</v>
      </c>
      <c r="D17" s="154" t="str" cm="1">
        <f t="array" aca="1" ref="D17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17)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17)))),"")</f>
        <v/>
      </c>
      <c r="E17" s="155"/>
      <c r="F17" s="156" t="str" cm="1">
        <f t="array" aca="1" ref="F17" ca="1">IFERROR(IF(IF($D17&lt;&gt;"",INDEX(OFFSET(csvSheet!$A$2,ROWS($F$15:F17)-1,0,COUNTA(csvSheet!$A:$A)-1,COUNTA(csvSheet!$1:$1)-1),MATCH($D17,OFFSET(csvSheet!$A$2,ROWS($F$15:F17)-1,MATCH("Distributor",csvSheet!$1:$1,0)-1,COUNTA(csvSheet!$A:$A)-1),0),MATCH("MPN + Description",csvSheet!$1:$1,0)),INDEX(OFFSET(csvSheet!$A$2,ROWS($F$15:F17)-1,MATCH("MPN + Description",csvSheet!$1:$1,0)-1,COUNTA(csvSheet!$A:$A)-1,1),SMALL(IF(OFFSET(csvSheet!$A$2,ROWS($F$15:F17)-1,MATCH("MPN + Description",csvSheet!$1:$1,0)-1,COUNTA(csvSheet!$A:$A)-1,1)&lt;&gt;"@@@@",ROW(OFFSET(csvSheet!$A$2,ROWS($F$15:F17)-1,MATCH("MPN + Description",csvSheet!$1:$1,0)-1,COUNTA(csvSheet!$A:$A)-1,1))-MIN(ROW(OFFSET(csvSheet!$A$2,ROWS($F$15:F17)-1,MATCH("MPN + Description",csvSheet!$1:$1,0)-1,COUNTA(csvSheet!$A:$A)-1,1)))+1),1)))=0,"",IF($D17&lt;&gt;"",INDEX(OFFSET(csvSheet!$A$2,ROWS($F$15:F17)-1,0,COUNTA(csvSheet!$A:$A)-1,COUNTA(csvSheet!$1:$1)-1),MATCH($D17,OFFSET(csvSheet!$A$2,ROWS($F$15:F17)-1,MATCH("Distributor",csvSheet!$1:$1,0)-1,COUNTA(csvSheet!$A:$A)-1),0),MATCH("MPN + Description",csvSheet!$1:$1,0)),INDEX(OFFSET(csvSheet!$A$2,ROWS($F$15:F17)-1,MATCH("MPN + Description",csvSheet!$1:$1,0)-1,COUNTA(csvSheet!$A:$A)-1,1),SMALL(IF(OFFSET(csvSheet!$A$2,ROWS($F$15:F17)-1,MATCH("MPN + Description",csvSheet!$1:$1,0)-1,COUNTA(csvSheet!$A:$A)-1,1)&lt;&gt;"@@@@",ROW(OFFSET(csvSheet!$A$2,ROWS($F$15:F17)-1,MATCH("MPN + Description",csvSheet!$1:$1,0)-1,COUNTA(csvSheet!$A:$A)-1,1))-MIN(ROW(OFFSET(csvSheet!$A$2,ROWS($F$15:F17)-1,MATCH("MPN + Description",csvSheet!$1:$1,0)-1,COUNTA(csvSheet!$A:$A)-1,1)))+1),1)))),"")</f>
        <v>nal, Receptacle</v>
      </c>
      <c r="G17" s="157"/>
      <c r="H17" s="157"/>
      <c r="I17" s="158"/>
      <c r="J17" s="91" t="str" cm="1">
        <f t="array" aca="1" ref="J17" ca="1">IFERROR(IF(IF($D17&lt;&gt;"",INDEX(OFFSET(csvSheet!$A$2,ROWS($J$15:J17)-1,0,COUNTA(csvSheet!$A:$A)-ROWS($J$15:J17)-2,COUNTA(csvSheet!$1:$1)),MATCH($D17,OFFSET(csvSheet!$A$2,ROWS($J$15:J17)-1,MATCH("Distributor",csvSheet!$1:$1,0)-1,COUNTA(csvSheet!$A:$A)-ROWS($J$15:J17)-2,1),0),MATCH("Quantity",csvSheet!$1:$1,0)),INDEX(OFFSET(csvSheet!$A$2,ROWS($J$15:J17)-1,MATCH("Quantity",csvSheet!$1:$1,0)-1,COUNTA(csvSheet!$A:$A)-ROWS($J$15:J17)-2,1),SMALL(IF(OFFSET(csvSheet!$A$2,ROWS($J$15:J17)-1,MATCH("Quantity",csvSheet!$1:$1,0)-1,COUNTA(csvSheet!$A:$A)-ROWS($J$15:J17)-2,1)&lt;&gt;"@@@@",ROW(OFFSET(csvSheet!$A$2,ROWS($J$15:J17)-1,MATCH("Quantity",csvSheet!$1:$1,0)-1,COUNTA(csvSheet!$A:$A)-ROWS($J$15:J17)-2,1))-MIN(ROW(OFFSET(csvSheet!$A$2,ROWS($J$15:J17)-1,MATCH("Quantity",csvSheet!$1:$1,0)-1,COUNTA(csvSheet!$A:$A)-ROWS($J$15:J17)-2,1)))+1),ROWS($J$15:J17))))=0,"",INDEX(OFFSET(csvSheet!$A$2,ROWS($J$15:J17)-1,0,COUNTA(csvSheet!$A:$A)-ROWS($J$15:J17)-2,COUNTA(csvSheet!$1:$1)),MATCH($D17,OFFSET(csvSheet!$A$2,ROWS($J$15:J17)-1,MATCH("Distributor",csvSheet!$1:$1,0)-1,COUNTA(csvSheet!$A:$A)-ROWS($J$15:J17)-2,1),0),MATCH("Quantity",csvSheet!$1:$1,0))),"")</f>
        <v/>
      </c>
      <c r="K17" s="167" t="str">
        <f ca="1">IFERROR(IF($D17&lt;&gt;"",IF(ISNUMBER(VALUE(RIGHT(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,LEN(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Price",csvSheet!$1:$1,0)))-FIND(" ",INDEX(OFFSET(csvSheet!$A$2,ROWS($K$15:K17)-1,0,COUNTA(csvSheet!$A:$A)-ROWS($K$15:K17)-2,COUNTA(csvSheet!$1:$1)),MATCH($D17,OFFSET(csvSheet!$A$2,ROWS($K$15:K17)-1,MATCH("Distributor",csvSheet!$1:$1,0)-1,COUNTA(csvSheet!$A:$A)-ROWS($K$15:K17)-2,1),0),MATCH("Unit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)))),VALUE(RIGHT(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,LEN(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Price",csvSheet!$1:$1,0)))-FIND(" ",INDEX(OFFSET(csvSheet!$A$2,ROWS($K$15:K17)-1,0,COUNTA(csvSheet!$A:$A)-ROWS($K$15:K17)-2,COUNTA(csvSheet!$1:$1)),MATCH($D17,OFFSET(csvSheet!$A$2,ROWS($K$15:K17)-1,MATCH("Distributor",csvSheet!$1:$1,0)-1,COUNTA(csvSheet!$A:$A)-ROWS($K$15:K17)-2,1),0),MATCH("Unit Price",csvSheet!$1:$1,0))))),"N/A"),""),"N/A")</f>
        <v/>
      </c>
      <c r="L17" s="168"/>
      <c r="M17" s="169"/>
      <c r="N17" s="125" t="str">
        <f ca="1">IFERROR(IF($D17&lt;&gt;"",IF(ISNUMBER(VALUE(RIGHT(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,LEN(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Price",csvSheet!$1:$1,0)))-FIND(" ",INDEX(OFFSET(csvSheet!$A$2,ROWS($N$15:N17)-1,0,COUNTA(csvSheet!$A:$A)-ROWS($N$15:N17)-2,COUNTA(csvSheet!$1:$1)),MATCH($D17,OFFSET(csvSheet!$A$2,ROWS($N$15:N17)-1,MATCH("Distributor",csvSheet!$1:$1,0)-1,COUNTA(csvSheet!$A:$A)-ROWS($N$15:N17)-2,1),0),MATCH("Total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)))),VALUE(RIGHT(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,LEN(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Price",csvSheet!$1:$1,0)))-FIND(" ",INDEX(OFFSET(csvSheet!$A$2,ROWS($N$15:N17)-1,0,COUNTA(csvSheet!$A:$A)-ROWS($N$15:N17)-2,COUNTA(csvSheet!$1:$1)),MATCH($D17,OFFSET(csvSheet!$A$2,ROWS($N$15:N17)-1,MATCH("Distributor",csvSheet!$1:$1,0)-1,COUNTA(csvSheet!$A:$A)-ROWS($N$15:N17)-2,1),0),MATCH("Total Price",csvSheet!$1:$1,0))))),"N/A"),""),"N/A")</f>
        <v/>
      </c>
      <c r="O17" s="127"/>
      <c r="P17" s="59"/>
      <c r="Q17"/>
    </row>
    <row r="18" spans="2:17" ht="24" customHeight="1" x14ac:dyDescent="0.25">
      <c r="B18"/>
      <c r="C18" s="62">
        <v>4</v>
      </c>
      <c r="D18" s="154" t="str" cm="1">
        <f t="array" aca="1" ref="D18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18)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18)))),"")</f>
        <v>Digi-Key</v>
      </c>
      <c r="E18" s="155"/>
      <c r="F18" s="156" t="str" cm="1">
        <f t="array" aca="1" ref="F18" ca="1">IFERROR(IF(IF($D18&lt;&gt;"",INDEX(OFFSET(csvSheet!$A$2,ROWS($F$15:F18)-1,0,COUNTA(csvSheet!$A:$A)-1,COUNTA(csvSheet!$1:$1)-1),MATCH($D18,OFFSET(csvSheet!$A$2,ROWS($F$15:F18)-1,MATCH("Distributor",csvSheet!$1:$1,0)-1,COUNTA(csvSheet!$A:$A)-1),0),MATCH("MPN + Description",csvSheet!$1:$1,0)),INDEX(OFFSET(csvSheet!$A$2,ROWS($F$15:F18)-1,MATCH("MPN + Description",csvSheet!$1:$1,0)-1,COUNTA(csvSheet!$A:$A)-1,1),SMALL(IF(OFFSET(csvSheet!$A$2,ROWS($F$15:F18)-1,MATCH("MPN + Description",csvSheet!$1:$1,0)-1,COUNTA(csvSheet!$A:$A)-1,1)&lt;&gt;"@@@@",ROW(OFFSET(csvSheet!$A$2,ROWS($F$15:F18)-1,MATCH("MPN + Description",csvSheet!$1:$1,0)-1,COUNTA(csvSheet!$A:$A)-1,1))-MIN(ROW(OFFSET(csvSheet!$A$2,ROWS($F$15:F18)-1,MATCH("MPN + Description",csvSheet!$1:$1,0)-1,COUNTA(csvSheet!$A:$A)-1,1)))+1),1)))=0,"",IF($D18&lt;&gt;"",INDEX(OFFSET(csvSheet!$A$2,ROWS($F$15:F18)-1,0,COUNTA(csvSheet!$A:$A)-1,COUNTA(csvSheet!$1:$1)-1),MATCH($D18,OFFSET(csvSheet!$A$2,ROWS($F$15:F18)-1,MATCH("Distributor",csvSheet!$1:$1,0)-1,COUNTA(csvSheet!$A:$A)-1),0),MATCH("MPN + Description",csvSheet!$1:$1,0)),INDEX(OFFSET(csvSheet!$A$2,ROWS($F$15:F18)-1,MATCH("MPN + Description",csvSheet!$1:$1,0)-1,COUNTA(csvSheet!$A:$A)-1,1),SMALL(IF(OFFSET(csvSheet!$A$2,ROWS($F$15:F18)-1,MATCH("MPN + Description",csvSheet!$1:$1,0)-1,COUNTA(csvSheet!$A:$A)-1,1)&lt;&gt;"@@@@",ROW(OFFSET(csvSheet!$A$2,ROWS($F$15:F18)-1,MATCH("MPN + Description",csvSheet!$1:$1,0)-1,COUNTA(csvSheet!$A:$A)-1,1))-MIN(ROW(OFFSET(csvSheet!$A$2,ROWS($F$15:F18)-1,MATCH("MPN + Description",csvSheet!$1:$1,0)-1,COUNTA(csvSheet!$A:$A)-1,1)))+1),1)))),"")</f>
        <v>627-20 | Hand Driver Multi-Tap Tool 1</v>
      </c>
      <c r="G18" s="157"/>
      <c r="H18" s="157"/>
      <c r="I18" s="158"/>
      <c r="J18" s="91" cm="1">
        <f t="array" aca="1" ref="J18" ca="1">IFERROR(IF(IF($D18&lt;&gt;"",INDEX(OFFSET(csvSheet!$A$2,ROWS($J$15:J18)-1,0,COUNTA(csvSheet!$A:$A)-ROWS($J$15:J18)-2,COUNTA(csvSheet!$1:$1)),MATCH($D18,OFFSET(csvSheet!$A$2,ROWS($J$15:J18)-1,MATCH("Distributor",csvSheet!$1:$1,0)-1,COUNTA(csvSheet!$A:$A)-ROWS($J$15:J18)-2,1),0),MATCH("Quantity",csvSheet!$1:$1,0)),INDEX(OFFSET(csvSheet!$A$2,ROWS($J$15:J18)-1,MATCH("Quantity",csvSheet!$1:$1,0)-1,COUNTA(csvSheet!$A:$A)-ROWS($J$15:J18)-2,1),SMALL(IF(OFFSET(csvSheet!$A$2,ROWS($J$15:J18)-1,MATCH("Quantity",csvSheet!$1:$1,0)-1,COUNTA(csvSheet!$A:$A)-ROWS($J$15:J18)-2,1)&lt;&gt;"@@@@",ROW(OFFSET(csvSheet!$A$2,ROWS($J$15:J18)-1,MATCH("Quantity",csvSheet!$1:$1,0)-1,COUNTA(csvSheet!$A:$A)-ROWS($J$15:J18)-2,1))-MIN(ROW(OFFSET(csvSheet!$A$2,ROWS($J$15:J18)-1,MATCH("Quantity",csvSheet!$1:$1,0)-1,COUNTA(csvSheet!$A:$A)-ROWS($J$15:J18)-2,1)))+1),ROWS($J$15:J18))))=0,"",INDEX(OFFSET(csvSheet!$A$2,ROWS($J$15:J18)-1,0,COUNTA(csvSheet!$A:$A)-ROWS($J$15:J18)-2,COUNTA(csvSheet!$1:$1)),MATCH($D18,OFFSET(csvSheet!$A$2,ROWS($J$15:J18)-1,MATCH("Distributor",csvSheet!$1:$1,0)-1,COUNTA(csvSheet!$A:$A)-ROWS($J$15:J18)-2,1),0),MATCH("Quantity",csvSheet!$1:$1,0))),"")</f>
        <v>1</v>
      </c>
      <c r="K18" s="159">
        <f ca="1">IFERROR(IF($D18&lt;&gt;"",IF(ISNUMBER(VALUE(RIGHT(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,LEN(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Price",csvSheet!$1:$1,0)))-FIND(" ",INDEX(OFFSET(csvSheet!$A$2,ROWS($K$15:K18)-1,0,COUNTA(csvSheet!$A:$A)-ROWS($K$15:K18)-2,COUNTA(csvSheet!$1:$1)),MATCH($D18,OFFSET(csvSheet!$A$2,ROWS($K$15:K18)-1,MATCH("Distributor",csvSheet!$1:$1,0)-1,COUNTA(csvSheet!$A:$A)-ROWS($K$15:K18)-2,1),0),MATCH("Unit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)))),VALUE(RIGHT(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,LEN(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Price",csvSheet!$1:$1,0)))-FIND(" ",INDEX(OFFSET(csvSheet!$A$2,ROWS($K$15:K18)-1,0,COUNTA(csvSheet!$A:$A)-ROWS($K$15:K18)-2,COUNTA(csvSheet!$1:$1)),MATCH($D18,OFFSET(csvSheet!$A$2,ROWS($K$15:K18)-1,MATCH("Distributor",csvSheet!$1:$1,0)-1,COUNTA(csvSheet!$A:$A)-ROWS($K$15:K18)-2,1),0),MATCH("Unit Price",csvSheet!$1:$1,0))))),"N/A"),""),"N/A")</f>
        <v>2199.3020000000001</v>
      </c>
      <c r="L18" s="160"/>
      <c r="M18" s="161"/>
      <c r="N18" s="125">
        <f ca="1">IFERROR(IF($D18&lt;&gt;"",IF(ISNUMBER(VALUE(RIGHT(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,LEN(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Price",csvSheet!$1:$1,0)))-FIND(" ",INDEX(OFFSET(csvSheet!$A$2,ROWS($N$15:N18)-1,0,COUNTA(csvSheet!$A:$A)-ROWS($N$15:N18)-2,COUNTA(csvSheet!$1:$1)),MATCH($D18,OFFSET(csvSheet!$A$2,ROWS($N$15:N18)-1,MATCH("Distributor",csvSheet!$1:$1,0)-1,COUNTA(csvSheet!$A:$A)-ROWS($N$15:N18)-2,1),0),MATCH("Total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)))),VALUE(RIGHT(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,LEN(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Price",csvSheet!$1:$1,0)))-FIND(" ",INDEX(OFFSET(csvSheet!$A$2,ROWS($N$15:N18)-1,0,COUNTA(csvSheet!$A:$A)-ROWS($N$15:N18)-2,COUNTA(csvSheet!$1:$1)),MATCH($D18,OFFSET(csvSheet!$A$2,ROWS($N$15:N18)-1,MATCH("Distributor",csvSheet!$1:$1,0)-1,COUNTA(csvSheet!$A:$A)-ROWS($N$15:N18)-2,1),0),MATCH("Total Price",csvSheet!$1:$1,0))))),"N/A"),""),"N/A")</f>
        <v>2199.3000000000002</v>
      </c>
      <c r="O18" s="127"/>
      <c r="P18" s="59"/>
      <c r="Q18"/>
    </row>
    <row r="19" spans="2:17" ht="24" customHeight="1" x14ac:dyDescent="0.25">
      <c r="B19"/>
      <c r="C19" s="62">
        <v>5</v>
      </c>
      <c r="D19" s="154" t="str" cm="1">
        <f t="array" aca="1" ref="D19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19)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19)))),"")</f>
        <v/>
      </c>
      <c r="E19" s="155"/>
      <c r="F19" s="156" t="str" cm="1">
        <f t="array" aca="1" ref="F19" ca="1">IFERROR(IF(IF($D19&lt;&gt;"",INDEX(OFFSET(csvSheet!$A$2,ROWS($F$15:F19)-1,0,COUNTA(csvSheet!$A:$A)-1,COUNTA(csvSheet!$1:$1)-1),MATCH($D19,OFFSET(csvSheet!$A$2,ROWS($F$15:F19)-1,MATCH("Distributor",csvSheet!$1:$1,0)-1,COUNTA(csvSheet!$A:$A)-1),0),MATCH("MPN + Description",csvSheet!$1:$1,0)),INDEX(OFFSET(csvSheet!$A$2,ROWS($F$15:F19)-1,MATCH("MPN + Description",csvSheet!$1:$1,0)-1,COUNTA(csvSheet!$A:$A)-1,1),SMALL(IF(OFFSET(csvSheet!$A$2,ROWS($F$15:F19)-1,MATCH("MPN + Description",csvSheet!$1:$1,0)-1,COUNTA(csvSheet!$A:$A)-1,1)&lt;&gt;"@@@@",ROW(OFFSET(csvSheet!$A$2,ROWS($F$15:F19)-1,MATCH("MPN + Description",csvSheet!$1:$1,0)-1,COUNTA(csvSheet!$A:$A)-1,1))-MIN(ROW(OFFSET(csvSheet!$A$2,ROWS($F$15:F19)-1,MATCH("MPN + Description",csvSheet!$1:$1,0)-1,COUNTA(csvSheet!$A:$A)-1,1)))+1),1)))=0,"",IF($D19&lt;&gt;"",INDEX(OFFSET(csvSheet!$A$2,ROWS($F$15:F19)-1,0,COUNTA(csvSheet!$A:$A)-1,COUNTA(csvSheet!$1:$1)-1),MATCH($D19,OFFSET(csvSheet!$A$2,ROWS($F$15:F19)-1,MATCH("Distributor",csvSheet!$1:$1,0)-1,COUNTA(csvSheet!$A:$A)-1),0),MATCH("MPN + Description",csvSheet!$1:$1,0)),INDEX(OFFSET(csvSheet!$A$2,ROWS($F$15:F19)-1,MATCH("MPN + Description",csvSheet!$1:$1,0)-1,COUNTA(csvSheet!$A:$A)-1,1),SMALL(IF(OFFSET(csvSheet!$A$2,ROWS($F$15:F19)-1,MATCH("MPN + Description",csvSheet!$1:$1,0)-1,COUNTA(csvSheet!$A:$A)-1,1)&lt;&gt;"@@@@",ROW(OFFSET(csvSheet!$A$2,ROWS($F$15:F19)-1,MATCH("MPN + Description",csvSheet!$1:$1,0)-1,COUNTA(csvSheet!$A:$A)-1,1))-MIN(ROW(OFFSET(csvSheet!$A$2,ROWS($F$15:F19)-1,MATCH("MPN + Description",csvSheet!$1:$1,0)-1,COUNTA(csvSheet!$A:$A)-1,1)))+1),1)))),"")</f>
        <v>0/32 8/32 6/32 Tip 6 Taps Plastic Han</v>
      </c>
      <c r="G19" s="157"/>
      <c r="H19" s="157"/>
      <c r="I19" s="158"/>
      <c r="J19" s="91" t="str" cm="1">
        <f t="array" aca="1" ref="J19" ca="1">IFERROR(IF(IF($D19&lt;&gt;"",INDEX(OFFSET(csvSheet!$A$2,ROWS($J$15:J19)-1,0,COUNTA(csvSheet!$A:$A)-ROWS($J$15:J19)-2,COUNTA(csvSheet!$1:$1)),MATCH($D19,OFFSET(csvSheet!$A$2,ROWS($J$15:J19)-1,MATCH("Distributor",csvSheet!$1:$1,0)-1,COUNTA(csvSheet!$A:$A)-ROWS($J$15:J19)-2,1),0),MATCH("Quantity",csvSheet!$1:$1,0)),INDEX(OFFSET(csvSheet!$A$2,ROWS($J$15:J19)-1,MATCH("Quantity",csvSheet!$1:$1,0)-1,COUNTA(csvSheet!$A:$A)-ROWS($J$15:J19)-2,1),SMALL(IF(OFFSET(csvSheet!$A$2,ROWS($J$15:J19)-1,MATCH("Quantity",csvSheet!$1:$1,0)-1,COUNTA(csvSheet!$A:$A)-ROWS($J$15:J19)-2,1)&lt;&gt;"@@@@",ROW(OFFSET(csvSheet!$A$2,ROWS($J$15:J19)-1,MATCH("Quantity",csvSheet!$1:$1,0)-1,COUNTA(csvSheet!$A:$A)-ROWS($J$15:J19)-2,1))-MIN(ROW(OFFSET(csvSheet!$A$2,ROWS($J$15:J19)-1,MATCH("Quantity",csvSheet!$1:$1,0)-1,COUNTA(csvSheet!$A:$A)-ROWS($J$15:J19)-2,1)))+1),ROWS($J$15:J19))))=0,"",INDEX(OFFSET(csvSheet!$A$2,ROWS($J$15:J19)-1,0,COUNTA(csvSheet!$A:$A)-ROWS($J$15:J19)-2,COUNTA(csvSheet!$1:$1)),MATCH($D19,OFFSET(csvSheet!$A$2,ROWS($J$15:J19)-1,MATCH("Distributor",csvSheet!$1:$1,0)-1,COUNTA(csvSheet!$A:$A)-ROWS($J$15:J19)-2,1),0),MATCH("Quantity",csvSheet!$1:$1,0))),"")</f>
        <v/>
      </c>
      <c r="K19" s="162" t="str">
        <f ca="1">IFERROR(IF($D19&lt;&gt;"",IF(ISNUMBER(VALUE(RIGHT(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,LEN(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Price",csvSheet!$1:$1,0)))-FIND(" ",INDEX(OFFSET(csvSheet!$A$2,ROWS($K$15:K19)-1,0,COUNTA(csvSheet!$A:$A)-ROWS($K$15:K19)-2,COUNTA(csvSheet!$1:$1)),MATCH($D19,OFFSET(csvSheet!$A$2,ROWS($K$15:K19)-1,MATCH("Distributor",csvSheet!$1:$1,0)-1,COUNTA(csvSheet!$A:$A)-ROWS($K$15:K19)-2,1),0),MATCH("Unit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)))),VALUE(RIGHT(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,LEN(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Price",csvSheet!$1:$1,0)))-FIND(" ",INDEX(OFFSET(csvSheet!$A$2,ROWS($K$15:K19)-1,0,COUNTA(csvSheet!$A:$A)-ROWS($K$15:K19)-2,COUNTA(csvSheet!$1:$1)),MATCH($D19,OFFSET(csvSheet!$A$2,ROWS($K$15:K19)-1,MATCH("Distributor",csvSheet!$1:$1,0)-1,COUNTA(csvSheet!$A:$A)-ROWS($K$15:K19)-2,1),0),MATCH("Unit Price",csvSheet!$1:$1,0))))),"N/A"),""),"N/A")</f>
        <v/>
      </c>
      <c r="L19" s="163"/>
      <c r="M19" s="164"/>
      <c r="N19" s="125" t="str">
        <f ca="1">IFERROR(IF($D19&lt;&gt;"",IF(ISNUMBER(VALUE(RIGHT(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,LEN(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Price",csvSheet!$1:$1,0)))-FIND(" ",INDEX(OFFSET(csvSheet!$A$2,ROWS($N$15:N19)-1,0,COUNTA(csvSheet!$A:$A)-ROWS($N$15:N19)-2,COUNTA(csvSheet!$1:$1)),MATCH($D19,OFFSET(csvSheet!$A$2,ROWS($N$15:N19)-1,MATCH("Distributor",csvSheet!$1:$1,0)-1,COUNTA(csvSheet!$A:$A)-ROWS($N$15:N19)-2,1),0),MATCH("Total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)))),VALUE(RIGHT(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,LEN(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Price",csvSheet!$1:$1,0)))-FIND(" ",INDEX(OFFSET(csvSheet!$A$2,ROWS($N$15:N19)-1,0,COUNTA(csvSheet!$A:$A)-ROWS($N$15:N19)-2,COUNTA(csvSheet!$1:$1)),MATCH($D19,OFFSET(csvSheet!$A$2,ROWS($N$15:N19)-1,MATCH("Distributor",csvSheet!$1:$1,0)-1,COUNTA(csvSheet!$A:$A)-ROWS($N$15:N19)-2,1),0),MATCH("Total Price",csvSheet!$1:$1,0))))),"N/A"),""),"N/A")</f>
        <v/>
      </c>
      <c r="O19" s="127"/>
      <c r="P19" s="59"/>
      <c r="Q19"/>
    </row>
    <row r="20" spans="2:17" ht="24" customHeight="1" x14ac:dyDescent="0.25">
      <c r="B20"/>
      <c r="C20" s="62">
        <v>6</v>
      </c>
      <c r="D20" s="154" t="str" cm="1">
        <f t="array" aca="1" ref="D2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20)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20)))),"")</f>
        <v/>
      </c>
      <c r="E20" s="155"/>
      <c r="F20" s="156" t="str" cm="1">
        <f t="array" aca="1" ref="F20" ca="1">IFERROR(IF(IF($D20&lt;&gt;"",INDEX(OFFSET(csvSheet!$A$2,ROWS($F$15:F20)-1,0,COUNTA(csvSheet!$A:$A)-1,COUNTA(csvSheet!$1:$1)-1),MATCH($D20,OFFSET(csvSheet!$A$2,ROWS($F$15:F20)-1,MATCH("Distributor",csvSheet!$1:$1,0)-1,COUNTA(csvSheet!$A:$A)-1),0),MATCH("MPN + Description",csvSheet!$1:$1,0)),INDEX(OFFSET(csvSheet!$A$2,ROWS($F$15:F20)-1,MATCH("MPN + Description",csvSheet!$1:$1,0)-1,COUNTA(csvSheet!$A:$A)-1,1),SMALL(IF(OFFSET(csvSheet!$A$2,ROWS($F$15:F20)-1,MATCH("MPN + Description",csvSheet!$1:$1,0)-1,COUNTA(csvSheet!$A:$A)-1,1)&lt;&gt;"@@@@",ROW(OFFSET(csvSheet!$A$2,ROWS($F$15:F20)-1,MATCH("MPN + Description",csvSheet!$1:$1,0)-1,COUNTA(csvSheet!$A:$A)-1,1))-MIN(ROW(OFFSET(csvSheet!$A$2,ROWS($F$15:F20)-1,MATCH("MPN + Description",csvSheet!$1:$1,0)-1,COUNTA(csvSheet!$A:$A)-1,1)))+1),1)))=0,"",IF($D20&lt;&gt;"",INDEX(OFFSET(csvSheet!$A$2,ROWS($F$15:F20)-1,0,COUNTA(csvSheet!$A:$A)-1,COUNTA(csvSheet!$1:$1)-1),MATCH($D20,OFFSET(csvSheet!$A$2,ROWS($F$15:F20)-1,MATCH("Distributor",csvSheet!$1:$1,0)-1,COUNTA(csvSheet!$A:$A)-1),0),MATCH("MPN + Description",csvSheet!$1:$1,0)),INDEX(OFFSET(csvSheet!$A$2,ROWS($F$15:F20)-1,MATCH("MPN + Description",csvSheet!$1:$1,0)-1,COUNTA(csvSheet!$A:$A)-1,1),SMALL(IF(OFFSET(csvSheet!$A$2,ROWS($F$15:F20)-1,MATCH("MPN + Description",csvSheet!$1:$1,0)-1,COUNTA(csvSheet!$A:$A)-1,1)&lt;&gt;"@@@@",ROW(OFFSET(csvSheet!$A$2,ROWS($F$15:F20)-1,MATCH("MPN + Description",csvSheet!$1:$1,0)-1,COUNTA(csvSheet!$A:$A)-1,1))-MIN(ROW(OFFSET(csvSheet!$A$2,ROWS($F$15:F20)-1,MATCH("MPN + Description",csvSheet!$1:$1,0)-1,COUNTA(csvSheet!$A:$A)-1,1)))+1),1)))),"")</f>
        <v>dle Clear</v>
      </c>
      <c r="G20" s="157"/>
      <c r="H20" s="157"/>
      <c r="I20" s="158"/>
      <c r="J20" s="91" t="str" cm="1">
        <f t="array" aca="1" ref="J20" ca="1">IFERROR(IF(IF($D20&lt;&gt;"",INDEX(OFFSET(csvSheet!$A$2,ROWS($J$15:J20)-1,0,COUNTA(csvSheet!$A:$A)-ROWS($J$15:J20)-2,COUNTA(csvSheet!$1:$1)),MATCH($D20,OFFSET(csvSheet!$A$2,ROWS($J$15:J20)-1,MATCH("Distributor",csvSheet!$1:$1,0)-1,COUNTA(csvSheet!$A:$A)-ROWS($J$15:J20)-2,1),0),MATCH("Quantity",csvSheet!$1:$1,0)),INDEX(OFFSET(csvSheet!$A$2,ROWS($J$15:J20)-1,MATCH("Quantity",csvSheet!$1:$1,0)-1,COUNTA(csvSheet!$A:$A)-ROWS($J$15:J20)-2,1),SMALL(IF(OFFSET(csvSheet!$A$2,ROWS($J$15:J20)-1,MATCH("Quantity",csvSheet!$1:$1,0)-1,COUNTA(csvSheet!$A:$A)-ROWS($J$15:J20)-2,1)&lt;&gt;"@@@@",ROW(OFFSET(csvSheet!$A$2,ROWS($J$15:J20)-1,MATCH("Quantity",csvSheet!$1:$1,0)-1,COUNTA(csvSheet!$A:$A)-ROWS($J$15:J20)-2,1))-MIN(ROW(OFFSET(csvSheet!$A$2,ROWS($J$15:J20)-1,MATCH("Quantity",csvSheet!$1:$1,0)-1,COUNTA(csvSheet!$A:$A)-ROWS($J$15:J20)-2,1)))+1),ROWS($J$15:J20))))=0,"",INDEX(OFFSET(csvSheet!$A$2,ROWS($J$15:J20)-1,0,COUNTA(csvSheet!$A:$A)-ROWS($J$15:J20)-2,COUNTA(csvSheet!$1:$1)),MATCH($D20,OFFSET(csvSheet!$A$2,ROWS($J$15:J20)-1,MATCH("Distributor",csvSheet!$1:$1,0)-1,COUNTA(csvSheet!$A:$A)-ROWS($J$15:J20)-2,1),0),MATCH("Quantity",csvSheet!$1:$1,0))),"")</f>
        <v/>
      </c>
      <c r="K20" s="125" t="str">
        <f ca="1">IFERROR(IF($D20&lt;&gt;"",IF(ISNUMBER(VALUE(RIGHT(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,LEN(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Price",csvSheet!$1:$1,0)))-FIND(" ",INDEX(OFFSET(csvSheet!$A$2,ROWS($K$15:K20)-1,0,COUNTA(csvSheet!$A:$A)-ROWS($K$15:K20)-2,COUNTA(csvSheet!$1:$1)),MATCH($D20,OFFSET(csvSheet!$A$2,ROWS($K$15:K20)-1,MATCH("Distributor",csvSheet!$1:$1,0)-1,COUNTA(csvSheet!$A:$A)-ROWS($K$15:K20)-2,1),0),MATCH("Unit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)))),VALUE(RIGHT(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,LEN(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Price",csvSheet!$1:$1,0)))-FIND(" ",INDEX(OFFSET(csvSheet!$A$2,ROWS($K$15:K20)-1,0,COUNTA(csvSheet!$A:$A)-ROWS($K$15:K20)-2,COUNTA(csvSheet!$1:$1)),MATCH($D20,OFFSET(csvSheet!$A$2,ROWS($K$15:K20)-1,MATCH("Distributor",csvSheet!$1:$1,0)-1,COUNTA(csvSheet!$A:$A)-ROWS($K$15:K20)-2,1),0),MATCH("Unit Price",csvSheet!$1:$1,0))))),"N/A"),""),"N/A")</f>
        <v/>
      </c>
      <c r="L20" s="126"/>
      <c r="M20" s="127"/>
      <c r="N20" s="125" t="str">
        <f ca="1">IFERROR(IF($D20&lt;&gt;"",IF(ISNUMBER(VALUE(RIGHT(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,LEN(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Price",csvSheet!$1:$1,0)))-FIND(" ",INDEX(OFFSET(csvSheet!$A$2,ROWS($N$15:N20)-1,0,COUNTA(csvSheet!$A:$A)-ROWS($N$15:N20)-2,COUNTA(csvSheet!$1:$1)),MATCH($D20,OFFSET(csvSheet!$A$2,ROWS($N$15:N20)-1,MATCH("Distributor",csvSheet!$1:$1,0)-1,COUNTA(csvSheet!$A:$A)-ROWS($N$15:N20)-2,1),0),MATCH("Total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)))),VALUE(RIGHT(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,LEN(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Price",csvSheet!$1:$1,0)))-FIND(" ",INDEX(OFFSET(csvSheet!$A$2,ROWS($N$15:N20)-1,0,COUNTA(csvSheet!$A:$A)-ROWS($N$15:N20)-2,COUNTA(csvSheet!$1:$1)),MATCH($D20,OFFSET(csvSheet!$A$2,ROWS($N$15:N20)-1,MATCH("Distributor",csvSheet!$1:$1,0)-1,COUNTA(csvSheet!$A:$A)-ROWS($N$15:N20)-2,1),0),MATCH("Total Price",csvSheet!$1:$1,0))))),"N/A"),""),"N/A")</f>
        <v/>
      </c>
      <c r="O20" s="127"/>
      <c r="P20" s="59"/>
      <c r="Q20"/>
    </row>
    <row r="21" spans="2:17" ht="24" customHeight="1" x14ac:dyDescent="0.25">
      <c r="B21"/>
      <c r="C21" s="62">
        <v>7</v>
      </c>
      <c r="D21" s="154" t="str" cm="1">
        <f t="array" aca="1" ref="D2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21)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21)))),"")</f>
        <v>Digi-Key</v>
      </c>
      <c r="E21" s="155"/>
      <c r="F21" s="156" t="str" cm="1">
        <f t="array" aca="1" ref="F21" ca="1">IFERROR(IF(IF($D21&lt;&gt;"",INDEX(OFFSET(csvSheet!$A$2,ROWS($F$15:F21)-1,0,COUNTA(csvSheet!$A:$A)-1,COUNTA(csvSheet!$1:$1)-1),MATCH($D21,OFFSET(csvSheet!$A$2,ROWS($F$15:F21)-1,MATCH("Distributor",csvSheet!$1:$1,0)-1,COUNTA(csvSheet!$A:$A)-1),0),MATCH("MPN + Description",csvSheet!$1:$1,0)),INDEX(OFFSET(csvSheet!$A$2,ROWS($F$15:F21)-1,MATCH("MPN + Description",csvSheet!$1:$1,0)-1,COUNTA(csvSheet!$A:$A)-1,1),SMALL(IF(OFFSET(csvSheet!$A$2,ROWS($F$15:F21)-1,MATCH("MPN + Description",csvSheet!$1:$1,0)-1,COUNTA(csvSheet!$A:$A)-1,1)&lt;&gt;"@@@@",ROW(OFFSET(csvSheet!$A$2,ROWS($F$15:F21)-1,MATCH("MPN + Description",csvSheet!$1:$1,0)-1,COUNTA(csvSheet!$A:$A)-1,1))-MIN(ROW(OFFSET(csvSheet!$A$2,ROWS($F$15:F21)-1,MATCH("MPN + Description",csvSheet!$1:$1,0)-1,COUNTA(csvSheet!$A:$A)-1,1)))+1),1)))=0,"",IF($D21&lt;&gt;"",INDEX(OFFSET(csvSheet!$A$2,ROWS($F$15:F21)-1,0,COUNTA(csvSheet!$A:$A)-1,COUNTA(csvSheet!$1:$1)-1),MATCH($D21,OFFSET(csvSheet!$A$2,ROWS($F$15:F21)-1,MATCH("Distributor",csvSheet!$1:$1,0)-1,COUNTA(csvSheet!$A:$A)-1),0),MATCH("MPN + Description",csvSheet!$1:$1,0)),INDEX(OFFSET(csvSheet!$A$2,ROWS($F$15:F21)-1,MATCH("MPN + Description",csvSheet!$1:$1,0)-1,COUNTA(csvSheet!$A:$A)-1,1),SMALL(IF(OFFSET(csvSheet!$A$2,ROWS($F$15:F21)-1,MATCH("MPN + Description",csvSheet!$1:$1,0)-1,COUNTA(csvSheet!$A:$A)-1,1)&lt;&gt;"@@@@",ROW(OFFSET(csvSheet!$A$2,ROWS($F$15:F21)-1,MATCH("MPN + Description",csvSheet!$1:$1,0)-1,COUNTA(csvSheet!$A:$A)-1,1))-MIN(ROW(OFFSET(csvSheet!$A$2,ROWS($F$15:F21)-1,MATCH("MPN + Description",csvSheet!$1:$1,0)-1,COUNTA(csvSheet!$A:$A)-1,1)))+1),1)))),"")</f>
        <v>388725N | GEARWRENCH Standard Pipe Ta</v>
      </c>
      <c r="G21" s="157"/>
      <c r="H21" s="157"/>
      <c r="I21" s="158"/>
      <c r="J21" s="91" cm="1">
        <f t="array" aca="1" ref="J21" ca="1">IFERROR(IF(IF($D21&lt;&gt;"",INDEX(OFFSET(csvSheet!$A$2,ROWS($J$15:J21)-1,0,COUNTA(csvSheet!$A:$A)-ROWS($J$15:J21)-2,COUNTA(csvSheet!$1:$1)),MATCH($D21,OFFSET(csvSheet!$A$2,ROWS($J$15:J21)-1,MATCH("Distributor",csvSheet!$1:$1,0)-1,COUNTA(csvSheet!$A:$A)-ROWS($J$15:J21)-2,1),0),MATCH("Quantity",csvSheet!$1:$1,0)),INDEX(OFFSET(csvSheet!$A$2,ROWS($J$15:J21)-1,MATCH("Quantity",csvSheet!$1:$1,0)-1,COUNTA(csvSheet!$A:$A)-ROWS($J$15:J21)-2,1),SMALL(IF(OFFSET(csvSheet!$A$2,ROWS($J$15:J21)-1,MATCH("Quantity",csvSheet!$1:$1,0)-1,COUNTA(csvSheet!$A:$A)-ROWS($J$15:J21)-2,1)&lt;&gt;"@@@@",ROW(OFFSET(csvSheet!$A$2,ROWS($J$15:J21)-1,MATCH("Quantity",csvSheet!$1:$1,0)-1,COUNTA(csvSheet!$A:$A)-ROWS($J$15:J21)-2,1))-MIN(ROW(OFFSET(csvSheet!$A$2,ROWS($J$15:J21)-1,MATCH("Quantity",csvSheet!$1:$1,0)-1,COUNTA(csvSheet!$A:$A)-ROWS($J$15:J21)-2,1)))+1),ROWS($J$15:J21))))=0,"",INDEX(OFFSET(csvSheet!$A$2,ROWS($J$15:J21)-1,0,COUNTA(csvSheet!$A:$A)-ROWS($J$15:J21)-2,COUNTA(csvSheet!$1:$1)),MATCH($D21,OFFSET(csvSheet!$A$2,ROWS($J$15:J21)-1,MATCH("Distributor",csvSheet!$1:$1,0)-1,COUNTA(csvSheet!$A:$A)-ROWS($J$15:J21)-2,1),0),MATCH("Quantity",csvSheet!$1:$1,0))),"")</f>
        <v>1</v>
      </c>
      <c r="K21" s="125">
        <f ca="1">IFERROR(IF($D21&lt;&gt;"",IF(ISNUMBER(VALUE(RIGHT(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,LEN(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Price",csvSheet!$1:$1,0)))-FIND(" ",INDEX(OFFSET(csvSheet!$A$2,ROWS($K$15:K21)-1,0,COUNTA(csvSheet!$A:$A)-ROWS($K$15:K21)-2,COUNTA(csvSheet!$1:$1)),MATCH($D21,OFFSET(csvSheet!$A$2,ROWS($K$15:K21)-1,MATCH("Distributor",csvSheet!$1:$1,0)-1,COUNTA(csvSheet!$A:$A)-ROWS($K$15:K21)-2,1),0),MATCH("Unit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)))),VALUE(RIGHT(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,LEN(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Price",csvSheet!$1:$1,0)))-FIND(" ",INDEX(OFFSET(csvSheet!$A$2,ROWS($K$15:K21)-1,0,COUNTA(csvSheet!$A:$A)-ROWS($K$15:K21)-2,COUNTA(csvSheet!$1:$1)),MATCH($D21,OFFSET(csvSheet!$A$2,ROWS($K$15:K21)-1,MATCH("Distributor",csvSheet!$1:$1,0)-1,COUNTA(csvSheet!$A:$A)-ROWS($K$15:K21)-2,1),0),MATCH("Unit Price",csvSheet!$1:$1,0))))),"N/A"),""),"N/A")</f>
        <v>602.10500000000002</v>
      </c>
      <c r="L21" s="126"/>
      <c r="M21" s="127"/>
      <c r="N21" s="125">
        <f ca="1">IFERROR(IF($D21&lt;&gt;"",IF(ISNUMBER(VALUE(RIGHT(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,LEN(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Price",csvSheet!$1:$1,0)))-FIND(" ",INDEX(OFFSET(csvSheet!$A$2,ROWS($N$15:N21)-1,0,COUNTA(csvSheet!$A:$A)-ROWS($N$15:N21)-2,COUNTA(csvSheet!$1:$1)),MATCH($D21,OFFSET(csvSheet!$A$2,ROWS($N$15:N21)-1,MATCH("Distributor",csvSheet!$1:$1,0)-1,COUNTA(csvSheet!$A:$A)-ROWS($N$15:N21)-2,1),0),MATCH("Total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)))),VALUE(RIGHT(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,LEN(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Price",csvSheet!$1:$1,0)))-FIND(" ",INDEX(OFFSET(csvSheet!$A$2,ROWS($N$15:N21)-1,0,COUNTA(csvSheet!$A:$A)-ROWS($N$15:N21)-2,COUNTA(csvSheet!$1:$1)),MATCH($D21,OFFSET(csvSheet!$A$2,ROWS($N$15:N21)-1,MATCH("Distributor",csvSheet!$1:$1,0)-1,COUNTA(csvSheet!$A:$A)-ROWS($N$15:N21)-2,1),0),MATCH("Total Price",csvSheet!$1:$1,0))))),"N/A"),""),"N/A")</f>
        <v>602.1</v>
      </c>
      <c r="O21" s="127"/>
      <c r="P21" s="59"/>
      <c r="Q21"/>
    </row>
    <row r="22" spans="2:17" ht="24" customHeight="1" x14ac:dyDescent="0.25">
      <c r="B22"/>
      <c r="C22" s="62">
        <v>8</v>
      </c>
      <c r="D22" s="154" t="str" cm="1">
        <f t="array" aca="1" ref="D2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22)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22)))),"")</f>
        <v/>
      </c>
      <c r="E22" s="155"/>
      <c r="F22" s="156" t="str" cm="1">
        <f t="array" aca="1" ref="F22" ca="1">IFERROR(IF(IF($D22&lt;&gt;"",INDEX(OFFSET(csvSheet!$A$2,ROWS($F$15:F22)-1,0,COUNTA(csvSheet!$A:$A)-1,COUNTA(csvSheet!$1:$1)-1),MATCH($D22,OFFSET(csvSheet!$A$2,ROWS($F$15:F22)-1,MATCH("Distributor",csvSheet!$1:$1,0)-1,COUNTA(csvSheet!$A:$A)-1),0),MATCH("MPN + Description",csvSheet!$1:$1,0)),INDEX(OFFSET(csvSheet!$A$2,ROWS($F$15:F22)-1,MATCH("MPN + Description",csvSheet!$1:$1,0)-1,COUNTA(csvSheet!$A:$A)-1,1),SMALL(IF(OFFSET(csvSheet!$A$2,ROWS($F$15:F22)-1,MATCH("MPN + Description",csvSheet!$1:$1,0)-1,COUNTA(csvSheet!$A:$A)-1,1)&lt;&gt;"@@@@",ROW(OFFSET(csvSheet!$A$2,ROWS($F$15:F22)-1,MATCH("MPN + Description",csvSheet!$1:$1,0)-1,COUNTA(csvSheet!$A:$A)-1,1))-MIN(ROW(OFFSET(csvSheet!$A$2,ROWS($F$15:F22)-1,MATCH("MPN + Description",csvSheet!$1:$1,0)-1,COUNTA(csvSheet!$A:$A)-1,1)))+1),1)))=0,"",IF($D22&lt;&gt;"",INDEX(OFFSET(csvSheet!$A$2,ROWS($F$15:F22)-1,0,COUNTA(csvSheet!$A:$A)-1,COUNTA(csvSheet!$1:$1)-1),MATCH($D22,OFFSET(csvSheet!$A$2,ROWS($F$15:F22)-1,MATCH("Distributor",csvSheet!$1:$1,0)-1,COUNTA(csvSheet!$A:$A)-1),0),MATCH("MPN + Description",csvSheet!$1:$1,0)),INDEX(OFFSET(csvSheet!$A$2,ROWS($F$15:F22)-1,MATCH("MPN + Description",csvSheet!$1:$1,0)-1,COUNTA(csvSheet!$A:$A)-1,1),SMALL(IF(OFFSET(csvSheet!$A$2,ROWS($F$15:F22)-1,MATCH("MPN + Description",csvSheet!$1:$1,0)-1,COUNTA(csvSheet!$A:$A)-1,1)&lt;&gt;"@@@@",ROW(OFFSET(csvSheet!$A$2,ROWS($F$15:F22)-1,MATCH("MPN + Description",csvSheet!$1:$1,0)-1,COUNTA(csvSheet!$A:$A)-1,1))-MIN(ROW(OFFSET(csvSheet!$A$2,ROWS($F$15:F22)-1,MATCH("MPN + Description",csvSheet!$1:$1,0)-1,COUNTA(csvSheet!$A:$A)-1,1)))+1),1)))),"")</f>
        <v>p: 8-1-1/4, NC, 4 Flutes, Carbon Stee</v>
      </c>
      <c r="G22" s="157"/>
      <c r="H22" s="157"/>
      <c r="I22" s="158"/>
      <c r="J22" s="91" t="str" cm="1">
        <f t="array" aca="1" ref="J22" ca="1">IFERROR(IF(IF($D22&lt;&gt;"",INDEX(OFFSET(csvSheet!$A$2,ROWS($J$15:J22)-1,0,COUNTA(csvSheet!$A:$A)-ROWS($J$15:J22)-2,COUNTA(csvSheet!$1:$1)),MATCH($D22,OFFSET(csvSheet!$A$2,ROWS($J$15:J22)-1,MATCH("Distributor",csvSheet!$1:$1,0)-1,COUNTA(csvSheet!$A:$A)-ROWS($J$15:J22)-2,1),0),MATCH("Quantity",csvSheet!$1:$1,0)),INDEX(OFFSET(csvSheet!$A$2,ROWS($J$15:J22)-1,MATCH("Quantity",csvSheet!$1:$1,0)-1,COUNTA(csvSheet!$A:$A)-ROWS($J$15:J22)-2,1),SMALL(IF(OFFSET(csvSheet!$A$2,ROWS($J$15:J22)-1,MATCH("Quantity",csvSheet!$1:$1,0)-1,COUNTA(csvSheet!$A:$A)-ROWS($J$15:J22)-2,1)&lt;&gt;"@@@@",ROW(OFFSET(csvSheet!$A$2,ROWS($J$15:J22)-1,MATCH("Quantity",csvSheet!$1:$1,0)-1,COUNTA(csvSheet!$A:$A)-ROWS($J$15:J22)-2,1))-MIN(ROW(OFFSET(csvSheet!$A$2,ROWS($J$15:J22)-1,MATCH("Quantity",csvSheet!$1:$1,0)-1,COUNTA(csvSheet!$A:$A)-ROWS($J$15:J22)-2,1)))+1),ROWS($J$15:J22))))=0,"",INDEX(OFFSET(csvSheet!$A$2,ROWS($J$15:J22)-1,0,COUNTA(csvSheet!$A:$A)-ROWS($J$15:J22)-2,COUNTA(csvSheet!$1:$1)),MATCH($D22,OFFSET(csvSheet!$A$2,ROWS($J$15:J22)-1,MATCH("Distributor",csvSheet!$1:$1,0)-1,COUNTA(csvSheet!$A:$A)-ROWS($J$15:J22)-2,1),0),MATCH("Quantity",csvSheet!$1:$1,0))),"")</f>
        <v/>
      </c>
      <c r="K22" s="125" t="str">
        <f ca="1">IFERROR(IF($D22&lt;&gt;"",IF(ISNUMBER(VALUE(RIGHT(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,LEN(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Price",csvSheet!$1:$1,0)))-FIND(" ",INDEX(OFFSET(csvSheet!$A$2,ROWS($K$15:K22)-1,0,COUNTA(csvSheet!$A:$A)-ROWS($K$15:K22)-2,COUNTA(csvSheet!$1:$1)),MATCH($D22,OFFSET(csvSheet!$A$2,ROWS($K$15:K22)-1,MATCH("Distributor",csvSheet!$1:$1,0)-1,COUNTA(csvSheet!$A:$A)-ROWS($K$15:K22)-2,1),0),MATCH("Unit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)))),VALUE(RIGHT(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,LEN(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Price",csvSheet!$1:$1,0)))-FIND(" ",INDEX(OFFSET(csvSheet!$A$2,ROWS($K$15:K22)-1,0,COUNTA(csvSheet!$A:$A)-ROWS($K$15:K22)-2,COUNTA(csvSheet!$1:$1)),MATCH($D22,OFFSET(csvSheet!$A$2,ROWS($K$15:K22)-1,MATCH("Distributor",csvSheet!$1:$1,0)-1,COUNTA(csvSheet!$A:$A)-ROWS($K$15:K22)-2,1),0),MATCH("Unit Price",csvSheet!$1:$1,0))))),"N/A"),""),"N/A")</f>
        <v/>
      </c>
      <c r="L22" s="126"/>
      <c r="M22" s="127"/>
      <c r="N22" s="125" t="str">
        <f ca="1">IFERROR(IF($D22&lt;&gt;"",IF(ISNUMBER(VALUE(RIGHT(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,LEN(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Price",csvSheet!$1:$1,0)))-FIND(" ",INDEX(OFFSET(csvSheet!$A$2,ROWS($N$15:N22)-1,0,COUNTA(csvSheet!$A:$A)-ROWS($N$15:N22)-2,COUNTA(csvSheet!$1:$1)),MATCH($D22,OFFSET(csvSheet!$A$2,ROWS($N$15:N22)-1,MATCH("Distributor",csvSheet!$1:$1,0)-1,COUNTA(csvSheet!$A:$A)-ROWS($N$15:N22)-2,1),0),MATCH("Total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)))),VALUE(RIGHT(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,LEN(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Price",csvSheet!$1:$1,0)))-FIND(" ",INDEX(OFFSET(csvSheet!$A$2,ROWS($N$15:N22)-1,0,COUNTA(csvSheet!$A:$A)-ROWS($N$15:N22)-2,COUNTA(csvSheet!$1:$1)),MATCH($D22,OFFSET(csvSheet!$A$2,ROWS($N$15:N22)-1,MATCH("Distributor",csvSheet!$1:$1,0)-1,COUNTA(csvSheet!$A:$A)-ROWS($N$15:N22)-2,1),0),MATCH("Total Price",csvSheet!$1:$1,0))))),"N/A"),""),"N/A")</f>
        <v/>
      </c>
      <c r="O22" s="127"/>
      <c r="P22" s="59"/>
      <c r="Q22"/>
    </row>
    <row r="23" spans="2:17" ht="24" customHeight="1" x14ac:dyDescent="0.25">
      <c r="B23"/>
      <c r="C23" s="62">
        <v>9</v>
      </c>
      <c r="D23" s="154" t="str" cm="1">
        <f t="array" aca="1" ref="D2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23)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23)))),"")</f>
        <v/>
      </c>
      <c r="E23" s="155"/>
      <c r="F23" s="156" t="str" cm="1">
        <f t="array" aca="1" ref="F23" ca="1">IFERROR(IF(IF($D23&lt;&gt;"",INDEX(OFFSET(csvSheet!$A$2,ROWS($F$15:F23)-1,0,COUNTA(csvSheet!$A:$A)-1,COUNTA(csvSheet!$1:$1)-1),MATCH($D23,OFFSET(csvSheet!$A$2,ROWS($F$15:F23)-1,MATCH("Distributor",csvSheet!$1:$1,0)-1,COUNTA(csvSheet!$A:$A)-1),0),MATCH("MPN + Description",csvSheet!$1:$1,0)),INDEX(OFFSET(csvSheet!$A$2,ROWS($F$15:F23)-1,MATCH("MPN + Description",csvSheet!$1:$1,0)-1,COUNTA(csvSheet!$A:$A)-1,1),SMALL(IF(OFFSET(csvSheet!$A$2,ROWS($F$15:F23)-1,MATCH("MPN + Description",csvSheet!$1:$1,0)-1,COUNTA(csvSheet!$A:$A)-1,1)&lt;&gt;"@@@@",ROW(OFFSET(csvSheet!$A$2,ROWS($F$15:F23)-1,MATCH("MPN + Description",csvSheet!$1:$1,0)-1,COUNTA(csvSheet!$A:$A)-1,1))-MIN(ROW(OFFSET(csvSheet!$A$2,ROWS($F$15:F23)-1,MATCH("MPN + Description",csvSheet!$1:$1,0)-1,COUNTA(csvSheet!$A:$A)-1,1)))+1),1)))=0,"",IF($D23&lt;&gt;"",INDEX(OFFSET(csvSheet!$A$2,ROWS($F$15:F23)-1,0,COUNTA(csvSheet!$A:$A)-1,COUNTA(csvSheet!$1:$1)-1),MATCH($D23,OFFSET(csvSheet!$A$2,ROWS($F$15:F23)-1,MATCH("Distributor",csvSheet!$1:$1,0)-1,COUNTA(csvSheet!$A:$A)-1),0),MATCH("MPN + Description",csvSheet!$1:$1,0)),INDEX(OFFSET(csvSheet!$A$2,ROWS($F$15:F23)-1,MATCH("MPN + Description",csvSheet!$1:$1,0)-1,COUNTA(csvSheet!$A:$A)-1,1),SMALL(IF(OFFSET(csvSheet!$A$2,ROWS($F$15:F23)-1,MATCH("MPN + Description",csvSheet!$1:$1,0)-1,COUNTA(csvSheet!$A:$A)-1,1)&lt;&gt;"@@@@",ROW(OFFSET(csvSheet!$A$2,ROWS($F$15:F23)-1,MATCH("MPN + Description",csvSheet!$1:$1,0)-1,COUNTA(csvSheet!$A:$A)-1,1))-MIN(ROW(OFFSET(csvSheet!$A$2,ROWS($F$15:F23)-1,MATCH("MPN + Description",csvSheet!$1:$1,0)-1,COUNTA(csvSheet!$A:$A)-1,1)))+1),1)))),"")</f>
        <v>l, Bright/Uncoated - 2-3/4" OAL, Metr</v>
      </c>
      <c r="G23" s="157"/>
      <c r="H23" s="157"/>
      <c r="I23" s="158"/>
      <c r="J23" s="91" t="str" cm="1">
        <f t="array" aca="1" ref="J23" ca="1">IFERROR(IF(IF($D23&lt;&gt;"",INDEX(OFFSET(csvSheet!$A$2,ROWS($J$15:J23)-1,0,COUNTA(csvSheet!$A:$A)-ROWS($J$15:J23)-2,COUNTA(csvSheet!$1:$1)),MATCH($D23,OFFSET(csvSheet!$A$2,ROWS($J$15:J23)-1,MATCH("Distributor",csvSheet!$1:$1,0)-1,COUNTA(csvSheet!$A:$A)-ROWS($J$15:J23)-2,1),0),MATCH("Quantity",csvSheet!$1:$1,0)),INDEX(OFFSET(csvSheet!$A$2,ROWS($J$15:J23)-1,MATCH("Quantity",csvSheet!$1:$1,0)-1,COUNTA(csvSheet!$A:$A)-ROWS($J$15:J23)-2,1),SMALL(IF(OFFSET(csvSheet!$A$2,ROWS($J$15:J23)-1,MATCH("Quantity",csvSheet!$1:$1,0)-1,COUNTA(csvSheet!$A:$A)-ROWS($J$15:J23)-2,1)&lt;&gt;"@@@@",ROW(OFFSET(csvSheet!$A$2,ROWS($J$15:J23)-1,MATCH("Quantity",csvSheet!$1:$1,0)-1,COUNTA(csvSheet!$A:$A)-ROWS($J$15:J23)-2,1))-MIN(ROW(OFFSET(csvSheet!$A$2,ROWS($J$15:J23)-1,MATCH("Quantity",csvSheet!$1:$1,0)-1,COUNTA(csvSheet!$A:$A)-ROWS($J$15:J23)-2,1)))+1),ROWS($J$15:J23))))=0,"",INDEX(OFFSET(csvSheet!$A$2,ROWS($J$15:J23)-1,0,COUNTA(csvSheet!$A:$A)-ROWS($J$15:J23)-2,COUNTA(csvSheet!$1:$1)),MATCH($D23,OFFSET(csvSheet!$A$2,ROWS($J$15:J23)-1,MATCH("Distributor",csvSheet!$1:$1,0)-1,COUNTA(csvSheet!$A:$A)-ROWS($J$15:J23)-2,1),0),MATCH("Quantity",csvSheet!$1:$1,0))),"")</f>
        <v/>
      </c>
      <c r="K23" s="125" t="str">
        <f ca="1">IFERROR(IF($D23&lt;&gt;"",IF(ISNUMBER(VALUE(RIGHT(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,LEN(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Price",csvSheet!$1:$1,0)))-FIND(" ",INDEX(OFFSET(csvSheet!$A$2,ROWS($K$15:K23)-1,0,COUNTA(csvSheet!$A:$A)-ROWS($K$15:K23)-2,COUNTA(csvSheet!$1:$1)),MATCH($D23,OFFSET(csvSheet!$A$2,ROWS($K$15:K23)-1,MATCH("Distributor",csvSheet!$1:$1,0)-1,COUNTA(csvSheet!$A:$A)-ROWS($K$15:K23)-2,1),0),MATCH("Unit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)))),VALUE(RIGHT(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,LEN(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Price",csvSheet!$1:$1,0)))-FIND(" ",INDEX(OFFSET(csvSheet!$A$2,ROWS($K$15:K23)-1,0,COUNTA(csvSheet!$A:$A)-ROWS($K$15:K23)-2,COUNTA(csvSheet!$1:$1)),MATCH($D23,OFFSET(csvSheet!$A$2,ROWS($K$15:K23)-1,MATCH("Distributor",csvSheet!$1:$1,0)-1,COUNTA(csvSheet!$A:$A)-ROWS($K$15:K23)-2,1),0),MATCH("Unit Price",csvSheet!$1:$1,0))))),"N/A"),""),"N/A")</f>
        <v/>
      </c>
      <c r="L23" s="126"/>
      <c r="M23" s="127"/>
      <c r="N23" s="125" t="str">
        <f ca="1">IFERROR(IF($D23&lt;&gt;"",IF(ISNUMBER(VALUE(RIGHT(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,LEN(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Price",csvSheet!$1:$1,0)))-FIND(" ",INDEX(OFFSET(csvSheet!$A$2,ROWS($N$15:N23)-1,0,COUNTA(csvSheet!$A:$A)-ROWS($N$15:N23)-2,COUNTA(csvSheet!$1:$1)),MATCH($D23,OFFSET(csvSheet!$A$2,ROWS($N$15:N23)-1,MATCH("Distributor",csvSheet!$1:$1,0)-1,COUNTA(csvSheet!$A:$A)-ROWS($N$15:N23)-2,1),0),MATCH("Total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)))),VALUE(RIGHT(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,LEN(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Price",csvSheet!$1:$1,0)))-FIND(" ",INDEX(OFFSET(csvSheet!$A$2,ROWS($N$15:N23)-1,0,COUNTA(csvSheet!$A:$A)-ROWS($N$15:N23)-2,COUNTA(csvSheet!$1:$1)),MATCH($D23,OFFSET(csvSheet!$A$2,ROWS($N$15:N23)-1,MATCH("Distributor",csvSheet!$1:$1,0)-1,COUNTA(csvSheet!$A:$A)-ROWS($N$15:N23)-2,1),0),MATCH("Total Price",csvSheet!$1:$1,0))))),"N/A"),""),"N/A")</f>
        <v/>
      </c>
      <c r="O23" s="127"/>
      <c r="P23" s="59"/>
      <c r="Q23"/>
    </row>
    <row r="24" spans="2:17" ht="24" customHeight="1" thickBot="1" x14ac:dyDescent="0.3">
      <c r="B24"/>
      <c r="C24" s="62">
        <v>10</v>
      </c>
      <c r="D24" s="183" t="str" cm="1">
        <f t="array" aca="1" ref="D2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24)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$15:D24)))),"")</f>
        <v/>
      </c>
      <c r="E24" s="184"/>
      <c r="F24" s="185" t="str" cm="1">
        <f t="array" aca="1" ref="F24" ca="1">IFERROR(IF(IF($D24&lt;&gt;"",INDEX(OFFSET(csvSheet!$A$2,ROWS($F$15:F24)-1,0,COUNTA(csvSheet!$A:$A)-1,COUNTA(csvSheet!$1:$1)-1),MATCH($D24,OFFSET(csvSheet!$A$2,ROWS($F$15:F24)-1,MATCH("Distributor",csvSheet!$1:$1,0)-1,COUNTA(csvSheet!$A:$A)-1),0),MATCH("MPN + Description",csvSheet!$1:$1,0)),INDEX(OFFSET(csvSheet!$A$2,ROWS($F$15:F24)-1,MATCH("MPN + Description",csvSheet!$1:$1,0)-1,COUNTA(csvSheet!$A:$A)-1,1),SMALL(IF(OFFSET(csvSheet!$A$2,ROWS($F$15:F24)-1,MATCH("MPN + Description",csvSheet!$1:$1,0)-1,COUNTA(csvSheet!$A:$A)-1,1)&lt;&gt;"@@@@",ROW(OFFSET(csvSheet!$A$2,ROWS($F$15:F24)-1,MATCH("MPN + Description",csvSheet!$1:$1,0)-1,COUNTA(csvSheet!$A:$A)-1,1))-MIN(ROW(OFFSET(csvSheet!$A$2,ROWS($F$15:F24)-1,MATCH("MPN + Description",csvSheet!$1:$1,0)-1,COUNTA(csvSheet!$A:$A)-1,1)))+1),1)))=0,"",IF($D24&lt;&gt;"",INDEX(OFFSET(csvSheet!$A$2,ROWS($F$15:F24)-1,0,COUNTA(csvSheet!$A:$A)-1,COUNTA(csvSheet!$1:$1)-1),MATCH($D24,OFFSET(csvSheet!$A$2,ROWS($F$15:F24)-1,MATCH("Distributor",csvSheet!$1:$1,0)-1,COUNTA(csvSheet!$A:$A)-1),0),MATCH("MPN + Description",csvSheet!$1:$1,0)),INDEX(OFFSET(csvSheet!$A$2,ROWS($F$15:F24)-1,MATCH("MPN + Description",csvSheet!$1:$1,0)-1,COUNTA(csvSheet!$A:$A)-1,1),SMALL(IF(OFFSET(csvSheet!$A$2,ROWS($F$15:F24)-1,MATCH("MPN + Description",csvSheet!$1:$1,0)-1,COUNTA(csvSheet!$A:$A)-1,1)&lt;&gt;"@@@@",ROW(OFFSET(csvSheet!$A$2,ROWS($F$15:F24)-1,MATCH("MPN + Description",csvSheet!$1:$1,0)-1,COUNTA(csvSheet!$A:$A)-1,1))-MIN(ROW(OFFSET(csvSheet!$A$2,ROWS($F$15:F24)-1,MATCH("MPN + Description",csvSheet!$1:$1,0)-1,COUNTA(csvSheet!$A:$A)-1,1)))+1),1)))),"")</f>
        <v>ic Coarse | Part...</v>
      </c>
      <c r="G24" s="186"/>
      <c r="H24" s="186"/>
      <c r="I24" s="187"/>
      <c r="J24" s="91" t="str" cm="1">
        <f t="array" aca="1" ref="J24" ca="1">IFERROR(IF(IF($D24&lt;&gt;"",INDEX(OFFSET(csvSheet!$A$2,ROWS($J$15:J24)-1,0,COUNTA(csvSheet!$A:$A)-ROWS($J$15:J24)-2,COUNTA(csvSheet!$1:$1)),MATCH($D24,OFFSET(csvSheet!$A$2,ROWS($J$15:J24)-1,MATCH("Distributor",csvSheet!$1:$1,0)-1,COUNTA(csvSheet!$A:$A)-ROWS($J$15:J24)-2,1),0),MATCH("Quantity",csvSheet!$1:$1,0)),INDEX(OFFSET(csvSheet!$A$2,ROWS($J$15:J24)-1,MATCH("Quantity",csvSheet!$1:$1,0)-1,COUNTA(csvSheet!$A:$A)-ROWS($J$15:J24)-2,1),SMALL(IF(OFFSET(csvSheet!$A$2,ROWS($J$15:J24)-1,MATCH("Quantity",csvSheet!$1:$1,0)-1,COUNTA(csvSheet!$A:$A)-ROWS($J$15:J24)-2,1)&lt;&gt;"@@@@",ROW(OFFSET(csvSheet!$A$2,ROWS($J$15:J24)-1,MATCH("Quantity",csvSheet!$1:$1,0)-1,COUNTA(csvSheet!$A:$A)-ROWS($J$15:J24)-2,1))-MIN(ROW(OFFSET(csvSheet!$A$2,ROWS($J$15:J24)-1,MATCH("Quantity",csvSheet!$1:$1,0)-1,COUNTA(csvSheet!$A:$A)-ROWS($J$15:J24)-2,1)))+1),ROWS($J$15:J24))))=0,"",INDEX(OFFSET(csvSheet!$A$2,ROWS($J$15:J24)-1,0,COUNTA(csvSheet!$A:$A)-ROWS($J$15:J24)-2,COUNTA(csvSheet!$1:$1)),MATCH($D24,OFFSET(csvSheet!$A$2,ROWS($J$15:J24)-1,MATCH("Distributor",csvSheet!$1:$1,0)-1,COUNTA(csvSheet!$A:$A)-ROWS($J$15:J24)-2,1),0),MATCH("Quantity",csvSheet!$1:$1,0))),"")</f>
        <v/>
      </c>
      <c r="K24" s="188" t="str">
        <f ca="1">IFERROR(IF($D24&lt;&gt;"",IF(ISNUMBER(VALUE(RIGHT(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,LEN(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Price",csvSheet!$1:$1,0)))-FIND(" ",INDEX(OFFSET(csvSheet!$A$2,ROWS($K$15:K24)-1,0,COUNTA(csvSheet!$A:$A)-ROWS($K$15:K24)-2,COUNTA(csvSheet!$1:$1)),MATCH($D24,OFFSET(csvSheet!$A$2,ROWS($K$15:K24)-1,MATCH("Distributor",csvSheet!$1:$1,0)-1,COUNTA(csvSheet!$A:$A)-ROWS($K$15:K24)-2,1),0),MATCH("Unit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)))),VALUE(RIGHT(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,LEN(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Price",csvSheet!$1:$1,0)))-FIND(" ",INDEX(OFFSET(csvSheet!$A$2,ROWS($K$15:K24)-1,0,COUNTA(csvSheet!$A:$A)-ROWS($K$15:K24)-2,COUNTA(csvSheet!$1:$1)),MATCH($D24,OFFSET(csvSheet!$A$2,ROWS($K$15:K24)-1,MATCH("Distributor",csvSheet!$1:$1,0)-1,COUNTA(csvSheet!$A:$A)-ROWS($K$15:K24)-2,1),0),MATCH("Unit Price",csvSheet!$1:$1,0))))),"N/A"),""),"N/A")</f>
        <v/>
      </c>
      <c r="L24" s="189"/>
      <c r="M24" s="190"/>
      <c r="N24" s="188" t="str">
        <f ca="1">IFERROR(IF($D24&lt;&gt;"",IF(ISNUMBER(VALUE(RIGHT(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,LEN(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Price",csvSheet!$1:$1,0)))-FIND(" ",INDEX(OFFSET(csvSheet!$A$2,ROWS($N$15:N24)-1,0,COUNTA(csvSheet!$A:$A)-ROWS($N$15:N24)-2,COUNTA(csvSheet!$1:$1)),MATCH($D24,OFFSET(csvSheet!$A$2,ROWS($N$15:N24)-1,MATCH("Distributor",csvSheet!$1:$1,0)-1,COUNTA(csvSheet!$A:$A)-ROWS($N$15:N24)-2,1),0),MATCH("Total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)))),VALUE(RIGHT(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,LEN(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Price",csvSheet!$1:$1,0)))-FIND(" ",INDEX(OFFSET(csvSheet!$A$2,ROWS($N$15:N24)-1,0,COUNTA(csvSheet!$A:$A)-ROWS($N$15:N24)-2,COUNTA(csvSheet!$1:$1)),MATCH($D24,OFFSET(csvSheet!$A$2,ROWS($N$15:N24)-1,MATCH("Distributor",csvSheet!$1:$1,0)-1,COUNTA(csvSheet!$A:$A)-ROWS($N$15:N24)-2,1),0),MATCH("Total Price",csvSheet!$1:$1,0))))),"N/A"),""),"N/A")</f>
        <v/>
      </c>
      <c r="O24" s="190"/>
      <c r="P24" s="66"/>
      <c r="Q24"/>
    </row>
    <row r="25" spans="2:17" ht="16.5" thickTop="1" thickBot="1" x14ac:dyDescent="0.3">
      <c r="B25"/>
      <c r="C25" s="98"/>
      <c r="D25" s="191"/>
      <c r="E25" s="191"/>
      <c r="F25" s="70"/>
      <c r="G25" s="70"/>
      <c r="H25" s="70"/>
      <c r="I25" s="70"/>
      <c r="J25" s="70"/>
      <c r="K25" s="92" t="s">
        <v>19</v>
      </c>
      <c r="L25" s="93"/>
      <c r="M25" s="94"/>
      <c r="N25" s="123">
        <f ca="1">SUM(N15:O24)</f>
        <v>6687</v>
      </c>
      <c r="O25" s="124"/>
      <c r="P25" s="75"/>
      <c r="Q25"/>
    </row>
    <row r="26" spans="2:17" x14ac:dyDescent="0.25">
      <c r="B26"/>
      <c r="C26" s="58" t="s">
        <v>42</v>
      </c>
      <c r="D26" s="12"/>
      <c r="E26" s="12"/>
      <c r="F26" s="12"/>
      <c r="G26" s="12"/>
      <c r="H26" s="12"/>
      <c r="I26" s="3"/>
      <c r="J26" s="3"/>
      <c r="K26" s="3"/>
      <c r="L26" s="3"/>
      <c r="M26" s="3"/>
      <c r="N26" s="52"/>
      <c r="O26" s="52"/>
      <c r="P26" s="54"/>
      <c r="Q26"/>
    </row>
    <row r="27" spans="2:17" x14ac:dyDescent="0.25">
      <c r="B27"/>
      <c r="C27" s="53"/>
      <c r="D27" s="12" t="s">
        <v>85</v>
      </c>
      <c r="E27" s="12"/>
      <c r="F27" s="12"/>
      <c r="G27" s="12"/>
      <c r="H27" s="12"/>
      <c r="I27" s="3"/>
      <c r="J27" s="3"/>
      <c r="K27" s="3"/>
      <c r="L27" s="3"/>
      <c r="M27" s="3"/>
      <c r="N27" s="52"/>
      <c r="O27" s="52"/>
      <c r="P27" s="54"/>
      <c r="Q27"/>
    </row>
    <row r="28" spans="2:17" x14ac:dyDescent="0.25">
      <c r="B28"/>
      <c r="C28" s="53"/>
      <c r="D28" s="12"/>
      <c r="E28" s="12"/>
      <c r="F28" s="12"/>
      <c r="G28" s="12"/>
      <c r="H28" s="12"/>
      <c r="I28" s="3"/>
      <c r="J28" s="3"/>
      <c r="K28" s="3"/>
      <c r="L28" s="3"/>
      <c r="M28" s="3"/>
      <c r="N28" s="52"/>
      <c r="O28" s="52"/>
      <c r="P28" s="54"/>
      <c r="Q28"/>
    </row>
    <row r="29" spans="2:17" ht="15.75" thickBot="1" x14ac:dyDescent="0.3">
      <c r="B29"/>
      <c r="C29" s="87" t="s">
        <v>50</v>
      </c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9"/>
      <c r="Q29"/>
    </row>
    <row r="30" spans="2:17" x14ac:dyDescent="0.25">
      <c r="B30"/>
      <c r="C30"/>
      <c r="D30"/>
      <c r="E30"/>
      <c r="F30" s="3"/>
      <c r="G30" s="3"/>
      <c r="H30"/>
      <c r="I30"/>
      <c r="J30"/>
      <c r="K30"/>
      <c r="L30"/>
      <c r="M30" s="3"/>
      <c r="N30" s="3"/>
      <c r="O30" s="3"/>
      <c r="P30"/>
      <c r="Q30"/>
    </row>
    <row r="31" spans="2:17" x14ac:dyDescent="0.25">
      <c r="B31"/>
      <c r="C31"/>
      <c r="D31" s="8" t="s">
        <v>48</v>
      </c>
      <c r="E31" s="3" t="s">
        <v>1</v>
      </c>
      <c r="F31" s="11"/>
      <c r="G31" s="11"/>
      <c r="H31" s="9"/>
      <c r="I31" s="9"/>
      <c r="J31" s="56" t="s">
        <v>2</v>
      </c>
      <c r="K31" s="3" t="s">
        <v>1</v>
      </c>
      <c r="L31" s="51"/>
      <c r="M31" s="3"/>
      <c r="N31" s="55"/>
      <c r="O31" s="3"/>
      <c r="P31"/>
      <c r="Q31"/>
    </row>
    <row r="32" spans="2:17" x14ac:dyDescent="0.25">
      <c r="B32"/>
      <c r="C32"/>
      <c r="D32"/>
      <c r="E32" s="3"/>
      <c r="F32" s="90" t="s">
        <v>52</v>
      </c>
      <c r="G32" s="90"/>
      <c r="H32" s="90"/>
      <c r="I32" s="90"/>
      <c r="J32"/>
      <c r="K32"/>
      <c r="L32"/>
      <c r="M32"/>
      <c r="N32"/>
      <c r="O32" s="3"/>
      <c r="P32"/>
      <c r="Q32"/>
    </row>
    <row r="33" spans="2:17" x14ac:dyDescent="0.25">
      <c r="B33"/>
      <c r="C33"/>
      <c r="D33" s="8" t="s">
        <v>49</v>
      </c>
      <c r="E33" s="3" t="s">
        <v>1</v>
      </c>
      <c r="F33" s="11"/>
      <c r="G33" s="11"/>
      <c r="H33" s="9"/>
      <c r="I33" s="9"/>
      <c r="J33" s="56" t="s">
        <v>2</v>
      </c>
      <c r="K33" s="3" t="s">
        <v>1</v>
      </c>
      <c r="L33" s="51"/>
      <c r="M33" s="3"/>
      <c r="N33" s="55"/>
      <c r="O33" s="3"/>
      <c r="P33"/>
      <c r="Q33"/>
    </row>
    <row r="34" spans="2:17" x14ac:dyDescent="0.25">
      <c r="B34"/>
      <c r="C34"/>
      <c r="D34" s="8"/>
      <c r="E34"/>
      <c r="F34" s="90" t="s">
        <v>53</v>
      </c>
      <c r="G34" s="90"/>
      <c r="H34" s="90"/>
      <c r="I34" s="90"/>
      <c r="J34"/>
      <c r="K34" s="3"/>
      <c r="L34" s="3"/>
      <c r="M34" s="3"/>
      <c r="N34" s="3"/>
      <c r="O34" s="3"/>
      <c r="P34"/>
      <c r="Q34"/>
    </row>
    <row r="35" spans="2:17" x14ac:dyDescent="0.25">
      <c r="B35"/>
      <c r="C35"/>
      <c r="D35" s="8"/>
      <c r="E35"/>
      <c r="F35" s="80"/>
      <c r="G35" s="80"/>
      <c r="H35" s="80"/>
      <c r="I35" s="80"/>
      <c r="J35"/>
      <c r="K35" s="3"/>
      <c r="L35" s="3"/>
      <c r="M35" s="3"/>
      <c r="N35" s="3"/>
      <c r="O35" s="3"/>
      <c r="P35" t="s">
        <v>79</v>
      </c>
      <c r="Q35"/>
    </row>
    <row r="36" spans="2:17" x14ac:dyDescent="0.25">
      <c r="B36"/>
      <c r="C36"/>
      <c r="D36" s="8"/>
      <c r="E36"/>
      <c r="F36" s="80"/>
      <c r="G36" s="80"/>
      <c r="H36" s="80"/>
      <c r="I36" s="80"/>
      <c r="J36"/>
      <c r="K36" s="3"/>
      <c r="L36" s="3"/>
      <c r="M36" s="3"/>
      <c r="N36" s="3"/>
      <c r="O36" s="3"/>
      <c r="P36"/>
      <c r="Q36"/>
    </row>
    <row r="37" spans="2:17" x14ac:dyDescent="0.25">
      <c r="B37" s="76"/>
      <c r="C37" s="76"/>
      <c r="D37" s="77"/>
      <c r="E37" s="76"/>
      <c r="F37" s="78"/>
      <c r="G37" s="78"/>
      <c r="H37" s="76"/>
      <c r="I37" s="76"/>
      <c r="J37" s="76"/>
      <c r="K37" s="78"/>
      <c r="L37" s="78"/>
      <c r="M37" s="78"/>
      <c r="N37" s="78"/>
      <c r="O37" s="79"/>
      <c r="P37" s="76"/>
      <c r="Q37" s="76"/>
    </row>
    <row r="38" spans="2:17" x14ac:dyDescent="0.25">
      <c r="B38"/>
      <c r="C38"/>
      <c r="D38" s="8"/>
      <c r="E38"/>
      <c r="F38" s="3"/>
      <c r="G38" s="3"/>
      <c r="H38"/>
      <c r="I38"/>
      <c r="J38"/>
      <c r="K38" s="3"/>
      <c r="L38" s="3"/>
      <c r="M38" s="3"/>
      <c r="N38" s="3"/>
      <c r="O38" s="12"/>
      <c r="P38"/>
      <c r="Q38"/>
    </row>
    <row r="39" spans="2:17" x14ac:dyDescent="0.25">
      <c r="B39"/>
      <c r="C39"/>
      <c r="D39"/>
      <c r="E39"/>
      <c r="F39" s="3"/>
      <c r="G39" s="3"/>
      <c r="H39"/>
      <c r="I39"/>
      <c r="J39"/>
      <c r="K39"/>
      <c r="L39"/>
      <c r="M39" s="3"/>
      <c r="N39" s="3"/>
      <c r="O39" s="3"/>
      <c r="P39"/>
      <c r="Q39"/>
    </row>
    <row r="40" spans="2:17" x14ac:dyDescent="0.25">
      <c r="B40"/>
      <c r="C40"/>
      <c r="D40"/>
      <c r="E40"/>
      <c r="F40" s="3"/>
      <c r="G40" s="3"/>
      <c r="H40"/>
      <c r="I40"/>
      <c r="J40"/>
      <c r="K40"/>
      <c r="L40"/>
      <c r="M40" s="3"/>
      <c r="N40" s="3"/>
      <c r="O40" s="3"/>
      <c r="P40"/>
      <c r="Q40"/>
    </row>
    <row r="41" spans="2:17" x14ac:dyDescent="0.25">
      <c r="B41"/>
      <c r="C41"/>
      <c r="D41"/>
      <c r="E41"/>
      <c r="F41" s="3"/>
      <c r="G41" s="3"/>
      <c r="H41"/>
      <c r="I41"/>
      <c r="J41"/>
      <c r="K41"/>
      <c r="L41"/>
      <c r="M41" s="3"/>
      <c r="N41" s="3"/>
      <c r="O41" s="3"/>
      <c r="P41"/>
      <c r="Q41"/>
    </row>
    <row r="42" spans="2:17" x14ac:dyDescent="0.25">
      <c r="B42"/>
      <c r="C42"/>
      <c r="D42"/>
      <c r="E42"/>
      <c r="F42" s="3"/>
      <c r="G42" s="3"/>
      <c r="H42"/>
      <c r="I42"/>
      <c r="J42"/>
      <c r="K42"/>
      <c r="L42"/>
      <c r="M42" s="3"/>
      <c r="N42" s="10"/>
      <c r="O42" s="5" t="s">
        <v>63</v>
      </c>
      <c r="P42" s="68"/>
      <c r="Q42"/>
    </row>
    <row r="43" spans="2:17" x14ac:dyDescent="0.25">
      <c r="B43"/>
      <c r="C43"/>
      <c r="D43"/>
      <c r="E43"/>
      <c r="F43" s="3"/>
      <c r="G43" s="3"/>
      <c r="H43"/>
      <c r="I43"/>
      <c r="J43"/>
      <c r="K43"/>
      <c r="L43"/>
      <c r="M43" s="3"/>
      <c r="N43" s="10"/>
      <c r="O43" s="5" t="s">
        <v>64</v>
      </c>
      <c r="P43" s="7"/>
      <c r="Q43"/>
    </row>
    <row r="44" spans="2:17" x14ac:dyDescent="0.25">
      <c r="B44"/>
      <c r="C44"/>
      <c r="D44"/>
      <c r="E44"/>
      <c r="F44" s="3"/>
      <c r="G44" s="3"/>
      <c r="H44"/>
      <c r="I44"/>
      <c r="J44"/>
      <c r="K44"/>
      <c r="L44"/>
      <c r="M44" s="3"/>
      <c r="N44" s="4"/>
      <c r="O44" s="4"/>
      <c r="P44" s="4"/>
      <c r="Q44"/>
    </row>
    <row r="45" spans="2:17" ht="26.25" x14ac:dyDescent="0.4">
      <c r="B45"/>
      <c r="C45"/>
      <c r="D45" s="95" t="s">
        <v>59</v>
      </c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/>
    </row>
    <row r="46" spans="2:17" x14ac:dyDescent="0.25">
      <c r="B46"/>
      <c r="C46"/>
      <c r="D46" s="4"/>
      <c r="E46" s="4"/>
      <c r="F46" s="6"/>
      <c r="G46" s="6"/>
      <c r="H46" s="4"/>
      <c r="I46" s="4"/>
      <c r="J46" s="4"/>
      <c r="K46" s="4"/>
      <c r="L46" s="4"/>
      <c r="M46" s="4"/>
      <c r="N46" s="4"/>
      <c r="O46" s="4"/>
      <c r="P46" s="4"/>
      <c r="Q46"/>
    </row>
    <row r="47" spans="2:17" ht="19.5" customHeight="1" x14ac:dyDescent="0.25">
      <c r="B47"/>
      <c r="C47"/>
      <c r="D47" s="5" t="s">
        <v>4</v>
      </c>
      <c r="E47" s="6" t="s">
        <v>1</v>
      </c>
      <c r="F47" s="49"/>
      <c r="G47" s="49"/>
      <c r="H47" s="7"/>
      <c r="I47" s="7"/>
      <c r="J47" s="4"/>
      <c r="K47" s="8" t="s">
        <v>62</v>
      </c>
      <c r="L47" s="8"/>
      <c r="M47" s="71"/>
      <c r="N47" s="4"/>
      <c r="O47" s="7"/>
      <c r="P47" s="68"/>
      <c r="Q47"/>
    </row>
    <row r="48" spans="2:17" ht="19.5" customHeight="1" x14ac:dyDescent="0.25">
      <c r="B48"/>
      <c r="C48"/>
      <c r="D48" s="5" t="s">
        <v>5</v>
      </c>
      <c r="E48" s="6" t="s">
        <v>1</v>
      </c>
      <c r="F48" s="49"/>
      <c r="G48" s="49"/>
      <c r="H48" s="7"/>
      <c r="I48" s="7"/>
      <c r="J48" s="4"/>
      <c r="K48" s="5" t="s">
        <v>61</v>
      </c>
      <c r="L48" s="4"/>
      <c r="M48" s="4"/>
      <c r="N48" s="4"/>
      <c r="O48" s="72"/>
      <c r="P48" s="72"/>
      <c r="Q48"/>
    </row>
    <row r="49" spans="2:17" ht="6" customHeight="1" thickBot="1" x14ac:dyDescent="0.3">
      <c r="B49"/>
      <c r="C49"/>
      <c r="D49"/>
      <c r="E49"/>
      <c r="F49" s="3"/>
      <c r="G49" s="3"/>
      <c r="H49"/>
      <c r="I49"/>
      <c r="J49"/>
      <c r="K49"/>
      <c r="L49"/>
      <c r="M49" s="3"/>
      <c r="N49" s="3"/>
      <c r="O49" s="3"/>
      <c r="P49"/>
      <c r="Q49"/>
    </row>
    <row r="50" spans="2:17" ht="15.75" thickBot="1" x14ac:dyDescent="0.3">
      <c r="B50"/>
      <c r="C50" s="1" t="s">
        <v>51</v>
      </c>
      <c r="D50" s="142" t="s">
        <v>45</v>
      </c>
      <c r="E50" s="141"/>
      <c r="F50" s="142" t="s">
        <v>10</v>
      </c>
      <c r="G50" s="143"/>
      <c r="H50" s="143"/>
      <c r="I50" s="141"/>
      <c r="J50" s="50" t="s">
        <v>7</v>
      </c>
      <c r="K50" s="142" t="s">
        <v>8</v>
      </c>
      <c r="L50" s="143"/>
      <c r="M50" s="141"/>
      <c r="N50" s="142" t="s">
        <v>60</v>
      </c>
      <c r="O50" s="141"/>
      <c r="P50" s="2" t="s">
        <v>9</v>
      </c>
      <c r="Q50"/>
    </row>
    <row r="51" spans="2:17" ht="24.75" customHeight="1" x14ac:dyDescent="0.25">
      <c r="B51"/>
      <c r="C51" s="64">
        <v>1</v>
      </c>
      <c r="D51" s="144" t="str" cm="1">
        <f t="array" aca="1" ref="D5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51)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51)+10))),"")</f>
        <v>Mouser</v>
      </c>
      <c r="E51" s="145"/>
      <c r="F51" s="144" t="str" cm="1">
        <f t="array" aca="1" ref="F51" ca="1">IFERROR(IF(IF($D51&lt;&gt;"",INDEX(OFFSET(csvSheet!$A$12,ROWS($F$51:F51)-1,0,COUNTA(csvSheet!$A:$A)-ROWS($F$51:F51)-2,COUNTA(csvSheet!$1:$1)-1),MATCH($D51,OFFSET(csvSheet!$A$12,ROWS($F$51:F51)-1,MATCH("Distributor",csvSheet!$1:$1,0)-1,COUNTA(csvSheet!$A:$A)-ROWS($F$51:F51)-2),0),MATCH("MPN + Description",csvSheet!$1:$1,0)),INDEX(OFFSET(csvSheet!$A$12,ROWS($F$51:F51)-1,MATCH("MPN + Description",csvSheet!$1:$1,0)-1,COUNTA(csvSheet!$A:$A)-ROWS($F$51:F51)-2,1),SMALL(IF(OFFSET(csvSheet!$A$12,ROWS($F$51:F51)-1,MATCH("MPN + Description",csvSheet!$1:$1,0)-1,COUNTA(csvSheet!$A:$A)-ROWS($F$51:F51)-2,1)&lt;&gt;"@@@@",ROW(OFFSET(csvSheet!$A$12,ROWS($F$51:F51)-1,MATCH("MPN + Description",csvSheet!$1:$1,0)-1,COUNTA(csvSheet!$A:$A)-ROWS($F$51:F51)-2,1))-MIN(ROW(OFFSET(csvSheet!$A$12,ROWS($F$51:F51)-1,MATCH("MPN + Description",csvSheet!$1:$1,0)-1,COUNTA(csvSheet!$A:$A)-ROWS($F$51:F51)-2,1)))+1),1)))=0,"",IF($D51&lt;&gt;"",INDEX(OFFSET(csvSheet!$A$12,ROWS($F$51:F51)-1,0,COUNTA(csvSheet!$A:$A)-ROWS($F$51:F51)-2,COUNTA(csvSheet!$1:$1)-1),MATCH($D51,OFFSET(csvSheet!$A$12,ROWS($F$51:F51)-1,MATCH("Distributor",csvSheet!$1:$1,0)-1,COUNTA(csvSheet!$A:$A)-ROWS($F$51:F51)-2),0),MATCH("MPN + Description",csvSheet!$1:$1,0)),INDEX(OFFSET(csvSheet!$A$12,ROWS($F$51:F51)-1,MATCH("MPN + Description",csvSheet!$1:$1,0)-1,COUNTA(csvSheet!$A:$A)-ROWS($F$51:F51)-2,1),SMALL(IF(OFFSET(csvSheet!$A$12,ROWS($F$51:F51)-1,MATCH("MPN + Description",csvSheet!$1:$1,0)-1,COUNTA(csvSheet!$A:$A)-ROWS($F$51:F51)-2,1)&lt;&gt;"@@@@",ROW(OFFSET(csvSheet!$A$12,ROWS($F$51:F51)-1,MATCH("MPN + Description",csvSheet!$1:$1,0)-1,COUNTA(csvSheet!$A:$A)-ROWS($F$51:F51)-2,1))-MIN(ROW(OFFSET(csvSheet!$A$12,ROWS($F$51:F51)-1,MATCH("MPN + Description",csvSheet!$1:$1,0)-1,COUNTA(csvSheet!$A:$A)-ROWS($F$51:F51)-2,1)))+1),1)))),"")</f>
        <v>47948-0001 | Antenna Omni-Directional</v>
      </c>
      <c r="G51" s="197"/>
      <c r="H51" s="197"/>
      <c r="I51" s="145"/>
      <c r="J51" s="91" cm="1">
        <f t="array" aca="1" ref="J51" ca="1">IFERROR(IF(IF($D51&lt;&gt;"",INDEX(OFFSET(csvSheet!$A$12,ROWS($J$51:J51)-1,0,COUNTA(csvSheet!$A:$A)-ROWS($J$51:J51)-2,COUNTA(csvSheet!$1:$1)),MATCH($D51,OFFSET(csvSheet!$A$12,ROWS($J$51:J51)-1,MATCH("Distributor",csvSheet!$1:$1,0)-1,COUNTA(csvSheet!$A:$A)-ROWS($J$51:J51)-2,1),0),MATCH("Quantity",csvSheet!$1:$1,0)),INDEX(OFFSET(csvSheet!$A$12,ROWS($J$51:J51)-1,MATCH("Quantity",csvSheet!$1:$1,0)-1,COUNTA(csvSheet!$A:$A)-ROWS($J$51:J51)-2,1),SMALL(IF(OFFSET(csvSheet!$A$12,ROWS($J$51:J51)-1,MATCH("Quantity",csvSheet!$1:$1,0)-1,COUNTA(csvSheet!$A:$A)-ROWS($J$51:J51)-2,1)&lt;&gt;"@@@@",ROW(OFFSET(csvSheet!$A$12,ROWS($J$51:J51)-1,MATCH("Quantity",csvSheet!$1:$1,0)-1,COUNTA(csvSheet!$A:$A)-ROWS($J$51:J51)-2,1))-MIN(ROW(OFFSET(csvSheet!$A$12,ROWS($J$51:J51)-1,MATCH("Quantity",csvSheet!$1:$1,0)-1,COUNTA(csvSheet!$A:$A)-ROWS($J$51:J51)-2,1)))+1),ROWS($J$51:J51))))=0,"",INDEX(OFFSET(csvSheet!$A$12,ROWS($J$51:J51)-1,0,COUNTA(csvSheet!$A:$A)-ROWS($J$51:J51)-2,COUNTA(csvSheet!$1:$1)),MATCH($D51,OFFSET(csvSheet!$A$12,ROWS($J$51:J51)-1,MATCH("Distributor",csvSheet!$1:$1,0)-1,COUNTA(csvSheet!$A:$A)-ROWS($J$51:J51)-2,1),0),MATCH("Quantity",csvSheet!$1:$1,0))),"")</f>
        <v>1</v>
      </c>
      <c r="K51" s="192">
        <f ca="1">IFERROR(IF($D51&lt;&gt;"",IF(ISNUMBER(VALUE(RIGHT(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,LEN(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Price",csvSheet!$1:$1,0)))-FIND(" ",INDEX(OFFSET(csvSheet!$A$12,ROWS($K$51:K51)-1,0,COUNTA(csvSheet!$A:$A)-ROWS($K$51:K51)-2,COUNTA(csvSheet!$1:$1)),MATCH($D51,OFFSET(csvSheet!$A$12,ROWS($K$51:K51)-1,MATCH("Distributor",csvSheet!$1:$1,0)-1,COUNTA(csvSheet!$A:$A)-ROWS($K$51:K51)-2,1),0),MATCH("Unit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)))),VALUE(RIGHT(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,LEN(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Price",csvSheet!$1:$1,0)))-FIND(" ",INDEX(OFFSET(csvSheet!$A$12,ROWS($K$51:K51)-1,0,COUNTA(csvSheet!$A:$A)-ROWS($K$51:K51)-2,COUNTA(csvSheet!$1:$1)),MATCH($D51,OFFSET(csvSheet!$A$12,ROWS($K$51:K51)-1,MATCH("Distributor",csvSheet!$1:$1,0)-1,COUNTA(csvSheet!$A:$A)-ROWS($K$51:K51)-2,1),0),MATCH("Unit Price",csvSheet!$1:$1,0))))),"N/A"),""),"N/A")</f>
        <v>107.04</v>
      </c>
      <c r="L51" s="193"/>
      <c r="M51" s="194"/>
      <c r="N51" s="195">
        <f ca="1">IFERROR(IF($D51&lt;&gt;"",IF(ISNUMBER(VALUE(RIGHT(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,LEN(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Price",csvSheet!$1:$1,0)))-FIND(" ",INDEX(OFFSET(csvSheet!$A$12,ROWS($N$51:N51)-1,0,COUNTA(csvSheet!$A:$A)-ROWS($N$51:N51)-2,COUNTA(csvSheet!$1:$1)),MATCH($D51,OFFSET(csvSheet!$A$12,ROWS($N$51:N51)-1,MATCH("Distributor",csvSheet!$1:$1,0)-1,COUNTA(csvSheet!$A:$A)-ROWS($N$51:N51)-2,1),0),MATCH("Total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)))),VALUE(RIGHT(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,LEN(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Price",csvSheet!$1:$1,0)))-FIND(" ",INDEX(OFFSET(csvSheet!$A$12,ROWS($N$51:N51)-1,0,COUNTA(csvSheet!$A:$A)-ROWS($N$51:N51)-2,COUNTA(csvSheet!$1:$1)),MATCH($D51,OFFSET(csvSheet!$A$12,ROWS($N$51:N51)-1,MATCH("Distributor",csvSheet!$1:$1,0)-1,COUNTA(csvSheet!$A:$A)-ROWS($N$51:N51)-2,1),0),MATCH("Total Price",csvSheet!$1:$1,0))))),"N/A"),""),"N/A")</f>
        <v>107.04</v>
      </c>
      <c r="O51" s="196"/>
      <c r="P51" s="66"/>
      <c r="Q51"/>
    </row>
    <row r="52" spans="2:17" ht="24.75" customHeight="1" x14ac:dyDescent="0.25">
      <c r="B52"/>
      <c r="C52" s="62">
        <v>2</v>
      </c>
      <c r="D52" s="154" t="str" cm="1">
        <f t="array" aca="1" ref="D5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52)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52)+10))),"")</f>
        <v/>
      </c>
      <c r="E52" s="155"/>
      <c r="F52" s="180" t="str" cm="1">
        <f t="array" aca="1" ref="F52" ca="1">IFERROR(IF(IF($D52&lt;&gt;"",INDEX(OFFSET(csvSheet!$A$12,ROWS($F$51:F52)-1,0,COUNTA(csvSheet!$A:$A)-ROWS($F$51:F52)-2,COUNTA(csvSheet!$1:$1)-1),MATCH($D52,OFFSET(csvSheet!$A$12,ROWS($F$51:F52)-1,MATCH("Distributor",csvSheet!$1:$1,0)-1,COUNTA(csvSheet!$A:$A)-ROWS($F$51:F52)-2),0),MATCH("MPN + Description",csvSheet!$1:$1,0)),INDEX(OFFSET(csvSheet!$A$12,ROWS($F$51:F52)-1,MATCH("MPN + Description",csvSheet!$1:$1,0)-1,COUNTA(csvSheet!$A:$A)-ROWS($F$51:F52)-2,1),SMALL(IF(OFFSET(csvSheet!$A$12,ROWS($F$51:F52)-1,MATCH("MPN + Description",csvSheet!$1:$1,0)-1,COUNTA(csvSheet!$A:$A)-ROWS($F$51:F52)-2,1)&lt;&gt;"@@@@",ROW(OFFSET(csvSheet!$A$12,ROWS($F$51:F52)-1,MATCH("MPN + Description",csvSheet!$1:$1,0)-1,COUNTA(csvSheet!$A:$A)-ROWS($F$51:F52)-2,1))-MIN(ROW(OFFSET(csvSheet!$A$12,ROWS($F$51:F52)-1,MATCH("MPN + Description",csvSheet!$1:$1,0)-1,COUNTA(csvSheet!$A:$A)-ROWS($F$51:F52)-2,1)))+1),1)))=0,"",IF($D52&lt;&gt;"",INDEX(OFFSET(csvSheet!$A$12,ROWS($F$51:F52)-1,0,COUNTA(csvSheet!$A:$A)-ROWS($F$51:F52)-2,COUNTA(csvSheet!$1:$1)-1),MATCH($D52,OFFSET(csvSheet!$A$12,ROWS($F$51:F52)-1,MATCH("Distributor",csvSheet!$1:$1,0)-1,COUNTA(csvSheet!$A:$A)-ROWS($F$51:F52)-2),0),MATCH("MPN + Description",csvSheet!$1:$1,0)),INDEX(OFFSET(csvSheet!$A$12,ROWS($F$51:F52)-1,MATCH("MPN + Description",csvSheet!$1:$1,0)-1,COUNTA(csvSheet!$A:$A)-ROWS($F$51:F52)-2,1),SMALL(IF(OFFSET(csvSheet!$A$12,ROWS($F$51:F52)-1,MATCH("MPN + Description",csvSheet!$1:$1,0)-1,COUNTA(csvSheet!$A:$A)-ROWS($F$51:F52)-2,1)&lt;&gt;"@@@@",ROW(OFFSET(csvSheet!$A$12,ROWS($F$51:F52)-1,MATCH("MPN + Description",csvSheet!$1:$1,0)-1,COUNTA(csvSheet!$A:$A)-ROWS($F$51:F52)-2,1))-MIN(ROW(OFFSET(csvSheet!$A$12,ROWS($F$51:F52)-1,MATCH("MPN + Description",csvSheet!$1:$1,0)-1,COUNTA(csvSheet!$A:$A)-ROWS($F$51:F52)-2,1)))+1),1)))),"")</f>
        <v xml:space="preserve"> 3.3dBi Gain 2483.5MHz SMD T/R</v>
      </c>
      <c r="G52" s="181"/>
      <c r="H52" s="181"/>
      <c r="I52" s="182"/>
      <c r="J52" s="91" t="str" cm="1">
        <f t="array" aca="1" ref="J52" ca="1">IFERROR(IF(IF($D52&lt;&gt;"",INDEX(OFFSET(csvSheet!$A$12,ROWS($J$51:J52)-1,0,COUNTA(csvSheet!$A:$A)-ROWS($J$51:J52)-2,COUNTA(csvSheet!$1:$1)),MATCH($D52,OFFSET(csvSheet!$A$12,ROWS($J$51:J52)-1,MATCH("Distributor",csvSheet!$1:$1,0)-1,COUNTA(csvSheet!$A:$A)-ROWS($J$51:J52)-2,1),0),MATCH("Quantity",csvSheet!$1:$1,0)),INDEX(OFFSET(csvSheet!$A$12,ROWS($J$51:J52)-1,MATCH("Quantity",csvSheet!$1:$1,0)-1,COUNTA(csvSheet!$A:$A)-ROWS($J$51:J52)-2,1),SMALL(IF(OFFSET(csvSheet!$A$12,ROWS($J$51:J52)-1,MATCH("Quantity",csvSheet!$1:$1,0)-1,COUNTA(csvSheet!$A:$A)-ROWS($J$51:J52)-2,1)&lt;&gt;"@@@@",ROW(OFFSET(csvSheet!$A$12,ROWS($J$51:J52)-1,MATCH("Quantity",csvSheet!$1:$1,0)-1,COUNTA(csvSheet!$A:$A)-ROWS($J$51:J52)-2,1))-MIN(ROW(OFFSET(csvSheet!$A$12,ROWS($J$51:J52)-1,MATCH("Quantity",csvSheet!$1:$1,0)-1,COUNTA(csvSheet!$A:$A)-ROWS($J$51:J52)-2,1)))+1),ROWS($J$51:J52))))=0,"",INDEX(OFFSET(csvSheet!$A$12,ROWS($J$51:J52)-1,0,COUNTA(csvSheet!$A:$A)-ROWS($J$51:J52)-2,COUNTA(csvSheet!$1:$1)),MATCH($D52,OFFSET(csvSheet!$A$12,ROWS($J$51:J52)-1,MATCH("Distributor",csvSheet!$1:$1,0)-1,COUNTA(csvSheet!$A:$A)-ROWS($J$51:J52)-2,1),0),MATCH("Quantity",csvSheet!$1:$1,0))),"")</f>
        <v/>
      </c>
      <c r="K52" s="125" t="str">
        <f ca="1">IFERROR(IF($D52&lt;&gt;"",IF(ISNUMBER(VALUE(RIGHT(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,LEN(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Price",csvSheet!$1:$1,0)))-FIND(" ",INDEX(OFFSET(csvSheet!$A$12,ROWS($K$51:K52)-1,0,COUNTA(csvSheet!$A:$A)-ROWS($K$51:K52)-2,COUNTA(csvSheet!$1:$1)),MATCH($D52,OFFSET(csvSheet!$A$12,ROWS($K$51:K52)-1,MATCH("Distributor",csvSheet!$1:$1,0)-1,COUNTA(csvSheet!$A:$A)-ROWS($K$51:K52)-2,1),0),MATCH("Unit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)))),VALUE(RIGHT(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,LEN(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Price",csvSheet!$1:$1,0)))-FIND(" ",INDEX(OFFSET(csvSheet!$A$12,ROWS($K$51:K52)-1,0,COUNTA(csvSheet!$A:$A)-ROWS($K$51:K52)-2,COUNTA(csvSheet!$1:$1)),MATCH($D52,OFFSET(csvSheet!$A$12,ROWS($K$51:K52)-1,MATCH("Distributor",csvSheet!$1:$1,0)-1,COUNTA(csvSheet!$A:$A)-ROWS($K$51:K52)-2,1),0),MATCH("Unit Price",csvSheet!$1:$1,0))))),"N/A"),""),"N/A")</f>
        <v/>
      </c>
      <c r="L52" s="126"/>
      <c r="M52" s="127"/>
      <c r="N52" s="125" t="str">
        <f ca="1">IFERROR(IF($D52&lt;&gt;"",IF(ISNUMBER(VALUE(RIGHT(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,LEN(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Price",csvSheet!$1:$1,0)))-FIND(" ",INDEX(OFFSET(csvSheet!$A$12,ROWS($N$51:N52)-1,0,COUNTA(csvSheet!$A:$A)-ROWS($N$51:N52)-2,COUNTA(csvSheet!$1:$1)),MATCH($D52,OFFSET(csvSheet!$A$12,ROWS($N$51:N52)-1,MATCH("Distributor",csvSheet!$1:$1,0)-1,COUNTA(csvSheet!$A:$A)-ROWS($N$51:N52)-2,1),0),MATCH("Total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)))),VALUE(RIGHT(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,LEN(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Price",csvSheet!$1:$1,0)))-FIND(" ",INDEX(OFFSET(csvSheet!$A$12,ROWS($N$51:N52)-1,0,COUNTA(csvSheet!$A:$A)-ROWS($N$51:N52)-2,COUNTA(csvSheet!$1:$1)),MATCH($D52,OFFSET(csvSheet!$A$12,ROWS($N$51:N52)-1,MATCH("Distributor",csvSheet!$1:$1,0)-1,COUNTA(csvSheet!$A:$A)-ROWS($N$51:N52)-2,1),0),MATCH("Total Price",csvSheet!$1:$1,0))))),"N/A"),""),"N/A")</f>
        <v/>
      </c>
      <c r="O52" s="127"/>
      <c r="P52" s="59"/>
      <c r="Q52"/>
    </row>
    <row r="53" spans="2:17" ht="24.75" customHeight="1" x14ac:dyDescent="0.25">
      <c r="B53"/>
      <c r="C53" s="62">
        <v>3</v>
      </c>
      <c r="D53" s="154" t="str" cm="1">
        <f t="array" aca="1" ref="D5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53)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53)+10))),"")</f>
        <v>Avnet Europe</v>
      </c>
      <c r="E53" s="155"/>
      <c r="F53" s="170" t="str" cm="1">
        <f t="array" aca="1" ref="F53" ca="1">IFERROR(IF(IF($D53&lt;&gt;"",INDEX(OFFSET(csvSheet!$A$12,ROWS($F$51:F53)-1,0,COUNTA(csvSheet!$A:$A)-ROWS($F$51:F53)-2,COUNTA(csvSheet!$1:$1)-1),MATCH($D53,OFFSET(csvSheet!$A$12,ROWS($F$51:F53)-1,MATCH("Distributor",csvSheet!$1:$1,0)-1,COUNTA(csvSheet!$A:$A)-ROWS($F$51:F53)-2),0),MATCH("MPN + Description",csvSheet!$1:$1,0)),INDEX(OFFSET(csvSheet!$A$12,ROWS($F$51:F53)-1,MATCH("MPN + Description",csvSheet!$1:$1,0)-1,COUNTA(csvSheet!$A:$A)-ROWS($F$51:F53)-2,1),SMALL(IF(OFFSET(csvSheet!$A$12,ROWS($F$51:F53)-1,MATCH("MPN + Description",csvSheet!$1:$1,0)-1,COUNTA(csvSheet!$A:$A)-ROWS($F$51:F53)-2,1)&lt;&gt;"@@@@",ROW(OFFSET(csvSheet!$A$12,ROWS($F$51:F53)-1,MATCH("MPN + Description",csvSheet!$1:$1,0)-1,COUNTA(csvSheet!$A:$A)-ROWS($F$51:F53)-2,1))-MIN(ROW(OFFSET(csvSheet!$A$12,ROWS($F$51:F53)-1,MATCH("MPN + Description",csvSheet!$1:$1,0)-1,COUNTA(csvSheet!$A:$A)-ROWS($F$51:F53)-2,1)))+1),1)))=0,"",IF($D53&lt;&gt;"",INDEX(OFFSET(csvSheet!$A$12,ROWS($F$51:F53)-1,0,COUNTA(csvSheet!$A:$A)-ROWS($F$51:F53)-2,COUNTA(csvSheet!$1:$1)-1),MATCH($D53,OFFSET(csvSheet!$A$12,ROWS($F$51:F53)-1,MATCH("Distributor",csvSheet!$1:$1,0)-1,COUNTA(csvSheet!$A:$A)-ROWS($F$51:F53)-2),0),MATCH("MPN + Description",csvSheet!$1:$1,0)),INDEX(OFFSET(csvSheet!$A$12,ROWS($F$51:F53)-1,MATCH("MPN + Description",csvSheet!$1:$1,0)-1,COUNTA(csvSheet!$A:$A)-ROWS($F$51:F53)-2,1),SMALL(IF(OFFSET(csvSheet!$A$12,ROWS($F$51:F53)-1,MATCH("MPN + Description",csvSheet!$1:$1,0)-1,COUNTA(csvSheet!$A:$A)-ROWS($F$51:F53)-2,1)&lt;&gt;"@@@@",ROW(OFFSET(csvSheet!$A$12,ROWS($F$51:F53)-1,MATCH("MPN + Description",csvSheet!$1:$1,0)-1,COUNTA(csvSheet!$A:$A)-ROWS($F$51:F53)-2,1))-MIN(ROW(OFFSET(csvSheet!$A$12,ROWS($F$51:F53)-1,MATCH("MPN + Description",csvSheet!$1:$1,0)-1,COUNTA(csvSheet!$A:$A)-ROWS($F$51:F53)-2,1)))+1),1)))),"")</f>
        <v>206560-0100 | GNSS Stand Alone Antenn</v>
      </c>
      <c r="G53" s="171"/>
      <c r="H53" s="171"/>
      <c r="I53" s="172"/>
      <c r="J53" s="91" cm="1">
        <f t="array" aca="1" ref="J53" ca="1">IFERROR(IF(IF($D53&lt;&gt;"",INDEX(OFFSET(csvSheet!$A$12,ROWS($J$51:J53)-1,0,COUNTA(csvSheet!$A:$A)-ROWS($J$51:J53)-2,COUNTA(csvSheet!$1:$1)),MATCH($D53,OFFSET(csvSheet!$A$12,ROWS($J$51:J53)-1,MATCH("Distributor",csvSheet!$1:$1,0)-1,COUNTA(csvSheet!$A:$A)-ROWS($J$51:J53)-2,1),0),MATCH("Quantity",csvSheet!$1:$1,0)),INDEX(OFFSET(csvSheet!$A$12,ROWS($J$51:J53)-1,MATCH("Quantity",csvSheet!$1:$1,0)-1,COUNTA(csvSheet!$A:$A)-ROWS($J$51:J53)-2,1),SMALL(IF(OFFSET(csvSheet!$A$12,ROWS($J$51:J53)-1,MATCH("Quantity",csvSheet!$1:$1,0)-1,COUNTA(csvSheet!$A:$A)-ROWS($J$51:J53)-2,1)&lt;&gt;"@@@@",ROW(OFFSET(csvSheet!$A$12,ROWS($J$51:J53)-1,MATCH("Quantity",csvSheet!$1:$1,0)-1,COUNTA(csvSheet!$A:$A)-ROWS($J$51:J53)-2,1))-MIN(ROW(OFFSET(csvSheet!$A$12,ROWS($J$51:J53)-1,MATCH("Quantity",csvSheet!$1:$1,0)-1,COUNTA(csvSheet!$A:$A)-ROWS($J$51:J53)-2,1)))+1),ROWS($J$51:J53))))=0,"",INDEX(OFFSET(csvSheet!$A$12,ROWS($J$51:J53)-1,0,COUNTA(csvSheet!$A:$A)-ROWS($J$51:J53)-2,COUNTA(csvSheet!$1:$1)),MATCH($D53,OFFSET(csvSheet!$A$12,ROWS($J$51:J53)-1,MATCH("Distributor",csvSheet!$1:$1,0)-1,COUNTA(csvSheet!$A:$A)-ROWS($J$51:J53)-2,1),0),MATCH("Quantity",csvSheet!$1:$1,0))),"")</f>
        <v>4</v>
      </c>
      <c r="K53" s="125">
        <f ca="1">IFERROR(IF($D53&lt;&gt;"",IF(ISNUMBER(VALUE(RIGHT(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,LEN(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Price",csvSheet!$1:$1,0)))-FIND(" ",INDEX(OFFSET(csvSheet!$A$12,ROWS($K$51:K53)-1,0,COUNTA(csvSheet!$A:$A)-ROWS($K$51:K53)-2,COUNTA(csvSheet!$1:$1)),MATCH($D53,OFFSET(csvSheet!$A$12,ROWS($K$51:K53)-1,MATCH("Distributor",csvSheet!$1:$1,0)-1,COUNTA(csvSheet!$A:$A)-ROWS($K$51:K53)-2,1),0),MATCH("Unit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)))),VALUE(RIGHT(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,LEN(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Price",csvSheet!$1:$1,0)))-FIND(" ",INDEX(OFFSET(csvSheet!$A$12,ROWS($K$51:K53)-1,0,COUNTA(csvSheet!$A:$A)-ROWS($K$51:K53)-2,COUNTA(csvSheet!$1:$1)),MATCH($D53,OFFSET(csvSheet!$A$12,ROWS($K$51:K53)-1,MATCH("Distributor",csvSheet!$1:$1,0)-1,COUNTA(csvSheet!$A:$A)-ROWS($K$51:K53)-2,1),0),MATCH("Unit Price",csvSheet!$1:$1,0))))),"N/A"),""),"N/A")</f>
        <v>195.136</v>
      </c>
      <c r="L53" s="126"/>
      <c r="M53" s="127"/>
      <c r="N53" s="125">
        <f ca="1">IFERROR(IF($D53&lt;&gt;"",IF(ISNUMBER(VALUE(RIGHT(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,LEN(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Price",csvSheet!$1:$1,0)))-FIND(" ",INDEX(OFFSET(csvSheet!$A$12,ROWS($N$51:N53)-1,0,COUNTA(csvSheet!$A:$A)-ROWS($N$51:N53)-2,COUNTA(csvSheet!$1:$1)),MATCH($D53,OFFSET(csvSheet!$A$12,ROWS($N$51:N53)-1,MATCH("Distributor",csvSheet!$1:$1,0)-1,COUNTA(csvSheet!$A:$A)-ROWS($N$51:N53)-2,1),0),MATCH("Total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)))),VALUE(RIGHT(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,LEN(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Price",csvSheet!$1:$1,0)))-FIND(" ",INDEX(OFFSET(csvSheet!$A$12,ROWS($N$51:N53)-1,0,COUNTA(csvSheet!$A:$A)-ROWS($N$51:N53)-2,COUNTA(csvSheet!$1:$1)),MATCH($D53,OFFSET(csvSheet!$A$12,ROWS($N$51:N53)-1,MATCH("Distributor",csvSheet!$1:$1,0)-1,COUNTA(csvSheet!$A:$A)-ROWS($N$51:N53)-2,1),0),MATCH("Total Price",csvSheet!$1:$1,0))))),"N/A"),""),"N/A")</f>
        <v>780.54</v>
      </c>
      <c r="O53" s="127"/>
      <c r="P53" s="59"/>
      <c r="Q53"/>
    </row>
    <row r="54" spans="2:17" ht="24.75" customHeight="1" x14ac:dyDescent="0.25">
      <c r="B54"/>
      <c r="C54" s="62">
        <v>4</v>
      </c>
      <c r="D54" s="154" t="str" cm="1">
        <f t="array" aca="1" ref="D5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54)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54)+10))),"")</f>
        <v/>
      </c>
      <c r="E54" s="155"/>
      <c r="F54" s="170" t="str" cm="1">
        <f t="array" aca="1" ref="F54" ca="1">IFERROR(IF(IF($D54&lt;&gt;"",INDEX(OFFSET(csvSheet!$A$12,ROWS($F$51:F54)-1,0,COUNTA(csvSheet!$A:$A)-ROWS($F$51:F54)-2,COUNTA(csvSheet!$1:$1)-1),MATCH($D54,OFFSET(csvSheet!$A$12,ROWS($F$51:F54)-1,MATCH("Distributor",csvSheet!$1:$1,0)-1,COUNTA(csvSheet!$A:$A)-ROWS($F$51:F54)-2),0),MATCH("MPN + Description",csvSheet!$1:$1,0)),INDEX(OFFSET(csvSheet!$A$12,ROWS($F$51:F54)-1,MATCH("MPN + Description",csvSheet!$1:$1,0)-1,COUNTA(csvSheet!$A:$A)-ROWS($F$51:F54)-2,1),SMALL(IF(OFFSET(csvSheet!$A$12,ROWS($F$51:F54)-1,MATCH("MPN + Description",csvSheet!$1:$1,0)-1,COUNTA(csvSheet!$A:$A)-ROWS($F$51:F54)-2,1)&lt;&gt;"@@@@",ROW(OFFSET(csvSheet!$A$12,ROWS($F$51:F54)-1,MATCH("MPN + Description",csvSheet!$1:$1,0)-1,COUNTA(csvSheet!$A:$A)-ROWS($F$51:F54)-2,1))-MIN(ROW(OFFSET(csvSheet!$A$12,ROWS($F$51:F54)-1,MATCH("MPN + Description",csvSheet!$1:$1,0)-1,COUNTA(csvSheet!$A:$A)-ROWS($F$51:F54)-2,1)))+1),1)))=0,"",IF($D54&lt;&gt;"",INDEX(OFFSET(csvSheet!$A$12,ROWS($F$51:F54)-1,0,COUNTA(csvSheet!$A:$A)-ROWS($F$51:F54)-2,COUNTA(csvSheet!$1:$1)-1),MATCH($D54,OFFSET(csvSheet!$A$12,ROWS($F$51:F54)-1,MATCH("Distributor",csvSheet!$1:$1,0)-1,COUNTA(csvSheet!$A:$A)-ROWS($F$51:F54)-2),0),MATCH("MPN + Description",csvSheet!$1:$1,0)),INDEX(OFFSET(csvSheet!$A$12,ROWS($F$51:F54)-1,MATCH("MPN + Description",csvSheet!$1:$1,0)-1,COUNTA(csvSheet!$A:$A)-ROWS($F$51:F54)-2,1),SMALL(IF(OFFSET(csvSheet!$A$12,ROWS($F$51:F54)-1,MATCH("MPN + Description",csvSheet!$1:$1,0)-1,COUNTA(csvSheet!$A:$A)-ROWS($F$51:F54)-2,1)&lt;&gt;"@@@@",ROW(OFFSET(csvSheet!$A$12,ROWS($F$51:F54)-1,MATCH("MPN + Description",csvSheet!$1:$1,0)-1,COUNTA(csvSheet!$A:$A)-ROWS($F$51:F54)-2,1))-MIN(ROW(OFFSET(csvSheet!$A$12,ROWS($F$51:F54)-1,MATCH("MPN + Description",csvSheet!$1:$1,0)-1,COUNTA(csvSheet!$A:$A)-ROWS($F$51:F54)-2,1)))+1),1)))),"")</f>
        <v>a Linear 1564MHz/1578MHz/1605MHz 0.9d</v>
      </c>
      <c r="G54" s="171"/>
      <c r="H54" s="171"/>
      <c r="I54" s="172"/>
      <c r="J54" s="91" t="str" cm="1">
        <f t="array" aca="1" ref="J54" ca="1">IFERROR(IF(IF($D54&lt;&gt;"",INDEX(OFFSET(csvSheet!$A$12,ROWS($J$51:J54)-1,0,COUNTA(csvSheet!$A:$A)-ROWS($J$51:J54)-2,COUNTA(csvSheet!$1:$1)),MATCH($D54,OFFSET(csvSheet!$A$12,ROWS($J$51:J54)-1,MATCH("Distributor",csvSheet!$1:$1,0)-1,COUNTA(csvSheet!$A:$A)-ROWS($J$51:J54)-2,1),0),MATCH("Quantity",csvSheet!$1:$1,0)),INDEX(OFFSET(csvSheet!$A$12,ROWS($J$51:J54)-1,MATCH("Quantity",csvSheet!$1:$1,0)-1,COUNTA(csvSheet!$A:$A)-ROWS($J$51:J54)-2,1),SMALL(IF(OFFSET(csvSheet!$A$12,ROWS($J$51:J54)-1,MATCH("Quantity",csvSheet!$1:$1,0)-1,COUNTA(csvSheet!$A:$A)-ROWS($J$51:J54)-2,1)&lt;&gt;"@@@@",ROW(OFFSET(csvSheet!$A$12,ROWS($J$51:J54)-1,MATCH("Quantity",csvSheet!$1:$1,0)-1,COUNTA(csvSheet!$A:$A)-ROWS($J$51:J54)-2,1))-MIN(ROW(OFFSET(csvSheet!$A$12,ROWS($J$51:J54)-1,MATCH("Quantity",csvSheet!$1:$1,0)-1,COUNTA(csvSheet!$A:$A)-ROWS($J$51:J54)-2,1)))+1),ROWS($J$51:J54))))=0,"",INDEX(OFFSET(csvSheet!$A$12,ROWS($J$51:J54)-1,0,COUNTA(csvSheet!$A:$A)-ROWS($J$51:J54)-2,COUNTA(csvSheet!$1:$1)),MATCH($D54,OFFSET(csvSheet!$A$12,ROWS($J$51:J54)-1,MATCH("Distributor",csvSheet!$1:$1,0)-1,COUNTA(csvSheet!$A:$A)-ROWS($J$51:J54)-2,1),0),MATCH("Quantity",csvSheet!$1:$1,0))),"")</f>
        <v/>
      </c>
      <c r="K54" s="125" t="str">
        <f ca="1">IFERROR(IF($D54&lt;&gt;"",IF(ISNUMBER(VALUE(RIGHT(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,LEN(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Price",csvSheet!$1:$1,0)))-FIND(" ",INDEX(OFFSET(csvSheet!$A$12,ROWS($K$51:K54)-1,0,COUNTA(csvSheet!$A:$A)-ROWS($K$51:K54)-2,COUNTA(csvSheet!$1:$1)),MATCH($D54,OFFSET(csvSheet!$A$12,ROWS($K$51:K54)-1,MATCH("Distributor",csvSheet!$1:$1,0)-1,COUNTA(csvSheet!$A:$A)-ROWS($K$51:K54)-2,1),0),MATCH("Unit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)))),VALUE(RIGHT(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,LEN(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Price",csvSheet!$1:$1,0)))-FIND(" ",INDEX(OFFSET(csvSheet!$A$12,ROWS($K$51:K54)-1,0,COUNTA(csvSheet!$A:$A)-ROWS($K$51:K54)-2,COUNTA(csvSheet!$1:$1)),MATCH($D54,OFFSET(csvSheet!$A$12,ROWS($K$51:K54)-1,MATCH("Distributor",csvSheet!$1:$1,0)-1,COUNTA(csvSheet!$A:$A)-ROWS($K$51:K54)-2,1),0),MATCH("Unit Price",csvSheet!$1:$1,0))))),"N/A"),""),"N/A")</f>
        <v/>
      </c>
      <c r="L54" s="126"/>
      <c r="M54" s="127"/>
      <c r="N54" s="125" t="str">
        <f ca="1">IFERROR(IF($D54&lt;&gt;"",IF(ISNUMBER(VALUE(RIGHT(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,LEN(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Price",csvSheet!$1:$1,0)))-FIND(" ",INDEX(OFFSET(csvSheet!$A$12,ROWS($N$51:N54)-1,0,COUNTA(csvSheet!$A:$A)-ROWS($N$51:N54)-2,COUNTA(csvSheet!$1:$1)),MATCH($D54,OFFSET(csvSheet!$A$12,ROWS($N$51:N54)-1,MATCH("Distributor",csvSheet!$1:$1,0)-1,COUNTA(csvSheet!$A:$A)-ROWS($N$51:N54)-2,1),0),MATCH("Total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)))),VALUE(RIGHT(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,LEN(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Price",csvSheet!$1:$1,0)))-FIND(" ",INDEX(OFFSET(csvSheet!$A$12,ROWS($N$51:N54)-1,0,COUNTA(csvSheet!$A:$A)-ROWS($N$51:N54)-2,COUNTA(csvSheet!$1:$1)),MATCH($D54,OFFSET(csvSheet!$A$12,ROWS($N$51:N54)-1,MATCH("Distributor",csvSheet!$1:$1,0)-1,COUNTA(csvSheet!$A:$A)-ROWS($N$51:N54)-2,1),0),MATCH("Total Price",csvSheet!$1:$1,0))))),"N/A"),""),"N/A")</f>
        <v/>
      </c>
      <c r="O54" s="127"/>
      <c r="P54" s="59"/>
      <c r="Q54"/>
    </row>
    <row r="55" spans="2:17" ht="24.75" customHeight="1" x14ac:dyDescent="0.25">
      <c r="B55"/>
      <c r="C55" s="62">
        <v>5</v>
      </c>
      <c r="D55" s="154" t="str" cm="1">
        <f t="array" aca="1" ref="D5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55)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55)+10))),"")</f>
        <v/>
      </c>
      <c r="E55" s="155"/>
      <c r="F55" s="170" t="str" cm="1">
        <f t="array" aca="1" ref="F55" ca="1">IFERROR(IF(IF($D55&lt;&gt;"",INDEX(OFFSET(csvSheet!$A$12,ROWS($F$51:F55)-1,0,COUNTA(csvSheet!$A:$A)-ROWS($F$51:F55)-2,COUNTA(csvSheet!$1:$1)-1),MATCH($D55,OFFSET(csvSheet!$A$12,ROWS($F$51:F55)-1,MATCH("Distributor",csvSheet!$1:$1,0)-1,COUNTA(csvSheet!$A:$A)-ROWS($F$51:F55)-2),0),MATCH("MPN + Description",csvSheet!$1:$1,0)),INDEX(OFFSET(csvSheet!$A$12,ROWS($F$51:F55)-1,MATCH("MPN + Description",csvSheet!$1:$1,0)-1,COUNTA(csvSheet!$A:$A)-ROWS($F$51:F55)-2,1),SMALL(IF(OFFSET(csvSheet!$A$12,ROWS($F$51:F55)-1,MATCH("MPN + Description",csvSheet!$1:$1,0)-1,COUNTA(csvSheet!$A:$A)-ROWS($F$51:F55)-2,1)&lt;&gt;"@@@@",ROW(OFFSET(csvSheet!$A$12,ROWS($F$51:F55)-1,MATCH("MPN + Description",csvSheet!$1:$1,0)-1,COUNTA(csvSheet!$A:$A)-ROWS($F$51:F55)-2,1))-MIN(ROW(OFFSET(csvSheet!$A$12,ROWS($F$51:F55)-1,MATCH("MPN + Description",csvSheet!$1:$1,0)-1,COUNTA(csvSheet!$A:$A)-ROWS($F$51:F55)-2,1)))+1),1)))=0,"",IF($D55&lt;&gt;"",INDEX(OFFSET(csvSheet!$A$12,ROWS($F$51:F55)-1,0,COUNTA(csvSheet!$A:$A)-ROWS($F$51:F55)-2,COUNTA(csvSheet!$1:$1)-1),MATCH($D55,OFFSET(csvSheet!$A$12,ROWS($F$51:F55)-1,MATCH("Distributor",csvSheet!$1:$1,0)-1,COUNTA(csvSheet!$A:$A)-ROWS($F$51:F55)-2),0),MATCH("MPN + Description",csvSheet!$1:$1,0)),INDEX(OFFSET(csvSheet!$A$12,ROWS($F$51:F55)-1,MATCH("MPN + Description",csvSheet!$1:$1,0)-1,COUNTA(csvSheet!$A:$A)-ROWS($F$51:F55)-2,1),SMALL(IF(OFFSET(csvSheet!$A$12,ROWS($F$51:F55)-1,MATCH("MPN + Description",csvSheet!$1:$1,0)-1,COUNTA(csvSheet!$A:$A)-ROWS($F$51:F55)-2,1)&lt;&gt;"@@@@",ROW(OFFSET(csvSheet!$A$12,ROWS($F$51:F55)-1,MATCH("MPN + Description",csvSheet!$1:$1,0)-1,COUNTA(csvSheet!$A:$A)-ROWS($F$51:F55)-2,1))-MIN(ROW(OFFSET(csvSheet!$A$12,ROWS($F$51:F55)-1,MATCH("MPN + Description",csvSheet!$1:$1,0)-1,COUNTA(csvSheet!$A:$A)-ROWS($F$51:F55)-2,1)))+1),1)))),"")</f>
        <v>Bi/1dBi/1.37dBi Adhesive Box</v>
      </c>
      <c r="G55" s="171"/>
      <c r="H55" s="171"/>
      <c r="I55" s="172"/>
      <c r="J55" s="91" t="str" cm="1">
        <f t="array" aca="1" ref="J55" ca="1">IFERROR(IF(IF($D55&lt;&gt;"",INDEX(OFFSET(csvSheet!$A$12,ROWS($J$51:J55)-1,0,COUNTA(csvSheet!$A:$A)-ROWS($J$51:J55)-2,COUNTA(csvSheet!$1:$1)),MATCH($D55,OFFSET(csvSheet!$A$12,ROWS($J$51:J55)-1,MATCH("Distributor",csvSheet!$1:$1,0)-1,COUNTA(csvSheet!$A:$A)-ROWS($J$51:J55)-2,1),0),MATCH("Quantity",csvSheet!$1:$1,0)),INDEX(OFFSET(csvSheet!$A$12,ROWS($J$51:J55)-1,MATCH("Quantity",csvSheet!$1:$1,0)-1,COUNTA(csvSheet!$A:$A)-ROWS($J$51:J55)-2,1),SMALL(IF(OFFSET(csvSheet!$A$12,ROWS($J$51:J55)-1,MATCH("Quantity",csvSheet!$1:$1,0)-1,COUNTA(csvSheet!$A:$A)-ROWS($J$51:J55)-2,1)&lt;&gt;"@@@@",ROW(OFFSET(csvSheet!$A$12,ROWS($J$51:J55)-1,MATCH("Quantity",csvSheet!$1:$1,0)-1,COUNTA(csvSheet!$A:$A)-ROWS($J$51:J55)-2,1))-MIN(ROW(OFFSET(csvSheet!$A$12,ROWS($J$51:J55)-1,MATCH("Quantity",csvSheet!$1:$1,0)-1,COUNTA(csvSheet!$A:$A)-ROWS($J$51:J55)-2,1)))+1),ROWS($J$51:J55))))=0,"",INDEX(OFFSET(csvSheet!$A$12,ROWS($J$51:J55)-1,0,COUNTA(csvSheet!$A:$A)-ROWS($J$51:J55)-2,COUNTA(csvSheet!$1:$1)),MATCH($D55,OFFSET(csvSheet!$A$12,ROWS($J$51:J55)-1,MATCH("Distributor",csvSheet!$1:$1,0)-1,COUNTA(csvSheet!$A:$A)-ROWS($J$51:J55)-2,1),0),MATCH("Quantity",csvSheet!$1:$1,0))),"")</f>
        <v/>
      </c>
      <c r="K55" s="125" t="str">
        <f ca="1">IFERROR(IF($D55&lt;&gt;"",IF(ISNUMBER(VALUE(RIGHT(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,LEN(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Price",csvSheet!$1:$1,0)))-FIND(" ",INDEX(OFFSET(csvSheet!$A$12,ROWS($K$51:K55)-1,0,COUNTA(csvSheet!$A:$A)-ROWS($K$51:K55)-2,COUNTA(csvSheet!$1:$1)),MATCH($D55,OFFSET(csvSheet!$A$12,ROWS($K$51:K55)-1,MATCH("Distributor",csvSheet!$1:$1,0)-1,COUNTA(csvSheet!$A:$A)-ROWS($K$51:K55)-2,1),0),MATCH("Unit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)))),VALUE(RIGHT(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,LEN(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Price",csvSheet!$1:$1,0)))-FIND(" ",INDEX(OFFSET(csvSheet!$A$12,ROWS($K$51:K55)-1,0,COUNTA(csvSheet!$A:$A)-ROWS($K$51:K55)-2,COUNTA(csvSheet!$1:$1)),MATCH($D55,OFFSET(csvSheet!$A$12,ROWS($K$51:K55)-1,MATCH("Distributor",csvSheet!$1:$1,0)-1,COUNTA(csvSheet!$A:$A)-ROWS($K$51:K55)-2,1),0),MATCH("Unit Price",csvSheet!$1:$1,0))))),"N/A"),""),"N/A")</f>
        <v/>
      </c>
      <c r="L55" s="126"/>
      <c r="M55" s="127"/>
      <c r="N55" s="125" t="str">
        <f ca="1">IFERROR(IF($D55&lt;&gt;"",IF(ISNUMBER(VALUE(RIGHT(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,LEN(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Price",csvSheet!$1:$1,0)))-FIND(" ",INDEX(OFFSET(csvSheet!$A$12,ROWS($N$51:N55)-1,0,COUNTA(csvSheet!$A:$A)-ROWS($N$51:N55)-2,COUNTA(csvSheet!$1:$1)),MATCH($D55,OFFSET(csvSheet!$A$12,ROWS($N$51:N55)-1,MATCH("Distributor",csvSheet!$1:$1,0)-1,COUNTA(csvSheet!$A:$A)-ROWS($N$51:N55)-2,1),0),MATCH("Total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)))),VALUE(RIGHT(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,LEN(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Price",csvSheet!$1:$1,0)))-FIND(" ",INDEX(OFFSET(csvSheet!$A$12,ROWS($N$51:N55)-1,0,COUNTA(csvSheet!$A:$A)-ROWS($N$51:N55)-2,COUNTA(csvSheet!$1:$1)),MATCH($D55,OFFSET(csvSheet!$A$12,ROWS($N$51:N55)-1,MATCH("Distributor",csvSheet!$1:$1,0)-1,COUNTA(csvSheet!$A:$A)-ROWS($N$51:N55)-2,1),0),MATCH("Total Price",csvSheet!$1:$1,0))))),"N/A"),""),"N/A")</f>
        <v/>
      </c>
      <c r="O55" s="127"/>
      <c r="P55" s="59"/>
      <c r="Q55"/>
    </row>
    <row r="56" spans="2:17" ht="24.75" customHeight="1" x14ac:dyDescent="0.25">
      <c r="B56"/>
      <c r="C56" s="62">
        <v>6</v>
      </c>
      <c r="D56" s="154" t="str" cm="1">
        <f t="array" aca="1" ref="D5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56)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56)+10))),"")</f>
        <v>Digi-Key</v>
      </c>
      <c r="E56" s="155"/>
      <c r="F56" s="154" t="str" cm="1">
        <f t="array" aca="1" ref="F56" ca="1">IFERROR(IF(IF($D56&lt;&gt;"",INDEX(OFFSET(csvSheet!$A$12,ROWS($F$51:F56)-1,0,COUNTA(csvSheet!$A:$A)-ROWS($F$51:F56)-2,COUNTA(csvSheet!$1:$1)-1),MATCH($D56,OFFSET(csvSheet!$A$12,ROWS($F$51:F56)-1,MATCH("Distributor",csvSheet!$1:$1,0)-1,COUNTA(csvSheet!$A:$A)-ROWS($F$51:F56)-2),0),MATCH("MPN + Description",csvSheet!$1:$1,0)),INDEX(OFFSET(csvSheet!$A$12,ROWS($F$51:F56)-1,MATCH("MPN + Description",csvSheet!$1:$1,0)-1,COUNTA(csvSheet!$A:$A)-ROWS($F$51:F56)-2,1),SMALL(IF(OFFSET(csvSheet!$A$12,ROWS($F$51:F56)-1,MATCH("MPN + Description",csvSheet!$1:$1,0)-1,COUNTA(csvSheet!$A:$A)-ROWS($F$51:F56)-2,1)&lt;&gt;"@@@@",ROW(OFFSET(csvSheet!$A$12,ROWS($F$51:F56)-1,MATCH("MPN + Description",csvSheet!$1:$1,0)-1,COUNTA(csvSheet!$A:$A)-ROWS($F$51:F56)-2,1))-MIN(ROW(OFFSET(csvSheet!$A$12,ROWS($F$51:F56)-1,MATCH("MPN + Description",csvSheet!$1:$1,0)-1,COUNTA(csvSheet!$A:$A)-ROWS($F$51:F56)-2,1)))+1),1)))=0,"",IF($D56&lt;&gt;"",INDEX(OFFSET(csvSheet!$A$12,ROWS($F$51:F56)-1,0,COUNTA(csvSheet!$A:$A)-ROWS($F$51:F56)-2,COUNTA(csvSheet!$1:$1)-1),MATCH($D56,OFFSET(csvSheet!$A$12,ROWS($F$51:F56)-1,MATCH("Distributor",csvSheet!$1:$1,0)-1,COUNTA(csvSheet!$A:$A)-ROWS($F$51:F56)-2),0),MATCH("MPN + Description",csvSheet!$1:$1,0)),INDEX(OFFSET(csvSheet!$A$12,ROWS($F$51:F56)-1,MATCH("MPN + Description",csvSheet!$1:$1,0)-1,COUNTA(csvSheet!$A:$A)-ROWS($F$51:F56)-2,1),SMALL(IF(OFFSET(csvSheet!$A$12,ROWS($F$51:F56)-1,MATCH("MPN + Description",csvSheet!$1:$1,0)-1,COUNTA(csvSheet!$A:$A)-ROWS($F$51:F56)-2,1)&lt;&gt;"@@@@",ROW(OFFSET(csvSheet!$A$12,ROWS($F$51:F56)-1,MATCH("MPN + Description",csvSheet!$1:$1,0)-1,COUNTA(csvSheet!$A:$A)-ROWS($F$51:F56)-2,1))-MIN(ROW(OFFSET(csvSheet!$A$12,ROWS($F$51:F56)-1,MATCH("MPN + Description",csvSheet!$1:$1,0)-1,COUNTA(csvSheet!$A:$A)-ROWS($F$51:F56)-2,1)))+1),1)))),"")</f>
        <v xml:space="preserve">HEF4013BT,653 | LOGIC, FLIP FLOP, D, </v>
      </c>
      <c r="G56" s="179"/>
      <c r="H56" s="179"/>
      <c r="I56" s="155"/>
      <c r="J56" s="91" cm="1">
        <f t="array" aca="1" ref="J56" ca="1">IFERROR(IF(IF($D56&lt;&gt;"",INDEX(OFFSET(csvSheet!$A$12,ROWS($J$51:J56)-1,0,COUNTA(csvSheet!$A:$A)-ROWS($J$51:J56)-2,COUNTA(csvSheet!$1:$1)),MATCH($D56,OFFSET(csvSheet!$A$12,ROWS($J$51:J56)-1,MATCH("Distributor",csvSheet!$1:$1,0)-1,COUNTA(csvSheet!$A:$A)-ROWS($J$51:J56)-2,1),0),MATCH("Quantity",csvSheet!$1:$1,0)),INDEX(OFFSET(csvSheet!$A$12,ROWS($J$51:J56)-1,MATCH("Quantity",csvSheet!$1:$1,0)-1,COUNTA(csvSheet!$A:$A)-ROWS($J$51:J56)-2,1),SMALL(IF(OFFSET(csvSheet!$A$12,ROWS($J$51:J56)-1,MATCH("Quantity",csvSheet!$1:$1,0)-1,COUNTA(csvSheet!$A:$A)-ROWS($J$51:J56)-2,1)&lt;&gt;"@@@@",ROW(OFFSET(csvSheet!$A$12,ROWS($J$51:J56)-1,MATCH("Quantity",csvSheet!$1:$1,0)-1,COUNTA(csvSheet!$A:$A)-ROWS($J$51:J56)-2,1))-MIN(ROW(OFFSET(csvSheet!$A$12,ROWS($J$51:J56)-1,MATCH("Quantity",csvSheet!$1:$1,0)-1,COUNTA(csvSheet!$A:$A)-ROWS($J$51:J56)-2,1)))+1),ROWS($J$51:J56))))=0,"",INDEX(OFFSET(csvSheet!$A$12,ROWS($J$51:J56)-1,0,COUNTA(csvSheet!$A:$A)-ROWS($J$51:J56)-2,COUNTA(csvSheet!$1:$1)),MATCH($D56,OFFSET(csvSheet!$A$12,ROWS($J$51:J56)-1,MATCH("Distributor",csvSheet!$1:$1,0)-1,COUNTA(csvSheet!$A:$A)-ROWS($J$51:J56)-2,1),0),MATCH("Quantity",csvSheet!$1:$1,0))),"")</f>
        <v>1</v>
      </c>
      <c r="K56" s="125">
        <f ca="1">IFERROR(IF($D56&lt;&gt;"",IF(ISNUMBER(VALUE(RIGHT(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,LEN(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Price",csvSheet!$1:$1,0)))-FIND(" ",INDEX(OFFSET(csvSheet!$A$12,ROWS($K$51:K56)-1,0,COUNTA(csvSheet!$A:$A)-ROWS($K$51:K56)-2,COUNTA(csvSheet!$1:$1)),MATCH($D56,OFFSET(csvSheet!$A$12,ROWS($K$51:K56)-1,MATCH("Distributor",csvSheet!$1:$1,0)-1,COUNTA(csvSheet!$A:$A)-ROWS($K$51:K56)-2,1),0),MATCH("Unit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)))),VALUE(RIGHT(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,LEN(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Price",csvSheet!$1:$1,0)))-FIND(" ",INDEX(OFFSET(csvSheet!$A$12,ROWS($K$51:K56)-1,0,COUNTA(csvSheet!$A:$A)-ROWS($K$51:K56)-2,COUNTA(csvSheet!$1:$1)),MATCH($D56,OFFSET(csvSheet!$A$12,ROWS($K$51:K56)-1,MATCH("Distributor",csvSheet!$1:$1,0)-1,COUNTA(csvSheet!$A:$A)-ROWS($K$51:K56)-2,1),0),MATCH("Unit Price",csvSheet!$1:$1,0))))),"N/A"),""),"N/A")</f>
        <v>23.062999999999999</v>
      </c>
      <c r="L56" s="126"/>
      <c r="M56" s="127"/>
      <c r="N56" s="125">
        <f ca="1">IFERROR(IF($D56&lt;&gt;"",IF(ISNUMBER(VALUE(RIGHT(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,LEN(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Price",csvSheet!$1:$1,0)))-FIND(" ",INDEX(OFFSET(csvSheet!$A$12,ROWS($N$51:N56)-1,0,COUNTA(csvSheet!$A:$A)-ROWS($N$51:N56)-2,COUNTA(csvSheet!$1:$1)),MATCH($D56,OFFSET(csvSheet!$A$12,ROWS($N$51:N56)-1,MATCH("Distributor",csvSheet!$1:$1,0)-1,COUNTA(csvSheet!$A:$A)-ROWS($N$51:N56)-2,1),0),MATCH("Total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)))),VALUE(RIGHT(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,LEN(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Price",csvSheet!$1:$1,0)))-FIND(" ",INDEX(OFFSET(csvSheet!$A$12,ROWS($N$51:N56)-1,0,COUNTA(csvSheet!$A:$A)-ROWS($N$51:N56)-2,COUNTA(csvSheet!$1:$1)),MATCH($D56,OFFSET(csvSheet!$A$12,ROWS($N$51:N56)-1,MATCH("Distributor",csvSheet!$1:$1,0)-1,COUNTA(csvSheet!$A:$A)-ROWS($N$51:N56)-2,1),0),MATCH("Total Price",csvSheet!$1:$1,0))))),"N/A"),""),"N/A")</f>
        <v>23.06</v>
      </c>
      <c r="O56" s="127"/>
      <c r="P56" s="59"/>
      <c r="Q56"/>
    </row>
    <row r="57" spans="2:17" ht="24.75" customHeight="1" x14ac:dyDescent="0.25">
      <c r="B57"/>
      <c r="C57" s="62">
        <v>7</v>
      </c>
      <c r="D57" s="154" t="str" cm="1">
        <f t="array" aca="1" ref="D57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57)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57)+10))),"")</f>
        <v/>
      </c>
      <c r="E57" s="155"/>
      <c r="F57" s="154" t="str" cm="1">
        <f t="array" aca="1" ref="F57" ca="1">IFERROR(IF(IF($D57&lt;&gt;"",INDEX(OFFSET(csvSheet!$A$12,ROWS($F$51:F57)-1,0,COUNTA(csvSheet!$A:$A)-ROWS($F$51:F57)-2,COUNTA(csvSheet!$1:$1)-1),MATCH($D57,OFFSET(csvSheet!$A$12,ROWS($F$51:F57)-1,MATCH("Distributor",csvSheet!$1:$1,0)-1,COUNTA(csvSheet!$A:$A)-ROWS($F$51:F57)-2),0),MATCH("MPN + Description",csvSheet!$1:$1,0)),INDEX(OFFSET(csvSheet!$A$12,ROWS($F$51:F57)-1,MATCH("MPN + Description",csvSheet!$1:$1,0)-1,COUNTA(csvSheet!$A:$A)-ROWS($F$51:F57)-2,1),SMALL(IF(OFFSET(csvSheet!$A$12,ROWS($F$51:F57)-1,MATCH("MPN + Description",csvSheet!$1:$1,0)-1,COUNTA(csvSheet!$A:$A)-ROWS($F$51:F57)-2,1)&lt;&gt;"@@@@",ROW(OFFSET(csvSheet!$A$12,ROWS($F$51:F57)-1,MATCH("MPN + Description",csvSheet!$1:$1,0)-1,COUNTA(csvSheet!$A:$A)-ROWS($F$51:F57)-2,1))-MIN(ROW(OFFSET(csvSheet!$A$12,ROWS($F$51:F57)-1,MATCH("MPN + Description",csvSheet!$1:$1,0)-1,COUNTA(csvSheet!$A:$A)-ROWS($F$51:F57)-2,1)))+1),1)))=0,"",IF($D57&lt;&gt;"",INDEX(OFFSET(csvSheet!$A$12,ROWS($F$51:F57)-1,0,COUNTA(csvSheet!$A:$A)-ROWS($F$51:F57)-2,COUNTA(csvSheet!$1:$1)-1),MATCH($D57,OFFSET(csvSheet!$A$12,ROWS($F$51:F57)-1,MATCH("Distributor",csvSheet!$1:$1,0)-1,COUNTA(csvSheet!$A:$A)-ROWS($F$51:F57)-2),0),MATCH("MPN + Description",csvSheet!$1:$1,0)),INDEX(OFFSET(csvSheet!$A$12,ROWS($F$51:F57)-1,MATCH("MPN + Description",csvSheet!$1:$1,0)-1,COUNTA(csvSheet!$A:$A)-ROWS($F$51:F57)-2,1),SMALL(IF(OFFSET(csvSheet!$A$12,ROWS($F$51:F57)-1,MATCH("MPN + Description",csvSheet!$1:$1,0)-1,COUNTA(csvSheet!$A:$A)-ROWS($F$51:F57)-2,1)&lt;&gt;"@@@@",ROW(OFFSET(csvSheet!$A$12,ROWS($F$51:F57)-1,MATCH("MPN + Description",csvSheet!$1:$1,0)-1,COUNTA(csvSheet!$A:$A)-ROWS($F$51:F57)-2,1))-MIN(ROW(OFFSET(csvSheet!$A$12,ROWS($F$51:F57)-1,MATCH("MPN + Description",csvSheet!$1:$1,0)-1,COUNTA(csvSheet!$A:$A)-ROWS($F$51:F57)-2,1)))+1),1)))),"")</f>
        <v>30NS, SOIC-14; Flip-Flop Type: D; Pro</v>
      </c>
      <c r="G57" s="179"/>
      <c r="H57" s="179"/>
      <c r="I57" s="155"/>
      <c r="J57" s="91" t="str" cm="1">
        <f t="array" aca="1" ref="J57" ca="1">IFERROR(IF(IF($D57&lt;&gt;"",INDEX(OFFSET(csvSheet!$A$12,ROWS($J$51:J57)-1,0,COUNTA(csvSheet!$A:$A)-ROWS($J$51:J57)-2,COUNTA(csvSheet!$1:$1)),MATCH($D57,OFFSET(csvSheet!$A$12,ROWS($J$51:J57)-1,MATCH("Distributor",csvSheet!$1:$1,0)-1,COUNTA(csvSheet!$A:$A)-ROWS($J$51:J57)-2,1),0),MATCH("Quantity",csvSheet!$1:$1,0)),INDEX(OFFSET(csvSheet!$A$12,ROWS($J$51:J57)-1,MATCH("Quantity",csvSheet!$1:$1,0)-1,COUNTA(csvSheet!$A:$A)-ROWS($J$51:J57)-2,1),SMALL(IF(OFFSET(csvSheet!$A$12,ROWS($J$51:J57)-1,MATCH("Quantity",csvSheet!$1:$1,0)-1,COUNTA(csvSheet!$A:$A)-ROWS($J$51:J57)-2,1)&lt;&gt;"@@@@",ROW(OFFSET(csvSheet!$A$12,ROWS($J$51:J57)-1,MATCH("Quantity",csvSheet!$1:$1,0)-1,COUNTA(csvSheet!$A:$A)-ROWS($J$51:J57)-2,1))-MIN(ROW(OFFSET(csvSheet!$A$12,ROWS($J$51:J57)-1,MATCH("Quantity",csvSheet!$1:$1,0)-1,COUNTA(csvSheet!$A:$A)-ROWS($J$51:J57)-2,1)))+1),ROWS($J$51:J57))))=0,"",INDEX(OFFSET(csvSheet!$A$12,ROWS($J$51:J57)-1,0,COUNTA(csvSheet!$A:$A)-ROWS($J$51:J57)-2,COUNTA(csvSheet!$1:$1)),MATCH($D57,OFFSET(csvSheet!$A$12,ROWS($J$51:J57)-1,MATCH("Distributor",csvSheet!$1:$1,0)-1,COUNTA(csvSheet!$A:$A)-ROWS($J$51:J57)-2,1),0),MATCH("Quantity",csvSheet!$1:$1,0))),"")</f>
        <v/>
      </c>
      <c r="K57" s="125" t="str">
        <f ca="1">IFERROR(IF($D57&lt;&gt;"",IF(ISNUMBER(VALUE(RIGHT(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,LEN(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Price",csvSheet!$1:$1,0)))-FIND(" ",INDEX(OFFSET(csvSheet!$A$12,ROWS($K$51:K57)-1,0,COUNTA(csvSheet!$A:$A)-ROWS($K$51:K57)-2,COUNTA(csvSheet!$1:$1)),MATCH($D57,OFFSET(csvSheet!$A$12,ROWS($K$51:K57)-1,MATCH("Distributor",csvSheet!$1:$1,0)-1,COUNTA(csvSheet!$A:$A)-ROWS($K$51:K57)-2,1),0),MATCH("Unit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)))),VALUE(RIGHT(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,LEN(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Price",csvSheet!$1:$1,0)))-FIND(" ",INDEX(OFFSET(csvSheet!$A$12,ROWS($K$51:K57)-1,0,COUNTA(csvSheet!$A:$A)-ROWS($K$51:K57)-2,COUNTA(csvSheet!$1:$1)),MATCH($D57,OFFSET(csvSheet!$A$12,ROWS($K$51:K57)-1,MATCH("Distributor",csvSheet!$1:$1,0)-1,COUNTA(csvSheet!$A:$A)-ROWS($K$51:K57)-2,1),0),MATCH("Unit Price",csvSheet!$1:$1,0))))),"N/A"),""),"N/A")</f>
        <v/>
      </c>
      <c r="L57" s="126"/>
      <c r="M57" s="127"/>
      <c r="N57" s="125" t="str">
        <f ca="1">IFERROR(IF($D57&lt;&gt;"",IF(ISNUMBER(VALUE(RIGHT(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,LEN(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Price",csvSheet!$1:$1,0)))-FIND(" ",INDEX(OFFSET(csvSheet!$A$12,ROWS($N$51:N57)-1,0,COUNTA(csvSheet!$A:$A)-ROWS($N$51:N57)-2,COUNTA(csvSheet!$1:$1)),MATCH($D57,OFFSET(csvSheet!$A$12,ROWS($N$51:N57)-1,MATCH("Distributor",csvSheet!$1:$1,0)-1,COUNTA(csvSheet!$A:$A)-ROWS($N$51:N57)-2,1),0),MATCH("Total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)))),VALUE(RIGHT(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,LEN(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Price",csvSheet!$1:$1,0)))-FIND(" ",INDEX(OFFSET(csvSheet!$A$12,ROWS($N$51:N57)-1,0,COUNTA(csvSheet!$A:$A)-ROWS($N$51:N57)-2,COUNTA(csvSheet!$1:$1)),MATCH($D57,OFFSET(csvSheet!$A$12,ROWS($N$51:N57)-1,MATCH("Distributor",csvSheet!$1:$1,0)-1,COUNTA(csvSheet!$A:$A)-ROWS($N$51:N57)-2,1),0),MATCH("Total Price",csvSheet!$1:$1,0))))),"N/A"),""),"N/A")</f>
        <v/>
      </c>
      <c r="O57" s="127"/>
      <c r="P57" s="59"/>
      <c r="Q57"/>
    </row>
    <row r="58" spans="2:17" ht="24.75" customHeight="1" x14ac:dyDescent="0.25">
      <c r="B58"/>
      <c r="C58" s="62">
        <v>8</v>
      </c>
      <c r="D58" s="154" t="str" cm="1">
        <f t="array" aca="1" ref="D58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58)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58)+10))),"")</f>
        <v/>
      </c>
      <c r="E58" s="155"/>
      <c r="F58" s="180" t="str" cm="1">
        <f t="array" aca="1" ref="F58" ca="1">IFERROR(IF(IF($D58&lt;&gt;"",INDEX(OFFSET(csvSheet!$A$12,ROWS($F$51:F58)-1,0,COUNTA(csvSheet!$A:$A)-ROWS($F$51:F58)-2,COUNTA(csvSheet!$1:$1)-1),MATCH($D58,OFFSET(csvSheet!$A$12,ROWS($F$51:F58)-1,MATCH("Distributor",csvSheet!$1:$1,0)-1,COUNTA(csvSheet!$A:$A)-ROWS($F$51:F58)-2),0),MATCH("MPN + Description",csvSheet!$1:$1,0)),INDEX(OFFSET(csvSheet!$A$12,ROWS($F$51:F58)-1,MATCH("MPN + Description",csvSheet!$1:$1,0)-1,COUNTA(csvSheet!$A:$A)-ROWS($F$51:F58)-2,1),SMALL(IF(OFFSET(csvSheet!$A$12,ROWS($F$51:F58)-1,MATCH("MPN + Description",csvSheet!$1:$1,0)-1,COUNTA(csvSheet!$A:$A)-ROWS($F$51:F58)-2,1)&lt;&gt;"@@@@",ROW(OFFSET(csvSheet!$A$12,ROWS($F$51:F58)-1,MATCH("MPN + Description",csvSheet!$1:$1,0)-1,COUNTA(csvSheet!$A:$A)-ROWS($F$51:F58)-2,1))-MIN(ROW(OFFSET(csvSheet!$A$12,ROWS($F$51:F58)-1,MATCH("MPN + Description",csvSheet!$1:$1,0)-1,COUNTA(csvSheet!$A:$A)-ROWS($F$51:F58)-2,1)))+1),1)))=0,"",IF($D58&lt;&gt;"",INDEX(OFFSET(csvSheet!$A$12,ROWS($F$51:F58)-1,0,COUNTA(csvSheet!$A:$A)-ROWS($F$51:F58)-2,COUNTA(csvSheet!$1:$1)-1),MATCH($D58,OFFSET(csvSheet!$A$12,ROWS($F$51:F58)-1,MATCH("Distributor",csvSheet!$1:$1,0)-1,COUNTA(csvSheet!$A:$A)-ROWS($F$51:F58)-2),0),MATCH("MPN + Description",csvSheet!$1:$1,0)),INDEX(OFFSET(csvSheet!$A$12,ROWS($F$51:F58)-1,MATCH("MPN + Description",csvSheet!$1:$1,0)-1,COUNTA(csvSheet!$A:$A)-ROWS($F$51:F58)-2,1),SMALL(IF(OFFSET(csvSheet!$A$12,ROWS($F$51:F58)-1,MATCH("MPN + Description",csvSheet!$1:$1,0)-1,COUNTA(csvSheet!$A:$A)-ROWS($F$51:F58)-2,1)&lt;&gt;"@@@@",ROW(OFFSET(csvSheet!$A$12,ROWS($F$51:F58)-1,MATCH("MPN + Description",csvSheet!$1:$1,0)-1,COUNTA(csvSheet!$A:$A)-ROWS($F$51:F58)-2,1))-MIN(ROW(OFFSET(csvSheet!$A$12,ROWS($F$51:F58)-1,MATCH("MPN + Description",csvSheet!$1:$1,0)-1,COUNTA(csvSheet!$A:$A)-ROWS($F$51:F58)-2,1)))+1),1)))),"")</f>
        <v>pagation Delay: 30ns; Su</v>
      </c>
      <c r="G58" s="181"/>
      <c r="H58" s="181"/>
      <c r="I58" s="182"/>
      <c r="J58" s="91" t="str" cm="1">
        <f t="array" aca="1" ref="J58" ca="1">IFERROR(IF(IF($D58&lt;&gt;"",INDEX(OFFSET(csvSheet!$A$12,ROWS($J$51:J58)-1,0,COUNTA(csvSheet!$A:$A)-ROWS($J$51:J58)-2,COUNTA(csvSheet!$1:$1)),MATCH($D58,OFFSET(csvSheet!$A$12,ROWS($J$51:J58)-1,MATCH("Distributor",csvSheet!$1:$1,0)-1,COUNTA(csvSheet!$A:$A)-ROWS($J$51:J58)-2,1),0),MATCH("Quantity",csvSheet!$1:$1,0)),INDEX(OFFSET(csvSheet!$A$12,ROWS($J$51:J58)-1,MATCH("Quantity",csvSheet!$1:$1,0)-1,COUNTA(csvSheet!$A:$A)-ROWS($J$51:J58)-2,1),SMALL(IF(OFFSET(csvSheet!$A$12,ROWS($J$51:J58)-1,MATCH("Quantity",csvSheet!$1:$1,0)-1,COUNTA(csvSheet!$A:$A)-ROWS($J$51:J58)-2,1)&lt;&gt;"@@@@",ROW(OFFSET(csvSheet!$A$12,ROWS($J$51:J58)-1,MATCH("Quantity",csvSheet!$1:$1,0)-1,COUNTA(csvSheet!$A:$A)-ROWS($J$51:J58)-2,1))-MIN(ROW(OFFSET(csvSheet!$A$12,ROWS($J$51:J58)-1,MATCH("Quantity",csvSheet!$1:$1,0)-1,COUNTA(csvSheet!$A:$A)-ROWS($J$51:J58)-2,1)))+1),ROWS($J$51:J58))))=0,"",INDEX(OFFSET(csvSheet!$A$12,ROWS($J$51:J58)-1,0,COUNTA(csvSheet!$A:$A)-ROWS($J$51:J58)-2,COUNTA(csvSheet!$1:$1)),MATCH($D58,OFFSET(csvSheet!$A$12,ROWS($J$51:J58)-1,MATCH("Distributor",csvSheet!$1:$1,0)-1,COUNTA(csvSheet!$A:$A)-ROWS($J$51:J58)-2,1),0),MATCH("Quantity",csvSheet!$1:$1,0))),"")</f>
        <v/>
      </c>
      <c r="K58" s="125" t="str">
        <f ca="1">IFERROR(IF($D58&lt;&gt;"",IF(ISNUMBER(VALUE(RIGHT(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,LEN(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Price",csvSheet!$1:$1,0)))-FIND(" ",INDEX(OFFSET(csvSheet!$A$12,ROWS($K$51:K58)-1,0,COUNTA(csvSheet!$A:$A)-ROWS($K$51:K58)-2,COUNTA(csvSheet!$1:$1)),MATCH($D58,OFFSET(csvSheet!$A$12,ROWS($K$51:K58)-1,MATCH("Distributor",csvSheet!$1:$1,0)-1,COUNTA(csvSheet!$A:$A)-ROWS($K$51:K58)-2,1),0),MATCH("Unit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)))),VALUE(RIGHT(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,LEN(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Price",csvSheet!$1:$1,0)))-FIND(" ",INDEX(OFFSET(csvSheet!$A$12,ROWS($K$51:K58)-1,0,COUNTA(csvSheet!$A:$A)-ROWS($K$51:K58)-2,COUNTA(csvSheet!$1:$1)),MATCH($D58,OFFSET(csvSheet!$A$12,ROWS($K$51:K58)-1,MATCH("Distributor",csvSheet!$1:$1,0)-1,COUNTA(csvSheet!$A:$A)-ROWS($K$51:K58)-2,1),0),MATCH("Unit Price",csvSheet!$1:$1,0))))),"N/A"),""),"N/A")</f>
        <v/>
      </c>
      <c r="L58" s="126"/>
      <c r="M58" s="127"/>
      <c r="N58" s="125" t="str">
        <f ca="1">IFERROR(IF($D58&lt;&gt;"",IF(ISNUMBER(VALUE(RIGHT(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,LEN(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Price",csvSheet!$1:$1,0)))-FIND(" ",INDEX(OFFSET(csvSheet!$A$12,ROWS($N$51:N58)-1,0,COUNTA(csvSheet!$A:$A)-ROWS($N$51:N58)-2,COUNTA(csvSheet!$1:$1)),MATCH($D58,OFFSET(csvSheet!$A$12,ROWS($N$51:N58)-1,MATCH("Distributor",csvSheet!$1:$1,0)-1,COUNTA(csvSheet!$A:$A)-ROWS($N$51:N58)-2,1),0),MATCH("Total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)))),VALUE(RIGHT(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,LEN(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Price",csvSheet!$1:$1,0)))-FIND(" ",INDEX(OFFSET(csvSheet!$A$12,ROWS($N$51:N58)-1,0,COUNTA(csvSheet!$A:$A)-ROWS($N$51:N58)-2,COUNTA(csvSheet!$1:$1)),MATCH($D58,OFFSET(csvSheet!$A$12,ROWS($N$51:N58)-1,MATCH("Distributor",csvSheet!$1:$1,0)-1,COUNTA(csvSheet!$A:$A)-ROWS($N$51:N58)-2,1),0),MATCH("Total Price",csvSheet!$1:$1,0))))),"N/A"),""),"N/A")</f>
        <v/>
      </c>
      <c r="O58" s="127"/>
      <c r="P58" s="59"/>
      <c r="Q58"/>
    </row>
    <row r="59" spans="2:17" ht="24.75" customHeight="1" x14ac:dyDescent="0.25">
      <c r="B59"/>
      <c r="C59" s="62">
        <v>9</v>
      </c>
      <c r="D59" s="154" t="str" cm="1">
        <f t="array" aca="1" ref="D59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59)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59)+10))),"")</f>
        <v>Mouser</v>
      </c>
      <c r="E59" s="155"/>
      <c r="F59" s="170" t="str" cm="1">
        <f t="array" aca="1" ref="F59" ca="1">IFERROR(IF(IF($D59&lt;&gt;"",INDEX(OFFSET(csvSheet!$A$12,ROWS($F$51:F59)-1,0,COUNTA(csvSheet!$A:$A)-ROWS($F$51:F59)-2,COUNTA(csvSheet!$1:$1)-1),MATCH($D59,OFFSET(csvSheet!$A$12,ROWS($F$51:F59)-1,MATCH("Distributor",csvSheet!$1:$1,0)-1,COUNTA(csvSheet!$A:$A)-ROWS($F$51:F59)-2),0),MATCH("MPN + Description",csvSheet!$1:$1,0)),INDEX(OFFSET(csvSheet!$A$12,ROWS($F$51:F59)-1,MATCH("MPN + Description",csvSheet!$1:$1,0)-1,COUNTA(csvSheet!$A:$A)-ROWS($F$51:F59)-2,1),SMALL(IF(OFFSET(csvSheet!$A$12,ROWS($F$51:F59)-1,MATCH("MPN + Description",csvSheet!$1:$1,0)-1,COUNTA(csvSheet!$A:$A)-ROWS($F$51:F59)-2,1)&lt;&gt;"@@@@",ROW(OFFSET(csvSheet!$A$12,ROWS($F$51:F59)-1,MATCH("MPN + Description",csvSheet!$1:$1,0)-1,COUNTA(csvSheet!$A:$A)-ROWS($F$51:F59)-2,1))-MIN(ROW(OFFSET(csvSheet!$A$12,ROWS($F$51:F59)-1,MATCH("MPN + Description",csvSheet!$1:$1,0)-1,COUNTA(csvSheet!$A:$A)-ROWS($F$51:F59)-2,1)))+1),1)))=0,"",IF($D59&lt;&gt;"",INDEX(OFFSET(csvSheet!$A$12,ROWS($F$51:F59)-1,0,COUNTA(csvSheet!$A:$A)-ROWS($F$51:F59)-2,COUNTA(csvSheet!$1:$1)-1),MATCH($D59,OFFSET(csvSheet!$A$12,ROWS($F$51:F59)-1,MATCH("Distributor",csvSheet!$1:$1,0)-1,COUNTA(csvSheet!$A:$A)-ROWS($F$51:F59)-2),0),MATCH("MPN + Description",csvSheet!$1:$1,0)),INDEX(OFFSET(csvSheet!$A$12,ROWS($F$51:F59)-1,MATCH("MPN + Description",csvSheet!$1:$1,0)-1,COUNTA(csvSheet!$A:$A)-ROWS($F$51:F59)-2,1),SMALL(IF(OFFSET(csvSheet!$A$12,ROWS($F$51:F59)-1,MATCH("MPN + Description",csvSheet!$1:$1,0)-1,COUNTA(csvSheet!$A:$A)-ROWS($F$51:F59)-2,1)&lt;&gt;"@@@@",ROW(OFFSET(csvSheet!$A$12,ROWS($F$51:F59)-1,MATCH("MPN + Description",csvSheet!$1:$1,0)-1,COUNTA(csvSheet!$A:$A)-ROWS($F$51:F59)-2,1))-MIN(ROW(OFFSET(csvSheet!$A$12,ROWS($F$51:F59)-1,MATCH("MPN + Description",csvSheet!$1:$1,0)-1,COUNTA(csvSheet!$A:$A)-ROWS($F$51:F59)-2,1)))+1),1)))),"")</f>
        <v>74LVC74APW,118 | 74LVC Series 3.6 V S</v>
      </c>
      <c r="G59" s="171"/>
      <c r="H59" s="171"/>
      <c r="I59" s="172"/>
      <c r="J59" s="91" cm="1">
        <f t="array" aca="1" ref="J59" ca="1">IFERROR(IF(IF($D59&lt;&gt;"",INDEX(OFFSET(csvSheet!$A$12,ROWS($J$51:J59)-1,0,COUNTA(csvSheet!$A:$A)-ROWS($J$51:J59)-2,COUNTA(csvSheet!$1:$1)),MATCH($D59,OFFSET(csvSheet!$A$12,ROWS($J$51:J59)-1,MATCH("Distributor",csvSheet!$1:$1,0)-1,COUNTA(csvSheet!$A:$A)-ROWS($J$51:J59)-2,1),0),MATCH("Quantity",csvSheet!$1:$1,0)),INDEX(OFFSET(csvSheet!$A$12,ROWS($J$51:J59)-1,MATCH("Quantity",csvSheet!$1:$1,0)-1,COUNTA(csvSheet!$A:$A)-ROWS($J$51:J59)-2,1),SMALL(IF(OFFSET(csvSheet!$A$12,ROWS($J$51:J59)-1,MATCH("Quantity",csvSheet!$1:$1,0)-1,COUNTA(csvSheet!$A:$A)-ROWS($J$51:J59)-2,1)&lt;&gt;"@@@@",ROW(OFFSET(csvSheet!$A$12,ROWS($J$51:J59)-1,MATCH("Quantity",csvSheet!$1:$1,0)-1,COUNTA(csvSheet!$A:$A)-ROWS($J$51:J59)-2,1))-MIN(ROW(OFFSET(csvSheet!$A$12,ROWS($J$51:J59)-1,MATCH("Quantity",csvSheet!$1:$1,0)-1,COUNTA(csvSheet!$A:$A)-ROWS($J$51:J59)-2,1)))+1),ROWS($J$51:J59))))=0,"",INDEX(OFFSET(csvSheet!$A$12,ROWS($J$51:J59)-1,0,COUNTA(csvSheet!$A:$A)-ROWS($J$51:J59)-2,COUNTA(csvSheet!$1:$1)),MATCH($D59,OFFSET(csvSheet!$A$12,ROWS($J$51:J59)-1,MATCH("Distributor",csvSheet!$1:$1,0)-1,COUNTA(csvSheet!$A:$A)-ROWS($J$51:J59)-2,1),0),MATCH("Quantity",csvSheet!$1:$1,0))),"")</f>
        <v>1</v>
      </c>
      <c r="K59" s="125">
        <f ca="1">IFERROR(IF($D59&lt;&gt;"",IF(ISNUMBER(VALUE(RIGHT(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,LEN(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Price",csvSheet!$1:$1,0)))-FIND(" ",INDEX(OFFSET(csvSheet!$A$12,ROWS($K$51:K59)-1,0,COUNTA(csvSheet!$A:$A)-ROWS($K$51:K59)-2,COUNTA(csvSheet!$1:$1)),MATCH($D59,OFFSET(csvSheet!$A$12,ROWS($K$51:K59)-1,MATCH("Distributor",csvSheet!$1:$1,0)-1,COUNTA(csvSheet!$A:$A)-ROWS($K$51:K59)-2,1),0),MATCH("Unit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)))),VALUE(RIGHT(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,LEN(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Price",csvSheet!$1:$1,0)))-FIND(" ",INDEX(OFFSET(csvSheet!$A$12,ROWS($K$51:K59)-1,0,COUNTA(csvSheet!$A:$A)-ROWS($K$51:K59)-2,COUNTA(csvSheet!$1:$1)),MATCH($D59,OFFSET(csvSheet!$A$12,ROWS($K$51:K59)-1,MATCH("Distributor",csvSheet!$1:$1,0)-1,COUNTA(csvSheet!$A:$A)-ROWS($K$51:K59)-2,1),0),MATCH("Unit Price",csvSheet!$1:$1,0))))),"N/A"),""),"N/A")</f>
        <v>25.809000000000001</v>
      </c>
      <c r="L59" s="126"/>
      <c r="M59" s="127"/>
      <c r="N59" s="125">
        <f ca="1">IFERROR(IF($D59&lt;&gt;"",IF(ISNUMBER(VALUE(RIGHT(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,LEN(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Price",csvSheet!$1:$1,0)))-FIND(" ",INDEX(OFFSET(csvSheet!$A$12,ROWS($N$51:N59)-1,0,COUNTA(csvSheet!$A:$A)-ROWS($N$51:N59)-2,COUNTA(csvSheet!$1:$1)),MATCH($D59,OFFSET(csvSheet!$A$12,ROWS($N$51:N59)-1,MATCH("Distributor",csvSheet!$1:$1,0)-1,COUNTA(csvSheet!$A:$A)-ROWS($N$51:N59)-2,1),0),MATCH("Total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)))),VALUE(RIGHT(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,LEN(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Price",csvSheet!$1:$1,0)))-FIND(" ",INDEX(OFFSET(csvSheet!$A$12,ROWS($N$51:N59)-1,0,COUNTA(csvSheet!$A:$A)-ROWS($N$51:N59)-2,COUNTA(csvSheet!$1:$1)),MATCH($D59,OFFSET(csvSheet!$A$12,ROWS($N$51:N59)-1,MATCH("Distributor",csvSheet!$1:$1,0)-1,COUNTA(csvSheet!$A:$A)-ROWS($N$51:N59)-2,1),0),MATCH("Total Price",csvSheet!$1:$1,0))))),"N/A"),""),"N/A")</f>
        <v>25.81</v>
      </c>
      <c r="O59" s="127"/>
      <c r="P59" s="59"/>
      <c r="Q59"/>
    </row>
    <row r="60" spans="2:17" ht="24.75" customHeight="1" x14ac:dyDescent="0.25">
      <c r="B60"/>
      <c r="C60" s="62">
        <v>10</v>
      </c>
      <c r="D60" s="154" t="str" cm="1">
        <f t="array" aca="1" ref="D6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60)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60)+10))),"")</f>
        <v/>
      </c>
      <c r="E60" s="155"/>
      <c r="F60" s="170" t="str" cm="1">
        <f t="array" aca="1" ref="F60" ca="1">IFERROR(IF(IF($D60&lt;&gt;"",INDEX(OFFSET(csvSheet!$A$12,ROWS($F$51:F60)-1,0,COUNTA(csvSheet!$A:$A)-ROWS($F$51:F60)-2,COUNTA(csvSheet!$1:$1)-1),MATCH($D60,OFFSET(csvSheet!$A$12,ROWS($F$51:F60)-1,MATCH("Distributor",csvSheet!$1:$1,0)-1,COUNTA(csvSheet!$A:$A)-ROWS($F$51:F60)-2),0),MATCH("MPN + Description",csvSheet!$1:$1,0)),INDEX(OFFSET(csvSheet!$A$12,ROWS($F$51:F60)-1,MATCH("MPN + Description",csvSheet!$1:$1,0)-1,COUNTA(csvSheet!$A:$A)-ROWS($F$51:F60)-2,1),SMALL(IF(OFFSET(csvSheet!$A$12,ROWS($F$51:F60)-1,MATCH("MPN + Description",csvSheet!$1:$1,0)-1,COUNTA(csvSheet!$A:$A)-ROWS($F$51:F60)-2,1)&lt;&gt;"@@@@",ROW(OFFSET(csvSheet!$A$12,ROWS($F$51:F60)-1,MATCH("MPN + Description",csvSheet!$1:$1,0)-1,COUNTA(csvSheet!$A:$A)-ROWS($F$51:F60)-2,1))-MIN(ROW(OFFSET(csvSheet!$A$12,ROWS($F$51:F60)-1,MATCH("MPN + Description",csvSheet!$1:$1,0)-1,COUNTA(csvSheet!$A:$A)-ROWS($F$51:F60)-2,1)))+1),1)))=0,"",IF($D60&lt;&gt;"",INDEX(OFFSET(csvSheet!$A$12,ROWS($F$51:F60)-1,0,COUNTA(csvSheet!$A:$A)-ROWS($F$51:F60)-2,COUNTA(csvSheet!$1:$1)-1),MATCH($D60,OFFSET(csvSheet!$A$12,ROWS($F$51:F60)-1,MATCH("Distributor",csvSheet!$1:$1,0)-1,COUNTA(csvSheet!$A:$A)-ROWS($F$51:F60)-2),0),MATCH("MPN + Description",csvSheet!$1:$1,0)),INDEX(OFFSET(csvSheet!$A$12,ROWS($F$51:F60)-1,MATCH("MPN + Description",csvSheet!$1:$1,0)-1,COUNTA(csvSheet!$A:$A)-ROWS($F$51:F60)-2,1),SMALL(IF(OFFSET(csvSheet!$A$12,ROWS($F$51:F60)-1,MATCH("MPN + Description",csvSheet!$1:$1,0)-1,COUNTA(csvSheet!$A:$A)-ROWS($F$51:F60)-2,1)&lt;&gt;"@@@@",ROW(OFFSET(csvSheet!$A$12,ROWS($F$51:F60)-1,MATCH("MPN + Description",csvSheet!$1:$1,0)-1,COUNTA(csvSheet!$A:$A)-ROWS($F$51:F60)-2,1))-MIN(ROW(OFFSET(csvSheet!$A$12,ROWS($F$51:F60)-1,MATCH("MPN + Description",csvSheet!$1:$1,0)-1,COUNTA(csvSheet!$A:$A)-ROWS($F$51:F60)-2,1)))+1),1)))),"")</f>
        <v xml:space="preserve">MT Positive Edge Trigger Dual D-Type </v>
      </c>
      <c r="G60" s="171"/>
      <c r="H60" s="171"/>
      <c r="I60" s="172"/>
      <c r="J60" s="91" t="str" cm="1">
        <f t="array" aca="1" ref="J60" ca="1">IFERROR(IF(IF($D60&lt;&gt;"",INDEX(OFFSET(csvSheet!$A$12,ROWS($J$51:J60)-1,0,COUNTA(csvSheet!$A:$A)-ROWS($J$51:J60)-2,COUNTA(csvSheet!$1:$1)),MATCH($D60,OFFSET(csvSheet!$A$12,ROWS($J$51:J60)-1,MATCH("Distributor",csvSheet!$1:$1,0)-1,COUNTA(csvSheet!$A:$A)-ROWS($J$51:J60)-2,1),0),MATCH("Quantity",csvSheet!$1:$1,0)),INDEX(OFFSET(csvSheet!$A$12,ROWS($J$51:J60)-1,MATCH("Quantity",csvSheet!$1:$1,0)-1,COUNTA(csvSheet!$A:$A)-ROWS($J$51:J60)-2,1),SMALL(IF(OFFSET(csvSheet!$A$12,ROWS($J$51:J60)-1,MATCH("Quantity",csvSheet!$1:$1,0)-1,COUNTA(csvSheet!$A:$A)-ROWS($J$51:J60)-2,1)&lt;&gt;"@@@@",ROW(OFFSET(csvSheet!$A$12,ROWS($J$51:J60)-1,MATCH("Quantity",csvSheet!$1:$1,0)-1,COUNTA(csvSheet!$A:$A)-ROWS($J$51:J60)-2,1))-MIN(ROW(OFFSET(csvSheet!$A$12,ROWS($J$51:J60)-1,MATCH("Quantity",csvSheet!$1:$1,0)-1,COUNTA(csvSheet!$A:$A)-ROWS($J$51:J60)-2,1)))+1),ROWS($J$51:J60))))=0,"",INDEX(OFFSET(csvSheet!$A$12,ROWS($J$51:J60)-1,0,COUNTA(csvSheet!$A:$A)-ROWS($J$51:J60)-2,COUNTA(csvSheet!$1:$1)),MATCH($D60,OFFSET(csvSheet!$A$12,ROWS($J$51:J60)-1,MATCH("Distributor",csvSheet!$1:$1,0)-1,COUNTA(csvSheet!$A:$A)-ROWS($J$51:J60)-2,1),0),MATCH("Quantity",csvSheet!$1:$1,0))),"")</f>
        <v/>
      </c>
      <c r="K60" s="125" t="str">
        <f ca="1">IFERROR(IF($D60&lt;&gt;"",IF(ISNUMBER(VALUE(RIGHT(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,LEN(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Price",csvSheet!$1:$1,0)))-FIND(" ",INDEX(OFFSET(csvSheet!$A$12,ROWS($K$51:K60)-1,0,COUNTA(csvSheet!$A:$A)-ROWS($K$51:K60)-2,COUNTA(csvSheet!$1:$1)),MATCH($D60,OFFSET(csvSheet!$A$12,ROWS($K$51:K60)-1,MATCH("Distributor",csvSheet!$1:$1,0)-1,COUNTA(csvSheet!$A:$A)-ROWS($K$51:K60)-2,1),0),MATCH("Unit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)))),VALUE(RIGHT(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,LEN(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Price",csvSheet!$1:$1,0)))-FIND(" ",INDEX(OFFSET(csvSheet!$A$12,ROWS($K$51:K60)-1,0,COUNTA(csvSheet!$A:$A)-ROWS($K$51:K60)-2,COUNTA(csvSheet!$1:$1)),MATCH($D60,OFFSET(csvSheet!$A$12,ROWS($K$51:K60)-1,MATCH("Distributor",csvSheet!$1:$1,0)-1,COUNTA(csvSheet!$A:$A)-ROWS($K$51:K60)-2,1),0),MATCH("Unit Price",csvSheet!$1:$1,0))))),"N/A"),""),"N/A")</f>
        <v/>
      </c>
      <c r="L60" s="126"/>
      <c r="M60" s="127"/>
      <c r="N60" s="125" t="str">
        <f ca="1">IFERROR(IF($D60&lt;&gt;"",IF(ISNUMBER(VALUE(RIGHT(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,LEN(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Price",csvSheet!$1:$1,0)))-FIND(" ",INDEX(OFFSET(csvSheet!$A$12,ROWS($N$51:N60)-1,0,COUNTA(csvSheet!$A:$A)-ROWS($N$51:N60)-2,COUNTA(csvSheet!$1:$1)),MATCH($D60,OFFSET(csvSheet!$A$12,ROWS($N$51:N60)-1,MATCH("Distributor",csvSheet!$1:$1,0)-1,COUNTA(csvSheet!$A:$A)-ROWS($N$51:N60)-2,1),0),MATCH("Total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)))),VALUE(RIGHT(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,LEN(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Price",csvSheet!$1:$1,0)))-FIND(" ",INDEX(OFFSET(csvSheet!$A$12,ROWS($N$51:N60)-1,0,COUNTA(csvSheet!$A:$A)-ROWS($N$51:N60)-2,COUNTA(csvSheet!$1:$1)),MATCH($D60,OFFSET(csvSheet!$A$12,ROWS($N$51:N60)-1,MATCH("Distributor",csvSheet!$1:$1,0)-1,COUNTA(csvSheet!$A:$A)-ROWS($N$51:N60)-2,1),0),MATCH("Total Price",csvSheet!$1:$1,0))))),"N/A"),""),"N/A")</f>
        <v/>
      </c>
      <c r="O60" s="127"/>
      <c r="P60" s="59"/>
      <c r="Q60"/>
    </row>
    <row r="61" spans="2:17" ht="24.75" customHeight="1" x14ac:dyDescent="0.25">
      <c r="B61"/>
      <c r="C61" s="62">
        <v>11</v>
      </c>
      <c r="D61" s="154" t="str" cm="1">
        <f t="array" aca="1" ref="D6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61)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61)+10))),"")</f>
        <v/>
      </c>
      <c r="E61" s="155"/>
      <c r="F61" s="154" t="str" cm="1">
        <f t="array" aca="1" ref="F61" ca="1">IFERROR(IF(IF($D61&lt;&gt;"",INDEX(OFFSET(csvSheet!$A$12,ROWS($F$51:F61)-1,0,COUNTA(csvSheet!$A:$A)-ROWS($F$51:F61)-2,COUNTA(csvSheet!$1:$1)-1),MATCH($D61,OFFSET(csvSheet!$A$12,ROWS($F$51:F61)-1,MATCH("Distributor",csvSheet!$1:$1,0)-1,COUNTA(csvSheet!$A:$A)-ROWS($F$51:F61)-2),0),MATCH("MPN + Description",csvSheet!$1:$1,0)),INDEX(OFFSET(csvSheet!$A$12,ROWS($F$51:F61)-1,MATCH("MPN + Description",csvSheet!$1:$1,0)-1,COUNTA(csvSheet!$A:$A)-ROWS($F$51:F61)-2,1),SMALL(IF(OFFSET(csvSheet!$A$12,ROWS($F$51:F61)-1,MATCH("MPN + Description",csvSheet!$1:$1,0)-1,COUNTA(csvSheet!$A:$A)-ROWS($F$51:F61)-2,1)&lt;&gt;"@@@@",ROW(OFFSET(csvSheet!$A$12,ROWS($F$51:F61)-1,MATCH("MPN + Description",csvSheet!$1:$1,0)-1,COUNTA(csvSheet!$A:$A)-ROWS($F$51:F61)-2,1))-MIN(ROW(OFFSET(csvSheet!$A$12,ROWS($F$51:F61)-1,MATCH("MPN + Description",csvSheet!$1:$1,0)-1,COUNTA(csvSheet!$A:$A)-ROWS($F$51:F61)-2,1)))+1),1)))=0,"",IF($D61&lt;&gt;"",INDEX(OFFSET(csvSheet!$A$12,ROWS($F$51:F61)-1,0,COUNTA(csvSheet!$A:$A)-ROWS($F$51:F61)-2,COUNTA(csvSheet!$1:$1)-1),MATCH($D61,OFFSET(csvSheet!$A$12,ROWS($F$51:F61)-1,MATCH("Distributor",csvSheet!$1:$1,0)-1,COUNTA(csvSheet!$A:$A)-ROWS($F$51:F61)-2),0),MATCH("MPN + Description",csvSheet!$1:$1,0)),INDEX(OFFSET(csvSheet!$A$12,ROWS($F$51:F61)-1,MATCH("MPN + Description",csvSheet!$1:$1,0)-1,COUNTA(csvSheet!$A:$A)-ROWS($F$51:F61)-2,1),SMALL(IF(OFFSET(csvSheet!$A$12,ROWS($F$51:F61)-1,MATCH("MPN + Description",csvSheet!$1:$1,0)-1,COUNTA(csvSheet!$A:$A)-ROWS($F$51:F61)-2,1)&lt;&gt;"@@@@",ROW(OFFSET(csvSheet!$A$12,ROWS($F$51:F61)-1,MATCH("MPN + Description",csvSheet!$1:$1,0)-1,COUNTA(csvSheet!$A:$A)-ROWS($F$51:F61)-2,1))-MIN(ROW(OFFSET(csvSheet!$A$12,ROWS($F$51:F61)-1,MATCH("MPN + Description",csvSheet!$1:$1,0)-1,COUNTA(csvSheet!$A:$A)-ROWS($F$51:F61)-2,1)))+1),1)))),"")</f>
        <v>Flip Flop - TSSOP-14</v>
      </c>
      <c r="G61" s="179"/>
      <c r="H61" s="179"/>
      <c r="I61" s="155"/>
      <c r="J61" s="91" t="str" cm="1">
        <f t="array" aca="1" ref="J61" ca="1">IFERROR(IF(IF($D61&lt;&gt;"",INDEX(OFFSET(csvSheet!$A$12,ROWS($J$51:J61)-1,0,COUNTA(csvSheet!$A:$A)-ROWS($J$51:J61)-2,COUNTA(csvSheet!$1:$1)),MATCH($D61,OFFSET(csvSheet!$A$12,ROWS($J$51:J61)-1,MATCH("Distributor",csvSheet!$1:$1,0)-1,COUNTA(csvSheet!$A:$A)-ROWS($J$51:J61)-2,1),0),MATCH("Quantity",csvSheet!$1:$1,0)),INDEX(OFFSET(csvSheet!$A$12,ROWS($J$51:J61)-1,MATCH("Quantity",csvSheet!$1:$1,0)-1,COUNTA(csvSheet!$A:$A)-ROWS($J$51:J61)-2,1),SMALL(IF(OFFSET(csvSheet!$A$12,ROWS($J$51:J61)-1,MATCH("Quantity",csvSheet!$1:$1,0)-1,COUNTA(csvSheet!$A:$A)-ROWS($J$51:J61)-2,1)&lt;&gt;"@@@@",ROW(OFFSET(csvSheet!$A$12,ROWS($J$51:J61)-1,MATCH("Quantity",csvSheet!$1:$1,0)-1,COUNTA(csvSheet!$A:$A)-ROWS($J$51:J61)-2,1))-MIN(ROW(OFFSET(csvSheet!$A$12,ROWS($J$51:J61)-1,MATCH("Quantity",csvSheet!$1:$1,0)-1,COUNTA(csvSheet!$A:$A)-ROWS($J$51:J61)-2,1)))+1),ROWS($J$51:J61))))=0,"",INDEX(OFFSET(csvSheet!$A$12,ROWS($J$51:J61)-1,0,COUNTA(csvSheet!$A:$A)-ROWS($J$51:J61)-2,COUNTA(csvSheet!$1:$1)),MATCH($D61,OFFSET(csvSheet!$A$12,ROWS($J$51:J61)-1,MATCH("Distributor",csvSheet!$1:$1,0)-1,COUNTA(csvSheet!$A:$A)-ROWS($J$51:J61)-2,1),0),MATCH("Quantity",csvSheet!$1:$1,0))),"")</f>
        <v/>
      </c>
      <c r="K61" s="125" t="str">
        <f ca="1">IFERROR(IF($D61&lt;&gt;"",IF(ISNUMBER(VALUE(RIGHT(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,LEN(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Price",csvSheet!$1:$1,0)))-FIND(" ",INDEX(OFFSET(csvSheet!$A$12,ROWS($K$51:K61)-1,0,COUNTA(csvSheet!$A:$A)-ROWS($K$51:K61)-2,COUNTA(csvSheet!$1:$1)),MATCH($D61,OFFSET(csvSheet!$A$12,ROWS($K$51:K61)-1,MATCH("Distributor",csvSheet!$1:$1,0)-1,COUNTA(csvSheet!$A:$A)-ROWS($K$51:K61)-2,1),0),MATCH("Unit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)))),VALUE(RIGHT(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,LEN(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Price",csvSheet!$1:$1,0)))-FIND(" ",INDEX(OFFSET(csvSheet!$A$12,ROWS($K$51:K61)-1,0,COUNTA(csvSheet!$A:$A)-ROWS($K$51:K61)-2,COUNTA(csvSheet!$1:$1)),MATCH($D61,OFFSET(csvSheet!$A$12,ROWS($K$51:K61)-1,MATCH("Distributor",csvSheet!$1:$1,0)-1,COUNTA(csvSheet!$A:$A)-ROWS($K$51:K61)-2,1),0),MATCH("Unit Price",csvSheet!$1:$1,0))))),"N/A"),""),"N/A")</f>
        <v/>
      </c>
      <c r="L61" s="126"/>
      <c r="M61" s="127"/>
      <c r="N61" s="125" t="str">
        <f ca="1">IFERROR(IF($D61&lt;&gt;"",IF(ISNUMBER(VALUE(RIGHT(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,LEN(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Price",csvSheet!$1:$1,0)))-FIND(" ",INDEX(OFFSET(csvSheet!$A$12,ROWS($N$51:N61)-1,0,COUNTA(csvSheet!$A:$A)-ROWS($N$51:N61)-2,COUNTA(csvSheet!$1:$1)),MATCH($D61,OFFSET(csvSheet!$A$12,ROWS($N$51:N61)-1,MATCH("Distributor",csvSheet!$1:$1,0)-1,COUNTA(csvSheet!$A:$A)-ROWS($N$51:N61)-2,1),0),MATCH("Total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)))),VALUE(RIGHT(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,LEN(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Price",csvSheet!$1:$1,0)))-FIND(" ",INDEX(OFFSET(csvSheet!$A$12,ROWS($N$51:N61)-1,0,COUNTA(csvSheet!$A:$A)-ROWS($N$51:N61)-2,COUNTA(csvSheet!$1:$1)),MATCH($D61,OFFSET(csvSheet!$A$12,ROWS($N$51:N61)-1,MATCH("Distributor",csvSheet!$1:$1,0)-1,COUNTA(csvSheet!$A:$A)-ROWS($N$51:N61)-2,1),0),MATCH("Total Price",csvSheet!$1:$1,0))))),"N/A"),""),"N/A")</f>
        <v/>
      </c>
      <c r="O61" s="127"/>
      <c r="P61" s="59"/>
      <c r="Q61"/>
    </row>
    <row r="62" spans="2:17" ht="24.75" customHeight="1" x14ac:dyDescent="0.25">
      <c r="B62"/>
      <c r="C62" s="62">
        <v>12</v>
      </c>
      <c r="D62" s="154" t="str" cm="1">
        <f t="array" aca="1" ref="D6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62)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62)+10))),"")</f>
        <v>RS</v>
      </c>
      <c r="E62" s="155"/>
      <c r="F62" s="180" t="str" cm="1">
        <f t="array" aca="1" ref="F62" ca="1">IFERROR(IF(IF($D62&lt;&gt;"",INDEX(OFFSET(csvSheet!$A$12,ROWS($F$51:F62)-1,0,COUNTA(csvSheet!$A:$A)-ROWS($F$51:F62)-2,COUNTA(csvSheet!$1:$1)-1),MATCH($D62,OFFSET(csvSheet!$A$12,ROWS($F$51:F62)-1,MATCH("Distributor",csvSheet!$1:$1,0)-1,COUNTA(csvSheet!$A:$A)-ROWS($F$51:F62)-2),0),MATCH("MPN + Description",csvSheet!$1:$1,0)),INDEX(OFFSET(csvSheet!$A$12,ROWS($F$51:F62)-1,MATCH("MPN + Description",csvSheet!$1:$1,0)-1,COUNTA(csvSheet!$A:$A)-ROWS($F$51:F62)-2,1),SMALL(IF(OFFSET(csvSheet!$A$12,ROWS($F$51:F62)-1,MATCH("MPN + Description",csvSheet!$1:$1,0)-1,COUNTA(csvSheet!$A:$A)-ROWS($F$51:F62)-2,1)&lt;&gt;"@@@@",ROW(OFFSET(csvSheet!$A$12,ROWS($F$51:F62)-1,MATCH("MPN + Description",csvSheet!$1:$1,0)-1,COUNTA(csvSheet!$A:$A)-ROWS($F$51:F62)-2,1))-MIN(ROW(OFFSET(csvSheet!$A$12,ROWS($F$51:F62)-1,MATCH("MPN + Description",csvSheet!$1:$1,0)-1,COUNTA(csvSheet!$A:$A)-ROWS($F$51:F62)-2,1)))+1),1)))=0,"",IF($D62&lt;&gt;"",INDEX(OFFSET(csvSheet!$A$12,ROWS($F$51:F62)-1,0,COUNTA(csvSheet!$A:$A)-ROWS($F$51:F62)-2,COUNTA(csvSheet!$1:$1)-1),MATCH($D62,OFFSET(csvSheet!$A$12,ROWS($F$51:F62)-1,MATCH("Distributor",csvSheet!$1:$1,0)-1,COUNTA(csvSheet!$A:$A)-ROWS($F$51:F62)-2),0),MATCH("MPN + Description",csvSheet!$1:$1,0)),INDEX(OFFSET(csvSheet!$A$12,ROWS($F$51:F62)-1,MATCH("MPN + Description",csvSheet!$1:$1,0)-1,COUNTA(csvSheet!$A:$A)-ROWS($F$51:F62)-2,1),SMALL(IF(OFFSET(csvSheet!$A$12,ROWS($F$51:F62)-1,MATCH("MPN + Description",csvSheet!$1:$1,0)-1,COUNTA(csvSheet!$A:$A)-ROWS($F$51:F62)-2,1)&lt;&gt;"@@@@",ROW(OFFSET(csvSheet!$A$12,ROWS($F$51:F62)-1,MATCH("MPN + Description",csvSheet!$1:$1,0)-1,COUNTA(csvSheet!$A:$A)-ROWS($F$51:F62)-2,1))-MIN(ROW(OFFSET(csvSheet!$A$12,ROWS($F$51:F62)-1,MATCH("MPN + Description",csvSheet!$1:$1,0)-1,COUNTA(csvSheet!$A:$A)-ROWS($F$51:F62)-2,1)))+1),1)))),"")</f>
        <v>74HC573D,653 | 74HC Series 5 V 3-Stat</v>
      </c>
      <c r="G62" s="181"/>
      <c r="H62" s="181"/>
      <c r="I62" s="182"/>
      <c r="J62" s="91" cm="1">
        <f t="array" aca="1" ref="J62" ca="1">IFERROR(IF(IF($D62&lt;&gt;"",INDEX(OFFSET(csvSheet!$A$12,ROWS($J$51:J62)-1,0,COUNTA(csvSheet!$A:$A)-ROWS($J$51:J62)-2,COUNTA(csvSheet!$1:$1)),MATCH($D62,OFFSET(csvSheet!$A$12,ROWS($J$51:J62)-1,MATCH("Distributor",csvSheet!$1:$1,0)-1,COUNTA(csvSheet!$A:$A)-ROWS($J$51:J62)-2,1),0),MATCH("Quantity",csvSheet!$1:$1,0)),INDEX(OFFSET(csvSheet!$A$12,ROWS($J$51:J62)-1,MATCH("Quantity",csvSheet!$1:$1,0)-1,COUNTA(csvSheet!$A:$A)-ROWS($J$51:J62)-2,1),SMALL(IF(OFFSET(csvSheet!$A$12,ROWS($J$51:J62)-1,MATCH("Quantity",csvSheet!$1:$1,0)-1,COUNTA(csvSheet!$A:$A)-ROWS($J$51:J62)-2,1)&lt;&gt;"@@@@",ROW(OFFSET(csvSheet!$A$12,ROWS($J$51:J62)-1,MATCH("Quantity",csvSheet!$1:$1,0)-1,COUNTA(csvSheet!$A:$A)-ROWS($J$51:J62)-2,1))-MIN(ROW(OFFSET(csvSheet!$A$12,ROWS($J$51:J62)-1,MATCH("Quantity",csvSheet!$1:$1,0)-1,COUNTA(csvSheet!$A:$A)-ROWS($J$51:J62)-2,1)))+1),ROWS($J$51:J62))))=0,"",INDEX(OFFSET(csvSheet!$A$12,ROWS($J$51:J62)-1,0,COUNTA(csvSheet!$A:$A)-ROWS($J$51:J62)-2,COUNTA(csvSheet!$1:$1)),MATCH($D62,OFFSET(csvSheet!$A$12,ROWS($J$51:J62)-1,MATCH("Distributor",csvSheet!$1:$1,0)-1,COUNTA(csvSheet!$A:$A)-ROWS($J$51:J62)-2,1),0),MATCH("Quantity",csvSheet!$1:$1,0))),"")</f>
        <v>50</v>
      </c>
      <c r="K62" s="125">
        <f ca="1">IFERROR(IF($D62&lt;&gt;"",IF(ISNUMBER(VALUE(RIGHT(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,LEN(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Price",csvSheet!$1:$1,0)))-FIND(" ",INDEX(OFFSET(csvSheet!$A$12,ROWS($K$51:K62)-1,0,COUNTA(csvSheet!$A:$A)-ROWS($K$51:K62)-2,COUNTA(csvSheet!$1:$1)),MATCH($D62,OFFSET(csvSheet!$A$12,ROWS($K$51:K62)-1,MATCH("Distributor",csvSheet!$1:$1,0)-1,COUNTA(csvSheet!$A:$A)-ROWS($K$51:K62)-2,1),0),MATCH("Unit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)))),VALUE(RIGHT(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,LEN(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Price",csvSheet!$1:$1,0)))-FIND(" ",INDEX(OFFSET(csvSheet!$A$12,ROWS($K$51:K62)-1,0,COUNTA(csvSheet!$A:$A)-ROWS($K$51:K62)-2,COUNTA(csvSheet!$1:$1)),MATCH($D62,OFFSET(csvSheet!$A$12,ROWS($K$51:K62)-1,MATCH("Distributor",csvSheet!$1:$1,0)-1,COUNTA(csvSheet!$A:$A)-ROWS($K$51:K62)-2,1),0),MATCH("Unit Price",csvSheet!$1:$1,0))))),"N/A"),""),"N/A")</f>
        <v>27.641999999999999</v>
      </c>
      <c r="L62" s="126"/>
      <c r="M62" s="127"/>
      <c r="N62" s="125">
        <f ca="1">IFERROR(IF($D62&lt;&gt;"",IF(ISNUMBER(VALUE(RIGHT(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,LEN(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Price",csvSheet!$1:$1,0)))-FIND(" ",INDEX(OFFSET(csvSheet!$A$12,ROWS($N$51:N62)-1,0,COUNTA(csvSheet!$A:$A)-ROWS($N$51:N62)-2,COUNTA(csvSheet!$1:$1)),MATCH($D62,OFFSET(csvSheet!$A$12,ROWS($N$51:N62)-1,MATCH("Distributor",csvSheet!$1:$1,0)-1,COUNTA(csvSheet!$A:$A)-ROWS($N$51:N62)-2,1),0),MATCH("Total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)))),VALUE(RIGHT(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,LEN(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Price",csvSheet!$1:$1,0)))-FIND(" ",INDEX(OFFSET(csvSheet!$A$12,ROWS($N$51:N62)-1,0,COUNTA(csvSheet!$A:$A)-ROWS($N$51:N62)-2,COUNTA(csvSheet!$1:$1)),MATCH($D62,OFFSET(csvSheet!$A$12,ROWS($N$51:N62)-1,MATCH("Distributor",csvSheet!$1:$1,0)-1,COUNTA(csvSheet!$A:$A)-ROWS($N$51:N62)-2,1),0),MATCH("Total Price",csvSheet!$1:$1,0))))),"N/A"),""),"N/A")</f>
        <v>1382.1</v>
      </c>
      <c r="O62" s="127"/>
      <c r="P62" s="59"/>
      <c r="Q62"/>
    </row>
    <row r="63" spans="2:17" ht="24.75" customHeight="1" x14ac:dyDescent="0.25">
      <c r="B63"/>
      <c r="C63" s="62">
        <v>13</v>
      </c>
      <c r="D63" s="154" t="str" cm="1">
        <f t="array" aca="1" ref="D6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63)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63)+10))),"")</f>
        <v/>
      </c>
      <c r="E63" s="155"/>
      <c r="F63" s="170" t="str" cm="1">
        <f t="array" aca="1" ref="F63" ca="1">IFERROR(IF(IF($D63&lt;&gt;"",INDEX(OFFSET(csvSheet!$A$12,ROWS($F$51:F63)-1,0,COUNTA(csvSheet!$A:$A)-ROWS($F$51:F63)-2,COUNTA(csvSheet!$1:$1)-1),MATCH($D63,OFFSET(csvSheet!$A$12,ROWS($F$51:F63)-1,MATCH("Distributor",csvSheet!$1:$1,0)-1,COUNTA(csvSheet!$A:$A)-ROWS($F$51:F63)-2),0),MATCH("MPN + Description",csvSheet!$1:$1,0)),INDEX(OFFSET(csvSheet!$A$12,ROWS($F$51:F63)-1,MATCH("MPN + Description",csvSheet!$1:$1,0)-1,COUNTA(csvSheet!$A:$A)-ROWS($F$51:F63)-2,1),SMALL(IF(OFFSET(csvSheet!$A$12,ROWS($F$51:F63)-1,MATCH("MPN + Description",csvSheet!$1:$1,0)-1,COUNTA(csvSheet!$A:$A)-ROWS($F$51:F63)-2,1)&lt;&gt;"@@@@",ROW(OFFSET(csvSheet!$A$12,ROWS($F$51:F63)-1,MATCH("MPN + Description",csvSheet!$1:$1,0)-1,COUNTA(csvSheet!$A:$A)-ROWS($F$51:F63)-2,1))-MIN(ROW(OFFSET(csvSheet!$A$12,ROWS($F$51:F63)-1,MATCH("MPN + Description",csvSheet!$1:$1,0)-1,COUNTA(csvSheet!$A:$A)-ROWS($F$51:F63)-2,1)))+1),1)))=0,"",IF($D63&lt;&gt;"",INDEX(OFFSET(csvSheet!$A$12,ROWS($F$51:F63)-1,0,COUNTA(csvSheet!$A:$A)-ROWS($F$51:F63)-2,COUNTA(csvSheet!$1:$1)-1),MATCH($D63,OFFSET(csvSheet!$A$12,ROWS($F$51:F63)-1,MATCH("Distributor",csvSheet!$1:$1,0)-1,COUNTA(csvSheet!$A:$A)-ROWS($F$51:F63)-2),0),MATCH("MPN + Description",csvSheet!$1:$1,0)),INDEX(OFFSET(csvSheet!$A$12,ROWS($F$51:F63)-1,MATCH("MPN + Description",csvSheet!$1:$1,0)-1,COUNTA(csvSheet!$A:$A)-ROWS($F$51:F63)-2,1),SMALL(IF(OFFSET(csvSheet!$A$12,ROWS($F$51:F63)-1,MATCH("MPN + Description",csvSheet!$1:$1,0)-1,COUNTA(csvSheet!$A:$A)-ROWS($F$51:F63)-2,1)&lt;&gt;"@@@@",ROW(OFFSET(csvSheet!$A$12,ROWS($F$51:F63)-1,MATCH("MPN + Description",csvSheet!$1:$1,0)-1,COUNTA(csvSheet!$A:$A)-ROWS($F$51:F63)-2,1))-MIN(ROW(OFFSET(csvSheet!$A$12,ROWS($F$51:F63)-1,MATCH("MPN + Description",csvSheet!$1:$1,0)-1,COUNTA(csvSheet!$A:$A)-ROWS($F$51:F63)-2,1)))+1),1)))),"")</f>
        <v>e Octal D-Type Transparent Latch Surf</v>
      </c>
      <c r="G63" s="171"/>
      <c r="H63" s="171"/>
      <c r="I63" s="172"/>
      <c r="J63" s="91" t="str" cm="1">
        <f t="array" aca="1" ref="J63" ca="1">IFERROR(IF(IF($D63&lt;&gt;"",INDEX(OFFSET(csvSheet!$A$12,ROWS($J$51:J63)-1,0,COUNTA(csvSheet!$A:$A)-ROWS($J$51:J63)-2,COUNTA(csvSheet!$1:$1)),MATCH($D63,OFFSET(csvSheet!$A$12,ROWS($J$51:J63)-1,MATCH("Distributor",csvSheet!$1:$1,0)-1,COUNTA(csvSheet!$A:$A)-ROWS($J$51:J63)-2,1),0),MATCH("Quantity",csvSheet!$1:$1,0)),INDEX(OFFSET(csvSheet!$A$12,ROWS($J$51:J63)-1,MATCH("Quantity",csvSheet!$1:$1,0)-1,COUNTA(csvSheet!$A:$A)-ROWS($J$51:J63)-2,1),SMALL(IF(OFFSET(csvSheet!$A$12,ROWS($J$51:J63)-1,MATCH("Quantity",csvSheet!$1:$1,0)-1,COUNTA(csvSheet!$A:$A)-ROWS($J$51:J63)-2,1)&lt;&gt;"@@@@",ROW(OFFSET(csvSheet!$A$12,ROWS($J$51:J63)-1,MATCH("Quantity",csvSheet!$1:$1,0)-1,COUNTA(csvSheet!$A:$A)-ROWS($J$51:J63)-2,1))-MIN(ROW(OFFSET(csvSheet!$A$12,ROWS($J$51:J63)-1,MATCH("Quantity",csvSheet!$1:$1,0)-1,COUNTA(csvSheet!$A:$A)-ROWS($J$51:J63)-2,1)))+1),ROWS($J$51:J63))))=0,"",INDEX(OFFSET(csvSheet!$A$12,ROWS($J$51:J63)-1,0,COUNTA(csvSheet!$A:$A)-ROWS($J$51:J63)-2,COUNTA(csvSheet!$1:$1)),MATCH($D63,OFFSET(csvSheet!$A$12,ROWS($J$51:J63)-1,MATCH("Distributor",csvSheet!$1:$1,0)-1,COUNTA(csvSheet!$A:$A)-ROWS($J$51:J63)-2,1),0),MATCH("Quantity",csvSheet!$1:$1,0))),"")</f>
        <v/>
      </c>
      <c r="K63" s="125" t="str">
        <f ca="1">IFERROR(IF($D63&lt;&gt;"",IF(ISNUMBER(VALUE(RIGHT(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,LEN(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Price",csvSheet!$1:$1,0)))-FIND(" ",INDEX(OFFSET(csvSheet!$A$12,ROWS($K$51:K63)-1,0,COUNTA(csvSheet!$A:$A)-ROWS($K$51:K63)-2,COUNTA(csvSheet!$1:$1)),MATCH($D63,OFFSET(csvSheet!$A$12,ROWS($K$51:K63)-1,MATCH("Distributor",csvSheet!$1:$1,0)-1,COUNTA(csvSheet!$A:$A)-ROWS($K$51:K63)-2,1),0),MATCH("Unit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)))),VALUE(RIGHT(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,LEN(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Price",csvSheet!$1:$1,0)))-FIND(" ",INDEX(OFFSET(csvSheet!$A$12,ROWS($K$51:K63)-1,0,COUNTA(csvSheet!$A:$A)-ROWS($K$51:K63)-2,COUNTA(csvSheet!$1:$1)),MATCH($D63,OFFSET(csvSheet!$A$12,ROWS($K$51:K63)-1,MATCH("Distributor",csvSheet!$1:$1,0)-1,COUNTA(csvSheet!$A:$A)-ROWS($K$51:K63)-2,1),0),MATCH("Unit Price",csvSheet!$1:$1,0))))),"N/A"),""),"N/A")</f>
        <v/>
      </c>
      <c r="L63" s="126"/>
      <c r="M63" s="127"/>
      <c r="N63" s="125" t="str">
        <f ca="1">IFERROR(IF($D63&lt;&gt;"",IF(ISNUMBER(VALUE(RIGHT(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,LEN(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Price",csvSheet!$1:$1,0)))-FIND(" ",INDEX(OFFSET(csvSheet!$A$12,ROWS($N$51:N63)-1,0,COUNTA(csvSheet!$A:$A)-ROWS($N$51:N63)-2,COUNTA(csvSheet!$1:$1)),MATCH($D63,OFFSET(csvSheet!$A$12,ROWS($N$51:N63)-1,MATCH("Distributor",csvSheet!$1:$1,0)-1,COUNTA(csvSheet!$A:$A)-ROWS($N$51:N63)-2,1),0),MATCH("Total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)))),VALUE(RIGHT(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,LEN(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Price",csvSheet!$1:$1,0)))-FIND(" ",INDEX(OFFSET(csvSheet!$A$12,ROWS($N$51:N63)-1,0,COUNTA(csvSheet!$A:$A)-ROWS($N$51:N63)-2,COUNTA(csvSheet!$1:$1)),MATCH($D63,OFFSET(csvSheet!$A$12,ROWS($N$51:N63)-1,MATCH("Distributor",csvSheet!$1:$1,0)-1,COUNTA(csvSheet!$A:$A)-ROWS($N$51:N63)-2,1),0),MATCH("Total Price",csvSheet!$1:$1,0))))),"N/A"),""),"N/A")</f>
        <v/>
      </c>
      <c r="O63" s="127"/>
      <c r="P63" s="59"/>
      <c r="Q63"/>
    </row>
    <row r="64" spans="2:17" ht="24.75" customHeight="1" x14ac:dyDescent="0.25">
      <c r="B64"/>
      <c r="C64" s="62">
        <v>14</v>
      </c>
      <c r="D64" s="154" t="str" cm="1">
        <f t="array" aca="1" ref="D6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64)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64)+10))),"")</f>
        <v/>
      </c>
      <c r="E64" s="155"/>
      <c r="F64" s="170" t="str" cm="1">
        <f t="array" aca="1" ref="F64" ca="1">IFERROR(IF(IF($D64&lt;&gt;"",INDEX(OFFSET(csvSheet!$A$12,ROWS($F$51:F64)-1,0,COUNTA(csvSheet!$A:$A)-ROWS($F$51:F64)-2,COUNTA(csvSheet!$1:$1)-1),MATCH($D64,OFFSET(csvSheet!$A$12,ROWS($F$51:F64)-1,MATCH("Distributor",csvSheet!$1:$1,0)-1,COUNTA(csvSheet!$A:$A)-ROWS($F$51:F64)-2),0),MATCH("MPN + Description",csvSheet!$1:$1,0)),INDEX(OFFSET(csvSheet!$A$12,ROWS($F$51:F64)-1,MATCH("MPN + Description",csvSheet!$1:$1,0)-1,COUNTA(csvSheet!$A:$A)-ROWS($F$51:F64)-2,1),SMALL(IF(OFFSET(csvSheet!$A$12,ROWS($F$51:F64)-1,MATCH("MPN + Description",csvSheet!$1:$1,0)-1,COUNTA(csvSheet!$A:$A)-ROWS($F$51:F64)-2,1)&lt;&gt;"@@@@",ROW(OFFSET(csvSheet!$A$12,ROWS($F$51:F64)-1,MATCH("MPN + Description",csvSheet!$1:$1,0)-1,COUNTA(csvSheet!$A:$A)-ROWS($F$51:F64)-2,1))-MIN(ROW(OFFSET(csvSheet!$A$12,ROWS($F$51:F64)-1,MATCH("MPN + Description",csvSheet!$1:$1,0)-1,COUNTA(csvSheet!$A:$A)-ROWS($F$51:F64)-2,1)))+1),1)))=0,"",IF($D64&lt;&gt;"",INDEX(OFFSET(csvSheet!$A$12,ROWS($F$51:F64)-1,0,COUNTA(csvSheet!$A:$A)-ROWS($F$51:F64)-2,COUNTA(csvSheet!$1:$1)-1),MATCH($D64,OFFSET(csvSheet!$A$12,ROWS($F$51:F64)-1,MATCH("Distributor",csvSheet!$1:$1,0)-1,COUNTA(csvSheet!$A:$A)-ROWS($F$51:F64)-2),0),MATCH("MPN + Description",csvSheet!$1:$1,0)),INDEX(OFFSET(csvSheet!$A$12,ROWS($F$51:F64)-1,MATCH("MPN + Description",csvSheet!$1:$1,0)-1,COUNTA(csvSheet!$A:$A)-ROWS($F$51:F64)-2,1),SMALL(IF(OFFSET(csvSheet!$A$12,ROWS($F$51:F64)-1,MATCH("MPN + Description",csvSheet!$1:$1,0)-1,COUNTA(csvSheet!$A:$A)-ROWS($F$51:F64)-2,1)&lt;&gt;"@@@@",ROW(OFFSET(csvSheet!$A$12,ROWS($F$51:F64)-1,MATCH("MPN + Description",csvSheet!$1:$1,0)-1,COUNTA(csvSheet!$A:$A)-ROWS($F$51:F64)-2,1))-MIN(ROW(OFFSET(csvSheet!$A$12,ROWS($F$51:F64)-1,MATCH("MPN + Description",csvSheet!$1:$1,0)-1,COUNTA(csvSheet!$A:$A)-ROWS($F$51:F64)-2,1)))+1),1)))),"")</f>
        <v>ace Mount - SOIC-20</v>
      </c>
      <c r="G64" s="171"/>
      <c r="H64" s="171"/>
      <c r="I64" s="172"/>
      <c r="J64" s="91" t="str" cm="1">
        <f t="array" aca="1" ref="J64" ca="1">IFERROR(IF(IF($D64&lt;&gt;"",INDEX(OFFSET(csvSheet!$A$12,ROWS($J$51:J64)-1,0,COUNTA(csvSheet!$A:$A)-ROWS($J$51:J64)-2,COUNTA(csvSheet!$1:$1)),MATCH($D64,OFFSET(csvSheet!$A$12,ROWS($J$51:J64)-1,MATCH("Distributor",csvSheet!$1:$1,0)-1,COUNTA(csvSheet!$A:$A)-ROWS($J$51:J64)-2,1),0),MATCH("Quantity",csvSheet!$1:$1,0)),INDEX(OFFSET(csvSheet!$A$12,ROWS($J$51:J64)-1,MATCH("Quantity",csvSheet!$1:$1,0)-1,COUNTA(csvSheet!$A:$A)-ROWS($J$51:J64)-2,1),SMALL(IF(OFFSET(csvSheet!$A$12,ROWS($J$51:J64)-1,MATCH("Quantity",csvSheet!$1:$1,0)-1,COUNTA(csvSheet!$A:$A)-ROWS($J$51:J64)-2,1)&lt;&gt;"@@@@",ROW(OFFSET(csvSheet!$A$12,ROWS($J$51:J64)-1,MATCH("Quantity",csvSheet!$1:$1,0)-1,COUNTA(csvSheet!$A:$A)-ROWS($J$51:J64)-2,1))-MIN(ROW(OFFSET(csvSheet!$A$12,ROWS($J$51:J64)-1,MATCH("Quantity",csvSheet!$1:$1,0)-1,COUNTA(csvSheet!$A:$A)-ROWS($J$51:J64)-2,1)))+1),ROWS($J$51:J64))))=0,"",INDEX(OFFSET(csvSheet!$A$12,ROWS($J$51:J64)-1,0,COUNTA(csvSheet!$A:$A)-ROWS($J$51:J64)-2,COUNTA(csvSheet!$1:$1)),MATCH($D64,OFFSET(csvSheet!$A$12,ROWS($J$51:J64)-1,MATCH("Distributor",csvSheet!$1:$1,0)-1,COUNTA(csvSheet!$A:$A)-ROWS($J$51:J64)-2,1),0),MATCH("Quantity",csvSheet!$1:$1,0))),"")</f>
        <v/>
      </c>
      <c r="K64" s="125" t="str">
        <f ca="1">IFERROR(IF($D64&lt;&gt;"",IF(ISNUMBER(VALUE(RIGHT(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,LEN(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Price",csvSheet!$1:$1,0)))-FIND(" ",INDEX(OFFSET(csvSheet!$A$12,ROWS($K$51:K64)-1,0,COUNTA(csvSheet!$A:$A)-ROWS($K$51:K64)-2,COUNTA(csvSheet!$1:$1)),MATCH($D64,OFFSET(csvSheet!$A$12,ROWS($K$51:K64)-1,MATCH("Distributor",csvSheet!$1:$1,0)-1,COUNTA(csvSheet!$A:$A)-ROWS($K$51:K64)-2,1),0),MATCH("Unit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)))),VALUE(RIGHT(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,LEN(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Price",csvSheet!$1:$1,0)))-FIND(" ",INDEX(OFFSET(csvSheet!$A$12,ROWS($K$51:K64)-1,0,COUNTA(csvSheet!$A:$A)-ROWS($K$51:K64)-2,COUNTA(csvSheet!$1:$1)),MATCH($D64,OFFSET(csvSheet!$A$12,ROWS($K$51:K64)-1,MATCH("Distributor",csvSheet!$1:$1,0)-1,COUNTA(csvSheet!$A:$A)-ROWS($K$51:K64)-2,1),0),MATCH("Unit Price",csvSheet!$1:$1,0))))),"N/A"),""),"N/A")</f>
        <v/>
      </c>
      <c r="L64" s="126"/>
      <c r="M64" s="127"/>
      <c r="N64" s="125" t="str">
        <f ca="1">IFERROR(IF($D64&lt;&gt;"",IF(ISNUMBER(VALUE(RIGHT(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,LEN(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Price",csvSheet!$1:$1,0)))-FIND(" ",INDEX(OFFSET(csvSheet!$A$12,ROWS($N$51:N64)-1,0,COUNTA(csvSheet!$A:$A)-ROWS($N$51:N64)-2,COUNTA(csvSheet!$1:$1)),MATCH($D64,OFFSET(csvSheet!$A$12,ROWS($N$51:N64)-1,MATCH("Distributor",csvSheet!$1:$1,0)-1,COUNTA(csvSheet!$A:$A)-ROWS($N$51:N64)-2,1),0),MATCH("Total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)))),VALUE(RIGHT(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,LEN(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Price",csvSheet!$1:$1,0)))-FIND(" ",INDEX(OFFSET(csvSheet!$A$12,ROWS($N$51:N64)-1,0,COUNTA(csvSheet!$A:$A)-ROWS($N$51:N64)-2,COUNTA(csvSheet!$1:$1)),MATCH($D64,OFFSET(csvSheet!$A$12,ROWS($N$51:N64)-1,MATCH("Distributor",csvSheet!$1:$1,0)-1,COUNTA(csvSheet!$A:$A)-ROWS($N$51:N64)-2,1),0),MATCH("Total Price",csvSheet!$1:$1,0))))),"N/A"),""),"N/A")</f>
        <v/>
      </c>
      <c r="O64" s="127"/>
      <c r="P64" s="59"/>
      <c r="Q64"/>
    </row>
    <row r="65" spans="2:17" ht="24.75" customHeight="1" thickBot="1" x14ac:dyDescent="0.3">
      <c r="B65"/>
      <c r="C65" s="73">
        <v>15</v>
      </c>
      <c r="D65" s="173" t="str" cm="1">
        <f t="array" aca="1" ref="D6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65)+10)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$51:D65)+10))),"")</f>
        <v>Avnet</v>
      </c>
      <c r="E65" s="174"/>
      <c r="F65" s="173" t="str" cm="1">
        <f t="array" aca="1" ref="F65" ca="1">IFERROR(IF(IF($D65&lt;&gt;"",INDEX(OFFSET(csvSheet!$A$12,ROWS($F$51:F65)-1,0,COUNTA(csvSheet!$A:$A)-ROWS($F$51:F65)-2,COUNTA(csvSheet!$1:$1)-1),MATCH($D65,OFFSET(csvSheet!$A$12,ROWS($F$51:F65)-1,MATCH("Distributor",csvSheet!$1:$1,0)-1,COUNTA(csvSheet!$A:$A)-ROWS($F$51:F65)-2),0),MATCH("MPN + Description",csvSheet!$1:$1,0)),INDEX(OFFSET(csvSheet!$A$12,ROWS($F$51:F65)-1,MATCH("MPN + Description",csvSheet!$1:$1,0)-1,COUNTA(csvSheet!$A:$A)-ROWS($F$51:F65)-2,1),SMALL(IF(OFFSET(csvSheet!$A$12,ROWS($F$51:F65)-1,MATCH("MPN + Description",csvSheet!$1:$1,0)-1,COUNTA(csvSheet!$A:$A)-ROWS($F$51:F65)-2,1)&lt;&gt;"@@@@",ROW(OFFSET(csvSheet!$A$12,ROWS($F$51:F65)-1,MATCH("MPN + Description",csvSheet!$1:$1,0)-1,COUNTA(csvSheet!$A:$A)-ROWS($F$51:F65)-2,1))-MIN(ROW(OFFSET(csvSheet!$A$12,ROWS($F$51:F65)-1,MATCH("MPN + Description",csvSheet!$1:$1,0)-1,COUNTA(csvSheet!$A:$A)-ROWS($F$51:F65)-2,1)))+1),1)))=0,"",IF($D65&lt;&gt;"",INDEX(OFFSET(csvSheet!$A$12,ROWS($F$51:F65)-1,0,COUNTA(csvSheet!$A:$A)-ROWS($F$51:F65)-2,COUNTA(csvSheet!$1:$1)-1),MATCH($D65,OFFSET(csvSheet!$A$12,ROWS($F$51:F65)-1,MATCH("Distributor",csvSheet!$1:$1,0)-1,COUNTA(csvSheet!$A:$A)-ROWS($F$51:F65)-2),0),MATCH("MPN + Description",csvSheet!$1:$1,0)),INDEX(OFFSET(csvSheet!$A$12,ROWS($F$51:F65)-1,MATCH("MPN + Description",csvSheet!$1:$1,0)-1,COUNTA(csvSheet!$A:$A)-ROWS($F$51:F65)-2,1),SMALL(IF(OFFSET(csvSheet!$A$12,ROWS($F$51:F65)-1,MATCH("MPN + Description",csvSheet!$1:$1,0)-1,COUNTA(csvSheet!$A:$A)-ROWS($F$51:F65)-2,1)&lt;&gt;"@@@@",ROW(OFFSET(csvSheet!$A$12,ROWS($F$51:F65)-1,MATCH("MPN + Description",csvSheet!$1:$1,0)-1,COUNTA(csvSheet!$A:$A)-ROWS($F$51:F65)-2,1))-MIN(ROW(OFFSET(csvSheet!$A$12,ROWS($F$51:F65)-1,MATCH("MPN + Description",csvSheet!$1:$1,0)-1,COUNTA(csvSheet!$A:$A)-ROWS($F$51:F65)-2,1)))+1),1)))),"")</f>
        <v xml:space="preserve">74HC74D,653 | 74HC74; 74HCT74 - Dual </v>
      </c>
      <c r="G65" s="175"/>
      <c r="H65" s="175"/>
      <c r="I65" s="174"/>
      <c r="J65" s="91" cm="1">
        <f t="array" aca="1" ref="J65" ca="1">IFERROR(IF(IF($D65&lt;&gt;"",INDEX(OFFSET(csvSheet!$A$12,ROWS($J$51:J65)-1,0,COUNTA(csvSheet!$A:$A)-ROWS($J$51:J65)-2,COUNTA(csvSheet!$1:$1)),MATCH($D65,OFFSET(csvSheet!$A$12,ROWS($J$51:J65)-1,MATCH("Distributor",csvSheet!$1:$1,0)-1,COUNTA(csvSheet!$A:$A)-ROWS($J$51:J65)-2,1),0),MATCH("Quantity",csvSheet!$1:$1,0)),INDEX(OFFSET(csvSheet!$A$12,ROWS($J$51:J65)-1,MATCH("Quantity",csvSheet!$1:$1,0)-1,COUNTA(csvSheet!$A:$A)-ROWS($J$51:J65)-2,1),SMALL(IF(OFFSET(csvSheet!$A$12,ROWS($J$51:J65)-1,MATCH("Quantity",csvSheet!$1:$1,0)-1,COUNTA(csvSheet!$A:$A)-ROWS($J$51:J65)-2,1)&lt;&gt;"@@@@",ROW(OFFSET(csvSheet!$A$12,ROWS($J$51:J65)-1,MATCH("Quantity",csvSheet!$1:$1,0)-1,COUNTA(csvSheet!$A:$A)-ROWS($J$51:J65)-2,1))-MIN(ROW(OFFSET(csvSheet!$A$12,ROWS($J$51:J65)-1,MATCH("Quantity",csvSheet!$1:$1,0)-1,COUNTA(csvSheet!$A:$A)-ROWS($J$51:J65)-2,1)))+1),ROWS($J$51:J65))))=0,"",INDEX(OFFSET(csvSheet!$A$12,ROWS($J$51:J65)-1,0,COUNTA(csvSheet!$A:$A)-ROWS($J$51:J65)-2,COUNTA(csvSheet!$1:$1)),MATCH($D65,OFFSET(csvSheet!$A$12,ROWS($J$51:J65)-1,MATCH("Distributor",csvSheet!$1:$1,0)-1,COUNTA(csvSheet!$A:$A)-ROWS($J$51:J65)-2,1),0),MATCH("Quantity",csvSheet!$1:$1,0))),"")</f>
        <v>2500</v>
      </c>
      <c r="K65" s="176">
        <f ca="1">IFERROR(IF($D65&lt;&gt;"",IF(ISNUMBER(VALUE(RIGHT(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,LEN(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Price",csvSheet!$1:$1,0)))-FIND(" ",INDEX(OFFSET(csvSheet!$A$12,ROWS($K$51:K65)-1,0,COUNTA(csvSheet!$A:$A)-ROWS($K$51:K65)-2,COUNTA(csvSheet!$1:$1)),MATCH($D65,OFFSET(csvSheet!$A$12,ROWS($K$51:K65)-1,MATCH("Distributor",csvSheet!$1:$1,0)-1,COUNTA(csvSheet!$A:$A)-ROWS($K$51:K65)-2,1),0),MATCH("Unit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)))),VALUE(RIGHT(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,LEN(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Price",csvSheet!$1:$1,0)))-FIND(" ",INDEX(OFFSET(csvSheet!$A$12,ROWS($K$51:K65)-1,0,COUNTA(csvSheet!$A:$A)-ROWS($K$51:K65)-2,COUNTA(csvSheet!$1:$1)),MATCH($D65,OFFSET(csvSheet!$A$12,ROWS($K$51:K65)-1,MATCH("Distributor",csvSheet!$1:$1,0)-1,COUNTA(csvSheet!$A:$A)-ROWS($K$51:K65)-2,1),0),MATCH("Unit Price",csvSheet!$1:$1,0))))),"N/A"),""),"N/A")</f>
        <v>5.9980000000000002</v>
      </c>
      <c r="L65" s="177"/>
      <c r="M65" s="178"/>
      <c r="N65" s="176">
        <f ca="1">IFERROR(IF($D65&lt;&gt;"",IF(ISNUMBER(VALUE(RIGHT(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,LEN(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Price",csvSheet!$1:$1,0)))-FIND(" ",INDEX(OFFSET(csvSheet!$A$12,ROWS($N$51:N65)-1,0,COUNTA(csvSheet!$A:$A)-ROWS($N$51:N65)-2,COUNTA(csvSheet!$1:$1)),MATCH($D65,OFFSET(csvSheet!$A$12,ROWS($N$51:N65)-1,MATCH("Distributor",csvSheet!$1:$1,0)-1,COUNTA(csvSheet!$A:$A)-ROWS($N$51:N65)-2,1),0),MATCH("Total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)))),VALUE(RIGHT(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,LEN(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Price",csvSheet!$1:$1,0)))-FIND(" ",INDEX(OFFSET(csvSheet!$A$12,ROWS($N$51:N65)-1,0,COUNTA(csvSheet!$A:$A)-ROWS($N$51:N65)-2,COUNTA(csvSheet!$1:$1)),MATCH($D65,OFFSET(csvSheet!$A$12,ROWS($N$51:N65)-1,MATCH("Distributor",csvSheet!$1:$1,0)-1,COUNTA(csvSheet!$A:$A)-ROWS($N$51:N65)-2,1),0),MATCH("Total Price",csvSheet!$1:$1,0))))),"N/A"),""),"N/A")</f>
        <v>14995</v>
      </c>
      <c r="O65" s="178"/>
      <c r="P65" s="69"/>
      <c r="Q65"/>
    </row>
    <row r="66" spans="2:17" ht="16.5" thickTop="1" thickBot="1" x14ac:dyDescent="0.3">
      <c r="B66"/>
      <c r="C66" s="74"/>
      <c r="D66" s="70"/>
      <c r="E66" s="70"/>
      <c r="F66" s="70"/>
      <c r="G66" s="70"/>
      <c r="H66" s="70"/>
      <c r="I66" s="70"/>
      <c r="J66" s="70"/>
      <c r="K66" s="92" t="s">
        <v>19</v>
      </c>
      <c r="L66" s="93"/>
      <c r="M66" s="94"/>
      <c r="N66" s="123">
        <f ca="1">SUM(N51:O65)</f>
        <v>17313.55</v>
      </c>
      <c r="O66" s="124"/>
      <c r="P66" s="75"/>
      <c r="Q66"/>
    </row>
    <row r="67" spans="2:17" x14ac:dyDescent="0.25">
      <c r="B67"/>
      <c r="C67" s="58" t="s">
        <v>42</v>
      </c>
      <c r="D67" s="12"/>
      <c r="E67" s="12"/>
      <c r="F67" s="12"/>
      <c r="G67" s="12"/>
      <c r="H67" s="12"/>
      <c r="I67" s="3"/>
      <c r="J67" s="3"/>
      <c r="K67" s="3"/>
      <c r="L67" s="3"/>
      <c r="M67" s="3"/>
      <c r="N67" s="52"/>
      <c r="O67" s="52"/>
      <c r="P67" s="54"/>
      <c r="Q67"/>
    </row>
    <row r="68" spans="2:17" x14ac:dyDescent="0.25">
      <c r="B68"/>
      <c r="C68" s="53"/>
      <c r="D68" s="12"/>
      <c r="E68" s="12"/>
      <c r="F68" s="12"/>
      <c r="G68" s="12"/>
      <c r="H68" s="12"/>
      <c r="I68" s="3"/>
      <c r="J68" s="3"/>
      <c r="K68" s="3"/>
      <c r="L68" s="3"/>
      <c r="M68" s="3"/>
      <c r="N68" s="52"/>
      <c r="O68" s="52"/>
      <c r="P68" s="54"/>
      <c r="Q68"/>
    </row>
    <row r="69" spans="2:17" x14ac:dyDescent="0.25">
      <c r="B69"/>
      <c r="C69" s="53"/>
      <c r="D69" s="12"/>
      <c r="E69" s="12"/>
      <c r="F69" s="12"/>
      <c r="G69" s="12"/>
      <c r="H69" s="12"/>
      <c r="I69" s="3"/>
      <c r="J69" s="3"/>
      <c r="K69" s="3"/>
      <c r="L69" s="3"/>
      <c r="M69" s="3"/>
      <c r="N69" s="52"/>
      <c r="O69" s="52"/>
      <c r="P69" s="54"/>
      <c r="Q69"/>
    </row>
    <row r="70" spans="2:17" ht="15.75" thickBot="1" x14ac:dyDescent="0.3">
      <c r="B70"/>
      <c r="C70" s="87" t="s">
        <v>50</v>
      </c>
      <c r="D70" s="88"/>
      <c r="E70" s="88"/>
      <c r="F70" s="88"/>
      <c r="G70" s="88"/>
      <c r="H70" s="88"/>
      <c r="I70" s="88"/>
      <c r="J70" s="88"/>
      <c r="K70" s="88"/>
      <c r="L70" s="88"/>
      <c r="M70" s="88"/>
      <c r="N70" s="88"/>
      <c r="O70" s="88"/>
      <c r="P70" s="89"/>
      <c r="Q70"/>
    </row>
    <row r="71" spans="2:17" x14ac:dyDescent="0.25">
      <c r="B71"/>
      <c r="C71"/>
      <c r="D71"/>
      <c r="E71"/>
      <c r="F71" s="3"/>
      <c r="G71" s="3"/>
      <c r="H71"/>
      <c r="I71"/>
      <c r="J71"/>
      <c r="K71"/>
      <c r="L71"/>
      <c r="M71" s="3"/>
      <c r="N71" s="3"/>
      <c r="O71" s="3"/>
      <c r="P71"/>
      <c r="Q71"/>
    </row>
    <row r="72" spans="2:17" x14ac:dyDescent="0.25">
      <c r="B72"/>
      <c r="C72"/>
      <c r="D72" s="8" t="s">
        <v>48</v>
      </c>
      <c r="E72" s="3" t="s">
        <v>1</v>
      </c>
      <c r="F72" s="11"/>
      <c r="G72" s="11"/>
      <c r="H72" s="9"/>
      <c r="I72" s="9"/>
      <c r="J72" s="56" t="s">
        <v>2</v>
      </c>
      <c r="K72" s="3" t="s">
        <v>1</v>
      </c>
      <c r="L72" s="51"/>
      <c r="M72" s="3"/>
      <c r="N72" s="55"/>
      <c r="O72" s="3"/>
      <c r="P72"/>
      <c r="Q72"/>
    </row>
    <row r="73" spans="2:17" x14ac:dyDescent="0.25">
      <c r="B73"/>
      <c r="C73"/>
      <c r="D73"/>
      <c r="E73" s="3"/>
      <c r="F73" s="90" t="s">
        <v>52</v>
      </c>
      <c r="G73" s="90"/>
      <c r="H73" s="90"/>
      <c r="I73" s="90"/>
      <c r="J73"/>
      <c r="K73"/>
      <c r="L73"/>
      <c r="M73"/>
      <c r="N73"/>
      <c r="O73" s="3"/>
      <c r="P73"/>
      <c r="Q73"/>
    </row>
    <row r="74" spans="2:17" x14ac:dyDescent="0.25">
      <c r="B74"/>
      <c r="C74"/>
      <c r="D74" s="8" t="s">
        <v>49</v>
      </c>
      <c r="E74" s="3" t="s">
        <v>1</v>
      </c>
      <c r="F74" s="11"/>
      <c r="G74" s="11"/>
      <c r="H74" s="9"/>
      <c r="I74" s="9"/>
      <c r="J74" s="56" t="s">
        <v>2</v>
      </c>
      <c r="K74" s="3" t="s">
        <v>1</v>
      </c>
      <c r="L74" s="51"/>
      <c r="M74" s="3"/>
      <c r="N74" s="55"/>
      <c r="O74" s="3"/>
      <c r="P74"/>
      <c r="Q74"/>
    </row>
    <row r="75" spans="2:17" x14ac:dyDescent="0.25">
      <c r="B75"/>
      <c r="C75"/>
      <c r="D75" s="8"/>
      <c r="E75"/>
      <c r="F75" s="90" t="s">
        <v>53</v>
      </c>
      <c r="G75" s="90"/>
      <c r="H75" s="90"/>
      <c r="I75" s="90"/>
      <c r="J75"/>
      <c r="K75" s="3"/>
      <c r="L75" s="3"/>
      <c r="M75" s="3"/>
      <c r="N75" s="3"/>
      <c r="O75" s="3"/>
      <c r="P75"/>
      <c r="Q75"/>
    </row>
    <row r="76" spans="2:17" x14ac:dyDescent="0.25">
      <c r="B76"/>
      <c r="C76"/>
      <c r="D76" s="8"/>
      <c r="E76"/>
      <c r="F76" s="3"/>
      <c r="G76" s="3"/>
      <c r="H76"/>
      <c r="I76"/>
      <c r="J76"/>
      <c r="K76" s="3"/>
      <c r="L76" s="3"/>
      <c r="M76" s="3"/>
      <c r="N76" s="3"/>
      <c r="O76" s="12"/>
      <c r="P76" t="s">
        <v>79</v>
      </c>
      <c r="Q76"/>
    </row>
    <row r="77" spans="2:17" x14ac:dyDescent="0.25">
      <c r="B77"/>
      <c r="C77"/>
      <c r="D77" s="8"/>
      <c r="E77"/>
      <c r="F77" s="3"/>
      <c r="G77" s="3"/>
      <c r="H77"/>
      <c r="I77"/>
      <c r="J77"/>
      <c r="K77" s="3"/>
      <c r="L77" s="3"/>
      <c r="M77" s="3"/>
      <c r="N77" s="3"/>
      <c r="O77" s="12"/>
      <c r="P77"/>
    </row>
    <row r="78" spans="2:17" x14ac:dyDescent="0.25">
      <c r="B78"/>
      <c r="C78"/>
      <c r="D78"/>
      <c r="E78"/>
      <c r="F78" s="3"/>
      <c r="G78" s="3"/>
      <c r="H78"/>
      <c r="I78"/>
      <c r="J78"/>
      <c r="K78"/>
      <c r="L78"/>
      <c r="M78" s="3"/>
      <c r="N78" s="3"/>
      <c r="O78" s="3"/>
      <c r="P78"/>
    </row>
    <row r="79" spans="2:17" x14ac:dyDescent="0.25">
      <c r="B79"/>
      <c r="C79"/>
      <c r="D79"/>
      <c r="E79"/>
      <c r="F79" s="3"/>
      <c r="G79" s="3"/>
      <c r="H79"/>
      <c r="I79"/>
      <c r="J79"/>
      <c r="K79"/>
      <c r="L79"/>
      <c r="M79" s="3"/>
      <c r="N79" s="3"/>
      <c r="O79" s="3"/>
      <c r="P79"/>
    </row>
    <row r="80" spans="2:17" x14ac:dyDescent="0.25">
      <c r="B80"/>
      <c r="C80"/>
      <c r="D80"/>
      <c r="E80"/>
      <c r="F80" s="3"/>
      <c r="G80" s="3"/>
      <c r="H80"/>
      <c r="I80"/>
      <c r="J80"/>
      <c r="K80"/>
      <c r="L80"/>
      <c r="M80" s="3"/>
      <c r="N80" s="3"/>
      <c r="O80" s="3"/>
      <c r="P80"/>
    </row>
    <row r="81" spans="2:16" x14ac:dyDescent="0.25">
      <c r="B81"/>
      <c r="C81"/>
      <c r="D81"/>
      <c r="E81"/>
      <c r="F81" s="3"/>
      <c r="G81" s="3"/>
      <c r="H81"/>
      <c r="I81"/>
      <c r="J81"/>
      <c r="K81"/>
      <c r="L81"/>
      <c r="M81" s="3"/>
      <c r="N81" s="10"/>
      <c r="O81" s="5" t="s">
        <v>63</v>
      </c>
      <c r="P81" s="68"/>
    </row>
    <row r="82" spans="2:16" x14ac:dyDescent="0.25">
      <c r="B82"/>
      <c r="C82"/>
      <c r="D82"/>
      <c r="E82"/>
      <c r="F82" s="3"/>
      <c r="G82" s="3"/>
      <c r="H82"/>
      <c r="I82"/>
      <c r="J82"/>
      <c r="K82"/>
      <c r="L82"/>
      <c r="M82" s="3"/>
      <c r="N82" s="10"/>
      <c r="O82" s="5" t="s">
        <v>64</v>
      </c>
      <c r="P82" s="7"/>
    </row>
    <row r="83" spans="2:16" x14ac:dyDescent="0.25">
      <c r="B83"/>
      <c r="C83"/>
      <c r="D83"/>
      <c r="E83"/>
      <c r="F83" s="3"/>
      <c r="G83" s="3"/>
      <c r="H83"/>
      <c r="I83"/>
      <c r="J83"/>
      <c r="K83"/>
      <c r="L83"/>
      <c r="M83" s="3"/>
      <c r="N83" s="4"/>
      <c r="O83" s="4"/>
      <c r="P83" s="4"/>
    </row>
    <row r="84" spans="2:16" ht="26.25" x14ac:dyDescent="0.4">
      <c r="B84"/>
      <c r="C84"/>
      <c r="D84" s="95" t="s">
        <v>59</v>
      </c>
      <c r="E84" s="95"/>
      <c r="F84" s="95"/>
      <c r="G84" s="95"/>
      <c r="H84" s="95"/>
      <c r="I84" s="95"/>
      <c r="J84" s="95"/>
      <c r="K84" s="95"/>
      <c r="L84" s="95"/>
      <c r="M84" s="95"/>
      <c r="N84" s="95"/>
      <c r="O84" s="95"/>
      <c r="P84" s="95"/>
    </row>
    <row r="85" spans="2:16" x14ac:dyDescent="0.25">
      <c r="B85"/>
      <c r="C85"/>
      <c r="D85" s="4"/>
      <c r="E85" s="4"/>
      <c r="F85" s="6"/>
      <c r="G85" s="6"/>
      <c r="H85" s="4"/>
      <c r="I85" s="4"/>
      <c r="J85" s="4"/>
      <c r="K85" s="4"/>
      <c r="L85" s="4"/>
      <c r="M85" s="4"/>
      <c r="N85" s="4"/>
      <c r="O85" s="4"/>
      <c r="P85" s="4"/>
    </row>
    <row r="86" spans="2:16" x14ac:dyDescent="0.25">
      <c r="B86"/>
      <c r="C86"/>
      <c r="D86" s="5" t="s">
        <v>4</v>
      </c>
      <c r="E86" s="6" t="s">
        <v>1</v>
      </c>
      <c r="F86" s="49"/>
      <c r="G86" s="49"/>
      <c r="H86" s="7"/>
      <c r="I86" s="7"/>
      <c r="J86" s="4"/>
      <c r="K86" s="8" t="s">
        <v>62</v>
      </c>
      <c r="L86" s="8"/>
      <c r="M86" s="71"/>
      <c r="N86" s="4"/>
      <c r="O86" s="7"/>
      <c r="P86" s="68"/>
    </row>
    <row r="87" spans="2:16" x14ac:dyDescent="0.25">
      <c r="B87"/>
      <c r="C87"/>
      <c r="D87" s="5" t="s">
        <v>5</v>
      </c>
      <c r="E87" s="6" t="s">
        <v>1</v>
      </c>
      <c r="F87" s="49"/>
      <c r="G87" s="49"/>
      <c r="H87" s="7"/>
      <c r="I87" s="7"/>
      <c r="J87" s="4"/>
      <c r="K87" s="5" t="s">
        <v>61</v>
      </c>
      <c r="L87" s="4"/>
      <c r="M87" s="4"/>
      <c r="N87" s="4"/>
      <c r="O87" s="72"/>
      <c r="P87" s="72"/>
    </row>
    <row r="88" spans="2:16" ht="15.75" thickBot="1" x14ac:dyDescent="0.3">
      <c r="B88"/>
      <c r="C88"/>
      <c r="D88"/>
      <c r="E88"/>
      <c r="F88" s="3"/>
      <c r="G88" s="3"/>
      <c r="H88"/>
      <c r="I88"/>
      <c r="J88"/>
      <c r="K88"/>
      <c r="L88"/>
      <c r="M88" s="3"/>
      <c r="N88" s="3"/>
      <c r="O88" s="3"/>
      <c r="P88"/>
    </row>
    <row r="89" spans="2:16" ht="15.75" thickBot="1" x14ac:dyDescent="0.3">
      <c r="B89"/>
      <c r="C89" s="99" t="s">
        <v>51</v>
      </c>
      <c r="D89" s="128" t="s">
        <v>45</v>
      </c>
      <c r="E89" s="129"/>
      <c r="F89" s="128" t="s">
        <v>10</v>
      </c>
      <c r="G89" s="134"/>
      <c r="H89" s="134"/>
      <c r="I89" s="129"/>
      <c r="J89" s="100" t="s">
        <v>7</v>
      </c>
      <c r="K89" s="128" t="s">
        <v>8</v>
      </c>
      <c r="L89" s="134"/>
      <c r="M89" s="129"/>
      <c r="N89" s="128" t="s">
        <v>60</v>
      </c>
      <c r="O89" s="129"/>
      <c r="P89" s="101" t="s">
        <v>9</v>
      </c>
    </row>
    <row r="90" spans="2:16" x14ac:dyDescent="0.25">
      <c r="B90"/>
      <c r="C90" s="102">
        <v>1</v>
      </c>
      <c r="D90" s="135" t="str" cm="1">
        <f t="array" aca="1" ref="D9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90)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90)+25))),"")</f>
        <v/>
      </c>
      <c r="E90" s="137"/>
      <c r="F90" s="135" t="str" cm="1">
        <f t="array" aca="1" ref="F90" ca="1">IFERROR(IF(IF($D90&lt;&gt;"",INDEX(OFFSET(csvSheet!$A$27,ROWS($F$90:F90)-1,0,COUNTA(csvSheet!$A:$A)-ROWS($F$90:F90)-2,COUNTA(csvSheet!$1:$1)-1),MATCH($D90,OFFSET(csvSheet!$A$27,ROWS($F$90:F90)-1,MATCH("Distributor",csvSheet!$1:$1,0)-1,COUNTA(csvSheet!$A:$A)-ROWS($F$90:F90)-2),0),MATCH("MPN + Description",csvSheet!$1:$1,0)),INDEX(OFFSET(csvSheet!$A$27,ROWS($F$90:F90)-1,MATCH("MPN + Description",csvSheet!$1:$1,0)-1,COUNTA(csvSheet!$A:$A)-ROWS($F$90:F90)-2,1),SMALL(IF(OFFSET(csvSheet!$A$27,ROWS($F$90:F90)-1,MATCH("MPN + Description",csvSheet!$1:$1,0)-1,COUNTA(csvSheet!$A:$A)-ROWS($F$90:F90)-2,1)&lt;&gt;"@@@@",ROW(OFFSET(csvSheet!$A$27,ROWS($F$90:F90)-1,MATCH("MPN + Description",csvSheet!$1:$1,0)-1,COUNTA(csvSheet!$A:$A)-ROWS($F$90:F90)-2,1))-MIN(ROW(OFFSET(csvSheet!$A$27,ROWS($F$90:F90)-1,MATCH("MPN + Description",csvSheet!$1:$1,0)-1,COUNTA(csvSheet!$A:$A)-ROWS($F$90:F90)-2,1)))+1),1)))=0,"",IF($D90&lt;&gt;"",INDEX(OFFSET(csvSheet!$A$27,ROWS($F$90:F90)-1,0,COUNTA(csvSheet!$A:$A)-ROWS($F$90:F90)-2,COUNTA(csvSheet!$1:$1)-1),MATCH($D90,OFFSET(csvSheet!$A$27,ROWS($F$90:F90)-1,MATCH("Distributor",csvSheet!$1:$1,0)-1,COUNTA(csvSheet!$A:$A)-ROWS($F$90:F90)-2),0),MATCH("MPN + Description",csvSheet!$1:$1,0)),INDEX(OFFSET(csvSheet!$A$27,ROWS($F$90:F90)-1,MATCH("MPN + Description",csvSheet!$1:$1,0)-1,COUNTA(csvSheet!$A:$A)-ROWS($F$90:F90)-2,1),SMALL(IF(OFFSET(csvSheet!$A$27,ROWS($F$90:F90)-1,MATCH("MPN + Description",csvSheet!$1:$1,0)-1,COUNTA(csvSheet!$A:$A)-ROWS($F$90:F90)-2,1)&lt;&gt;"@@@@",ROW(OFFSET(csvSheet!$A$27,ROWS($F$90:F90)-1,MATCH("MPN + Description",csvSheet!$1:$1,0)-1,COUNTA(csvSheet!$A:$A)-ROWS($F$90:F90)-2,1))-MIN(ROW(OFFSET(csvSheet!$A$27,ROWS($F$90:F90)-1,MATCH("MPN + Description",csvSheet!$1:$1,0)-1,COUNTA(csvSheet!$A:$A)-ROWS($F$90:F90)-2,1)))+1),1)))),"")</f>
        <v xml:space="preserve">D-type flip-flop with set and reset; </v>
      </c>
      <c r="G90" s="136"/>
      <c r="H90" s="136"/>
      <c r="I90" s="137"/>
      <c r="J90" s="103" t="str" cm="1">
        <f t="array" aca="1" ref="J90" ca="1">IFERROR(IF(IF($D90&lt;&gt;"",INDEX(OFFSET(csvSheet!$A$27,ROWS($J$90:J90)-1,0,COUNTA(csvSheet!$A:$A)-ROWS($J$90:J90)-2,COUNTA(csvSheet!$1:$1)),MATCH($D90,OFFSET(csvSheet!$A$27,ROWS($J$90:J90)-1,MATCH("Distributor",csvSheet!$1:$1,0)-1,COUNTA(csvSheet!$A:$A)-ROWS($J$90:J90)-2,1),0),MATCH("Quantity",csvSheet!$1:$1,0)),INDEX(OFFSET(csvSheet!$A$27,ROWS($J$90:J90)-1,MATCH("Quantity",csvSheet!$1:$1,0)-1,COUNTA(csvSheet!$A:$A)-ROWS($J$90:J90)-2,1),SMALL(IF(OFFSET(csvSheet!$A$27,ROWS($J$90:J90)-1,MATCH("Quantity",csvSheet!$1:$1,0)-1,COUNTA(csvSheet!$A:$A)-ROWS($J$90:J90)-2,1)&lt;&gt;"@@@@",ROW(OFFSET(csvSheet!$A$27,ROWS($J$90:J90)-1,MATCH("Quantity",csvSheet!$1:$1,0)-1,COUNTA(csvSheet!$A:$A)-ROWS($J$90:J90)-2,1))-MIN(ROW(OFFSET(csvSheet!$A$27,ROWS($J$90:J90)-1,MATCH("Quantity",csvSheet!$1:$1,0)-1,COUNTA(csvSheet!$A:$A)-ROWS($J$90:J90)-2,1)))+1),ROWS($J$90:J90))))=0,"",INDEX(OFFSET(csvSheet!$A$27,ROWS($J$90:J90)-1,0,COUNTA(csvSheet!$A:$A)-ROWS($J$90:J90)-2,COUNTA(csvSheet!$1:$1)),MATCH($D90,OFFSET(csvSheet!$A$27,ROWS($J$90:J90)-1,MATCH("Distributor",csvSheet!$1:$1,0)-1,COUNTA(csvSheet!$A:$A)-ROWS($J$90:J90)-2,1),0),MATCH("Quantity",csvSheet!$1:$1,0))),"")</f>
        <v/>
      </c>
      <c r="K90" s="125" t="str">
        <f ca="1">IFERROR(IF($D90&lt;&gt;"",IF(ISNUMBER(VALUE(RIGHT(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,LEN(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Price",csvSheet!$1:$1,0)))-FIND(" ",INDEX(OFFSET(csvSheet!$A$27,ROWS($K$90:K90)-1,0,COUNTA(csvSheet!$A:$A)-ROWS($K$90:K90)-2,COUNTA(csvSheet!$1:$1)),MATCH($D90,OFFSET(csvSheet!$A$27,ROWS($K$90:K90)-1,MATCH("Distributor",csvSheet!$1:$1,0)-1,COUNTA(csvSheet!$A:$A)-ROWS($K$90:K90)-2,1),0),MATCH("Unit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)))),VALUE(RIGHT(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,LEN(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Price",csvSheet!$1:$1,0)))-FIND(" ",INDEX(OFFSET(csvSheet!$A$27,ROWS($K$90:K90)-1,0,COUNTA(csvSheet!$A:$A)-ROWS($K$90:K90)-2,COUNTA(csvSheet!$1:$1)),MATCH($D90,OFFSET(csvSheet!$A$27,ROWS($K$90:K90)-1,MATCH("Distributor",csvSheet!$1:$1,0)-1,COUNTA(csvSheet!$A:$A)-ROWS($K$90:K90)-2,1),0),MATCH("Unit Price",csvSheet!$1:$1,0))))),"N/A"),""),"N/A")</f>
        <v/>
      </c>
      <c r="L90" s="126"/>
      <c r="M90" s="127"/>
      <c r="N90" s="125" t="str">
        <f ca="1">IFERROR(IF($D90&lt;&gt;"",IF(ISNUMBER(VALUE(RIGHT(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,LEN(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Price",csvSheet!$1:$1,0)))-FIND(" ",INDEX(OFFSET(csvSheet!$A$27,ROWS($N$90:N90)-1,0,COUNTA(csvSheet!$A:$A)-ROWS($N$90:N90)-2,COUNTA(csvSheet!$1:$1)),MATCH($D90,OFFSET(csvSheet!$A$27,ROWS($N$90:N90)-1,MATCH("Distributor",csvSheet!$1:$1,0)-1,COUNTA(csvSheet!$A:$A)-ROWS($N$90:N90)-2,1),0),MATCH("Total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)))),VALUE(RIGHT(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,LEN(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Price",csvSheet!$1:$1,0)))-FIND(" ",INDEX(OFFSET(csvSheet!$A$27,ROWS($N$90:N90)-1,0,COUNTA(csvSheet!$A:$A)-ROWS($N$90:N90)-2,COUNTA(csvSheet!$1:$1)),MATCH($D90,OFFSET(csvSheet!$A$27,ROWS($N$90:N90)-1,MATCH("Distributor",csvSheet!$1:$1,0)-1,COUNTA(csvSheet!$A:$A)-ROWS($N$90:N90)-2,1),0),MATCH("Total Price",csvSheet!$1:$1,0))))),"N/A"),""),"N/A")</f>
        <v/>
      </c>
      <c r="O90" s="126"/>
      <c r="P90" s="104"/>
    </row>
    <row r="91" spans="2:16" x14ac:dyDescent="0.25">
      <c r="B91"/>
      <c r="C91" s="105">
        <v>2</v>
      </c>
      <c r="D91" s="130" t="str" cm="1">
        <f t="array" aca="1" ref="D9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91)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91)+25))),"")</f>
        <v/>
      </c>
      <c r="E91" s="131"/>
      <c r="F91" s="130" t="str" cm="1">
        <f t="array" aca="1" ref="F91" ca="1">IFERROR(IF(IF($D91&lt;&gt;"",INDEX(OFFSET(csvSheet!$A$27,ROWS($F$90:F91)-1,0,COUNTA(csvSheet!$A:$A)-ROWS($F$90:F91)-2,COUNTA(csvSheet!$1:$1)-1),MATCH($D91,OFFSET(csvSheet!$A$27,ROWS($F$90:F91)-1,MATCH("Distributor",csvSheet!$1:$1,0)-1,COUNTA(csvSheet!$A:$A)-ROWS($F$90:F91)-2),0),MATCH("MPN + Description",csvSheet!$1:$1,0)),INDEX(OFFSET(csvSheet!$A$27,ROWS($F$90:F91)-1,MATCH("MPN + Description",csvSheet!$1:$1,0)-1,COUNTA(csvSheet!$A:$A)-ROWS($F$90:F91)-2,1),SMALL(IF(OFFSET(csvSheet!$A$27,ROWS($F$90:F91)-1,MATCH("MPN + Description",csvSheet!$1:$1,0)-1,COUNTA(csvSheet!$A:$A)-ROWS($F$90:F91)-2,1)&lt;&gt;"@@@@",ROW(OFFSET(csvSheet!$A$27,ROWS($F$90:F91)-1,MATCH("MPN + Description",csvSheet!$1:$1,0)-1,COUNTA(csvSheet!$A:$A)-ROWS($F$90:F91)-2,1))-MIN(ROW(OFFSET(csvSheet!$A$27,ROWS($F$90:F91)-1,MATCH("MPN + Description",csvSheet!$1:$1,0)-1,COUNTA(csvSheet!$A:$A)-ROWS($F$90:F91)-2,1)))+1),1)))=0,"",IF($D91&lt;&gt;"",INDEX(OFFSET(csvSheet!$A$27,ROWS($F$90:F91)-1,0,COUNTA(csvSheet!$A:$A)-ROWS($F$90:F91)-2,COUNTA(csvSheet!$1:$1)-1),MATCH($D91,OFFSET(csvSheet!$A$27,ROWS($F$90:F91)-1,MATCH("Distributor",csvSheet!$1:$1,0)-1,COUNTA(csvSheet!$A:$A)-ROWS($F$90:F91)-2),0),MATCH("MPN + Description",csvSheet!$1:$1,0)),INDEX(OFFSET(csvSheet!$A$27,ROWS($F$90:F91)-1,MATCH("MPN + Description",csvSheet!$1:$1,0)-1,COUNTA(csvSheet!$A:$A)-ROWS($F$90:F91)-2,1),SMALL(IF(OFFSET(csvSheet!$A$27,ROWS($F$90:F91)-1,MATCH("MPN + Description",csvSheet!$1:$1,0)-1,COUNTA(csvSheet!$A:$A)-ROWS($F$90:F91)-2,1)&lt;&gt;"@@@@",ROW(OFFSET(csvSheet!$A$27,ROWS($F$90:F91)-1,MATCH("MPN + Description",csvSheet!$1:$1,0)-1,COUNTA(csvSheet!$A:$A)-ROWS($F$90:F91)-2,1))-MIN(ROW(OFFSET(csvSheet!$A$27,ROWS($F$90:F91)-1,MATCH("MPN + Description",csvSheet!$1:$1,0)-1,COUNTA(csvSheet!$A:$A)-ROWS($F$90:F91)-2,1)))+1),1)))),"")</f>
        <v>positive edge-trigger</v>
      </c>
      <c r="G91" s="138"/>
      <c r="H91" s="138"/>
      <c r="I91" s="131"/>
      <c r="J91" s="106" t="str" cm="1">
        <f t="array" aca="1" ref="J91" ca="1">IFERROR(IF(IF($D91&lt;&gt;"",INDEX(OFFSET(csvSheet!$A$27,ROWS($J$90:J91)-1,0,COUNTA(csvSheet!$A:$A)-ROWS($J$90:J91)-2,COUNTA(csvSheet!$1:$1)),MATCH($D91,OFFSET(csvSheet!$A$27,ROWS($J$90:J91)-1,MATCH("Distributor",csvSheet!$1:$1,0)-1,COUNTA(csvSheet!$A:$A)-ROWS($J$90:J91)-2,1),0),MATCH("Quantity",csvSheet!$1:$1,0)),INDEX(OFFSET(csvSheet!$A$27,ROWS($J$90:J91)-1,MATCH("Quantity",csvSheet!$1:$1,0)-1,COUNTA(csvSheet!$A:$A)-ROWS($J$90:J91)-2,1),SMALL(IF(OFFSET(csvSheet!$A$27,ROWS($J$90:J91)-1,MATCH("Quantity",csvSheet!$1:$1,0)-1,COUNTA(csvSheet!$A:$A)-ROWS($J$90:J91)-2,1)&lt;&gt;"@@@@",ROW(OFFSET(csvSheet!$A$27,ROWS($J$90:J91)-1,MATCH("Quantity",csvSheet!$1:$1,0)-1,COUNTA(csvSheet!$A:$A)-ROWS($J$90:J91)-2,1))-MIN(ROW(OFFSET(csvSheet!$A$27,ROWS($J$90:J91)-1,MATCH("Quantity",csvSheet!$1:$1,0)-1,COUNTA(csvSheet!$A:$A)-ROWS($J$90:J91)-2,1)))+1),ROWS($J$90:J91))))=0,"",INDEX(OFFSET(csvSheet!$A$27,ROWS($J$90:J91)-1,0,COUNTA(csvSheet!$A:$A)-ROWS($J$90:J91)-2,COUNTA(csvSheet!$1:$1)),MATCH($D91,OFFSET(csvSheet!$A$27,ROWS($J$90:J91)-1,MATCH("Distributor",csvSheet!$1:$1,0)-1,COUNTA(csvSheet!$A:$A)-ROWS($J$90:J91)-2,1),0),MATCH("Quantity",csvSheet!$1:$1,0))),"")</f>
        <v/>
      </c>
      <c r="K91" s="125" t="str">
        <f ca="1">IFERROR(IF($D91&lt;&gt;"",IF(ISNUMBER(VALUE(RIGHT(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,LEN(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Price",csvSheet!$1:$1,0)))-FIND(" ",INDEX(OFFSET(csvSheet!$A$27,ROWS($K$90:K91)-1,0,COUNTA(csvSheet!$A:$A)-ROWS($K$90:K91)-2,COUNTA(csvSheet!$1:$1)),MATCH($D91,OFFSET(csvSheet!$A$27,ROWS($K$90:K91)-1,MATCH("Distributor",csvSheet!$1:$1,0)-1,COUNTA(csvSheet!$A:$A)-ROWS($K$90:K91)-2,1),0),MATCH("Unit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)))),VALUE(RIGHT(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,LEN(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Price",csvSheet!$1:$1,0)))-FIND(" ",INDEX(OFFSET(csvSheet!$A$27,ROWS($K$90:K91)-1,0,COUNTA(csvSheet!$A:$A)-ROWS($K$90:K91)-2,COUNTA(csvSheet!$1:$1)),MATCH($D91,OFFSET(csvSheet!$A$27,ROWS($K$90:K91)-1,MATCH("Distributor",csvSheet!$1:$1,0)-1,COUNTA(csvSheet!$A:$A)-ROWS($K$90:K91)-2,1),0),MATCH("Unit Price",csvSheet!$1:$1,0))))),"N/A"),""),"N/A")</f>
        <v/>
      </c>
      <c r="L91" s="126"/>
      <c r="M91" s="127"/>
      <c r="N91" s="125" t="str">
        <f ca="1">IFERROR(IF($D91&lt;&gt;"",IF(ISNUMBER(VALUE(RIGHT(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,LEN(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Price",csvSheet!$1:$1,0)))-FIND(" ",INDEX(OFFSET(csvSheet!$A$27,ROWS($N$90:N91)-1,0,COUNTA(csvSheet!$A:$A)-ROWS($N$90:N91)-2,COUNTA(csvSheet!$1:$1)),MATCH($D91,OFFSET(csvSheet!$A$27,ROWS($N$90:N91)-1,MATCH("Distributor",csvSheet!$1:$1,0)-1,COUNTA(csvSheet!$A:$A)-ROWS($N$90:N91)-2,1),0),MATCH("Total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)))),VALUE(RIGHT(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,LEN(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Price",csvSheet!$1:$1,0)))-FIND(" ",INDEX(OFFSET(csvSheet!$A$27,ROWS($N$90:N91)-1,0,COUNTA(csvSheet!$A:$A)-ROWS($N$90:N91)-2,COUNTA(csvSheet!$1:$1)),MATCH($D91,OFFSET(csvSheet!$A$27,ROWS($N$90:N91)-1,MATCH("Distributor",csvSheet!$1:$1,0)-1,COUNTA(csvSheet!$A:$A)-ROWS($N$90:N91)-2,1),0),MATCH("Total Price",csvSheet!$1:$1,0))))),"N/A"),""),"N/A")</f>
        <v/>
      </c>
      <c r="O91" s="126"/>
      <c r="P91" s="107"/>
    </row>
    <row r="92" spans="2:16" x14ac:dyDescent="0.25">
      <c r="B92"/>
      <c r="C92" s="105">
        <v>3</v>
      </c>
      <c r="D92" s="130" t="str" cm="1">
        <f t="array" aca="1" ref="D9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92)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92)+25))),"")</f>
        <v>Analog Devices</v>
      </c>
      <c r="E92" s="131"/>
      <c r="F92" s="130" t="str" cm="1">
        <f t="array" aca="1" ref="F92" ca="1">IFERROR(IF(IF($D92&lt;&gt;"",INDEX(OFFSET(csvSheet!$A$27,ROWS($F$90:F92)-1,0,COUNTA(csvSheet!$A:$A)-ROWS($F$90:F92)-2,COUNTA(csvSheet!$1:$1)-1),MATCH($D92,OFFSET(csvSheet!$A$27,ROWS($F$90:F92)-1,MATCH("Distributor",csvSheet!$1:$1,0)-1,COUNTA(csvSheet!$A:$A)-ROWS($F$90:F92)-2),0),MATCH("MPN + Description",csvSheet!$1:$1,0)),INDEX(OFFSET(csvSheet!$A$27,ROWS($F$90:F92)-1,MATCH("MPN + Description",csvSheet!$1:$1,0)-1,COUNTA(csvSheet!$A:$A)-ROWS($F$90:F92)-2,1),SMALL(IF(OFFSET(csvSheet!$A$27,ROWS($F$90:F92)-1,MATCH("MPN + Description",csvSheet!$1:$1,0)-1,COUNTA(csvSheet!$A:$A)-ROWS($F$90:F92)-2,1)&lt;&gt;"@@@@",ROW(OFFSET(csvSheet!$A$27,ROWS($F$90:F92)-1,MATCH("MPN + Description",csvSheet!$1:$1,0)-1,COUNTA(csvSheet!$A:$A)-ROWS($F$90:F92)-2,1))-MIN(ROW(OFFSET(csvSheet!$A$27,ROWS($F$90:F92)-1,MATCH("MPN + Description",csvSheet!$1:$1,0)-1,COUNTA(csvSheet!$A:$A)-ROWS($F$90:F92)-2,1)))+1),1)))=0,"",IF($D92&lt;&gt;"",INDEX(OFFSET(csvSheet!$A$27,ROWS($F$90:F92)-1,0,COUNTA(csvSheet!$A:$A)-ROWS($F$90:F92)-2,COUNTA(csvSheet!$1:$1)-1),MATCH($D92,OFFSET(csvSheet!$A$27,ROWS($F$90:F92)-1,MATCH("Distributor",csvSheet!$1:$1,0)-1,COUNTA(csvSheet!$A:$A)-ROWS($F$90:F92)-2),0),MATCH("MPN + Description",csvSheet!$1:$1,0)),INDEX(OFFSET(csvSheet!$A$27,ROWS($F$90:F92)-1,MATCH("MPN + Description",csvSheet!$1:$1,0)-1,COUNTA(csvSheet!$A:$A)-ROWS($F$90:F92)-2,1),SMALL(IF(OFFSET(csvSheet!$A$27,ROWS($F$90:F92)-1,MATCH("MPN + Description",csvSheet!$1:$1,0)-1,COUNTA(csvSheet!$A:$A)-ROWS($F$90:F92)-2,1)&lt;&gt;"@@@@",ROW(OFFSET(csvSheet!$A$27,ROWS($F$90:F92)-1,MATCH("MPN + Description",csvSheet!$1:$1,0)-1,COUNTA(csvSheet!$A:$A)-ROWS($F$90:F92)-2,1))-MIN(ROW(OFFSET(csvSheet!$A$27,ROWS($F$90:F92)-1,MATCH("MPN + Description",csvSheet!$1:$1,0)-1,COUNTA(csvSheet!$A:$A)-ROWS($F$90:F92)-2,1)))+1),1)))),"")</f>
        <v xml:space="preserve">ADF4156BCPZ | Clock Generator 500MHz </v>
      </c>
      <c r="G92" s="138"/>
      <c r="H92" s="138"/>
      <c r="I92" s="131"/>
      <c r="J92" s="106" cm="1">
        <f t="array" aca="1" ref="J92" ca="1">IFERROR(IF(IF($D92&lt;&gt;"",INDEX(OFFSET(csvSheet!$A$27,ROWS($J$90:J92)-1,0,COUNTA(csvSheet!$A:$A)-ROWS($J$90:J92)-2,COUNTA(csvSheet!$1:$1)),MATCH($D92,OFFSET(csvSheet!$A$27,ROWS($J$90:J92)-1,MATCH("Distributor",csvSheet!$1:$1,0)-1,COUNTA(csvSheet!$A:$A)-ROWS($J$90:J92)-2,1),0),MATCH("Quantity",csvSheet!$1:$1,0)),INDEX(OFFSET(csvSheet!$A$27,ROWS($J$90:J92)-1,MATCH("Quantity",csvSheet!$1:$1,0)-1,COUNTA(csvSheet!$A:$A)-ROWS($J$90:J92)-2,1),SMALL(IF(OFFSET(csvSheet!$A$27,ROWS($J$90:J92)-1,MATCH("Quantity",csvSheet!$1:$1,0)-1,COUNTA(csvSheet!$A:$A)-ROWS($J$90:J92)-2,1)&lt;&gt;"@@@@",ROW(OFFSET(csvSheet!$A$27,ROWS($J$90:J92)-1,MATCH("Quantity",csvSheet!$1:$1,0)-1,COUNTA(csvSheet!$A:$A)-ROWS($J$90:J92)-2,1))-MIN(ROW(OFFSET(csvSheet!$A$27,ROWS($J$90:J92)-1,MATCH("Quantity",csvSheet!$1:$1,0)-1,COUNTA(csvSheet!$A:$A)-ROWS($J$90:J92)-2,1)))+1),ROWS($J$90:J92))))=0,"",INDEX(OFFSET(csvSheet!$A$27,ROWS($J$90:J92)-1,0,COUNTA(csvSheet!$A:$A)-ROWS($J$90:J92)-2,COUNTA(csvSheet!$1:$1)),MATCH($D92,OFFSET(csvSheet!$A$27,ROWS($J$90:J92)-1,MATCH("Distributor",csvSheet!$1:$1,0)-1,COUNTA(csvSheet!$A:$A)-ROWS($J$90:J92)-2,1),0),MATCH("Quantity",csvSheet!$1:$1,0))),"")</f>
        <v>1</v>
      </c>
      <c r="K92" s="125">
        <f ca="1">IFERROR(IF($D92&lt;&gt;"",IF(ISNUMBER(VALUE(RIGHT(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,LEN(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Price",csvSheet!$1:$1,0)))-FIND(" ",INDEX(OFFSET(csvSheet!$A$27,ROWS($K$90:K92)-1,0,COUNTA(csvSheet!$A:$A)-ROWS($K$90:K92)-2,COUNTA(csvSheet!$1:$1)),MATCH($D92,OFFSET(csvSheet!$A$27,ROWS($K$90:K92)-1,MATCH("Distributor",csvSheet!$1:$1,0)-1,COUNTA(csvSheet!$A:$A)-ROWS($K$90:K92)-2,1),0),MATCH("Unit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)))),VALUE(RIGHT(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,LEN(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Price",csvSheet!$1:$1,0)))-FIND(" ",INDEX(OFFSET(csvSheet!$A$27,ROWS($K$90:K92)-1,0,COUNTA(csvSheet!$A:$A)-ROWS($K$90:K92)-2,COUNTA(csvSheet!$1:$1)),MATCH($D92,OFFSET(csvSheet!$A$27,ROWS($K$90:K92)-1,MATCH("Distributor",csvSheet!$1:$1,0)-1,COUNTA(csvSheet!$A:$A)-ROWS($K$90:K92)-2,1),0),MATCH("Unit Price",csvSheet!$1:$1,0))))),"N/A"),""),"N/A")</f>
        <v>506.84199999999998</v>
      </c>
      <c r="L92" s="126"/>
      <c r="M92" s="127"/>
      <c r="N92" s="125">
        <f ca="1">IFERROR(IF($D92&lt;&gt;"",IF(ISNUMBER(VALUE(RIGHT(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,LEN(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Price",csvSheet!$1:$1,0)))-FIND(" ",INDEX(OFFSET(csvSheet!$A$27,ROWS($N$90:N92)-1,0,COUNTA(csvSheet!$A:$A)-ROWS($N$90:N92)-2,COUNTA(csvSheet!$1:$1)),MATCH($D92,OFFSET(csvSheet!$A$27,ROWS($N$90:N92)-1,MATCH("Distributor",csvSheet!$1:$1,0)-1,COUNTA(csvSheet!$A:$A)-ROWS($N$90:N92)-2,1),0),MATCH("Total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)))),VALUE(RIGHT(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,LEN(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Price",csvSheet!$1:$1,0)))-FIND(" ",INDEX(OFFSET(csvSheet!$A$27,ROWS($N$90:N92)-1,0,COUNTA(csvSheet!$A:$A)-ROWS($N$90:N92)-2,COUNTA(csvSheet!$1:$1)),MATCH($D92,OFFSET(csvSheet!$A$27,ROWS($N$90:N92)-1,MATCH("Distributor",csvSheet!$1:$1,0)-1,COUNTA(csvSheet!$A:$A)-ROWS($N$90:N92)-2,1),0),MATCH("Total Price",csvSheet!$1:$1,0))))),"N/A"),""),"N/A")</f>
        <v>506.84</v>
      </c>
      <c r="O92" s="126"/>
      <c r="P92" s="107"/>
    </row>
    <row r="93" spans="2:16" x14ac:dyDescent="0.25">
      <c r="B93"/>
      <c r="C93" s="105">
        <v>4</v>
      </c>
      <c r="D93" s="130" t="str" cm="1">
        <f t="array" aca="1" ref="D9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93)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93)+25))),"")</f>
        <v/>
      </c>
      <c r="E93" s="131"/>
      <c r="F93" s="130" t="str" cm="1">
        <f t="array" aca="1" ref="F93" ca="1">IFERROR(IF(IF($D93&lt;&gt;"",INDEX(OFFSET(csvSheet!$A$27,ROWS($F$90:F93)-1,0,COUNTA(csvSheet!$A:$A)-ROWS($F$90:F93)-2,COUNTA(csvSheet!$1:$1)-1),MATCH($D93,OFFSET(csvSheet!$A$27,ROWS($F$90:F93)-1,MATCH("Distributor",csvSheet!$1:$1,0)-1,COUNTA(csvSheet!$A:$A)-ROWS($F$90:F93)-2),0),MATCH("MPN + Description",csvSheet!$1:$1,0)),INDEX(OFFSET(csvSheet!$A$27,ROWS($F$90:F93)-1,MATCH("MPN + Description",csvSheet!$1:$1,0)-1,COUNTA(csvSheet!$A:$A)-ROWS($F$90:F93)-2,1),SMALL(IF(OFFSET(csvSheet!$A$27,ROWS($F$90:F93)-1,MATCH("MPN + Description",csvSheet!$1:$1,0)-1,COUNTA(csvSheet!$A:$A)-ROWS($F$90:F93)-2,1)&lt;&gt;"@@@@",ROW(OFFSET(csvSheet!$A$27,ROWS($F$90:F93)-1,MATCH("MPN + Description",csvSheet!$1:$1,0)-1,COUNTA(csvSheet!$A:$A)-ROWS($F$90:F93)-2,1))-MIN(ROW(OFFSET(csvSheet!$A$27,ROWS($F$90:F93)-1,MATCH("MPN + Description",csvSheet!$1:$1,0)-1,COUNTA(csvSheet!$A:$A)-ROWS($F$90:F93)-2,1)))+1),1)))=0,"",IF($D93&lt;&gt;"",INDEX(OFFSET(csvSheet!$A$27,ROWS($F$90:F93)-1,0,COUNTA(csvSheet!$A:$A)-ROWS($F$90:F93)-2,COUNTA(csvSheet!$1:$1)-1),MATCH($D93,OFFSET(csvSheet!$A$27,ROWS($F$90:F93)-1,MATCH("Distributor",csvSheet!$1:$1,0)-1,COUNTA(csvSheet!$A:$A)-ROWS($F$90:F93)-2),0),MATCH("MPN + Description",csvSheet!$1:$1,0)),INDEX(OFFSET(csvSheet!$A$27,ROWS($F$90:F93)-1,MATCH("MPN + Description",csvSheet!$1:$1,0)-1,COUNTA(csvSheet!$A:$A)-ROWS($F$90:F93)-2,1),SMALL(IF(OFFSET(csvSheet!$A$27,ROWS($F$90:F93)-1,MATCH("MPN + Description",csvSheet!$1:$1,0)-1,COUNTA(csvSheet!$A:$A)-ROWS($F$90:F93)-2,1)&lt;&gt;"@@@@",ROW(OFFSET(csvSheet!$A$27,ROWS($F$90:F93)-1,MATCH("MPN + Description",csvSheet!$1:$1,0)-1,COUNTA(csvSheet!$A:$A)-ROWS($F$90:F93)-2,1))-MIN(ROW(OFFSET(csvSheet!$A$27,ROWS($F$90:F93)-1,MATCH("MPN + Description",csvSheet!$1:$1,0)-1,COUNTA(csvSheet!$A:$A)-ROWS($F$90:F93)-2,1)))+1),1)))),"")</f>
        <v>to 6.2GHz Input 20-Pin LFCSP Processi</v>
      </c>
      <c r="G93" s="138"/>
      <c r="H93" s="138"/>
      <c r="I93" s="131"/>
      <c r="J93" s="106" t="str" cm="1">
        <f t="array" aca="1" ref="J93" ca="1">IFERROR(IF(IF($D93&lt;&gt;"",INDEX(OFFSET(csvSheet!$A$27,ROWS($J$90:J93)-1,0,COUNTA(csvSheet!$A:$A)-ROWS($J$90:J93)-2,COUNTA(csvSheet!$1:$1)),MATCH($D93,OFFSET(csvSheet!$A$27,ROWS($J$90:J93)-1,MATCH("Distributor",csvSheet!$1:$1,0)-1,COUNTA(csvSheet!$A:$A)-ROWS($J$90:J93)-2,1),0),MATCH("Quantity",csvSheet!$1:$1,0)),INDEX(OFFSET(csvSheet!$A$27,ROWS($J$90:J93)-1,MATCH("Quantity",csvSheet!$1:$1,0)-1,COUNTA(csvSheet!$A:$A)-ROWS($J$90:J93)-2,1),SMALL(IF(OFFSET(csvSheet!$A$27,ROWS($J$90:J93)-1,MATCH("Quantity",csvSheet!$1:$1,0)-1,COUNTA(csvSheet!$A:$A)-ROWS($J$90:J93)-2,1)&lt;&gt;"@@@@",ROW(OFFSET(csvSheet!$A$27,ROWS($J$90:J93)-1,MATCH("Quantity",csvSheet!$1:$1,0)-1,COUNTA(csvSheet!$A:$A)-ROWS($J$90:J93)-2,1))-MIN(ROW(OFFSET(csvSheet!$A$27,ROWS($J$90:J93)-1,MATCH("Quantity",csvSheet!$1:$1,0)-1,COUNTA(csvSheet!$A:$A)-ROWS($J$90:J93)-2,1)))+1),ROWS($J$90:J93))))=0,"",INDEX(OFFSET(csvSheet!$A$27,ROWS($J$90:J93)-1,0,COUNTA(csvSheet!$A:$A)-ROWS($J$90:J93)-2,COUNTA(csvSheet!$1:$1)),MATCH($D93,OFFSET(csvSheet!$A$27,ROWS($J$90:J93)-1,MATCH("Distributor",csvSheet!$1:$1,0)-1,COUNTA(csvSheet!$A:$A)-ROWS($J$90:J93)-2,1),0),MATCH("Quantity",csvSheet!$1:$1,0))),"")</f>
        <v/>
      </c>
      <c r="K93" s="125" t="str">
        <f ca="1">IFERROR(IF($D93&lt;&gt;"",IF(ISNUMBER(VALUE(RIGHT(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,LEN(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Price",csvSheet!$1:$1,0)))-FIND(" ",INDEX(OFFSET(csvSheet!$A$27,ROWS($K$90:K93)-1,0,COUNTA(csvSheet!$A:$A)-ROWS($K$90:K93)-2,COUNTA(csvSheet!$1:$1)),MATCH($D93,OFFSET(csvSheet!$A$27,ROWS($K$90:K93)-1,MATCH("Distributor",csvSheet!$1:$1,0)-1,COUNTA(csvSheet!$A:$A)-ROWS($K$90:K93)-2,1),0),MATCH("Unit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)))),VALUE(RIGHT(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,LEN(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Price",csvSheet!$1:$1,0)))-FIND(" ",INDEX(OFFSET(csvSheet!$A$27,ROWS($K$90:K93)-1,0,COUNTA(csvSheet!$A:$A)-ROWS($K$90:K93)-2,COUNTA(csvSheet!$1:$1)),MATCH($D93,OFFSET(csvSheet!$A$27,ROWS($K$90:K93)-1,MATCH("Distributor",csvSheet!$1:$1,0)-1,COUNTA(csvSheet!$A:$A)-ROWS($K$90:K93)-2,1),0),MATCH("Unit Price",csvSheet!$1:$1,0))))),"N/A"),""),"N/A")</f>
        <v/>
      </c>
      <c r="L93" s="126"/>
      <c r="M93" s="127"/>
      <c r="N93" s="125" t="str">
        <f ca="1">IFERROR(IF($D93&lt;&gt;"",IF(ISNUMBER(VALUE(RIGHT(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,LEN(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Price",csvSheet!$1:$1,0)))-FIND(" ",INDEX(OFFSET(csvSheet!$A$27,ROWS($N$90:N93)-1,0,COUNTA(csvSheet!$A:$A)-ROWS($N$90:N93)-2,COUNTA(csvSheet!$1:$1)),MATCH($D93,OFFSET(csvSheet!$A$27,ROWS($N$90:N93)-1,MATCH("Distributor",csvSheet!$1:$1,0)-1,COUNTA(csvSheet!$A:$A)-ROWS($N$90:N93)-2,1),0),MATCH("Total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)))),VALUE(RIGHT(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,LEN(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Price",csvSheet!$1:$1,0)))-FIND(" ",INDEX(OFFSET(csvSheet!$A$27,ROWS($N$90:N93)-1,0,COUNTA(csvSheet!$A:$A)-ROWS($N$90:N93)-2,COUNTA(csvSheet!$1:$1)),MATCH($D93,OFFSET(csvSheet!$A$27,ROWS($N$90:N93)-1,MATCH("Distributor",csvSheet!$1:$1,0)-1,COUNTA(csvSheet!$A:$A)-ROWS($N$90:N93)-2,1),0),MATCH("Total Price",csvSheet!$1:$1,0))))),"N/A"),""),"N/A")</f>
        <v/>
      </c>
      <c r="O93" s="126"/>
      <c r="P93" s="107"/>
    </row>
    <row r="94" spans="2:16" x14ac:dyDescent="0.25">
      <c r="B94"/>
      <c r="C94" s="105">
        <v>5</v>
      </c>
      <c r="D94" s="130" t="str" cm="1">
        <f t="array" aca="1" ref="D9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94)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94)+25))),"")</f>
        <v/>
      </c>
      <c r="E94" s="131"/>
      <c r="F94" s="130" t="str" cm="1">
        <f t="array" aca="1" ref="F94" ca="1">IFERROR(IF(IF($D94&lt;&gt;"",INDEX(OFFSET(csvSheet!$A$27,ROWS($F$90:F94)-1,0,COUNTA(csvSheet!$A:$A)-ROWS($F$90:F94)-2,COUNTA(csvSheet!$1:$1)-1),MATCH($D94,OFFSET(csvSheet!$A$27,ROWS($F$90:F94)-1,MATCH("Distributor",csvSheet!$1:$1,0)-1,COUNTA(csvSheet!$A:$A)-ROWS($F$90:F94)-2),0),MATCH("MPN + Description",csvSheet!$1:$1,0)),INDEX(OFFSET(csvSheet!$A$27,ROWS($F$90:F94)-1,MATCH("MPN + Description",csvSheet!$1:$1,0)-1,COUNTA(csvSheet!$A:$A)-ROWS($F$90:F94)-2,1),SMALL(IF(OFFSET(csvSheet!$A$27,ROWS($F$90:F94)-1,MATCH("MPN + Description",csvSheet!$1:$1,0)-1,COUNTA(csvSheet!$A:$A)-ROWS($F$90:F94)-2,1)&lt;&gt;"@@@@",ROW(OFFSET(csvSheet!$A$27,ROWS($F$90:F94)-1,MATCH("MPN + Description",csvSheet!$1:$1,0)-1,COUNTA(csvSheet!$A:$A)-ROWS($F$90:F94)-2,1))-MIN(ROW(OFFSET(csvSheet!$A$27,ROWS($F$90:F94)-1,MATCH("MPN + Description",csvSheet!$1:$1,0)-1,COUNTA(csvSheet!$A:$A)-ROWS($F$90:F94)-2,1)))+1),1)))=0,"",IF($D94&lt;&gt;"",INDEX(OFFSET(csvSheet!$A$27,ROWS($F$90:F94)-1,0,COUNTA(csvSheet!$A:$A)-ROWS($F$90:F94)-2,COUNTA(csvSheet!$1:$1)-1),MATCH($D94,OFFSET(csvSheet!$A$27,ROWS($F$90:F94)-1,MATCH("Distributor",csvSheet!$1:$1,0)-1,COUNTA(csvSheet!$A:$A)-ROWS($F$90:F94)-2),0),MATCH("MPN + Description",csvSheet!$1:$1,0)),INDEX(OFFSET(csvSheet!$A$27,ROWS($F$90:F94)-1,MATCH("MPN + Description",csvSheet!$1:$1,0)-1,COUNTA(csvSheet!$A:$A)-ROWS($F$90:F94)-2,1),SMALL(IF(OFFSET(csvSheet!$A$27,ROWS($F$90:F94)-1,MATCH("MPN + Description",csvSheet!$1:$1,0)-1,COUNTA(csvSheet!$A:$A)-ROWS($F$90:F94)-2,1)&lt;&gt;"@@@@",ROW(OFFSET(csvSheet!$A$27,ROWS($F$90:F94)-1,MATCH("MPN + Description",csvSheet!$1:$1,0)-1,COUNTA(csvSheet!$A:$A)-ROWS($F$90:F94)-2,1))-MIN(ROW(OFFSET(csvSheet!$A$27,ROWS($F$90:F94)-1,MATCH("MPN + Description",csvSheet!$1:$1,0)-1,COUNTA(csvSheet!$A:$A)-ROWS($F$90:F94)-2,1)))+1),1)))),"")</f>
        <v>ng EP</v>
      </c>
      <c r="G94" s="138"/>
      <c r="H94" s="138"/>
      <c r="I94" s="131"/>
      <c r="J94" s="106" t="str" cm="1">
        <f t="array" aca="1" ref="J94" ca="1">IFERROR(IF(IF($D94&lt;&gt;"",INDEX(OFFSET(csvSheet!$A$27,ROWS($J$90:J94)-1,0,COUNTA(csvSheet!$A:$A)-ROWS($J$90:J94)-2,COUNTA(csvSheet!$1:$1)),MATCH($D94,OFFSET(csvSheet!$A$27,ROWS($J$90:J94)-1,MATCH("Distributor",csvSheet!$1:$1,0)-1,COUNTA(csvSheet!$A:$A)-ROWS($J$90:J94)-2,1),0),MATCH("Quantity",csvSheet!$1:$1,0)),INDEX(OFFSET(csvSheet!$A$27,ROWS($J$90:J94)-1,MATCH("Quantity",csvSheet!$1:$1,0)-1,COUNTA(csvSheet!$A:$A)-ROWS($J$90:J94)-2,1),SMALL(IF(OFFSET(csvSheet!$A$27,ROWS($J$90:J94)-1,MATCH("Quantity",csvSheet!$1:$1,0)-1,COUNTA(csvSheet!$A:$A)-ROWS($J$90:J94)-2,1)&lt;&gt;"@@@@",ROW(OFFSET(csvSheet!$A$27,ROWS($J$90:J94)-1,MATCH("Quantity",csvSheet!$1:$1,0)-1,COUNTA(csvSheet!$A:$A)-ROWS($J$90:J94)-2,1))-MIN(ROW(OFFSET(csvSheet!$A$27,ROWS($J$90:J94)-1,MATCH("Quantity",csvSheet!$1:$1,0)-1,COUNTA(csvSheet!$A:$A)-ROWS($J$90:J94)-2,1)))+1),ROWS($J$90:J94))))=0,"",INDEX(OFFSET(csvSheet!$A$27,ROWS($J$90:J94)-1,0,COUNTA(csvSheet!$A:$A)-ROWS($J$90:J94)-2,COUNTA(csvSheet!$1:$1)),MATCH($D94,OFFSET(csvSheet!$A$27,ROWS($J$90:J94)-1,MATCH("Distributor",csvSheet!$1:$1,0)-1,COUNTA(csvSheet!$A:$A)-ROWS($J$90:J94)-2,1),0),MATCH("Quantity",csvSheet!$1:$1,0))),"")</f>
        <v/>
      </c>
      <c r="K94" s="125" t="str">
        <f ca="1">IFERROR(IF($D94&lt;&gt;"",IF(ISNUMBER(VALUE(RIGHT(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,LEN(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Price",csvSheet!$1:$1,0)))-FIND(" ",INDEX(OFFSET(csvSheet!$A$27,ROWS($K$90:K94)-1,0,COUNTA(csvSheet!$A:$A)-ROWS($K$90:K94)-2,COUNTA(csvSheet!$1:$1)),MATCH($D94,OFFSET(csvSheet!$A$27,ROWS($K$90:K94)-1,MATCH("Distributor",csvSheet!$1:$1,0)-1,COUNTA(csvSheet!$A:$A)-ROWS($K$90:K94)-2,1),0),MATCH("Unit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)))),VALUE(RIGHT(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,LEN(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Price",csvSheet!$1:$1,0)))-FIND(" ",INDEX(OFFSET(csvSheet!$A$27,ROWS($K$90:K94)-1,0,COUNTA(csvSheet!$A:$A)-ROWS($K$90:K94)-2,COUNTA(csvSheet!$1:$1)),MATCH($D94,OFFSET(csvSheet!$A$27,ROWS($K$90:K94)-1,MATCH("Distributor",csvSheet!$1:$1,0)-1,COUNTA(csvSheet!$A:$A)-ROWS($K$90:K94)-2,1),0),MATCH("Unit Price",csvSheet!$1:$1,0))))),"N/A"),""),"N/A")</f>
        <v/>
      </c>
      <c r="L94" s="126"/>
      <c r="M94" s="127"/>
      <c r="N94" s="125" t="str">
        <f ca="1">IFERROR(IF($D94&lt;&gt;"",IF(ISNUMBER(VALUE(RIGHT(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,LEN(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Price",csvSheet!$1:$1,0)))-FIND(" ",INDEX(OFFSET(csvSheet!$A$27,ROWS($N$90:N94)-1,0,COUNTA(csvSheet!$A:$A)-ROWS($N$90:N94)-2,COUNTA(csvSheet!$1:$1)),MATCH($D94,OFFSET(csvSheet!$A$27,ROWS($N$90:N94)-1,MATCH("Distributor",csvSheet!$1:$1,0)-1,COUNTA(csvSheet!$A:$A)-ROWS($N$90:N94)-2,1),0),MATCH("Total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)))),VALUE(RIGHT(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,LEN(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Price",csvSheet!$1:$1,0)))-FIND(" ",INDEX(OFFSET(csvSheet!$A$27,ROWS($N$90:N94)-1,0,COUNTA(csvSheet!$A:$A)-ROWS($N$90:N94)-2,COUNTA(csvSheet!$1:$1)),MATCH($D94,OFFSET(csvSheet!$A$27,ROWS($N$90:N94)-1,MATCH("Distributor",csvSheet!$1:$1,0)-1,COUNTA(csvSheet!$A:$A)-ROWS($N$90:N94)-2,1),0),MATCH("Total Price",csvSheet!$1:$1,0))))),"N/A"),""),"N/A")</f>
        <v/>
      </c>
      <c r="O94" s="126"/>
      <c r="P94" s="107"/>
    </row>
    <row r="95" spans="2:16" x14ac:dyDescent="0.25">
      <c r="B95"/>
      <c r="C95" s="105">
        <v>6</v>
      </c>
      <c r="D95" s="130" t="str" cm="1">
        <f t="array" aca="1" ref="D9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95)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95)+25))),"")</f>
        <v>Mouser</v>
      </c>
      <c r="E95" s="131"/>
      <c r="F95" s="130" t="str" cm="1">
        <f t="array" aca="1" ref="F95" ca="1">IFERROR(IF(IF($D95&lt;&gt;"",INDEX(OFFSET(csvSheet!$A$27,ROWS($F$90:F95)-1,0,COUNTA(csvSheet!$A:$A)-ROWS($F$90:F95)-2,COUNTA(csvSheet!$1:$1)-1),MATCH($D95,OFFSET(csvSheet!$A$27,ROWS($F$90:F95)-1,MATCH("Distributor",csvSheet!$1:$1,0)-1,COUNTA(csvSheet!$A:$A)-ROWS($F$90:F95)-2),0),MATCH("MPN + Description",csvSheet!$1:$1,0)),INDEX(OFFSET(csvSheet!$A$27,ROWS($F$90:F95)-1,MATCH("MPN + Description",csvSheet!$1:$1,0)-1,COUNTA(csvSheet!$A:$A)-ROWS($F$90:F95)-2,1),SMALL(IF(OFFSET(csvSheet!$A$27,ROWS($F$90:F95)-1,MATCH("MPN + Description",csvSheet!$1:$1,0)-1,COUNTA(csvSheet!$A:$A)-ROWS($F$90:F95)-2,1)&lt;&gt;"@@@@",ROW(OFFSET(csvSheet!$A$27,ROWS($F$90:F95)-1,MATCH("MPN + Description",csvSheet!$1:$1,0)-1,COUNTA(csvSheet!$A:$A)-ROWS($F$90:F95)-2,1))-MIN(ROW(OFFSET(csvSheet!$A$27,ROWS($F$90:F95)-1,MATCH("MPN + Description",csvSheet!$1:$1,0)-1,COUNTA(csvSheet!$A:$A)-ROWS($F$90:F95)-2,1)))+1),1)))=0,"",IF($D95&lt;&gt;"",INDEX(OFFSET(csvSheet!$A$27,ROWS($F$90:F95)-1,0,COUNTA(csvSheet!$A:$A)-ROWS($F$90:F95)-2,COUNTA(csvSheet!$1:$1)-1),MATCH($D95,OFFSET(csvSheet!$A$27,ROWS($F$90:F95)-1,MATCH("Distributor",csvSheet!$1:$1,0)-1,COUNTA(csvSheet!$A:$A)-ROWS($F$90:F95)-2),0),MATCH("MPN + Description",csvSheet!$1:$1,0)),INDEX(OFFSET(csvSheet!$A$27,ROWS($F$90:F95)-1,MATCH("MPN + Description",csvSheet!$1:$1,0)-1,COUNTA(csvSheet!$A:$A)-ROWS($F$90:F95)-2,1),SMALL(IF(OFFSET(csvSheet!$A$27,ROWS($F$90:F95)-1,MATCH("MPN + Description",csvSheet!$1:$1,0)-1,COUNTA(csvSheet!$A:$A)-ROWS($F$90:F95)-2,1)&lt;&gt;"@@@@",ROW(OFFSET(csvSheet!$A$27,ROWS($F$90:F95)-1,MATCH("MPN + Description",csvSheet!$1:$1,0)-1,COUNTA(csvSheet!$A:$A)-ROWS($F$90:F95)-2,1))-MIN(ROW(OFFSET(csvSheet!$A$27,ROWS($F$90:F95)-1,MATCH("MPN + Description",csvSheet!$1:$1,0)-1,COUNTA(csvSheet!$A:$A)-ROWS($F$90:F95)-2,1)))+1),1)))),"")</f>
        <v xml:space="preserve">MIC1555YM5-TR | MIC1555 Series 5 MHz </v>
      </c>
      <c r="G95" s="138"/>
      <c r="H95" s="138"/>
      <c r="I95" s="131"/>
      <c r="J95" s="106" cm="1">
        <f t="array" aca="1" ref="J95" ca="1">IFERROR(IF(IF($D95&lt;&gt;"",INDEX(OFFSET(csvSheet!$A$27,ROWS($J$90:J95)-1,0,COUNTA(csvSheet!$A:$A)-ROWS($J$90:J95)-2,COUNTA(csvSheet!$1:$1)),MATCH($D95,OFFSET(csvSheet!$A$27,ROWS($J$90:J95)-1,MATCH("Distributor",csvSheet!$1:$1,0)-1,COUNTA(csvSheet!$A:$A)-ROWS($J$90:J95)-2,1),0),MATCH("Quantity",csvSheet!$1:$1,0)),INDEX(OFFSET(csvSheet!$A$27,ROWS($J$90:J95)-1,MATCH("Quantity",csvSheet!$1:$1,0)-1,COUNTA(csvSheet!$A:$A)-ROWS($J$90:J95)-2,1),SMALL(IF(OFFSET(csvSheet!$A$27,ROWS($J$90:J95)-1,MATCH("Quantity",csvSheet!$1:$1,0)-1,COUNTA(csvSheet!$A:$A)-ROWS($J$90:J95)-2,1)&lt;&gt;"@@@@",ROW(OFFSET(csvSheet!$A$27,ROWS($J$90:J95)-1,MATCH("Quantity",csvSheet!$1:$1,0)-1,COUNTA(csvSheet!$A:$A)-ROWS($J$90:J95)-2,1))-MIN(ROW(OFFSET(csvSheet!$A$27,ROWS($J$90:J95)-1,MATCH("Quantity",csvSheet!$1:$1,0)-1,COUNTA(csvSheet!$A:$A)-ROWS($J$90:J95)-2,1)))+1),ROWS($J$90:J95))))=0,"",INDEX(OFFSET(csvSheet!$A$27,ROWS($J$90:J95)-1,0,COUNTA(csvSheet!$A:$A)-ROWS($J$90:J95)-2,COUNTA(csvSheet!$1:$1)),MATCH($D95,OFFSET(csvSheet!$A$27,ROWS($J$90:J95)-1,MATCH("Distributor",csvSheet!$1:$1,0)-1,COUNTA(csvSheet!$A:$A)-ROWS($J$90:J95)-2,1),0),MATCH("Quantity",csvSheet!$1:$1,0))),"")</f>
        <v>1</v>
      </c>
      <c r="K95" s="125">
        <f ca="1">IFERROR(IF($D95&lt;&gt;"",IF(ISNUMBER(VALUE(RIGHT(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,LEN(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Price",csvSheet!$1:$1,0)))-FIND(" ",INDEX(OFFSET(csvSheet!$A$27,ROWS($K$90:K95)-1,0,COUNTA(csvSheet!$A:$A)-ROWS($K$90:K95)-2,COUNTA(csvSheet!$1:$1)),MATCH($D95,OFFSET(csvSheet!$A$27,ROWS($K$90:K95)-1,MATCH("Distributor",csvSheet!$1:$1,0)-1,COUNTA(csvSheet!$A:$A)-ROWS($K$90:K95)-2,1),0),MATCH("Unit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)))),VALUE(RIGHT(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,LEN(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Price",csvSheet!$1:$1,0)))-FIND(" ",INDEX(OFFSET(csvSheet!$A$27,ROWS($K$90:K95)-1,0,COUNTA(csvSheet!$A:$A)-ROWS($K$90:K95)-2,COUNTA(csvSheet!$1:$1)),MATCH($D95,OFFSET(csvSheet!$A$27,ROWS($K$90:K95)-1,MATCH("Distributor",csvSheet!$1:$1,0)-1,COUNTA(csvSheet!$A:$A)-ROWS($K$90:K95)-2,1),0),MATCH("Unit Price",csvSheet!$1:$1,0))))),"N/A"),""),"N/A")</f>
        <v>58.207000000000001</v>
      </c>
      <c r="L95" s="126"/>
      <c r="M95" s="127"/>
      <c r="N95" s="125">
        <f ca="1">IFERROR(IF($D95&lt;&gt;"",IF(ISNUMBER(VALUE(RIGHT(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,LEN(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Price",csvSheet!$1:$1,0)))-FIND(" ",INDEX(OFFSET(csvSheet!$A$27,ROWS($N$90:N95)-1,0,COUNTA(csvSheet!$A:$A)-ROWS($N$90:N95)-2,COUNTA(csvSheet!$1:$1)),MATCH($D95,OFFSET(csvSheet!$A$27,ROWS($N$90:N95)-1,MATCH("Distributor",csvSheet!$1:$1,0)-1,COUNTA(csvSheet!$A:$A)-ROWS($N$90:N95)-2,1),0),MATCH("Total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)))),VALUE(RIGHT(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,LEN(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Price",csvSheet!$1:$1,0)))-FIND(" ",INDEX(OFFSET(csvSheet!$A$27,ROWS($N$90:N95)-1,0,COUNTA(csvSheet!$A:$A)-ROWS($N$90:N95)-2,COUNTA(csvSheet!$1:$1)),MATCH($D95,OFFSET(csvSheet!$A$27,ROWS($N$90:N95)-1,MATCH("Distributor",csvSheet!$1:$1,0)-1,COUNTA(csvSheet!$A:$A)-ROWS($N$90:N95)-2,1),0),MATCH("Total Price",csvSheet!$1:$1,0))))),"N/A"),""),"N/A")</f>
        <v>58.21</v>
      </c>
      <c r="O95" s="126"/>
      <c r="P95" s="107"/>
    </row>
    <row r="96" spans="2:16" x14ac:dyDescent="0.25">
      <c r="B96"/>
      <c r="C96" s="105">
        <v>7</v>
      </c>
      <c r="D96" s="130" t="str" cm="1">
        <f t="array" aca="1" ref="D9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96)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96)+25))),"")</f>
        <v/>
      </c>
      <c r="E96" s="131"/>
      <c r="F96" s="130" t="str" cm="1">
        <f t="array" aca="1" ref="F96" ca="1">IFERROR(IF(IF($D96&lt;&gt;"",INDEX(OFFSET(csvSheet!$A$27,ROWS($F$90:F96)-1,0,COUNTA(csvSheet!$A:$A)-ROWS($F$90:F96)-2,COUNTA(csvSheet!$1:$1)-1),MATCH($D96,OFFSET(csvSheet!$A$27,ROWS($F$90:F96)-1,MATCH("Distributor",csvSheet!$1:$1,0)-1,COUNTA(csvSheet!$A:$A)-ROWS($F$90:F96)-2),0),MATCH("MPN + Description",csvSheet!$1:$1,0)),INDEX(OFFSET(csvSheet!$A$27,ROWS($F$90:F96)-1,MATCH("MPN + Description",csvSheet!$1:$1,0)-1,COUNTA(csvSheet!$A:$A)-ROWS($F$90:F96)-2,1),SMALL(IF(OFFSET(csvSheet!$A$27,ROWS($F$90:F96)-1,MATCH("MPN + Description",csvSheet!$1:$1,0)-1,COUNTA(csvSheet!$A:$A)-ROWS($F$90:F96)-2,1)&lt;&gt;"@@@@",ROW(OFFSET(csvSheet!$A$27,ROWS($F$90:F96)-1,MATCH("MPN + Description",csvSheet!$1:$1,0)-1,COUNTA(csvSheet!$A:$A)-ROWS($F$90:F96)-2,1))-MIN(ROW(OFFSET(csvSheet!$A$27,ROWS($F$90:F96)-1,MATCH("MPN + Description",csvSheet!$1:$1,0)-1,COUNTA(csvSheet!$A:$A)-ROWS($F$90:F96)-2,1)))+1),1)))=0,"",IF($D96&lt;&gt;"",INDEX(OFFSET(csvSheet!$A$27,ROWS($F$90:F96)-1,0,COUNTA(csvSheet!$A:$A)-ROWS($F$90:F96)-2,COUNTA(csvSheet!$1:$1)-1),MATCH($D96,OFFSET(csvSheet!$A$27,ROWS($F$90:F96)-1,MATCH("Distributor",csvSheet!$1:$1,0)-1,COUNTA(csvSheet!$A:$A)-ROWS($F$90:F96)-2),0),MATCH("MPN + Description",csvSheet!$1:$1,0)),INDEX(OFFSET(csvSheet!$A$27,ROWS($F$90:F96)-1,MATCH("MPN + Description",csvSheet!$1:$1,0)-1,COUNTA(csvSheet!$A:$A)-ROWS($F$90:F96)-2,1),SMALL(IF(OFFSET(csvSheet!$A$27,ROWS($F$90:F96)-1,MATCH("MPN + Description",csvSheet!$1:$1,0)-1,COUNTA(csvSheet!$A:$A)-ROWS($F$90:F96)-2,1)&lt;&gt;"@@@@",ROW(OFFSET(csvSheet!$A$27,ROWS($F$90:F96)-1,MATCH("MPN + Description",csvSheet!$1:$1,0)-1,COUNTA(csvSheet!$A:$A)-ROWS($F$90:F96)-2,1))-MIN(ROW(OFFSET(csvSheet!$A$27,ROWS($F$90:F96)-1,MATCH("MPN + Description",csvSheet!$1:$1,0)-1,COUNTA(csvSheet!$A:$A)-ROWS($F$90:F96)-2,1)))+1),1)))),"")</f>
        <v>20 mA IttyBitty RC Timer / Oscillator</v>
      </c>
      <c r="G96" s="138"/>
      <c r="H96" s="138"/>
      <c r="I96" s="131"/>
      <c r="J96" s="106" t="str" cm="1">
        <f t="array" aca="1" ref="J96" ca="1">IFERROR(IF(IF($D96&lt;&gt;"",INDEX(OFFSET(csvSheet!$A$27,ROWS($J$90:J96)-1,0,COUNTA(csvSheet!$A:$A)-ROWS($J$90:J96)-2,COUNTA(csvSheet!$1:$1)),MATCH($D96,OFFSET(csvSheet!$A$27,ROWS($J$90:J96)-1,MATCH("Distributor",csvSheet!$1:$1,0)-1,COUNTA(csvSheet!$A:$A)-ROWS($J$90:J96)-2,1),0),MATCH("Quantity",csvSheet!$1:$1,0)),INDEX(OFFSET(csvSheet!$A$27,ROWS($J$90:J96)-1,MATCH("Quantity",csvSheet!$1:$1,0)-1,COUNTA(csvSheet!$A:$A)-ROWS($J$90:J96)-2,1),SMALL(IF(OFFSET(csvSheet!$A$27,ROWS($J$90:J96)-1,MATCH("Quantity",csvSheet!$1:$1,0)-1,COUNTA(csvSheet!$A:$A)-ROWS($J$90:J96)-2,1)&lt;&gt;"@@@@",ROW(OFFSET(csvSheet!$A$27,ROWS($J$90:J96)-1,MATCH("Quantity",csvSheet!$1:$1,0)-1,COUNTA(csvSheet!$A:$A)-ROWS($J$90:J96)-2,1))-MIN(ROW(OFFSET(csvSheet!$A$27,ROWS($J$90:J96)-1,MATCH("Quantity",csvSheet!$1:$1,0)-1,COUNTA(csvSheet!$A:$A)-ROWS($J$90:J96)-2,1)))+1),ROWS($J$90:J96))))=0,"",INDEX(OFFSET(csvSheet!$A$27,ROWS($J$90:J96)-1,0,COUNTA(csvSheet!$A:$A)-ROWS($J$90:J96)-2,COUNTA(csvSheet!$1:$1)),MATCH($D96,OFFSET(csvSheet!$A$27,ROWS($J$90:J96)-1,MATCH("Distributor",csvSheet!$1:$1,0)-1,COUNTA(csvSheet!$A:$A)-ROWS($J$90:J96)-2,1),0),MATCH("Quantity",csvSheet!$1:$1,0))),"")</f>
        <v/>
      </c>
      <c r="K96" s="125" t="str">
        <f ca="1">IFERROR(IF($D96&lt;&gt;"",IF(ISNUMBER(VALUE(RIGHT(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,LEN(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Price",csvSheet!$1:$1,0)))-FIND(" ",INDEX(OFFSET(csvSheet!$A$27,ROWS($K$90:K96)-1,0,COUNTA(csvSheet!$A:$A)-ROWS($K$90:K96)-2,COUNTA(csvSheet!$1:$1)),MATCH($D96,OFFSET(csvSheet!$A$27,ROWS($K$90:K96)-1,MATCH("Distributor",csvSheet!$1:$1,0)-1,COUNTA(csvSheet!$A:$A)-ROWS($K$90:K96)-2,1),0),MATCH("Unit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)))),VALUE(RIGHT(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,LEN(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Price",csvSheet!$1:$1,0)))-FIND(" ",INDEX(OFFSET(csvSheet!$A$27,ROWS($K$90:K96)-1,0,COUNTA(csvSheet!$A:$A)-ROWS($K$90:K96)-2,COUNTA(csvSheet!$1:$1)),MATCH($D96,OFFSET(csvSheet!$A$27,ROWS($K$90:K96)-1,MATCH("Distributor",csvSheet!$1:$1,0)-1,COUNTA(csvSheet!$A:$A)-ROWS($K$90:K96)-2,1),0),MATCH("Unit Price",csvSheet!$1:$1,0))))),"N/A"),""),"N/A")</f>
        <v/>
      </c>
      <c r="L96" s="126"/>
      <c r="M96" s="127"/>
      <c r="N96" s="125" t="str">
        <f ca="1">IFERROR(IF($D96&lt;&gt;"",IF(ISNUMBER(VALUE(RIGHT(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,LEN(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Price",csvSheet!$1:$1,0)))-FIND(" ",INDEX(OFFSET(csvSheet!$A$27,ROWS($N$90:N96)-1,0,COUNTA(csvSheet!$A:$A)-ROWS($N$90:N96)-2,COUNTA(csvSheet!$1:$1)),MATCH($D96,OFFSET(csvSheet!$A$27,ROWS($N$90:N96)-1,MATCH("Distributor",csvSheet!$1:$1,0)-1,COUNTA(csvSheet!$A:$A)-ROWS($N$90:N96)-2,1),0),MATCH("Total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)))),VALUE(RIGHT(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,LEN(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Price",csvSheet!$1:$1,0)))-FIND(" ",INDEX(OFFSET(csvSheet!$A$27,ROWS($N$90:N96)-1,0,COUNTA(csvSheet!$A:$A)-ROWS($N$90:N96)-2,COUNTA(csvSheet!$1:$1)),MATCH($D96,OFFSET(csvSheet!$A$27,ROWS($N$90:N96)-1,MATCH("Distributor",csvSheet!$1:$1,0)-1,COUNTA(csvSheet!$A:$A)-ROWS($N$90:N96)-2,1),0),MATCH("Total Price",csvSheet!$1:$1,0))))),"N/A"),""),"N/A")</f>
        <v/>
      </c>
      <c r="O96" s="126"/>
      <c r="P96" s="107"/>
    </row>
    <row r="97" spans="2:16" x14ac:dyDescent="0.25">
      <c r="B97"/>
      <c r="C97" s="105">
        <v>8</v>
      </c>
      <c r="D97" s="130" t="str" cm="1">
        <f t="array" aca="1" ref="D97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97)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97)+25))),"")</f>
        <v/>
      </c>
      <c r="E97" s="131"/>
      <c r="F97" s="130" t="str" cm="1">
        <f t="array" aca="1" ref="F97" ca="1">IFERROR(IF(IF($D97&lt;&gt;"",INDEX(OFFSET(csvSheet!$A$27,ROWS($F$90:F97)-1,0,COUNTA(csvSheet!$A:$A)-ROWS($F$90:F97)-2,COUNTA(csvSheet!$1:$1)-1),MATCH($D97,OFFSET(csvSheet!$A$27,ROWS($F$90:F97)-1,MATCH("Distributor",csvSheet!$1:$1,0)-1,COUNTA(csvSheet!$A:$A)-ROWS($F$90:F97)-2),0),MATCH("MPN + Description",csvSheet!$1:$1,0)),INDEX(OFFSET(csvSheet!$A$27,ROWS($F$90:F97)-1,MATCH("MPN + Description",csvSheet!$1:$1,0)-1,COUNTA(csvSheet!$A:$A)-ROWS($F$90:F97)-2,1),SMALL(IF(OFFSET(csvSheet!$A$27,ROWS($F$90:F97)-1,MATCH("MPN + Description",csvSheet!$1:$1,0)-1,COUNTA(csvSheet!$A:$A)-ROWS($F$90:F97)-2,1)&lt;&gt;"@@@@",ROW(OFFSET(csvSheet!$A$27,ROWS($F$90:F97)-1,MATCH("MPN + Description",csvSheet!$1:$1,0)-1,COUNTA(csvSheet!$A:$A)-ROWS($F$90:F97)-2,1))-MIN(ROW(OFFSET(csvSheet!$A$27,ROWS($F$90:F97)-1,MATCH("MPN + Description",csvSheet!$1:$1,0)-1,COUNTA(csvSheet!$A:$A)-ROWS($F$90:F97)-2,1)))+1),1)))=0,"",IF($D97&lt;&gt;"",INDEX(OFFSET(csvSheet!$A$27,ROWS($F$90:F97)-1,0,COUNTA(csvSheet!$A:$A)-ROWS($F$90:F97)-2,COUNTA(csvSheet!$1:$1)-1),MATCH($D97,OFFSET(csvSheet!$A$27,ROWS($F$90:F97)-1,MATCH("Distributor",csvSheet!$1:$1,0)-1,COUNTA(csvSheet!$A:$A)-ROWS($F$90:F97)-2),0),MATCH("MPN + Description",csvSheet!$1:$1,0)),INDEX(OFFSET(csvSheet!$A$27,ROWS($F$90:F97)-1,MATCH("MPN + Description",csvSheet!$1:$1,0)-1,COUNTA(csvSheet!$A:$A)-ROWS($F$90:F97)-2,1),SMALL(IF(OFFSET(csvSheet!$A$27,ROWS($F$90:F97)-1,MATCH("MPN + Description",csvSheet!$1:$1,0)-1,COUNTA(csvSheet!$A:$A)-ROWS($F$90:F97)-2,1)&lt;&gt;"@@@@",ROW(OFFSET(csvSheet!$A$27,ROWS($F$90:F97)-1,MATCH("MPN + Description",csvSheet!$1:$1,0)-1,COUNTA(csvSheet!$A:$A)-ROWS($F$90:F97)-2,1))-MIN(ROW(OFFSET(csvSheet!$A$27,ROWS($F$90:F97)-1,MATCH("MPN + Description",csvSheet!$1:$1,0)-1,COUNTA(csvSheet!$A:$A)-ROWS($F$90:F97)-2,1)))+1),1)))),"")</f>
        <v xml:space="preserve"> - SOT-23-5</v>
      </c>
      <c r="G97" s="138"/>
      <c r="H97" s="138"/>
      <c r="I97" s="131"/>
      <c r="J97" s="106" t="str" cm="1">
        <f t="array" aca="1" ref="J97" ca="1">IFERROR(IF(IF($D97&lt;&gt;"",INDEX(OFFSET(csvSheet!$A$27,ROWS($J$90:J97)-1,0,COUNTA(csvSheet!$A:$A)-ROWS($J$90:J97)-2,COUNTA(csvSheet!$1:$1)),MATCH($D97,OFFSET(csvSheet!$A$27,ROWS($J$90:J97)-1,MATCH("Distributor",csvSheet!$1:$1,0)-1,COUNTA(csvSheet!$A:$A)-ROWS($J$90:J97)-2,1),0),MATCH("Quantity",csvSheet!$1:$1,0)),INDEX(OFFSET(csvSheet!$A$27,ROWS($J$90:J97)-1,MATCH("Quantity",csvSheet!$1:$1,0)-1,COUNTA(csvSheet!$A:$A)-ROWS($J$90:J97)-2,1),SMALL(IF(OFFSET(csvSheet!$A$27,ROWS($J$90:J97)-1,MATCH("Quantity",csvSheet!$1:$1,0)-1,COUNTA(csvSheet!$A:$A)-ROWS($J$90:J97)-2,1)&lt;&gt;"@@@@",ROW(OFFSET(csvSheet!$A$27,ROWS($J$90:J97)-1,MATCH("Quantity",csvSheet!$1:$1,0)-1,COUNTA(csvSheet!$A:$A)-ROWS($J$90:J97)-2,1))-MIN(ROW(OFFSET(csvSheet!$A$27,ROWS($J$90:J97)-1,MATCH("Quantity",csvSheet!$1:$1,0)-1,COUNTA(csvSheet!$A:$A)-ROWS($J$90:J97)-2,1)))+1),ROWS($J$90:J97))))=0,"",INDEX(OFFSET(csvSheet!$A$27,ROWS($J$90:J97)-1,0,COUNTA(csvSheet!$A:$A)-ROWS($J$90:J97)-2,COUNTA(csvSheet!$1:$1)),MATCH($D97,OFFSET(csvSheet!$A$27,ROWS($J$90:J97)-1,MATCH("Distributor",csvSheet!$1:$1,0)-1,COUNTA(csvSheet!$A:$A)-ROWS($J$90:J97)-2,1),0),MATCH("Quantity",csvSheet!$1:$1,0))),"")</f>
        <v/>
      </c>
      <c r="K97" s="125" t="str">
        <f ca="1">IFERROR(IF($D97&lt;&gt;"",IF(ISNUMBER(VALUE(RIGHT(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,LEN(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Price",csvSheet!$1:$1,0)))-FIND(" ",INDEX(OFFSET(csvSheet!$A$27,ROWS($K$90:K97)-1,0,COUNTA(csvSheet!$A:$A)-ROWS($K$90:K97)-2,COUNTA(csvSheet!$1:$1)),MATCH($D97,OFFSET(csvSheet!$A$27,ROWS($K$90:K97)-1,MATCH("Distributor",csvSheet!$1:$1,0)-1,COUNTA(csvSheet!$A:$A)-ROWS($K$90:K97)-2,1),0),MATCH("Unit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)))),VALUE(RIGHT(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,LEN(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Price",csvSheet!$1:$1,0)))-FIND(" ",INDEX(OFFSET(csvSheet!$A$27,ROWS($K$90:K97)-1,0,COUNTA(csvSheet!$A:$A)-ROWS($K$90:K97)-2,COUNTA(csvSheet!$1:$1)),MATCH($D97,OFFSET(csvSheet!$A$27,ROWS($K$90:K97)-1,MATCH("Distributor",csvSheet!$1:$1,0)-1,COUNTA(csvSheet!$A:$A)-ROWS($K$90:K97)-2,1),0),MATCH("Unit Price",csvSheet!$1:$1,0))))),"N/A"),""),"N/A")</f>
        <v/>
      </c>
      <c r="L97" s="126"/>
      <c r="M97" s="127"/>
      <c r="N97" s="125" t="str">
        <f ca="1">IFERROR(IF($D97&lt;&gt;"",IF(ISNUMBER(VALUE(RIGHT(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,LEN(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Price",csvSheet!$1:$1,0)))-FIND(" ",INDEX(OFFSET(csvSheet!$A$27,ROWS($N$90:N97)-1,0,COUNTA(csvSheet!$A:$A)-ROWS($N$90:N97)-2,COUNTA(csvSheet!$1:$1)),MATCH($D97,OFFSET(csvSheet!$A$27,ROWS($N$90:N97)-1,MATCH("Distributor",csvSheet!$1:$1,0)-1,COUNTA(csvSheet!$A:$A)-ROWS($N$90:N97)-2,1),0),MATCH("Total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)))),VALUE(RIGHT(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,LEN(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Price",csvSheet!$1:$1,0)))-FIND(" ",INDEX(OFFSET(csvSheet!$A$27,ROWS($N$90:N97)-1,0,COUNTA(csvSheet!$A:$A)-ROWS($N$90:N97)-2,COUNTA(csvSheet!$1:$1)),MATCH($D97,OFFSET(csvSheet!$A$27,ROWS($N$90:N97)-1,MATCH("Distributor",csvSheet!$1:$1,0)-1,COUNTA(csvSheet!$A:$A)-ROWS($N$90:N97)-2,1),0),MATCH("Total Price",csvSheet!$1:$1,0))))),"N/A"),""),"N/A")</f>
        <v/>
      </c>
      <c r="O97" s="126"/>
      <c r="P97" s="107"/>
    </row>
    <row r="98" spans="2:16" x14ac:dyDescent="0.25">
      <c r="B98"/>
      <c r="C98" s="105">
        <v>9</v>
      </c>
      <c r="D98" s="130" t="str" cm="1">
        <f t="array" aca="1" ref="D98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98)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98)+25))),"")</f>
        <v>Arrow Electronics</v>
      </c>
      <c r="E98" s="131"/>
      <c r="F98" s="130" t="str" cm="1">
        <f t="array" aca="1" ref="F98" ca="1">IFERROR(IF(IF($D98&lt;&gt;"",INDEX(OFFSET(csvSheet!$A$27,ROWS($F$90:F98)-1,0,COUNTA(csvSheet!$A:$A)-ROWS($F$90:F98)-2,COUNTA(csvSheet!$1:$1)-1),MATCH($D98,OFFSET(csvSheet!$A$27,ROWS($F$90:F98)-1,MATCH("Distributor",csvSheet!$1:$1,0)-1,COUNTA(csvSheet!$A:$A)-ROWS($F$90:F98)-2),0),MATCH("MPN + Description",csvSheet!$1:$1,0)),INDEX(OFFSET(csvSheet!$A$27,ROWS($F$90:F98)-1,MATCH("MPN + Description",csvSheet!$1:$1,0)-1,COUNTA(csvSheet!$A:$A)-ROWS($F$90:F98)-2,1),SMALL(IF(OFFSET(csvSheet!$A$27,ROWS($F$90:F98)-1,MATCH("MPN + Description",csvSheet!$1:$1,0)-1,COUNTA(csvSheet!$A:$A)-ROWS($F$90:F98)-2,1)&lt;&gt;"@@@@",ROW(OFFSET(csvSheet!$A$27,ROWS($F$90:F98)-1,MATCH("MPN + Description",csvSheet!$1:$1,0)-1,COUNTA(csvSheet!$A:$A)-ROWS($F$90:F98)-2,1))-MIN(ROW(OFFSET(csvSheet!$A$27,ROWS($F$90:F98)-1,MATCH("MPN + Description",csvSheet!$1:$1,0)-1,COUNTA(csvSheet!$A:$A)-ROWS($F$90:F98)-2,1)))+1),1)))=0,"",IF($D98&lt;&gt;"",INDEX(OFFSET(csvSheet!$A$27,ROWS($F$90:F98)-1,0,COUNTA(csvSheet!$A:$A)-ROWS($F$90:F98)-2,COUNTA(csvSheet!$1:$1)-1),MATCH($D98,OFFSET(csvSheet!$A$27,ROWS($F$90:F98)-1,MATCH("Distributor",csvSheet!$1:$1,0)-1,COUNTA(csvSheet!$A:$A)-ROWS($F$90:F98)-2),0),MATCH("MPN + Description",csvSheet!$1:$1,0)),INDEX(OFFSET(csvSheet!$A$27,ROWS($F$90:F98)-1,MATCH("MPN + Description",csvSheet!$1:$1,0)-1,COUNTA(csvSheet!$A:$A)-ROWS($F$90:F98)-2,1),SMALL(IF(OFFSET(csvSheet!$A$27,ROWS($F$90:F98)-1,MATCH("MPN + Description",csvSheet!$1:$1,0)-1,COUNTA(csvSheet!$A:$A)-ROWS($F$90:F98)-2,1)&lt;&gt;"@@@@",ROW(OFFSET(csvSheet!$A$27,ROWS($F$90:F98)-1,MATCH("MPN + Description",csvSheet!$1:$1,0)-1,COUNTA(csvSheet!$A:$A)-ROWS($F$90:F98)-2,1))-MIN(ROW(OFFSET(csvSheet!$A$27,ROWS($F$90:F98)-1,MATCH("MPN + Description",csvSheet!$1:$1,0)-1,COUNTA(csvSheet!$A:$A)-ROWS($F$90:F98)-2,1)))+1),1)))),"")</f>
        <v xml:space="preserve">ADF4156BCPZ | Clock Generator 500MHz </v>
      </c>
      <c r="G98" s="138"/>
      <c r="H98" s="138"/>
      <c r="I98" s="131"/>
      <c r="J98" s="106" cm="1">
        <f t="array" aca="1" ref="J98" ca="1">IFERROR(IF(IF($D98&lt;&gt;"",INDEX(OFFSET(csvSheet!$A$27,ROWS($J$90:J98)-1,0,COUNTA(csvSheet!$A:$A)-ROWS($J$90:J98)-2,COUNTA(csvSheet!$1:$1)),MATCH($D98,OFFSET(csvSheet!$A$27,ROWS($J$90:J98)-1,MATCH("Distributor",csvSheet!$1:$1,0)-1,COUNTA(csvSheet!$A:$A)-ROWS($J$90:J98)-2,1),0),MATCH("Quantity",csvSheet!$1:$1,0)),INDEX(OFFSET(csvSheet!$A$27,ROWS($J$90:J98)-1,MATCH("Quantity",csvSheet!$1:$1,0)-1,COUNTA(csvSheet!$A:$A)-ROWS($J$90:J98)-2,1),SMALL(IF(OFFSET(csvSheet!$A$27,ROWS($J$90:J98)-1,MATCH("Quantity",csvSheet!$1:$1,0)-1,COUNTA(csvSheet!$A:$A)-ROWS($J$90:J98)-2,1)&lt;&gt;"@@@@",ROW(OFFSET(csvSheet!$A$27,ROWS($J$90:J98)-1,MATCH("Quantity",csvSheet!$1:$1,0)-1,COUNTA(csvSheet!$A:$A)-ROWS($J$90:J98)-2,1))-MIN(ROW(OFFSET(csvSheet!$A$27,ROWS($J$90:J98)-1,MATCH("Quantity",csvSheet!$1:$1,0)-1,COUNTA(csvSheet!$A:$A)-ROWS($J$90:J98)-2,1)))+1),ROWS($J$90:J98))))=0,"",INDEX(OFFSET(csvSheet!$A$27,ROWS($J$90:J98)-1,0,COUNTA(csvSheet!$A:$A)-ROWS($J$90:J98)-2,COUNTA(csvSheet!$1:$1)),MATCH($D98,OFFSET(csvSheet!$A$27,ROWS($J$90:J98)-1,MATCH("Distributor",csvSheet!$1:$1,0)-1,COUNTA(csvSheet!$A:$A)-ROWS($J$90:J98)-2,1),0),MATCH("Quantity",csvSheet!$1:$1,0))),"")</f>
        <v>1</v>
      </c>
      <c r="K98" s="125">
        <f ca="1">IFERROR(IF($D98&lt;&gt;"",IF(ISNUMBER(VALUE(RIGHT(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,LEN(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Price",csvSheet!$1:$1,0)))-FIND(" ",INDEX(OFFSET(csvSheet!$A$27,ROWS($K$90:K98)-1,0,COUNTA(csvSheet!$A:$A)-ROWS($K$90:K98)-2,COUNTA(csvSheet!$1:$1)),MATCH($D98,OFFSET(csvSheet!$A$27,ROWS($K$90:K98)-1,MATCH("Distributor",csvSheet!$1:$1,0)-1,COUNTA(csvSheet!$A:$A)-ROWS($K$90:K98)-2,1),0),MATCH("Unit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)))),VALUE(RIGHT(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,LEN(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Price",csvSheet!$1:$1,0)))-FIND(" ",INDEX(OFFSET(csvSheet!$A$27,ROWS($K$90:K98)-1,0,COUNTA(csvSheet!$A:$A)-ROWS($K$90:K98)-2,COUNTA(csvSheet!$1:$1)),MATCH($D98,OFFSET(csvSheet!$A$27,ROWS($K$90:K98)-1,MATCH("Distributor",csvSheet!$1:$1,0)-1,COUNTA(csvSheet!$A:$A)-ROWS($K$90:K98)-2,1),0),MATCH("Unit Price",csvSheet!$1:$1,0))))),"N/A"),""),"N/A")</f>
        <v>59.542000000000002</v>
      </c>
      <c r="L98" s="126"/>
      <c r="M98" s="127"/>
      <c r="N98" s="125">
        <f ca="1">IFERROR(IF($D98&lt;&gt;"",IF(ISNUMBER(VALUE(RIGHT(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,LEN(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Price",csvSheet!$1:$1,0)))-FIND(" ",INDEX(OFFSET(csvSheet!$A$27,ROWS($N$90:N98)-1,0,COUNTA(csvSheet!$A:$A)-ROWS($N$90:N98)-2,COUNTA(csvSheet!$1:$1)),MATCH($D98,OFFSET(csvSheet!$A$27,ROWS($N$90:N98)-1,MATCH("Distributor",csvSheet!$1:$1,0)-1,COUNTA(csvSheet!$A:$A)-ROWS($N$90:N98)-2,1),0),MATCH("Total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)))),VALUE(RIGHT(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,LEN(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Price",csvSheet!$1:$1,0)))-FIND(" ",INDEX(OFFSET(csvSheet!$A$27,ROWS($N$90:N98)-1,0,COUNTA(csvSheet!$A:$A)-ROWS($N$90:N98)-2,COUNTA(csvSheet!$1:$1)),MATCH($D98,OFFSET(csvSheet!$A$27,ROWS($N$90:N98)-1,MATCH("Distributor",csvSheet!$1:$1,0)-1,COUNTA(csvSheet!$A:$A)-ROWS($N$90:N98)-2,1),0),MATCH("Total Price",csvSheet!$1:$1,0))))),"N/A"),""),"N/A")</f>
        <v>59.54</v>
      </c>
      <c r="O98" s="126"/>
      <c r="P98" s="107"/>
    </row>
    <row r="99" spans="2:16" x14ac:dyDescent="0.25">
      <c r="B99"/>
      <c r="C99" s="105">
        <v>10</v>
      </c>
      <c r="D99" s="130" t="str" cm="1">
        <f t="array" aca="1" ref="D99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99)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99)+25))),"")</f>
        <v/>
      </c>
      <c r="E99" s="131"/>
      <c r="F99" s="130" t="str" cm="1">
        <f t="array" aca="1" ref="F99" ca="1">IFERROR(IF(IF($D99&lt;&gt;"",INDEX(OFFSET(csvSheet!$A$27,ROWS($F$90:F99)-1,0,COUNTA(csvSheet!$A:$A)-ROWS($F$90:F99)-2,COUNTA(csvSheet!$1:$1)-1),MATCH($D99,OFFSET(csvSheet!$A$27,ROWS($F$90:F99)-1,MATCH("Distributor",csvSheet!$1:$1,0)-1,COUNTA(csvSheet!$A:$A)-ROWS($F$90:F99)-2),0),MATCH("MPN + Description",csvSheet!$1:$1,0)),INDEX(OFFSET(csvSheet!$A$27,ROWS($F$90:F99)-1,MATCH("MPN + Description",csvSheet!$1:$1,0)-1,COUNTA(csvSheet!$A:$A)-ROWS($F$90:F99)-2,1),SMALL(IF(OFFSET(csvSheet!$A$27,ROWS($F$90:F99)-1,MATCH("MPN + Description",csvSheet!$1:$1,0)-1,COUNTA(csvSheet!$A:$A)-ROWS($F$90:F99)-2,1)&lt;&gt;"@@@@",ROW(OFFSET(csvSheet!$A$27,ROWS($F$90:F99)-1,MATCH("MPN + Description",csvSheet!$1:$1,0)-1,COUNTA(csvSheet!$A:$A)-ROWS($F$90:F99)-2,1))-MIN(ROW(OFFSET(csvSheet!$A$27,ROWS($F$90:F99)-1,MATCH("MPN + Description",csvSheet!$1:$1,0)-1,COUNTA(csvSheet!$A:$A)-ROWS($F$90:F99)-2,1)))+1),1)))=0,"",IF($D99&lt;&gt;"",INDEX(OFFSET(csvSheet!$A$27,ROWS($F$90:F99)-1,0,COUNTA(csvSheet!$A:$A)-ROWS($F$90:F99)-2,COUNTA(csvSheet!$1:$1)-1),MATCH($D99,OFFSET(csvSheet!$A$27,ROWS($F$90:F99)-1,MATCH("Distributor",csvSheet!$1:$1,0)-1,COUNTA(csvSheet!$A:$A)-ROWS($F$90:F99)-2),0),MATCH("MPN + Description",csvSheet!$1:$1,0)),INDEX(OFFSET(csvSheet!$A$27,ROWS($F$90:F99)-1,MATCH("MPN + Description",csvSheet!$1:$1,0)-1,COUNTA(csvSheet!$A:$A)-ROWS($F$90:F99)-2,1),SMALL(IF(OFFSET(csvSheet!$A$27,ROWS($F$90:F99)-1,MATCH("MPN + Description",csvSheet!$1:$1,0)-1,COUNTA(csvSheet!$A:$A)-ROWS($F$90:F99)-2,1)&lt;&gt;"@@@@",ROW(OFFSET(csvSheet!$A$27,ROWS($F$90:F99)-1,MATCH("MPN + Description",csvSheet!$1:$1,0)-1,COUNTA(csvSheet!$A:$A)-ROWS($F$90:F99)-2,1))-MIN(ROW(OFFSET(csvSheet!$A$27,ROWS($F$90:F99)-1,MATCH("MPN + Description",csvSheet!$1:$1,0)-1,COUNTA(csvSheet!$A:$A)-ROWS($F$90:F99)-2,1)))+1),1)))),"")</f>
        <v>to 6.2GHz Input 20-Pin LFCSP Processi</v>
      </c>
      <c r="G99" s="138"/>
      <c r="H99" s="138"/>
      <c r="I99" s="131"/>
      <c r="J99" s="106" t="str" cm="1">
        <f t="array" aca="1" ref="J99" ca="1">IFERROR(IF(IF($D99&lt;&gt;"",INDEX(OFFSET(csvSheet!$A$27,ROWS($J$90:J99)-1,0,COUNTA(csvSheet!$A:$A)-ROWS($J$90:J99)-2,COUNTA(csvSheet!$1:$1)),MATCH($D99,OFFSET(csvSheet!$A$27,ROWS($J$90:J99)-1,MATCH("Distributor",csvSheet!$1:$1,0)-1,COUNTA(csvSheet!$A:$A)-ROWS($J$90:J99)-2,1),0),MATCH("Quantity",csvSheet!$1:$1,0)),INDEX(OFFSET(csvSheet!$A$27,ROWS($J$90:J99)-1,MATCH("Quantity",csvSheet!$1:$1,0)-1,COUNTA(csvSheet!$A:$A)-ROWS($J$90:J99)-2,1),SMALL(IF(OFFSET(csvSheet!$A$27,ROWS($J$90:J99)-1,MATCH("Quantity",csvSheet!$1:$1,0)-1,COUNTA(csvSheet!$A:$A)-ROWS($J$90:J99)-2,1)&lt;&gt;"@@@@",ROW(OFFSET(csvSheet!$A$27,ROWS($J$90:J99)-1,MATCH("Quantity",csvSheet!$1:$1,0)-1,COUNTA(csvSheet!$A:$A)-ROWS($J$90:J99)-2,1))-MIN(ROW(OFFSET(csvSheet!$A$27,ROWS($J$90:J99)-1,MATCH("Quantity",csvSheet!$1:$1,0)-1,COUNTA(csvSheet!$A:$A)-ROWS($J$90:J99)-2,1)))+1),ROWS($J$90:J99))))=0,"",INDEX(OFFSET(csvSheet!$A$27,ROWS($J$90:J99)-1,0,COUNTA(csvSheet!$A:$A)-ROWS($J$90:J99)-2,COUNTA(csvSheet!$1:$1)),MATCH($D99,OFFSET(csvSheet!$A$27,ROWS($J$90:J99)-1,MATCH("Distributor",csvSheet!$1:$1,0)-1,COUNTA(csvSheet!$A:$A)-ROWS($J$90:J99)-2,1),0),MATCH("Quantity",csvSheet!$1:$1,0))),"")</f>
        <v/>
      </c>
      <c r="K99" s="125" t="str">
        <f ca="1">IFERROR(IF($D99&lt;&gt;"",IF(ISNUMBER(VALUE(RIGHT(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,LEN(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Price",csvSheet!$1:$1,0)))-FIND(" ",INDEX(OFFSET(csvSheet!$A$27,ROWS($K$90:K99)-1,0,COUNTA(csvSheet!$A:$A)-ROWS($K$90:K99)-2,COUNTA(csvSheet!$1:$1)),MATCH($D99,OFFSET(csvSheet!$A$27,ROWS($K$90:K99)-1,MATCH("Distributor",csvSheet!$1:$1,0)-1,COUNTA(csvSheet!$A:$A)-ROWS($K$90:K99)-2,1),0),MATCH("Unit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)))),VALUE(RIGHT(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,LEN(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Price",csvSheet!$1:$1,0)))-FIND(" ",INDEX(OFFSET(csvSheet!$A$27,ROWS($K$90:K99)-1,0,COUNTA(csvSheet!$A:$A)-ROWS($K$90:K99)-2,COUNTA(csvSheet!$1:$1)),MATCH($D99,OFFSET(csvSheet!$A$27,ROWS($K$90:K99)-1,MATCH("Distributor",csvSheet!$1:$1,0)-1,COUNTA(csvSheet!$A:$A)-ROWS($K$90:K99)-2,1),0),MATCH("Unit Price",csvSheet!$1:$1,0))))),"N/A"),""),"N/A")</f>
        <v/>
      </c>
      <c r="L99" s="126"/>
      <c r="M99" s="127"/>
      <c r="N99" s="125" t="str">
        <f ca="1">IFERROR(IF($D99&lt;&gt;"",IF(ISNUMBER(VALUE(RIGHT(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,LEN(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Price",csvSheet!$1:$1,0)))-FIND(" ",INDEX(OFFSET(csvSheet!$A$27,ROWS($N$90:N99)-1,0,COUNTA(csvSheet!$A:$A)-ROWS($N$90:N99)-2,COUNTA(csvSheet!$1:$1)),MATCH($D99,OFFSET(csvSheet!$A$27,ROWS($N$90:N99)-1,MATCH("Distributor",csvSheet!$1:$1,0)-1,COUNTA(csvSheet!$A:$A)-ROWS($N$90:N99)-2,1),0),MATCH("Total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)))),VALUE(RIGHT(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,LEN(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Price",csvSheet!$1:$1,0)))-FIND(" ",INDEX(OFFSET(csvSheet!$A$27,ROWS($N$90:N99)-1,0,COUNTA(csvSheet!$A:$A)-ROWS($N$90:N99)-2,COUNTA(csvSheet!$1:$1)),MATCH($D99,OFFSET(csvSheet!$A$27,ROWS($N$90:N99)-1,MATCH("Distributor",csvSheet!$1:$1,0)-1,COUNTA(csvSheet!$A:$A)-ROWS($N$90:N99)-2,1),0),MATCH("Total Price",csvSheet!$1:$1,0))))),"N/A"),""),"N/A")</f>
        <v/>
      </c>
      <c r="O99" s="126"/>
      <c r="P99" s="107"/>
    </row>
    <row r="100" spans="2:16" x14ac:dyDescent="0.25">
      <c r="B100"/>
      <c r="C100" s="105">
        <v>11</v>
      </c>
      <c r="D100" s="130" t="str" cm="1">
        <f t="array" aca="1" ref="D10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100)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100)+25))),"")</f>
        <v/>
      </c>
      <c r="E100" s="131"/>
      <c r="F100" s="130" t="str" cm="1">
        <f t="array" aca="1" ref="F100" ca="1">IFERROR(IF(IF($D100&lt;&gt;"",INDEX(OFFSET(csvSheet!$A$27,ROWS($F$90:F100)-1,0,COUNTA(csvSheet!$A:$A)-ROWS($F$90:F100)-2,COUNTA(csvSheet!$1:$1)-1),MATCH($D100,OFFSET(csvSheet!$A$27,ROWS($F$90:F100)-1,MATCH("Distributor",csvSheet!$1:$1,0)-1,COUNTA(csvSheet!$A:$A)-ROWS($F$90:F100)-2),0),MATCH("MPN + Description",csvSheet!$1:$1,0)),INDEX(OFFSET(csvSheet!$A$27,ROWS($F$90:F100)-1,MATCH("MPN + Description",csvSheet!$1:$1,0)-1,COUNTA(csvSheet!$A:$A)-ROWS($F$90:F100)-2,1),SMALL(IF(OFFSET(csvSheet!$A$27,ROWS($F$90:F100)-1,MATCH("MPN + Description",csvSheet!$1:$1,0)-1,COUNTA(csvSheet!$A:$A)-ROWS($F$90:F100)-2,1)&lt;&gt;"@@@@",ROW(OFFSET(csvSheet!$A$27,ROWS($F$90:F100)-1,MATCH("MPN + Description",csvSheet!$1:$1,0)-1,COUNTA(csvSheet!$A:$A)-ROWS($F$90:F100)-2,1))-MIN(ROW(OFFSET(csvSheet!$A$27,ROWS($F$90:F100)-1,MATCH("MPN + Description",csvSheet!$1:$1,0)-1,COUNTA(csvSheet!$A:$A)-ROWS($F$90:F100)-2,1)))+1),1)))=0,"",IF($D100&lt;&gt;"",INDEX(OFFSET(csvSheet!$A$27,ROWS($F$90:F100)-1,0,COUNTA(csvSheet!$A:$A)-ROWS($F$90:F100)-2,COUNTA(csvSheet!$1:$1)-1),MATCH($D100,OFFSET(csvSheet!$A$27,ROWS($F$90:F100)-1,MATCH("Distributor",csvSheet!$1:$1,0)-1,COUNTA(csvSheet!$A:$A)-ROWS($F$90:F100)-2),0),MATCH("MPN + Description",csvSheet!$1:$1,0)),INDEX(OFFSET(csvSheet!$A$27,ROWS($F$90:F100)-1,MATCH("MPN + Description",csvSheet!$1:$1,0)-1,COUNTA(csvSheet!$A:$A)-ROWS($F$90:F100)-2,1),SMALL(IF(OFFSET(csvSheet!$A$27,ROWS($F$90:F100)-1,MATCH("MPN + Description",csvSheet!$1:$1,0)-1,COUNTA(csvSheet!$A:$A)-ROWS($F$90:F100)-2,1)&lt;&gt;"@@@@",ROW(OFFSET(csvSheet!$A$27,ROWS($F$90:F100)-1,MATCH("MPN + Description",csvSheet!$1:$1,0)-1,COUNTA(csvSheet!$A:$A)-ROWS($F$90:F100)-2,1))-MIN(ROW(OFFSET(csvSheet!$A$27,ROWS($F$90:F100)-1,MATCH("MPN + Description",csvSheet!$1:$1,0)-1,COUNTA(csvSheet!$A:$A)-ROWS($F$90:F100)-2,1)))+1),1)))),"")</f>
        <v>ng EP</v>
      </c>
      <c r="G100" s="138"/>
      <c r="H100" s="138"/>
      <c r="I100" s="131"/>
      <c r="J100" s="106" t="str" cm="1">
        <f t="array" aca="1" ref="J100" ca="1">IFERROR(IF(IF($D100&lt;&gt;"",INDEX(OFFSET(csvSheet!$A$27,ROWS($J$90:J100)-1,0,COUNTA(csvSheet!$A:$A)-ROWS($J$90:J100)-2,COUNTA(csvSheet!$1:$1)),MATCH($D100,OFFSET(csvSheet!$A$27,ROWS($J$90:J100)-1,MATCH("Distributor",csvSheet!$1:$1,0)-1,COUNTA(csvSheet!$A:$A)-ROWS($J$90:J100)-2,1),0),MATCH("Quantity",csvSheet!$1:$1,0)),INDEX(OFFSET(csvSheet!$A$27,ROWS($J$90:J100)-1,MATCH("Quantity",csvSheet!$1:$1,0)-1,COUNTA(csvSheet!$A:$A)-ROWS($J$90:J100)-2,1),SMALL(IF(OFFSET(csvSheet!$A$27,ROWS($J$90:J100)-1,MATCH("Quantity",csvSheet!$1:$1,0)-1,COUNTA(csvSheet!$A:$A)-ROWS($J$90:J100)-2,1)&lt;&gt;"@@@@",ROW(OFFSET(csvSheet!$A$27,ROWS($J$90:J100)-1,MATCH("Quantity",csvSheet!$1:$1,0)-1,COUNTA(csvSheet!$A:$A)-ROWS($J$90:J100)-2,1))-MIN(ROW(OFFSET(csvSheet!$A$27,ROWS($J$90:J100)-1,MATCH("Quantity",csvSheet!$1:$1,0)-1,COUNTA(csvSheet!$A:$A)-ROWS($J$90:J100)-2,1)))+1),ROWS($J$90:J100))))=0,"",INDEX(OFFSET(csvSheet!$A$27,ROWS($J$90:J100)-1,0,COUNTA(csvSheet!$A:$A)-ROWS($J$90:J100)-2,COUNTA(csvSheet!$1:$1)),MATCH($D100,OFFSET(csvSheet!$A$27,ROWS($J$90:J100)-1,MATCH("Distributor",csvSheet!$1:$1,0)-1,COUNTA(csvSheet!$A:$A)-ROWS($J$90:J100)-2,1),0),MATCH("Quantity",csvSheet!$1:$1,0))),"")</f>
        <v/>
      </c>
      <c r="K100" s="125" t="str">
        <f ca="1">IFERROR(IF($D100&lt;&gt;"",IF(ISNUMBER(VALUE(RIGHT(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,LEN(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Price",csvSheet!$1:$1,0)))-FIND(" ",INDEX(OFFSET(csvSheet!$A$27,ROWS($K$90:K100)-1,0,COUNTA(csvSheet!$A:$A)-ROWS($K$90:K100)-2,COUNTA(csvSheet!$1:$1)),MATCH($D100,OFFSET(csvSheet!$A$27,ROWS($K$90:K100)-1,MATCH("Distributor",csvSheet!$1:$1,0)-1,COUNTA(csvSheet!$A:$A)-ROWS($K$90:K100)-2,1),0),MATCH("Unit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)))),VALUE(RIGHT(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,LEN(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Price",csvSheet!$1:$1,0)))-FIND(" ",INDEX(OFFSET(csvSheet!$A$27,ROWS($K$90:K100)-1,0,COUNTA(csvSheet!$A:$A)-ROWS($K$90:K100)-2,COUNTA(csvSheet!$1:$1)),MATCH($D100,OFFSET(csvSheet!$A$27,ROWS($K$90:K100)-1,MATCH("Distributor",csvSheet!$1:$1,0)-1,COUNTA(csvSheet!$A:$A)-ROWS($K$90:K100)-2,1),0),MATCH("Unit Price",csvSheet!$1:$1,0))))),"N/A"),""),"N/A")</f>
        <v/>
      </c>
      <c r="L100" s="126"/>
      <c r="M100" s="127"/>
      <c r="N100" s="125" t="str">
        <f ca="1">IFERROR(IF($D100&lt;&gt;"",IF(ISNUMBER(VALUE(RIGHT(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,LEN(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Price",csvSheet!$1:$1,0)))-FIND(" ",INDEX(OFFSET(csvSheet!$A$27,ROWS($N$90:N100)-1,0,COUNTA(csvSheet!$A:$A)-ROWS($N$90:N100)-2,COUNTA(csvSheet!$1:$1)),MATCH($D100,OFFSET(csvSheet!$A$27,ROWS($N$90:N100)-1,MATCH("Distributor",csvSheet!$1:$1,0)-1,COUNTA(csvSheet!$A:$A)-ROWS($N$90:N100)-2,1),0),MATCH("Total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)))),VALUE(RIGHT(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,LEN(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Price",csvSheet!$1:$1,0)))-FIND(" ",INDEX(OFFSET(csvSheet!$A$27,ROWS($N$90:N100)-1,0,COUNTA(csvSheet!$A:$A)-ROWS($N$90:N100)-2,COUNTA(csvSheet!$1:$1)),MATCH($D100,OFFSET(csvSheet!$A$27,ROWS($N$90:N100)-1,MATCH("Distributor",csvSheet!$1:$1,0)-1,COUNTA(csvSheet!$A:$A)-ROWS($N$90:N100)-2,1),0),MATCH("Total Price",csvSheet!$1:$1,0))))),"N/A"),""),"N/A")</f>
        <v/>
      </c>
      <c r="O100" s="126"/>
      <c r="P100" s="107"/>
    </row>
    <row r="101" spans="2:16" x14ac:dyDescent="0.25">
      <c r="B101"/>
      <c r="C101" s="105">
        <v>12</v>
      </c>
      <c r="D101" s="130" t="str" cm="1">
        <f t="array" aca="1" ref="D10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101)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101)+25))),"")</f>
        <v>Rochester Electronics</v>
      </c>
      <c r="E101" s="131"/>
      <c r="F101" s="130" t="str" cm="1">
        <f t="array" aca="1" ref="F101" ca="1">IFERROR(IF(IF($D101&lt;&gt;"",INDEX(OFFSET(csvSheet!$A$27,ROWS($F$90:F101)-1,0,COUNTA(csvSheet!$A:$A)-ROWS($F$90:F101)-2,COUNTA(csvSheet!$1:$1)-1),MATCH($D101,OFFSET(csvSheet!$A$27,ROWS($F$90:F101)-1,MATCH("Distributor",csvSheet!$1:$1,0)-1,COUNTA(csvSheet!$A:$A)-ROWS($F$90:F101)-2),0),MATCH("MPN + Description",csvSheet!$1:$1,0)),INDEX(OFFSET(csvSheet!$A$27,ROWS($F$90:F101)-1,MATCH("MPN + Description",csvSheet!$1:$1,0)-1,COUNTA(csvSheet!$A:$A)-ROWS($F$90:F101)-2,1),SMALL(IF(OFFSET(csvSheet!$A$27,ROWS($F$90:F101)-1,MATCH("MPN + Description",csvSheet!$1:$1,0)-1,COUNTA(csvSheet!$A:$A)-ROWS($F$90:F101)-2,1)&lt;&gt;"@@@@",ROW(OFFSET(csvSheet!$A$27,ROWS($F$90:F101)-1,MATCH("MPN + Description",csvSheet!$1:$1,0)-1,COUNTA(csvSheet!$A:$A)-ROWS($F$90:F101)-2,1))-MIN(ROW(OFFSET(csvSheet!$A$27,ROWS($F$90:F101)-1,MATCH("MPN + Description",csvSheet!$1:$1,0)-1,COUNTA(csvSheet!$A:$A)-ROWS($F$90:F101)-2,1)))+1),1)))=0,"",IF($D101&lt;&gt;"",INDEX(OFFSET(csvSheet!$A$27,ROWS($F$90:F101)-1,0,COUNTA(csvSheet!$A:$A)-ROWS($F$90:F101)-2,COUNTA(csvSheet!$1:$1)-1),MATCH($D101,OFFSET(csvSheet!$A$27,ROWS($F$90:F101)-1,MATCH("Distributor",csvSheet!$1:$1,0)-1,COUNTA(csvSheet!$A:$A)-ROWS($F$90:F101)-2),0),MATCH("MPN + Description",csvSheet!$1:$1,0)),INDEX(OFFSET(csvSheet!$A$27,ROWS($F$90:F101)-1,MATCH("MPN + Description",csvSheet!$1:$1,0)-1,COUNTA(csvSheet!$A:$A)-ROWS($F$90:F101)-2,1),SMALL(IF(OFFSET(csvSheet!$A$27,ROWS($F$90:F101)-1,MATCH("MPN + Description",csvSheet!$1:$1,0)-1,COUNTA(csvSheet!$A:$A)-ROWS($F$90:F101)-2,1)&lt;&gt;"@@@@",ROW(OFFSET(csvSheet!$A$27,ROWS($F$90:F101)-1,MATCH("MPN + Description",csvSheet!$1:$1,0)-1,COUNTA(csvSheet!$A:$A)-ROWS($F$90:F101)-2,1))-MIN(ROW(OFFSET(csvSheet!$A$27,ROWS($F$90:F101)-1,MATCH("MPN + Description",csvSheet!$1:$1,0)-1,COUNTA(csvSheet!$A:$A)-ROWS($F$90:F101)-2,1)))+1),1)))),"")</f>
        <v xml:space="preserve">ADF4156BCPZ | Clock Generator 500MHz </v>
      </c>
      <c r="G101" s="138"/>
      <c r="H101" s="138"/>
      <c r="I101" s="131"/>
      <c r="J101" s="106" cm="1">
        <f t="array" aca="1" ref="J101" ca="1">IFERROR(IF(IF($D101&lt;&gt;"",INDEX(OFFSET(csvSheet!$A$27,ROWS($J$90:J101)-1,0,COUNTA(csvSheet!$A:$A)-ROWS($J$90:J101)-2,COUNTA(csvSheet!$1:$1)),MATCH($D101,OFFSET(csvSheet!$A$27,ROWS($J$90:J101)-1,MATCH("Distributor",csvSheet!$1:$1,0)-1,COUNTA(csvSheet!$A:$A)-ROWS($J$90:J101)-2,1),0),MATCH("Quantity",csvSheet!$1:$1,0)),INDEX(OFFSET(csvSheet!$A$27,ROWS($J$90:J101)-1,MATCH("Quantity",csvSheet!$1:$1,0)-1,COUNTA(csvSheet!$A:$A)-ROWS($J$90:J101)-2,1),SMALL(IF(OFFSET(csvSheet!$A$27,ROWS($J$90:J101)-1,MATCH("Quantity",csvSheet!$1:$1,0)-1,COUNTA(csvSheet!$A:$A)-ROWS($J$90:J101)-2,1)&lt;&gt;"@@@@",ROW(OFFSET(csvSheet!$A$27,ROWS($J$90:J101)-1,MATCH("Quantity",csvSheet!$1:$1,0)-1,COUNTA(csvSheet!$A:$A)-ROWS($J$90:J101)-2,1))-MIN(ROW(OFFSET(csvSheet!$A$27,ROWS($J$90:J101)-1,MATCH("Quantity",csvSheet!$1:$1,0)-1,COUNTA(csvSheet!$A:$A)-ROWS($J$90:J101)-2,1)))+1),ROWS($J$90:J101))))=0,"",INDEX(OFFSET(csvSheet!$A$27,ROWS($J$90:J101)-1,0,COUNTA(csvSheet!$A:$A)-ROWS($J$90:J101)-2,COUNTA(csvSheet!$1:$1)),MATCH($D101,OFFSET(csvSheet!$A$27,ROWS($J$90:J101)-1,MATCH("Distributor",csvSheet!$1:$1,0)-1,COUNTA(csvSheet!$A:$A)-ROWS($J$90:J101)-2,1),0),MATCH("Quantity",csvSheet!$1:$1,0))),"")</f>
        <v>1</v>
      </c>
      <c r="K101" s="125">
        <f ca="1">IFERROR(IF($D101&lt;&gt;"",IF(ISNUMBER(VALUE(RIGHT(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,LEN(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Price",csvSheet!$1:$1,0)))-FIND(" ",INDEX(OFFSET(csvSheet!$A$27,ROWS($K$90:K101)-1,0,COUNTA(csvSheet!$A:$A)-ROWS($K$90:K101)-2,COUNTA(csvSheet!$1:$1)),MATCH($D101,OFFSET(csvSheet!$A$27,ROWS($K$90:K101)-1,MATCH("Distributor",csvSheet!$1:$1,0)-1,COUNTA(csvSheet!$A:$A)-ROWS($K$90:K101)-2,1),0),MATCH("Unit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)))),VALUE(RIGHT(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,LEN(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Price",csvSheet!$1:$1,0)))-FIND(" ",INDEX(OFFSET(csvSheet!$A$27,ROWS($K$90:K101)-1,0,COUNTA(csvSheet!$A:$A)-ROWS($K$90:K101)-2,COUNTA(csvSheet!$1:$1)),MATCH($D101,OFFSET(csvSheet!$A$27,ROWS($K$90:K101)-1,MATCH("Distributor",csvSheet!$1:$1,0)-1,COUNTA(csvSheet!$A:$A)-ROWS($K$90:K101)-2,1),0),MATCH("Unit Price",csvSheet!$1:$1,0))))),"N/A"),""),"N/A")</f>
        <v>311.35399999999998</v>
      </c>
      <c r="L101" s="126"/>
      <c r="M101" s="127"/>
      <c r="N101" s="125">
        <f ca="1">IFERROR(IF($D101&lt;&gt;"",IF(ISNUMBER(VALUE(RIGHT(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,LEN(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Price",csvSheet!$1:$1,0)))-FIND(" ",INDEX(OFFSET(csvSheet!$A$27,ROWS($N$90:N101)-1,0,COUNTA(csvSheet!$A:$A)-ROWS($N$90:N101)-2,COUNTA(csvSheet!$1:$1)),MATCH($D101,OFFSET(csvSheet!$A$27,ROWS($N$90:N101)-1,MATCH("Distributor",csvSheet!$1:$1,0)-1,COUNTA(csvSheet!$A:$A)-ROWS($N$90:N101)-2,1),0),MATCH("Total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)))),VALUE(RIGHT(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,LEN(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Price",csvSheet!$1:$1,0)))-FIND(" ",INDEX(OFFSET(csvSheet!$A$27,ROWS($N$90:N101)-1,0,COUNTA(csvSheet!$A:$A)-ROWS($N$90:N101)-2,COUNTA(csvSheet!$1:$1)),MATCH($D101,OFFSET(csvSheet!$A$27,ROWS($N$90:N101)-1,MATCH("Distributor",csvSheet!$1:$1,0)-1,COUNTA(csvSheet!$A:$A)-ROWS($N$90:N101)-2,1),0),MATCH("Total Price",csvSheet!$1:$1,0))))),"N/A"),""),"N/A")</f>
        <v>311.35000000000002</v>
      </c>
      <c r="O101" s="126"/>
      <c r="P101" s="107"/>
    </row>
    <row r="102" spans="2:16" x14ac:dyDescent="0.25">
      <c r="B102"/>
      <c r="C102" s="105">
        <v>13</v>
      </c>
      <c r="D102" s="130" t="str" cm="1">
        <f t="array" aca="1" ref="D10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102)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102)+25))),"")</f>
        <v/>
      </c>
      <c r="E102" s="131"/>
      <c r="F102" s="130" t="str" cm="1">
        <f t="array" aca="1" ref="F102" ca="1">IFERROR(IF(IF($D102&lt;&gt;"",INDEX(OFFSET(csvSheet!$A$27,ROWS($F$90:F102)-1,0,COUNTA(csvSheet!$A:$A)-ROWS($F$90:F102)-2,COUNTA(csvSheet!$1:$1)-1),MATCH($D102,OFFSET(csvSheet!$A$27,ROWS($F$90:F102)-1,MATCH("Distributor",csvSheet!$1:$1,0)-1,COUNTA(csvSheet!$A:$A)-ROWS($F$90:F102)-2),0),MATCH("MPN + Description",csvSheet!$1:$1,0)),INDEX(OFFSET(csvSheet!$A$27,ROWS($F$90:F102)-1,MATCH("MPN + Description",csvSheet!$1:$1,0)-1,COUNTA(csvSheet!$A:$A)-ROWS($F$90:F102)-2,1),SMALL(IF(OFFSET(csvSheet!$A$27,ROWS($F$90:F102)-1,MATCH("MPN + Description",csvSheet!$1:$1,0)-1,COUNTA(csvSheet!$A:$A)-ROWS($F$90:F102)-2,1)&lt;&gt;"@@@@",ROW(OFFSET(csvSheet!$A$27,ROWS($F$90:F102)-1,MATCH("MPN + Description",csvSheet!$1:$1,0)-1,COUNTA(csvSheet!$A:$A)-ROWS($F$90:F102)-2,1))-MIN(ROW(OFFSET(csvSheet!$A$27,ROWS($F$90:F102)-1,MATCH("MPN + Description",csvSheet!$1:$1,0)-1,COUNTA(csvSheet!$A:$A)-ROWS($F$90:F102)-2,1)))+1),1)))=0,"",IF($D102&lt;&gt;"",INDEX(OFFSET(csvSheet!$A$27,ROWS($F$90:F102)-1,0,COUNTA(csvSheet!$A:$A)-ROWS($F$90:F102)-2,COUNTA(csvSheet!$1:$1)-1),MATCH($D102,OFFSET(csvSheet!$A$27,ROWS($F$90:F102)-1,MATCH("Distributor",csvSheet!$1:$1,0)-1,COUNTA(csvSheet!$A:$A)-ROWS($F$90:F102)-2),0),MATCH("MPN + Description",csvSheet!$1:$1,0)),INDEX(OFFSET(csvSheet!$A$27,ROWS($F$90:F102)-1,MATCH("MPN + Description",csvSheet!$1:$1,0)-1,COUNTA(csvSheet!$A:$A)-ROWS($F$90:F102)-2,1),SMALL(IF(OFFSET(csvSheet!$A$27,ROWS($F$90:F102)-1,MATCH("MPN + Description",csvSheet!$1:$1,0)-1,COUNTA(csvSheet!$A:$A)-ROWS($F$90:F102)-2,1)&lt;&gt;"@@@@",ROW(OFFSET(csvSheet!$A$27,ROWS($F$90:F102)-1,MATCH("MPN + Description",csvSheet!$1:$1,0)-1,COUNTA(csvSheet!$A:$A)-ROWS($F$90:F102)-2,1))-MIN(ROW(OFFSET(csvSheet!$A$27,ROWS($F$90:F102)-1,MATCH("MPN + Description",csvSheet!$1:$1,0)-1,COUNTA(csvSheet!$A:$A)-ROWS($F$90:F102)-2,1)))+1),1)))),"")</f>
        <v>to 6.2GHz Input 20-Pin LFCSP Processi</v>
      </c>
      <c r="G102" s="138"/>
      <c r="H102" s="138"/>
      <c r="I102" s="131"/>
      <c r="J102" s="106" t="str" cm="1">
        <f t="array" aca="1" ref="J102" ca="1">IFERROR(IF(IF($D102&lt;&gt;"",INDEX(OFFSET(csvSheet!$A$27,ROWS($J$90:J102)-1,0,COUNTA(csvSheet!$A:$A)-ROWS($J$90:J102)-2,COUNTA(csvSheet!$1:$1)),MATCH($D102,OFFSET(csvSheet!$A$27,ROWS($J$90:J102)-1,MATCH("Distributor",csvSheet!$1:$1,0)-1,COUNTA(csvSheet!$A:$A)-ROWS($J$90:J102)-2,1),0),MATCH("Quantity",csvSheet!$1:$1,0)),INDEX(OFFSET(csvSheet!$A$27,ROWS($J$90:J102)-1,MATCH("Quantity",csvSheet!$1:$1,0)-1,COUNTA(csvSheet!$A:$A)-ROWS($J$90:J102)-2,1),SMALL(IF(OFFSET(csvSheet!$A$27,ROWS($J$90:J102)-1,MATCH("Quantity",csvSheet!$1:$1,0)-1,COUNTA(csvSheet!$A:$A)-ROWS($J$90:J102)-2,1)&lt;&gt;"@@@@",ROW(OFFSET(csvSheet!$A$27,ROWS($J$90:J102)-1,MATCH("Quantity",csvSheet!$1:$1,0)-1,COUNTA(csvSheet!$A:$A)-ROWS($J$90:J102)-2,1))-MIN(ROW(OFFSET(csvSheet!$A$27,ROWS($J$90:J102)-1,MATCH("Quantity",csvSheet!$1:$1,0)-1,COUNTA(csvSheet!$A:$A)-ROWS($J$90:J102)-2,1)))+1),ROWS($J$90:J102))))=0,"",INDEX(OFFSET(csvSheet!$A$27,ROWS($J$90:J102)-1,0,COUNTA(csvSheet!$A:$A)-ROWS($J$90:J102)-2,COUNTA(csvSheet!$1:$1)),MATCH($D102,OFFSET(csvSheet!$A$27,ROWS($J$90:J102)-1,MATCH("Distributor",csvSheet!$1:$1,0)-1,COUNTA(csvSheet!$A:$A)-ROWS($J$90:J102)-2,1),0),MATCH("Quantity",csvSheet!$1:$1,0))),"")</f>
        <v/>
      </c>
      <c r="K102" s="125" t="str">
        <f ca="1">IFERROR(IF($D102&lt;&gt;"",IF(ISNUMBER(VALUE(RIGHT(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,LEN(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Price",csvSheet!$1:$1,0)))-FIND(" ",INDEX(OFFSET(csvSheet!$A$27,ROWS($K$90:K102)-1,0,COUNTA(csvSheet!$A:$A)-ROWS($K$90:K102)-2,COUNTA(csvSheet!$1:$1)),MATCH($D102,OFFSET(csvSheet!$A$27,ROWS($K$90:K102)-1,MATCH("Distributor",csvSheet!$1:$1,0)-1,COUNTA(csvSheet!$A:$A)-ROWS($K$90:K102)-2,1),0),MATCH("Unit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)))),VALUE(RIGHT(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,LEN(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Price",csvSheet!$1:$1,0)))-FIND(" ",INDEX(OFFSET(csvSheet!$A$27,ROWS($K$90:K102)-1,0,COUNTA(csvSheet!$A:$A)-ROWS($K$90:K102)-2,COUNTA(csvSheet!$1:$1)),MATCH($D102,OFFSET(csvSheet!$A$27,ROWS($K$90:K102)-1,MATCH("Distributor",csvSheet!$1:$1,0)-1,COUNTA(csvSheet!$A:$A)-ROWS($K$90:K102)-2,1),0),MATCH("Unit Price",csvSheet!$1:$1,0))))),"N/A"),""),"N/A")</f>
        <v/>
      </c>
      <c r="L102" s="126"/>
      <c r="M102" s="127"/>
      <c r="N102" s="125" t="str">
        <f ca="1">IFERROR(IF($D102&lt;&gt;"",IF(ISNUMBER(VALUE(RIGHT(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,LEN(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Price",csvSheet!$1:$1,0)))-FIND(" ",INDEX(OFFSET(csvSheet!$A$27,ROWS($N$90:N102)-1,0,COUNTA(csvSheet!$A:$A)-ROWS($N$90:N102)-2,COUNTA(csvSheet!$1:$1)),MATCH($D102,OFFSET(csvSheet!$A$27,ROWS($N$90:N102)-1,MATCH("Distributor",csvSheet!$1:$1,0)-1,COUNTA(csvSheet!$A:$A)-ROWS($N$90:N102)-2,1),0),MATCH("Total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)))),VALUE(RIGHT(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,LEN(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Price",csvSheet!$1:$1,0)))-FIND(" ",INDEX(OFFSET(csvSheet!$A$27,ROWS($N$90:N102)-1,0,COUNTA(csvSheet!$A:$A)-ROWS($N$90:N102)-2,COUNTA(csvSheet!$1:$1)),MATCH($D102,OFFSET(csvSheet!$A$27,ROWS($N$90:N102)-1,MATCH("Distributor",csvSheet!$1:$1,0)-1,COUNTA(csvSheet!$A:$A)-ROWS($N$90:N102)-2,1),0),MATCH("Total Price",csvSheet!$1:$1,0))))),"N/A"),""),"N/A")</f>
        <v/>
      </c>
      <c r="O102" s="126"/>
      <c r="P102" s="107"/>
    </row>
    <row r="103" spans="2:16" x14ac:dyDescent="0.25">
      <c r="B103"/>
      <c r="C103" s="105">
        <v>14</v>
      </c>
      <c r="D103" s="130" t="str" cm="1">
        <f t="array" aca="1" ref="D10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103)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103)+25))),"")</f>
        <v/>
      </c>
      <c r="E103" s="131"/>
      <c r="F103" s="130" t="str" cm="1">
        <f t="array" aca="1" ref="F103" ca="1">IFERROR(IF(IF($D103&lt;&gt;"",INDEX(OFFSET(csvSheet!$A$27,ROWS($F$90:F103)-1,0,COUNTA(csvSheet!$A:$A)-ROWS($F$90:F103)-2,COUNTA(csvSheet!$1:$1)-1),MATCH($D103,OFFSET(csvSheet!$A$27,ROWS($F$90:F103)-1,MATCH("Distributor",csvSheet!$1:$1,0)-1,COUNTA(csvSheet!$A:$A)-ROWS($F$90:F103)-2),0),MATCH("MPN + Description",csvSheet!$1:$1,0)),INDEX(OFFSET(csvSheet!$A$27,ROWS($F$90:F103)-1,MATCH("MPN + Description",csvSheet!$1:$1,0)-1,COUNTA(csvSheet!$A:$A)-ROWS($F$90:F103)-2,1),SMALL(IF(OFFSET(csvSheet!$A$27,ROWS($F$90:F103)-1,MATCH("MPN + Description",csvSheet!$1:$1,0)-1,COUNTA(csvSheet!$A:$A)-ROWS($F$90:F103)-2,1)&lt;&gt;"@@@@",ROW(OFFSET(csvSheet!$A$27,ROWS($F$90:F103)-1,MATCH("MPN + Description",csvSheet!$1:$1,0)-1,COUNTA(csvSheet!$A:$A)-ROWS($F$90:F103)-2,1))-MIN(ROW(OFFSET(csvSheet!$A$27,ROWS($F$90:F103)-1,MATCH("MPN + Description",csvSheet!$1:$1,0)-1,COUNTA(csvSheet!$A:$A)-ROWS($F$90:F103)-2,1)))+1),1)))=0,"",IF($D103&lt;&gt;"",INDEX(OFFSET(csvSheet!$A$27,ROWS($F$90:F103)-1,0,COUNTA(csvSheet!$A:$A)-ROWS($F$90:F103)-2,COUNTA(csvSheet!$1:$1)-1),MATCH($D103,OFFSET(csvSheet!$A$27,ROWS($F$90:F103)-1,MATCH("Distributor",csvSheet!$1:$1,0)-1,COUNTA(csvSheet!$A:$A)-ROWS($F$90:F103)-2),0),MATCH("MPN + Description",csvSheet!$1:$1,0)),INDEX(OFFSET(csvSheet!$A$27,ROWS($F$90:F103)-1,MATCH("MPN + Description",csvSheet!$1:$1,0)-1,COUNTA(csvSheet!$A:$A)-ROWS($F$90:F103)-2,1),SMALL(IF(OFFSET(csvSheet!$A$27,ROWS($F$90:F103)-1,MATCH("MPN + Description",csvSheet!$1:$1,0)-1,COUNTA(csvSheet!$A:$A)-ROWS($F$90:F103)-2,1)&lt;&gt;"@@@@",ROW(OFFSET(csvSheet!$A$27,ROWS($F$90:F103)-1,MATCH("MPN + Description",csvSheet!$1:$1,0)-1,COUNTA(csvSheet!$A:$A)-ROWS($F$90:F103)-2,1))-MIN(ROW(OFFSET(csvSheet!$A$27,ROWS($F$90:F103)-1,MATCH("MPN + Description",csvSheet!$1:$1,0)-1,COUNTA(csvSheet!$A:$A)-ROWS($F$90:F103)-2,1)))+1),1)))),"")</f>
        <v>ng EP</v>
      </c>
      <c r="G103" s="138"/>
      <c r="H103" s="138"/>
      <c r="I103" s="131"/>
      <c r="J103" s="106" t="str" cm="1">
        <f t="array" aca="1" ref="J103" ca="1">IFERROR(IF(IF($D103&lt;&gt;"",INDEX(OFFSET(csvSheet!$A$27,ROWS($J$90:J103)-1,0,COUNTA(csvSheet!$A:$A)-ROWS($J$90:J103)-2,COUNTA(csvSheet!$1:$1)),MATCH($D103,OFFSET(csvSheet!$A$27,ROWS($J$90:J103)-1,MATCH("Distributor",csvSheet!$1:$1,0)-1,COUNTA(csvSheet!$A:$A)-ROWS($J$90:J103)-2,1),0),MATCH("Quantity",csvSheet!$1:$1,0)),INDEX(OFFSET(csvSheet!$A$27,ROWS($J$90:J103)-1,MATCH("Quantity",csvSheet!$1:$1,0)-1,COUNTA(csvSheet!$A:$A)-ROWS($J$90:J103)-2,1),SMALL(IF(OFFSET(csvSheet!$A$27,ROWS($J$90:J103)-1,MATCH("Quantity",csvSheet!$1:$1,0)-1,COUNTA(csvSheet!$A:$A)-ROWS($J$90:J103)-2,1)&lt;&gt;"@@@@",ROW(OFFSET(csvSheet!$A$27,ROWS($J$90:J103)-1,MATCH("Quantity",csvSheet!$1:$1,0)-1,COUNTA(csvSheet!$A:$A)-ROWS($J$90:J103)-2,1))-MIN(ROW(OFFSET(csvSheet!$A$27,ROWS($J$90:J103)-1,MATCH("Quantity",csvSheet!$1:$1,0)-1,COUNTA(csvSheet!$A:$A)-ROWS($J$90:J103)-2,1)))+1),ROWS($J$90:J103))))=0,"",INDEX(OFFSET(csvSheet!$A$27,ROWS($J$90:J103)-1,0,COUNTA(csvSheet!$A:$A)-ROWS($J$90:J103)-2,COUNTA(csvSheet!$1:$1)),MATCH($D103,OFFSET(csvSheet!$A$27,ROWS($J$90:J103)-1,MATCH("Distributor",csvSheet!$1:$1,0)-1,COUNTA(csvSheet!$A:$A)-ROWS($J$90:J103)-2,1),0),MATCH("Quantity",csvSheet!$1:$1,0))),"")</f>
        <v/>
      </c>
      <c r="K103" s="125" t="str">
        <f ca="1">IFERROR(IF($D103&lt;&gt;"",IF(ISNUMBER(VALUE(RIGHT(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,LEN(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Price",csvSheet!$1:$1,0)))-FIND(" ",INDEX(OFFSET(csvSheet!$A$27,ROWS($K$90:K103)-1,0,COUNTA(csvSheet!$A:$A)-ROWS($K$90:K103)-2,COUNTA(csvSheet!$1:$1)),MATCH($D103,OFFSET(csvSheet!$A$27,ROWS($K$90:K103)-1,MATCH("Distributor",csvSheet!$1:$1,0)-1,COUNTA(csvSheet!$A:$A)-ROWS($K$90:K103)-2,1),0),MATCH("Unit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)))),VALUE(RIGHT(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,LEN(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Price",csvSheet!$1:$1,0)))-FIND(" ",INDEX(OFFSET(csvSheet!$A$27,ROWS($K$90:K103)-1,0,COUNTA(csvSheet!$A:$A)-ROWS($K$90:K103)-2,COUNTA(csvSheet!$1:$1)),MATCH($D103,OFFSET(csvSheet!$A$27,ROWS($K$90:K103)-1,MATCH("Distributor",csvSheet!$1:$1,0)-1,COUNTA(csvSheet!$A:$A)-ROWS($K$90:K103)-2,1),0),MATCH("Unit Price",csvSheet!$1:$1,0))))),"N/A"),""),"N/A")</f>
        <v/>
      </c>
      <c r="L103" s="126"/>
      <c r="M103" s="127"/>
      <c r="N103" s="125" t="str">
        <f ca="1">IFERROR(IF($D103&lt;&gt;"",IF(ISNUMBER(VALUE(RIGHT(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,LEN(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Price",csvSheet!$1:$1,0)))-FIND(" ",INDEX(OFFSET(csvSheet!$A$27,ROWS($N$90:N103)-1,0,COUNTA(csvSheet!$A:$A)-ROWS($N$90:N103)-2,COUNTA(csvSheet!$1:$1)),MATCH($D103,OFFSET(csvSheet!$A$27,ROWS($N$90:N103)-1,MATCH("Distributor",csvSheet!$1:$1,0)-1,COUNTA(csvSheet!$A:$A)-ROWS($N$90:N103)-2,1),0),MATCH("Total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)))),VALUE(RIGHT(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,LEN(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Price",csvSheet!$1:$1,0)))-FIND(" ",INDEX(OFFSET(csvSheet!$A$27,ROWS($N$90:N103)-1,0,COUNTA(csvSheet!$A:$A)-ROWS($N$90:N103)-2,COUNTA(csvSheet!$1:$1)),MATCH($D103,OFFSET(csvSheet!$A$27,ROWS($N$90:N103)-1,MATCH("Distributor",csvSheet!$1:$1,0)-1,COUNTA(csvSheet!$A:$A)-ROWS($N$90:N103)-2,1),0),MATCH("Total Price",csvSheet!$1:$1,0))))),"N/A"),""),"N/A")</f>
        <v/>
      </c>
      <c r="O103" s="126"/>
      <c r="P103" s="107"/>
    </row>
    <row r="104" spans="2:16" ht="15.75" thickBot="1" x14ac:dyDescent="0.3">
      <c r="B104"/>
      <c r="C104" s="108">
        <v>15</v>
      </c>
      <c r="D104" s="132" t="str" cm="1">
        <f t="array" aca="1" ref="D10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104)+25)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COUNTA($D$90:D104)+25))),"")</f>
        <v>Rochester Electronics</v>
      </c>
      <c r="E104" s="133"/>
      <c r="F104" s="132" t="str" cm="1">
        <f t="array" aca="1" ref="F104" ca="1">IFERROR(IF(IF($D104&lt;&gt;"",INDEX(OFFSET(csvSheet!$A$27,ROWS($F$90:F104)-1,0,COUNTA(csvSheet!$A:$A)-ROWS($F$90:F104)-2,COUNTA(csvSheet!$1:$1)-1),MATCH($D104,OFFSET(csvSheet!$A$27,ROWS($F$90:F104)-1,MATCH("Distributor",csvSheet!$1:$1,0)-1,COUNTA(csvSheet!$A:$A)-ROWS($F$90:F104)-2),0),MATCH("MPN + Description",csvSheet!$1:$1,0)),INDEX(OFFSET(csvSheet!$A$27,ROWS($F$90:F104)-1,MATCH("MPN + Description",csvSheet!$1:$1,0)-1,COUNTA(csvSheet!$A:$A)-ROWS($F$90:F104)-2,1),SMALL(IF(OFFSET(csvSheet!$A$27,ROWS($F$90:F104)-1,MATCH("MPN + Description",csvSheet!$1:$1,0)-1,COUNTA(csvSheet!$A:$A)-ROWS($F$90:F104)-2,1)&lt;&gt;"@@@@",ROW(OFFSET(csvSheet!$A$27,ROWS($F$90:F104)-1,MATCH("MPN + Description",csvSheet!$1:$1,0)-1,COUNTA(csvSheet!$A:$A)-ROWS($F$90:F104)-2,1))-MIN(ROW(OFFSET(csvSheet!$A$27,ROWS($F$90:F104)-1,MATCH("MPN + Description",csvSheet!$1:$1,0)-1,COUNTA(csvSheet!$A:$A)-ROWS($F$90:F104)-2,1)))+1),1)))=0,"",IF($D104&lt;&gt;"",INDEX(OFFSET(csvSheet!$A$27,ROWS($F$90:F104)-1,0,COUNTA(csvSheet!$A:$A)-ROWS($F$90:F104)-2,COUNTA(csvSheet!$1:$1)-1),MATCH($D104,OFFSET(csvSheet!$A$27,ROWS($F$90:F104)-1,MATCH("Distributor",csvSheet!$1:$1,0)-1,COUNTA(csvSheet!$A:$A)-ROWS($F$90:F104)-2),0),MATCH("MPN + Description",csvSheet!$1:$1,0)),INDEX(OFFSET(csvSheet!$A$27,ROWS($F$90:F104)-1,MATCH("MPN + Description",csvSheet!$1:$1,0)-1,COUNTA(csvSheet!$A:$A)-ROWS($F$90:F104)-2,1),SMALL(IF(OFFSET(csvSheet!$A$27,ROWS($F$90:F104)-1,MATCH("MPN + Description",csvSheet!$1:$1,0)-1,COUNTA(csvSheet!$A:$A)-ROWS($F$90:F104)-2,1)&lt;&gt;"@@@@",ROW(OFFSET(csvSheet!$A$27,ROWS($F$90:F104)-1,MATCH("MPN + Description",csvSheet!$1:$1,0)-1,COUNTA(csvSheet!$A:$A)-ROWS($F$90:F104)-2,1))-MIN(ROW(OFFSET(csvSheet!$A$27,ROWS($F$90:F104)-1,MATCH("MPN + Description",csvSheet!$1:$1,0)-1,COUNTA(csvSheet!$A:$A)-ROWS($F$90:F104)-2,1)))+1),1)))),"")</f>
        <v xml:space="preserve">ADF4156BCPZ | Clock Generator 500MHz </v>
      </c>
      <c r="G104" s="139"/>
      <c r="H104" s="139"/>
      <c r="I104" s="133"/>
      <c r="J104" s="109" cm="1">
        <f t="array" aca="1" ref="J104" ca="1">IFERROR(IF(IF($D104&lt;&gt;"",INDEX(OFFSET(csvSheet!$A$27,ROWS($J$90:J104)-1,0,COUNTA(csvSheet!$A:$A)-ROWS($J$90:J104)-2,COUNTA(csvSheet!$1:$1)),MATCH($D104,OFFSET(csvSheet!$A$27,ROWS($J$90:J104)-1,MATCH("Distributor",csvSheet!$1:$1,0)-1,COUNTA(csvSheet!$A:$A)-ROWS($J$90:J104)-2,1),0),MATCH("Quantity",csvSheet!$1:$1,0)),INDEX(OFFSET(csvSheet!$A$27,ROWS($J$90:J104)-1,MATCH("Quantity",csvSheet!$1:$1,0)-1,COUNTA(csvSheet!$A:$A)-ROWS($J$90:J104)-2,1),SMALL(IF(OFFSET(csvSheet!$A$27,ROWS($J$90:J104)-1,MATCH("Quantity",csvSheet!$1:$1,0)-1,COUNTA(csvSheet!$A:$A)-ROWS($J$90:J104)-2,1)&lt;&gt;"@@@@",ROW(OFFSET(csvSheet!$A$27,ROWS($J$90:J104)-1,MATCH("Quantity",csvSheet!$1:$1,0)-1,COUNTA(csvSheet!$A:$A)-ROWS($J$90:J104)-2,1))-MIN(ROW(OFFSET(csvSheet!$A$27,ROWS($J$90:J104)-1,MATCH("Quantity",csvSheet!$1:$1,0)-1,COUNTA(csvSheet!$A:$A)-ROWS($J$90:J104)-2,1)))+1),ROWS($J$90:J104))))=0,"",INDEX(OFFSET(csvSheet!$A$27,ROWS($J$90:J104)-1,0,COUNTA(csvSheet!$A:$A)-ROWS($J$90:J104)-2,COUNTA(csvSheet!$1:$1)),MATCH($D104,OFFSET(csvSheet!$A$27,ROWS($J$90:J104)-1,MATCH("Distributor",csvSheet!$1:$1,0)-1,COUNTA(csvSheet!$A:$A)-ROWS($J$90:J104)-2,1),0),MATCH("Quantity",csvSheet!$1:$1,0))),"")</f>
        <v>1</v>
      </c>
      <c r="K104" s="125">
        <f ca="1">IFERROR(IF($D104&lt;&gt;"",IF(ISNUMBER(VALUE(RIGHT(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,LEN(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Price",csvSheet!$1:$1,0)))-FIND(" ",INDEX(OFFSET(csvSheet!$A$27,ROWS($K$90:K104)-1,0,COUNTA(csvSheet!$A:$A)-ROWS($K$90:K104)-2,COUNTA(csvSheet!$1:$1)),MATCH($D104,OFFSET(csvSheet!$A$27,ROWS($K$90:K104)-1,MATCH("Distributor",csvSheet!$1:$1,0)-1,COUNTA(csvSheet!$A:$A)-ROWS($K$90:K104)-2,1),0),MATCH("Unit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)))),VALUE(RIGHT(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,LEN(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Price",csvSheet!$1:$1,0)))-FIND(" ",INDEX(OFFSET(csvSheet!$A$27,ROWS($K$90:K104)-1,0,COUNTA(csvSheet!$A:$A)-ROWS($K$90:K104)-2,COUNTA(csvSheet!$1:$1)),MATCH($D104,OFFSET(csvSheet!$A$27,ROWS($K$90:K104)-1,MATCH("Distributor",csvSheet!$1:$1,0)-1,COUNTA(csvSheet!$A:$A)-ROWS($K$90:K104)-2,1),0),MATCH("Unit Price",csvSheet!$1:$1,0))))),"N/A"),""),"N/A")</f>
        <v>311.35399999999998</v>
      </c>
      <c r="L104" s="126"/>
      <c r="M104" s="127"/>
      <c r="N104" s="125">
        <f ca="1">IFERROR(IF($D104&lt;&gt;"",IF(ISNUMBER(VALUE(RIGHT(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,LEN(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Price",csvSheet!$1:$1,0)))-FIND(" ",INDEX(OFFSET(csvSheet!$A$27,ROWS($N$90:N104)-1,0,COUNTA(csvSheet!$A:$A)-ROWS($N$90:N104)-2,COUNTA(csvSheet!$1:$1)),MATCH($D104,OFFSET(csvSheet!$A$27,ROWS($N$90:N104)-1,MATCH("Distributor",csvSheet!$1:$1,0)-1,COUNTA(csvSheet!$A:$A)-ROWS($N$90:N104)-2,1),0),MATCH("Total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)))),VALUE(RIGHT(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,LEN(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Price",csvSheet!$1:$1,0)))-FIND(" ",INDEX(OFFSET(csvSheet!$A$27,ROWS($N$90:N104)-1,0,COUNTA(csvSheet!$A:$A)-ROWS($N$90:N104)-2,COUNTA(csvSheet!$1:$1)),MATCH($D104,OFFSET(csvSheet!$A$27,ROWS($N$90:N104)-1,MATCH("Distributor",csvSheet!$1:$1,0)-1,COUNTA(csvSheet!$A:$A)-ROWS($N$90:N104)-2,1),0),MATCH("Total Price",csvSheet!$1:$1,0))))),"N/A"),""),"N/A")</f>
        <v>311.35000000000002</v>
      </c>
      <c r="O104" s="126"/>
      <c r="P104" s="110"/>
    </row>
    <row r="105" spans="2:16" ht="16.5" thickTop="1" thickBot="1" x14ac:dyDescent="0.3">
      <c r="B105"/>
      <c r="C105" s="74"/>
      <c r="D105" s="70"/>
      <c r="E105" s="70"/>
      <c r="F105" s="70"/>
      <c r="G105" s="70"/>
      <c r="H105" s="70"/>
      <c r="I105" s="70"/>
      <c r="J105" s="70"/>
      <c r="K105" s="92" t="s">
        <v>19</v>
      </c>
      <c r="L105" s="93"/>
      <c r="M105" s="94"/>
      <c r="N105" s="123">
        <f ca="1">SUM(N90:O104)</f>
        <v>1247.29</v>
      </c>
      <c r="O105" s="124"/>
      <c r="P105" s="75"/>
    </row>
    <row r="106" spans="2:16" x14ac:dyDescent="0.25">
      <c r="B106"/>
      <c r="C106" s="58" t="s">
        <v>42</v>
      </c>
      <c r="D106" s="12"/>
      <c r="E106" s="12"/>
      <c r="F106" s="12"/>
      <c r="G106" s="12"/>
      <c r="H106" s="12"/>
      <c r="I106" s="3"/>
      <c r="J106" s="3"/>
      <c r="K106" s="3"/>
      <c r="L106" s="3"/>
      <c r="M106" s="3"/>
      <c r="N106" s="52"/>
      <c r="O106" s="52"/>
      <c r="P106" s="54"/>
    </row>
    <row r="107" spans="2:16" x14ac:dyDescent="0.25">
      <c r="B107"/>
      <c r="C107" s="53"/>
      <c r="D107" s="12"/>
      <c r="E107" s="12"/>
      <c r="F107" s="12"/>
      <c r="G107" s="12"/>
      <c r="H107" s="12"/>
      <c r="I107" s="3"/>
      <c r="J107" s="3"/>
      <c r="K107" s="3"/>
      <c r="L107" s="3"/>
      <c r="M107" s="3"/>
      <c r="N107" s="52"/>
      <c r="O107" s="52"/>
      <c r="P107" s="54"/>
    </row>
    <row r="108" spans="2:16" x14ac:dyDescent="0.25">
      <c r="B108"/>
      <c r="C108" s="53"/>
      <c r="D108" s="12"/>
      <c r="E108" s="12"/>
      <c r="F108" s="12"/>
      <c r="G108" s="12"/>
      <c r="H108" s="12"/>
      <c r="I108" s="3"/>
      <c r="J108" s="3"/>
      <c r="K108" s="3"/>
      <c r="L108" s="3"/>
      <c r="M108" s="3"/>
      <c r="N108" s="52"/>
      <c r="O108" s="52"/>
      <c r="P108" s="54"/>
    </row>
    <row r="109" spans="2:16" ht="15.75" thickBot="1" x14ac:dyDescent="0.3">
      <c r="B109"/>
      <c r="C109" s="87" t="s">
        <v>50</v>
      </c>
      <c r="D109" s="88"/>
      <c r="E109" s="88"/>
      <c r="F109" s="88"/>
      <c r="G109" s="88"/>
      <c r="H109" s="88"/>
      <c r="I109" s="88"/>
      <c r="J109" s="88"/>
      <c r="K109" s="88"/>
      <c r="L109" s="88"/>
      <c r="M109" s="88"/>
      <c r="N109" s="88"/>
      <c r="O109" s="88"/>
      <c r="P109" s="89"/>
    </row>
    <row r="110" spans="2:16" x14ac:dyDescent="0.25">
      <c r="B110"/>
      <c r="C110"/>
      <c r="D110"/>
      <c r="E110"/>
      <c r="F110" s="3"/>
      <c r="G110" s="3"/>
      <c r="H110"/>
      <c r="I110"/>
      <c r="J110"/>
      <c r="K110"/>
      <c r="L110"/>
      <c r="M110" s="3"/>
      <c r="N110" s="3"/>
      <c r="O110" s="3"/>
      <c r="P110"/>
    </row>
    <row r="111" spans="2:16" x14ac:dyDescent="0.25">
      <c r="B111"/>
      <c r="C111"/>
      <c r="D111" s="8" t="s">
        <v>48</v>
      </c>
      <c r="E111" s="3" t="s">
        <v>1</v>
      </c>
      <c r="F111" s="11"/>
      <c r="G111" s="11"/>
      <c r="H111" s="9"/>
      <c r="I111" s="9"/>
      <c r="J111" s="56" t="s">
        <v>2</v>
      </c>
      <c r="K111" s="3" t="s">
        <v>1</v>
      </c>
      <c r="L111" s="51"/>
      <c r="M111" s="3"/>
      <c r="N111" s="55"/>
      <c r="O111" s="3"/>
      <c r="P111"/>
    </row>
    <row r="112" spans="2:16" x14ac:dyDescent="0.25">
      <c r="B112"/>
      <c r="C112"/>
      <c r="D112"/>
      <c r="E112" s="3"/>
      <c r="F112" s="90" t="s">
        <v>52</v>
      </c>
      <c r="G112" s="90"/>
      <c r="H112" s="90"/>
      <c r="I112" s="90"/>
      <c r="J112"/>
      <c r="K112"/>
      <c r="L112"/>
      <c r="M112"/>
      <c r="N112"/>
      <c r="O112" s="3"/>
      <c r="P112"/>
    </row>
    <row r="113" spans="2:17" x14ac:dyDescent="0.25">
      <c r="B113"/>
      <c r="C113"/>
      <c r="D113" s="8" t="s">
        <v>49</v>
      </c>
      <c r="E113" s="3" t="s">
        <v>1</v>
      </c>
      <c r="F113" s="11"/>
      <c r="G113" s="11"/>
      <c r="H113" s="9"/>
      <c r="I113" s="9"/>
      <c r="J113" s="56" t="s">
        <v>2</v>
      </c>
      <c r="K113" s="3" t="s">
        <v>1</v>
      </c>
      <c r="L113" s="51"/>
      <c r="M113" s="3"/>
      <c r="N113" s="55"/>
      <c r="O113" s="3"/>
      <c r="P113"/>
    </row>
    <row r="114" spans="2:17" x14ac:dyDescent="0.25">
      <c r="B114"/>
      <c r="C114"/>
      <c r="D114" s="8"/>
      <c r="E114"/>
      <c r="F114" s="90" t="s">
        <v>53</v>
      </c>
      <c r="G114" s="90"/>
      <c r="H114" s="90"/>
      <c r="I114" s="90"/>
      <c r="J114"/>
      <c r="K114" s="3"/>
      <c r="L114" s="3"/>
      <c r="M114" s="3"/>
      <c r="N114" s="3"/>
      <c r="O114" s="3"/>
      <c r="P114"/>
    </row>
    <row r="115" spans="2:17" x14ac:dyDescent="0.25">
      <c r="B115"/>
      <c r="C115"/>
      <c r="D115" s="8"/>
      <c r="E115"/>
      <c r="F115" s="3"/>
      <c r="G115" s="3"/>
      <c r="H115"/>
      <c r="I115"/>
      <c r="J115"/>
      <c r="K115" s="3"/>
      <c r="L115" s="3"/>
      <c r="M115" s="3"/>
      <c r="N115" s="3"/>
      <c r="O115" s="12"/>
      <c r="P115" t="s">
        <v>79</v>
      </c>
    </row>
    <row r="118" spans="2:17" x14ac:dyDescent="0.25">
      <c r="B118"/>
      <c r="C118"/>
      <c r="D118" s="8"/>
      <c r="E118"/>
      <c r="F118" s="3"/>
      <c r="G118" s="3"/>
      <c r="H118"/>
      <c r="I118"/>
      <c r="J118"/>
      <c r="K118" s="3"/>
      <c r="L118" s="3"/>
      <c r="M118" s="3"/>
      <c r="N118" s="3"/>
      <c r="O118" s="12"/>
      <c r="P118"/>
      <c r="Q118"/>
    </row>
    <row r="119" spans="2:17" x14ac:dyDescent="0.25">
      <c r="B119"/>
      <c r="C119"/>
      <c r="D119"/>
      <c r="E119"/>
      <c r="F119" s="3"/>
      <c r="G119" s="3"/>
      <c r="H119"/>
      <c r="I119"/>
      <c r="J119"/>
      <c r="K119"/>
      <c r="L119"/>
      <c r="M119" s="3"/>
      <c r="N119" s="3"/>
      <c r="O119" s="3"/>
      <c r="P119"/>
      <c r="Q119"/>
    </row>
    <row r="120" spans="2:17" x14ac:dyDescent="0.25">
      <c r="B120"/>
      <c r="C120"/>
      <c r="D120"/>
      <c r="E120"/>
      <c r="F120" s="3"/>
      <c r="G120" s="3"/>
      <c r="H120"/>
      <c r="I120"/>
      <c r="J120"/>
      <c r="K120"/>
      <c r="L120"/>
      <c r="M120" s="3"/>
      <c r="N120" s="3"/>
      <c r="O120" s="3"/>
      <c r="P120"/>
      <c r="Q120"/>
    </row>
    <row r="121" spans="2:17" x14ac:dyDescent="0.25">
      <c r="B121"/>
      <c r="C121"/>
      <c r="D121"/>
      <c r="E121"/>
      <c r="F121" s="3"/>
      <c r="G121" s="3"/>
      <c r="H121"/>
      <c r="I121"/>
      <c r="J121"/>
      <c r="K121"/>
      <c r="L121"/>
      <c r="M121" s="3"/>
      <c r="N121" s="3"/>
      <c r="O121" s="3"/>
      <c r="P121"/>
      <c r="Q121"/>
    </row>
    <row r="122" spans="2:17" x14ac:dyDescent="0.25">
      <c r="B122"/>
      <c r="C122"/>
      <c r="D122"/>
      <c r="E122"/>
      <c r="F122" s="3"/>
      <c r="G122" s="3"/>
      <c r="H122"/>
      <c r="I122"/>
      <c r="J122"/>
      <c r="K122"/>
      <c r="L122"/>
      <c r="M122" s="3"/>
      <c r="N122" s="10"/>
      <c r="O122" s="5" t="s">
        <v>63</v>
      </c>
      <c r="P122" s="68"/>
      <c r="Q122"/>
    </row>
    <row r="123" spans="2:17" x14ac:dyDescent="0.25">
      <c r="B123"/>
      <c r="C123"/>
      <c r="D123"/>
      <c r="E123"/>
      <c r="F123" s="3"/>
      <c r="G123" s="3"/>
      <c r="H123"/>
      <c r="I123"/>
      <c r="J123"/>
      <c r="K123"/>
      <c r="L123"/>
      <c r="M123" s="3"/>
      <c r="N123" s="10"/>
      <c r="O123" s="5" t="s">
        <v>64</v>
      </c>
      <c r="P123" s="7"/>
      <c r="Q123"/>
    </row>
    <row r="124" spans="2:17" x14ac:dyDescent="0.25">
      <c r="B124"/>
      <c r="C124"/>
      <c r="D124"/>
      <c r="E124"/>
      <c r="F124" s="3"/>
      <c r="G124" s="3"/>
      <c r="H124"/>
      <c r="I124"/>
      <c r="J124"/>
      <c r="K124"/>
      <c r="L124"/>
      <c r="M124" s="3"/>
      <c r="N124" s="4"/>
      <c r="O124" s="4"/>
      <c r="P124" s="4"/>
      <c r="Q124"/>
    </row>
    <row r="125" spans="2:17" ht="26.25" x14ac:dyDescent="0.4">
      <c r="B125"/>
      <c r="C125"/>
      <c r="D125" s="95" t="s">
        <v>59</v>
      </c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/>
    </row>
    <row r="126" spans="2:17" x14ac:dyDescent="0.25">
      <c r="B126"/>
      <c r="C126"/>
      <c r="D126" s="4"/>
      <c r="E126" s="4"/>
      <c r="F126" s="6"/>
      <c r="G126" s="6"/>
      <c r="H126" s="4"/>
      <c r="I126" s="4"/>
      <c r="J126" s="4"/>
      <c r="K126" s="4"/>
      <c r="L126" s="4"/>
      <c r="M126" s="4"/>
      <c r="N126" s="4"/>
      <c r="O126" s="4"/>
      <c r="P126" s="4"/>
      <c r="Q126"/>
    </row>
    <row r="127" spans="2:17" x14ac:dyDescent="0.25">
      <c r="B127"/>
      <c r="C127"/>
      <c r="D127" s="5" t="s">
        <v>4</v>
      </c>
      <c r="E127" s="6" t="s">
        <v>1</v>
      </c>
      <c r="F127" s="49"/>
      <c r="G127" s="49"/>
      <c r="H127" s="7"/>
      <c r="I127" s="7"/>
      <c r="J127" s="4"/>
      <c r="K127" s="8" t="s">
        <v>62</v>
      </c>
      <c r="L127" s="8"/>
      <c r="M127" s="71"/>
      <c r="N127" s="4"/>
      <c r="O127" s="7"/>
      <c r="P127" s="68"/>
      <c r="Q127"/>
    </row>
    <row r="128" spans="2:17" x14ac:dyDescent="0.25">
      <c r="B128"/>
      <c r="C128"/>
      <c r="D128" s="5" t="s">
        <v>5</v>
      </c>
      <c r="E128" s="6" t="s">
        <v>1</v>
      </c>
      <c r="F128" s="49"/>
      <c r="G128" s="49"/>
      <c r="H128" s="7"/>
      <c r="I128" s="7"/>
      <c r="J128" s="4"/>
      <c r="K128" s="5" t="s">
        <v>61</v>
      </c>
      <c r="L128" s="4"/>
      <c r="M128" s="4"/>
      <c r="N128" s="4"/>
      <c r="O128" s="72"/>
      <c r="P128" s="72"/>
      <c r="Q128"/>
    </row>
    <row r="129" spans="2:17" ht="15.75" thickBot="1" x14ac:dyDescent="0.3">
      <c r="B129"/>
      <c r="C129"/>
      <c r="D129"/>
      <c r="E129"/>
      <c r="F129" s="3"/>
      <c r="G129" s="3"/>
      <c r="H129"/>
      <c r="I129"/>
      <c r="J129"/>
      <c r="K129"/>
      <c r="L129"/>
      <c r="M129" s="3"/>
      <c r="N129" s="3"/>
      <c r="O129" s="3"/>
      <c r="P129"/>
      <c r="Q129"/>
    </row>
    <row r="130" spans="2:17" ht="15.75" thickBot="1" x14ac:dyDescent="0.3">
      <c r="B130"/>
      <c r="C130" s="1" t="s">
        <v>51</v>
      </c>
      <c r="D130" s="142" t="s">
        <v>45</v>
      </c>
      <c r="E130" s="141"/>
      <c r="F130" s="142" t="s">
        <v>10</v>
      </c>
      <c r="G130" s="143"/>
      <c r="H130" s="143"/>
      <c r="I130" s="141"/>
      <c r="J130" s="50" t="s">
        <v>7</v>
      </c>
      <c r="K130" s="142" t="s">
        <v>8</v>
      </c>
      <c r="L130" s="143"/>
      <c r="M130" s="141"/>
      <c r="N130" s="142" t="s">
        <v>60</v>
      </c>
      <c r="O130" s="141"/>
      <c r="P130" s="2" t="s">
        <v>9</v>
      </c>
      <c r="Q130"/>
    </row>
    <row r="131" spans="2:17" x14ac:dyDescent="0.25">
      <c r="B131"/>
      <c r="C131" s="64">
        <v>1</v>
      </c>
      <c r="D131" s="144" t="str" cm="1">
        <f t="array" aca="1" ref="D13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131)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131)+40))),"")</f>
        <v/>
      </c>
      <c r="E131" s="145"/>
      <c r="F131" s="144" t="str" cm="1">
        <f t="array" aca="1" ref="F131" ca="1">IFERROR(IF(IF($D131&lt;&gt;"",INDEX(OFFSET(csvSheet!$A$42,ROWS($F$131:F131)-1,0,COUNTA(csvSheet!$A:$A)-ROWS($F$131:F131)-2,COUNTA(csvSheet!$1:$1)-1),MATCH($D131,OFFSET(csvSheet!$A$42,ROWS($F$131:F131)-1,MATCH("Distributor",csvSheet!$1:$1,0)-1,COUNTA(csvSheet!$A:$A)-ROWS($F$131:F131)-2),0),MATCH("MPN + Description",csvSheet!$1:$1,0)),INDEX(OFFSET(csvSheet!$A$42,ROWS($F$131:F131)-1,MATCH("MPN + Description",csvSheet!$1:$1,0)-1,COUNTA(csvSheet!$A:$A)-ROWS($F$131:F131)-2,1),SMALL(IF(OFFSET(csvSheet!$A$42,ROWS($F$131:F131)-1,MATCH("MPN + Description",csvSheet!$1:$1,0)-1,COUNTA(csvSheet!$A:$A)-ROWS($F$131:F131)-2,1)&lt;&gt;"@@@@",ROW(OFFSET(csvSheet!$A$42,ROWS($F$131:F131)-1,MATCH("MPN + Description",csvSheet!$1:$1,0)-1,COUNTA(csvSheet!$A:$A)-ROWS($F$131:F131)-2,1))-MIN(ROW(OFFSET(csvSheet!$A$42,ROWS($F$131:F131)-1,MATCH("MPN + Description",csvSheet!$1:$1,0)-1,COUNTA(csvSheet!$A:$A)-ROWS($F$131:F131)-2,1)))+1),1)))=0,"",IF($D131&lt;&gt;"",INDEX(OFFSET(csvSheet!$A$42,ROWS($F$131:F131)-1,0,COUNTA(csvSheet!$A:$A)-ROWS($F$131:F131)-2,COUNTA(csvSheet!$1:$1)-1),MATCH($D131,OFFSET(csvSheet!$A$42,ROWS($F$131:F131)-1,MATCH("Distributor",csvSheet!$1:$1,0)-1,COUNTA(csvSheet!$A:$A)-ROWS($F$131:F131)-2),0),MATCH("MPN + Description",csvSheet!$1:$1,0)),INDEX(OFFSET(csvSheet!$A$42,ROWS($F$131:F131)-1,MATCH("MPN + Description",csvSheet!$1:$1,0)-1,COUNTA(csvSheet!$A:$A)-ROWS($F$131:F131)-2,1),SMALL(IF(OFFSET(csvSheet!$A$42,ROWS($F$131:F131)-1,MATCH("MPN + Description",csvSheet!$1:$1,0)-1,COUNTA(csvSheet!$A:$A)-ROWS($F$131:F131)-2,1)&lt;&gt;"@@@@",ROW(OFFSET(csvSheet!$A$42,ROWS($F$131:F131)-1,MATCH("MPN + Description",csvSheet!$1:$1,0)-1,COUNTA(csvSheet!$A:$A)-ROWS($F$131:F131)-2,1))-MIN(ROW(OFFSET(csvSheet!$A$42,ROWS($F$131:F131)-1,MATCH("MPN + Description",csvSheet!$1:$1,0)-1,COUNTA(csvSheet!$A:$A)-ROWS($F$131:F131)-2,1)))+1),1)))),"")</f>
        <v>to 6.2GHz Input 20-Pin LFCSP Processi</v>
      </c>
      <c r="G131" s="197"/>
      <c r="H131" s="197"/>
      <c r="I131" s="145"/>
      <c r="J131" s="91" t="str" cm="1">
        <f t="array" aca="1" ref="J131" ca="1">IFERROR(IF(IF($D131&lt;&gt;"",INDEX(OFFSET(csvSheet!$A$42,ROWS($J$131:J131)-1,0,COUNTA(csvSheet!$A:$A)-ROWS($J$131:J131)-2,COUNTA(csvSheet!$1:$1)),MATCH($D131,OFFSET(csvSheet!$A$42,ROWS($J$131:J131)-1,MATCH("Distributor",csvSheet!$1:$1,0)-1,COUNTA(csvSheet!$A:$A)-ROWS($J$131:J131)-2,1),0),MATCH("Quantity",csvSheet!$1:$1,0)),INDEX(OFFSET(csvSheet!$A$42,ROWS($J$131:J131)-1,MATCH("Quantity",csvSheet!$1:$1,0)-1,COUNTA(csvSheet!$A:$A)-ROWS($J$131:J131)-2,1),SMALL(IF(OFFSET(csvSheet!$A$42,ROWS($J$131:J131)-1,MATCH("Quantity",csvSheet!$1:$1,0)-1,COUNTA(csvSheet!$A:$A)-ROWS($J$131:J131)-2,1)&lt;&gt;"@@@@",ROW(OFFSET(csvSheet!$A$42,ROWS($J$131:J131)-1,MATCH("Quantity",csvSheet!$1:$1,0)-1,COUNTA(csvSheet!$A:$A)-ROWS($J$131:J131)-2,1))-MIN(ROW(OFFSET(csvSheet!$A$42,ROWS($J$131:J131)-1,MATCH("Quantity",csvSheet!$1:$1,0)-1,COUNTA(csvSheet!$A:$A)-ROWS($J$131:J131)-2,1)))+1),ROWS($J$131:J131))))=0,"",INDEX(OFFSET(csvSheet!$A$42,ROWS($J$131:J131)-1,0,COUNTA(csvSheet!$A:$A)-ROWS($J$131:J131)-2,COUNTA(csvSheet!$1:$1)),MATCH($D131,OFFSET(csvSheet!$A$42,ROWS($J$131:J131)-1,MATCH("Distributor",csvSheet!$1:$1,0)-1,COUNTA(csvSheet!$A:$A)-ROWS($J$131:J131)-2,1),0),MATCH("Quantity",csvSheet!$1:$1,0))),"")</f>
        <v/>
      </c>
      <c r="K131" s="192" t="str">
        <f ca="1">IFERROR(IF($D131&lt;&gt;"",IF(ISNUMBER(VALUE(RIGHT(INDEX(OFFSET(csvSheet!$A$42,ROWS($K$131:K131)-1,0,COUNTA(csvSheet!$A:$A)-ROWS($K$131:K131)-2,COUNTA(csvSheet!$1:$1)),MATCH($D131,OFFSET(csvSheet!$A$42,ROWS($K$131:K131)-1,MATCH("Distributor",csvSheet!$1:$1,0)-1,COUNTA(csvSheet!$A:$A)-ROWS($K$131:K131)-2,1),0),MATCH("Unit Price",csvSheet!$1:$1,0)),LEN(INDEX(OFFSET(csvSheet!$A$42,ROWS($K$131:K131)-1,0,COUNTA(csvSheet!$A:$A)-ROWS($K$131:K131)-2,COUNTA(csvSheet!$1:$1)),MATCH($D131,OFFSET(csvSheet!$A$42,ROWS($K$131:K131)-1,MATCH("Distributor",csvSheet!$1:$1,0)-1,COUNTA(csvSheet!$A:$A)-ROWS($K$131:K131)-2,1),0),MATCH("Unit Price",csvSheet!$1:$1,0)))-FIND(" ",INDEX(OFFSET(csvSheet!$A$42,ROWS($K$131:K131)-1,0,COUNTA(csvSheet!$A:$A)-ROWS($K$131:K131)-2,COUNTA(csvSheet!$1:$1)),MATCH($D131,OFFSET(csvSheet!$A$42,ROWS($K$131:K131)-1,MATCH("Distributor",csvSheet!$1:$1,0)-1,COUNTA(csvSheet!$A:$A)-ROWS($K$131:K131)-2,1),0),MATCH("Unit Price",csvSheet!$1:$1,0)))))),VALUE(RIGHT(INDEX(OFFSET(csvSheet!$A$42,ROWS($K$131:K131)-1,0,COUNTA(csvSheet!$A:$A)-ROWS($K$131:K131)-2,COUNTA(csvSheet!$1:$1)),MATCH($D131,OFFSET(csvSheet!$A$42,ROWS($K$131:K131)-1,MATCH("Distributor",csvSheet!$1:$1,0)-1,COUNTA(csvSheet!$A:$A)-ROWS($K$131:K131)-2,1),0),MATCH("Unit Price",csvSheet!$1:$1,0)),LEN(INDEX(OFFSET(csvSheet!$A$42,ROWS($K$131:K131)-1,0,COUNTA(csvSheet!$A:$A)-ROWS($K$131:K131)-2,COUNTA(csvSheet!$1:$1)),MATCH($D131,OFFSET(csvSheet!$A$42,ROWS($K$131:K131)-1,MATCH("Distributor",csvSheet!$1:$1,0)-1,COUNTA(csvSheet!$A:$A)-ROWS($K$131:K131)-2,1),0),MATCH("Unit Price",csvSheet!$1:$1,0)))-FIND(" ",INDEX(OFFSET(csvSheet!$A$42,ROWS($K$131:K131)-1,0,COUNTA(csvSheet!$A:$A)-ROWS($K$131:K131)-2,COUNTA(csvSheet!$1:$1)),MATCH($D131,OFFSET(csvSheet!$A$42,ROWS($K$131:K131)-1,MATCH("Distributor",csvSheet!$1:$1,0)-1,COUNTA(csvSheet!$A:$A)-ROWS($K$131:K131)-2,1),0),MATCH("Unit Price",csvSheet!$1:$1,0))))),"N/A"),""),"N/A")</f>
        <v/>
      </c>
      <c r="L131" s="193"/>
      <c r="M131" s="194"/>
      <c r="N131" s="195" t="str">
        <f ca="1">IFERROR(IF($D131&lt;&gt;"",IF(ISNUMBER(VALUE(RIGHT(INDEX(OFFSET(csvSheet!$A$42,ROWS($N$131:N131)-1,0,COUNTA(csvSheet!$A:$A)-ROWS($N$131:N131)-2,COUNTA(csvSheet!$1:$1)),MATCH($D131,OFFSET(csvSheet!$A$42,ROWS($N$131:N131)-1,MATCH("Distributor",csvSheet!$1:$1,0)-1,COUNTA(csvSheet!$A:$A)-ROWS($N$131:N131)-2,1),0),MATCH("Total Price",csvSheet!$1:$1,0)),LEN(INDEX(OFFSET(csvSheet!$A$42,ROWS($N$131:N131)-1,0,COUNTA(csvSheet!$A:$A)-ROWS($N$131:N131)-2,COUNTA(csvSheet!$1:$1)),MATCH($D131,OFFSET(csvSheet!$A$42,ROWS($N$131:N131)-1,MATCH("Distributor",csvSheet!$1:$1,0)-1,COUNTA(csvSheet!$A:$A)-ROWS($N$131:N131)-2,1),0),MATCH("Total Price",csvSheet!$1:$1,0)))-FIND(" ",INDEX(OFFSET(csvSheet!$A$42,ROWS($N$131:N131)-1,0,COUNTA(csvSheet!$A:$A)-ROWS($N$131:N131)-2,COUNTA(csvSheet!$1:$1)),MATCH($D131,OFFSET(csvSheet!$A$42,ROWS($N$131:N131)-1,MATCH("Distributor",csvSheet!$1:$1,0)-1,COUNTA(csvSheet!$A:$A)-ROWS($N$131:N131)-2,1),0),MATCH("Total Price",csvSheet!$1:$1,0)))))),VALUE(RIGHT(INDEX(OFFSET(csvSheet!$A$42,ROWS($N$131:N131)-1,0,COUNTA(csvSheet!$A:$A)-ROWS($N$131:N131)-2,COUNTA(csvSheet!$1:$1)),MATCH($D131,OFFSET(csvSheet!$A$42,ROWS($N$131:N131)-1,MATCH("Distributor",csvSheet!$1:$1,0)-1,COUNTA(csvSheet!$A:$A)-ROWS($N$131:N131)-2,1),0),MATCH("Total Price",csvSheet!$1:$1,0)),LEN(INDEX(OFFSET(csvSheet!$A$42,ROWS($N$131:N131)-1,0,COUNTA(csvSheet!$A:$A)-ROWS($N$131:N131)-2,COUNTA(csvSheet!$1:$1)),MATCH($D131,OFFSET(csvSheet!$A$42,ROWS($N$131:N131)-1,MATCH("Distributor",csvSheet!$1:$1,0)-1,COUNTA(csvSheet!$A:$A)-ROWS($N$131:N131)-2,1),0),MATCH("Total Price",csvSheet!$1:$1,0)))-FIND(" ",INDEX(OFFSET(csvSheet!$A$42,ROWS($N$131:N131)-1,0,COUNTA(csvSheet!$A:$A)-ROWS($N$131:N131)-2,COUNTA(csvSheet!$1:$1)),MATCH($D131,OFFSET(csvSheet!$A$42,ROWS($N$131:N131)-1,MATCH("Distributor",csvSheet!$1:$1,0)-1,COUNTA(csvSheet!$A:$A)-ROWS($N$131:N131)-2,1),0),MATCH("Total Price",csvSheet!$1:$1,0))))),"N/A"),""),"N/A")</f>
        <v/>
      </c>
      <c r="O131" s="196"/>
      <c r="P131" s="66"/>
      <c r="Q131"/>
    </row>
    <row r="132" spans="2:17" x14ac:dyDescent="0.25">
      <c r="B132"/>
      <c r="C132" s="62">
        <v>2</v>
      </c>
      <c r="D132" s="154" t="str" cm="1">
        <f t="array" aca="1" ref="D13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132)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132)+40))),"")</f>
        <v/>
      </c>
      <c r="E132" s="155"/>
      <c r="F132" s="180" t="str" cm="1">
        <f t="array" aca="1" ref="F132" ca="1">IFERROR(IF(IF($D132&lt;&gt;"",INDEX(OFFSET(csvSheet!$A$42,ROWS($F$131:F132)-1,0,COUNTA(csvSheet!$A:$A)-ROWS($F$131:F132)-2,COUNTA(csvSheet!$1:$1)-1),MATCH($D132,OFFSET(csvSheet!$A$42,ROWS($F$131:F132)-1,MATCH("Distributor",csvSheet!$1:$1,0)-1,COUNTA(csvSheet!$A:$A)-ROWS($F$131:F132)-2),0),MATCH("MPN + Description",csvSheet!$1:$1,0)),INDEX(OFFSET(csvSheet!$A$42,ROWS($F$131:F132)-1,MATCH("MPN + Description",csvSheet!$1:$1,0)-1,COUNTA(csvSheet!$A:$A)-ROWS($F$131:F132)-2,1),SMALL(IF(OFFSET(csvSheet!$A$42,ROWS($F$131:F132)-1,MATCH("MPN + Description",csvSheet!$1:$1,0)-1,COUNTA(csvSheet!$A:$A)-ROWS($F$131:F132)-2,1)&lt;&gt;"@@@@",ROW(OFFSET(csvSheet!$A$42,ROWS($F$131:F132)-1,MATCH("MPN + Description",csvSheet!$1:$1,0)-1,COUNTA(csvSheet!$A:$A)-ROWS($F$131:F132)-2,1))-MIN(ROW(OFFSET(csvSheet!$A$42,ROWS($F$131:F132)-1,MATCH("MPN + Description",csvSheet!$1:$1,0)-1,COUNTA(csvSheet!$A:$A)-ROWS($F$131:F132)-2,1)))+1),1)))=0,"",IF($D132&lt;&gt;"",INDEX(OFFSET(csvSheet!$A$42,ROWS($F$131:F132)-1,0,COUNTA(csvSheet!$A:$A)-ROWS($F$131:F132)-2,COUNTA(csvSheet!$1:$1)-1),MATCH($D132,OFFSET(csvSheet!$A$42,ROWS($F$131:F132)-1,MATCH("Distributor",csvSheet!$1:$1,0)-1,COUNTA(csvSheet!$A:$A)-ROWS($F$131:F132)-2),0),MATCH("MPN + Description",csvSheet!$1:$1,0)),INDEX(OFFSET(csvSheet!$A$42,ROWS($F$131:F132)-1,MATCH("MPN + Description",csvSheet!$1:$1,0)-1,COUNTA(csvSheet!$A:$A)-ROWS($F$131:F132)-2,1),SMALL(IF(OFFSET(csvSheet!$A$42,ROWS($F$131:F132)-1,MATCH("MPN + Description",csvSheet!$1:$1,0)-1,COUNTA(csvSheet!$A:$A)-ROWS($F$131:F132)-2,1)&lt;&gt;"@@@@",ROW(OFFSET(csvSheet!$A$42,ROWS($F$131:F132)-1,MATCH("MPN + Description",csvSheet!$1:$1,0)-1,COUNTA(csvSheet!$A:$A)-ROWS($F$131:F132)-2,1))-MIN(ROW(OFFSET(csvSheet!$A$42,ROWS($F$131:F132)-1,MATCH("MPN + Description",csvSheet!$1:$1,0)-1,COUNTA(csvSheet!$A:$A)-ROWS($F$131:F132)-2,1)))+1),1)))),"")</f>
        <v>ng EP</v>
      </c>
      <c r="G132" s="181"/>
      <c r="H132" s="181"/>
      <c r="I132" s="182"/>
      <c r="J132" s="91" t="str" cm="1">
        <f t="array" aca="1" ref="J132" ca="1">IFERROR(IF(IF($D132&lt;&gt;"",INDEX(OFFSET(csvSheet!$A$42,ROWS($J$131:J132)-1,0,COUNTA(csvSheet!$A:$A)-ROWS($J$131:J132)-2,COUNTA(csvSheet!$1:$1)),MATCH($D132,OFFSET(csvSheet!$A$42,ROWS($J$131:J132)-1,MATCH("Distributor",csvSheet!$1:$1,0)-1,COUNTA(csvSheet!$A:$A)-ROWS($J$131:J132)-2,1),0),MATCH("Quantity",csvSheet!$1:$1,0)),INDEX(OFFSET(csvSheet!$A$42,ROWS($J$131:J132)-1,MATCH("Quantity",csvSheet!$1:$1,0)-1,COUNTA(csvSheet!$A:$A)-ROWS($J$131:J132)-2,1),SMALL(IF(OFFSET(csvSheet!$A$42,ROWS($J$131:J132)-1,MATCH("Quantity",csvSheet!$1:$1,0)-1,COUNTA(csvSheet!$A:$A)-ROWS($J$131:J132)-2,1)&lt;&gt;"@@@@",ROW(OFFSET(csvSheet!$A$42,ROWS($J$131:J132)-1,MATCH("Quantity",csvSheet!$1:$1,0)-1,COUNTA(csvSheet!$A:$A)-ROWS($J$131:J132)-2,1))-MIN(ROW(OFFSET(csvSheet!$A$42,ROWS($J$131:J132)-1,MATCH("Quantity",csvSheet!$1:$1,0)-1,COUNTA(csvSheet!$A:$A)-ROWS($J$131:J132)-2,1)))+1),ROWS($J$131:J132))))=0,"",INDEX(OFFSET(csvSheet!$A$42,ROWS($J$131:J132)-1,0,COUNTA(csvSheet!$A:$A)-ROWS($J$131:J132)-2,COUNTA(csvSheet!$1:$1)),MATCH($D132,OFFSET(csvSheet!$A$42,ROWS($J$131:J132)-1,MATCH("Distributor",csvSheet!$1:$1,0)-1,COUNTA(csvSheet!$A:$A)-ROWS($J$131:J132)-2,1),0),MATCH("Quantity",csvSheet!$1:$1,0))),"")</f>
        <v/>
      </c>
      <c r="K132" s="125" t="str">
        <f ca="1">IFERROR(IF($D132&lt;&gt;"",IF(ISNUMBER(VALUE(RIGHT(INDEX(OFFSET(csvSheet!$A$42,ROWS($K$131:K132)-1,0,COUNTA(csvSheet!$A:$A)-ROWS($K$131:K132)-2,COUNTA(csvSheet!$1:$1)),MATCH($D132,OFFSET(csvSheet!$A$42,ROWS($K$131:K132)-1,MATCH("Distributor",csvSheet!$1:$1,0)-1,COUNTA(csvSheet!$A:$A)-ROWS($K$131:K132)-2,1),0),MATCH("Unit Price",csvSheet!$1:$1,0)),LEN(INDEX(OFFSET(csvSheet!$A$42,ROWS($K$131:K132)-1,0,COUNTA(csvSheet!$A:$A)-ROWS($K$131:K132)-2,COUNTA(csvSheet!$1:$1)),MATCH($D132,OFFSET(csvSheet!$A$42,ROWS($K$131:K132)-1,MATCH("Distributor",csvSheet!$1:$1,0)-1,COUNTA(csvSheet!$A:$A)-ROWS($K$131:K132)-2,1),0),MATCH("Unit Price",csvSheet!$1:$1,0)))-FIND(" ",INDEX(OFFSET(csvSheet!$A$42,ROWS($K$131:K132)-1,0,COUNTA(csvSheet!$A:$A)-ROWS($K$131:K132)-2,COUNTA(csvSheet!$1:$1)),MATCH($D132,OFFSET(csvSheet!$A$42,ROWS($K$131:K132)-1,MATCH("Distributor",csvSheet!$1:$1,0)-1,COUNTA(csvSheet!$A:$A)-ROWS($K$131:K132)-2,1),0),MATCH("Unit Price",csvSheet!$1:$1,0)))))),VALUE(RIGHT(INDEX(OFFSET(csvSheet!$A$42,ROWS($K$131:K132)-1,0,COUNTA(csvSheet!$A:$A)-ROWS($K$131:K132)-2,COUNTA(csvSheet!$1:$1)),MATCH($D132,OFFSET(csvSheet!$A$42,ROWS($K$131:K132)-1,MATCH("Distributor",csvSheet!$1:$1,0)-1,COUNTA(csvSheet!$A:$A)-ROWS($K$131:K132)-2,1),0),MATCH("Unit Price",csvSheet!$1:$1,0)),LEN(INDEX(OFFSET(csvSheet!$A$42,ROWS($K$131:K132)-1,0,COUNTA(csvSheet!$A:$A)-ROWS($K$131:K132)-2,COUNTA(csvSheet!$1:$1)),MATCH($D132,OFFSET(csvSheet!$A$42,ROWS($K$131:K132)-1,MATCH("Distributor",csvSheet!$1:$1,0)-1,COUNTA(csvSheet!$A:$A)-ROWS($K$131:K132)-2,1),0),MATCH("Unit Price",csvSheet!$1:$1,0)))-FIND(" ",INDEX(OFFSET(csvSheet!$A$42,ROWS($K$131:K132)-1,0,COUNTA(csvSheet!$A:$A)-ROWS($K$131:K132)-2,COUNTA(csvSheet!$1:$1)),MATCH($D132,OFFSET(csvSheet!$A$42,ROWS($K$131:K132)-1,MATCH("Distributor",csvSheet!$1:$1,0)-1,COUNTA(csvSheet!$A:$A)-ROWS($K$131:K132)-2,1),0),MATCH("Unit Price",csvSheet!$1:$1,0))))),"N/A"),""),"N/A")</f>
        <v/>
      </c>
      <c r="L132" s="126"/>
      <c r="M132" s="127"/>
      <c r="N132" s="125" t="str">
        <f ca="1">IFERROR(IF($D132&lt;&gt;"",IF(ISNUMBER(VALUE(RIGHT(INDEX(OFFSET(csvSheet!$A$42,ROWS($N$131:N132)-1,0,COUNTA(csvSheet!$A:$A)-ROWS($N$131:N132)-2,COUNTA(csvSheet!$1:$1)),MATCH($D132,OFFSET(csvSheet!$A$42,ROWS($N$131:N132)-1,MATCH("Distributor",csvSheet!$1:$1,0)-1,COUNTA(csvSheet!$A:$A)-ROWS($N$131:N132)-2,1),0),MATCH("Total Price",csvSheet!$1:$1,0)),LEN(INDEX(OFFSET(csvSheet!$A$42,ROWS($N$131:N132)-1,0,COUNTA(csvSheet!$A:$A)-ROWS($N$131:N132)-2,COUNTA(csvSheet!$1:$1)),MATCH($D132,OFFSET(csvSheet!$A$42,ROWS($N$131:N132)-1,MATCH("Distributor",csvSheet!$1:$1,0)-1,COUNTA(csvSheet!$A:$A)-ROWS($N$131:N132)-2,1),0),MATCH("Total Price",csvSheet!$1:$1,0)))-FIND(" ",INDEX(OFFSET(csvSheet!$A$42,ROWS($N$131:N132)-1,0,COUNTA(csvSheet!$A:$A)-ROWS($N$131:N132)-2,COUNTA(csvSheet!$1:$1)),MATCH($D132,OFFSET(csvSheet!$A$42,ROWS($N$131:N132)-1,MATCH("Distributor",csvSheet!$1:$1,0)-1,COUNTA(csvSheet!$A:$A)-ROWS($N$131:N132)-2,1),0),MATCH("Total Price",csvSheet!$1:$1,0)))))),VALUE(RIGHT(INDEX(OFFSET(csvSheet!$A$42,ROWS($N$131:N132)-1,0,COUNTA(csvSheet!$A:$A)-ROWS($N$131:N132)-2,COUNTA(csvSheet!$1:$1)),MATCH($D132,OFFSET(csvSheet!$A$42,ROWS($N$131:N132)-1,MATCH("Distributor",csvSheet!$1:$1,0)-1,COUNTA(csvSheet!$A:$A)-ROWS($N$131:N132)-2,1),0),MATCH("Total Price",csvSheet!$1:$1,0)),LEN(INDEX(OFFSET(csvSheet!$A$42,ROWS($N$131:N132)-1,0,COUNTA(csvSheet!$A:$A)-ROWS($N$131:N132)-2,COUNTA(csvSheet!$1:$1)),MATCH($D132,OFFSET(csvSheet!$A$42,ROWS($N$131:N132)-1,MATCH("Distributor",csvSheet!$1:$1,0)-1,COUNTA(csvSheet!$A:$A)-ROWS($N$131:N132)-2,1),0),MATCH("Total Price",csvSheet!$1:$1,0)))-FIND(" ",INDEX(OFFSET(csvSheet!$A$42,ROWS($N$131:N132)-1,0,COUNTA(csvSheet!$A:$A)-ROWS($N$131:N132)-2,COUNTA(csvSheet!$1:$1)),MATCH($D132,OFFSET(csvSheet!$A$42,ROWS($N$131:N132)-1,MATCH("Distributor",csvSheet!$1:$1,0)-1,COUNTA(csvSheet!$A:$A)-ROWS($N$131:N132)-2,1),0),MATCH("Total Price",csvSheet!$1:$1,0))))),"N/A"),""),"N/A")</f>
        <v/>
      </c>
      <c r="O132" s="127"/>
      <c r="P132" s="59"/>
      <c r="Q132"/>
    </row>
    <row r="133" spans="2:17" x14ac:dyDescent="0.25">
      <c r="B133"/>
      <c r="C133" s="62">
        <v>3</v>
      </c>
      <c r="D133" s="154" t="str" cm="1">
        <f t="array" aca="1" ref="D13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133)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133)+40))),"")</f>
        <v>Digi-Key</v>
      </c>
      <c r="E133" s="155"/>
      <c r="F133" s="170" t="str" cm="1">
        <f t="array" aca="1" ref="F133" ca="1">IFERROR(IF(IF($D133&lt;&gt;"",INDEX(OFFSET(csvSheet!$A$42,ROWS($F$131:F133)-1,0,COUNTA(csvSheet!$A:$A)-ROWS($F$131:F133)-2,COUNTA(csvSheet!$1:$1)-1),MATCH($D133,OFFSET(csvSheet!$A$42,ROWS($F$131:F133)-1,MATCH("Distributor",csvSheet!$1:$1,0)-1,COUNTA(csvSheet!$A:$A)-ROWS($F$131:F133)-2),0),MATCH("MPN + Description",csvSheet!$1:$1,0)),INDEX(OFFSET(csvSheet!$A$42,ROWS($F$131:F133)-1,MATCH("MPN + Description",csvSheet!$1:$1,0)-1,COUNTA(csvSheet!$A:$A)-ROWS($F$131:F133)-2,1),SMALL(IF(OFFSET(csvSheet!$A$42,ROWS($F$131:F133)-1,MATCH("MPN + Description",csvSheet!$1:$1,0)-1,COUNTA(csvSheet!$A:$A)-ROWS($F$131:F133)-2,1)&lt;&gt;"@@@@",ROW(OFFSET(csvSheet!$A$42,ROWS($F$131:F133)-1,MATCH("MPN + Description",csvSheet!$1:$1,0)-1,COUNTA(csvSheet!$A:$A)-ROWS($F$131:F133)-2,1))-MIN(ROW(OFFSET(csvSheet!$A$42,ROWS($F$131:F133)-1,MATCH("MPN + Description",csvSheet!$1:$1,0)-1,COUNTA(csvSheet!$A:$A)-ROWS($F$131:F133)-2,1)))+1),1)))=0,"",IF($D133&lt;&gt;"",INDEX(OFFSET(csvSheet!$A$42,ROWS($F$131:F133)-1,0,COUNTA(csvSheet!$A:$A)-ROWS($F$131:F133)-2,COUNTA(csvSheet!$1:$1)-1),MATCH($D133,OFFSET(csvSheet!$A$42,ROWS($F$131:F133)-1,MATCH("Distributor",csvSheet!$1:$1,0)-1,COUNTA(csvSheet!$A:$A)-ROWS($F$131:F133)-2),0),MATCH("MPN + Description",csvSheet!$1:$1,0)),INDEX(OFFSET(csvSheet!$A$42,ROWS($F$131:F133)-1,MATCH("MPN + Description",csvSheet!$1:$1,0)-1,COUNTA(csvSheet!$A:$A)-ROWS($F$131:F133)-2,1),SMALL(IF(OFFSET(csvSheet!$A$42,ROWS($F$131:F133)-1,MATCH("MPN + Description",csvSheet!$1:$1,0)-1,COUNTA(csvSheet!$A:$A)-ROWS($F$131:F133)-2,1)&lt;&gt;"@@@@",ROW(OFFSET(csvSheet!$A$42,ROWS($F$131:F133)-1,MATCH("MPN + Description",csvSheet!$1:$1,0)-1,COUNTA(csvSheet!$A:$A)-ROWS($F$131:F133)-2,1))-MIN(ROW(OFFSET(csvSheet!$A$42,ROWS($F$131:F133)-1,MATCH("MPN + Description",csvSheet!$1:$1,0)-1,COUNTA(csvSheet!$A:$A)-ROWS($F$131:F133)-2,1)))+1),1)))),"")</f>
        <v>74HC4046AD,653 | SOIC-16_150mil Clock</v>
      </c>
      <c r="G133" s="171"/>
      <c r="H133" s="171"/>
      <c r="I133" s="172"/>
      <c r="J133" s="91" cm="1">
        <f t="array" aca="1" ref="J133" ca="1">IFERROR(IF(IF($D133&lt;&gt;"",INDEX(OFFSET(csvSheet!$A$42,ROWS($J$131:J133)-1,0,COUNTA(csvSheet!$A:$A)-ROWS($J$131:J133)-2,COUNTA(csvSheet!$1:$1)),MATCH($D133,OFFSET(csvSheet!$A$42,ROWS($J$131:J133)-1,MATCH("Distributor",csvSheet!$1:$1,0)-1,COUNTA(csvSheet!$A:$A)-ROWS($J$131:J133)-2,1),0),MATCH("Quantity",csvSheet!$1:$1,0)),INDEX(OFFSET(csvSheet!$A$42,ROWS($J$131:J133)-1,MATCH("Quantity",csvSheet!$1:$1,0)-1,COUNTA(csvSheet!$A:$A)-ROWS($J$131:J133)-2,1),SMALL(IF(OFFSET(csvSheet!$A$42,ROWS($J$131:J133)-1,MATCH("Quantity",csvSheet!$1:$1,0)-1,COUNTA(csvSheet!$A:$A)-ROWS($J$131:J133)-2,1)&lt;&gt;"@@@@",ROW(OFFSET(csvSheet!$A$42,ROWS($J$131:J133)-1,MATCH("Quantity",csvSheet!$1:$1,0)-1,COUNTA(csvSheet!$A:$A)-ROWS($J$131:J133)-2,1))-MIN(ROW(OFFSET(csvSheet!$A$42,ROWS($J$131:J133)-1,MATCH("Quantity",csvSheet!$1:$1,0)-1,COUNTA(csvSheet!$A:$A)-ROWS($J$131:J133)-2,1)))+1),ROWS($J$131:J133))))=0,"",INDEX(OFFSET(csvSheet!$A$42,ROWS($J$131:J133)-1,0,COUNTA(csvSheet!$A:$A)-ROWS($J$131:J133)-2,COUNTA(csvSheet!$1:$1)),MATCH($D133,OFFSET(csvSheet!$A$42,ROWS($J$131:J133)-1,MATCH("Distributor",csvSheet!$1:$1,0)-1,COUNTA(csvSheet!$A:$A)-ROWS($J$131:J133)-2,1),0),MATCH("Quantity",csvSheet!$1:$1,0))),"")</f>
        <v>1</v>
      </c>
      <c r="K133" s="125">
        <f ca="1">IFERROR(IF($D133&lt;&gt;"",IF(ISNUMBER(VALUE(RIGHT(INDEX(OFFSET(csvSheet!$A$42,ROWS($K$131:K133)-1,0,COUNTA(csvSheet!$A:$A)-ROWS($K$131:K133)-2,COUNTA(csvSheet!$1:$1)),MATCH($D133,OFFSET(csvSheet!$A$42,ROWS($K$131:K133)-1,MATCH("Distributor",csvSheet!$1:$1,0)-1,COUNTA(csvSheet!$A:$A)-ROWS($K$131:K133)-2,1),0),MATCH("Unit Price",csvSheet!$1:$1,0)),LEN(INDEX(OFFSET(csvSheet!$A$42,ROWS($K$131:K133)-1,0,COUNTA(csvSheet!$A:$A)-ROWS($K$131:K133)-2,COUNTA(csvSheet!$1:$1)),MATCH($D133,OFFSET(csvSheet!$A$42,ROWS($K$131:K133)-1,MATCH("Distributor",csvSheet!$1:$1,0)-1,COUNTA(csvSheet!$A:$A)-ROWS($K$131:K133)-2,1),0),MATCH("Unit Price",csvSheet!$1:$1,0)))-FIND(" ",INDEX(OFFSET(csvSheet!$A$42,ROWS($K$131:K133)-1,0,COUNTA(csvSheet!$A:$A)-ROWS($K$131:K133)-2,COUNTA(csvSheet!$1:$1)),MATCH($D133,OFFSET(csvSheet!$A$42,ROWS($K$131:K133)-1,MATCH("Distributor",csvSheet!$1:$1,0)-1,COUNTA(csvSheet!$A:$A)-ROWS($K$131:K133)-2,1),0),MATCH("Unit Price",csvSheet!$1:$1,0)))))),VALUE(RIGHT(INDEX(OFFSET(csvSheet!$A$42,ROWS($K$131:K133)-1,0,COUNTA(csvSheet!$A:$A)-ROWS($K$131:K133)-2,COUNTA(csvSheet!$1:$1)),MATCH($D133,OFFSET(csvSheet!$A$42,ROWS($K$131:K133)-1,MATCH("Distributor",csvSheet!$1:$1,0)-1,COUNTA(csvSheet!$A:$A)-ROWS($K$131:K133)-2,1),0),MATCH("Unit Price",csvSheet!$1:$1,0)),LEN(INDEX(OFFSET(csvSheet!$A$42,ROWS($K$131:K133)-1,0,COUNTA(csvSheet!$A:$A)-ROWS($K$131:K133)-2,COUNTA(csvSheet!$1:$1)),MATCH($D133,OFFSET(csvSheet!$A$42,ROWS($K$131:K133)-1,MATCH("Distributor",csvSheet!$1:$1,0)-1,COUNTA(csvSheet!$A:$A)-ROWS($K$131:K133)-2,1),0),MATCH("Unit Price",csvSheet!$1:$1,0)))-FIND(" ",INDEX(OFFSET(csvSheet!$A$42,ROWS($K$131:K133)-1,0,COUNTA(csvSheet!$A:$A)-ROWS($K$131:K133)-2,COUNTA(csvSheet!$1:$1)),MATCH($D133,OFFSET(csvSheet!$A$42,ROWS($K$131:K133)-1,MATCH("Distributor",csvSheet!$1:$1,0)-1,COUNTA(csvSheet!$A:$A)-ROWS($K$131:K133)-2,1),0),MATCH("Unit Price",csvSheet!$1:$1,0))))),"N/A"),""),"N/A")</f>
        <v>43.93</v>
      </c>
      <c r="L133" s="126"/>
      <c r="M133" s="127"/>
      <c r="N133" s="125">
        <f ca="1">IFERROR(IF($D133&lt;&gt;"",IF(ISNUMBER(VALUE(RIGHT(INDEX(OFFSET(csvSheet!$A$42,ROWS($N$131:N133)-1,0,COUNTA(csvSheet!$A:$A)-ROWS($N$131:N133)-2,COUNTA(csvSheet!$1:$1)),MATCH($D133,OFFSET(csvSheet!$A$42,ROWS($N$131:N133)-1,MATCH("Distributor",csvSheet!$1:$1,0)-1,COUNTA(csvSheet!$A:$A)-ROWS($N$131:N133)-2,1),0),MATCH("Total Price",csvSheet!$1:$1,0)),LEN(INDEX(OFFSET(csvSheet!$A$42,ROWS($N$131:N133)-1,0,COUNTA(csvSheet!$A:$A)-ROWS($N$131:N133)-2,COUNTA(csvSheet!$1:$1)),MATCH($D133,OFFSET(csvSheet!$A$42,ROWS($N$131:N133)-1,MATCH("Distributor",csvSheet!$1:$1,0)-1,COUNTA(csvSheet!$A:$A)-ROWS($N$131:N133)-2,1),0),MATCH("Total Price",csvSheet!$1:$1,0)))-FIND(" ",INDEX(OFFSET(csvSheet!$A$42,ROWS($N$131:N133)-1,0,COUNTA(csvSheet!$A:$A)-ROWS($N$131:N133)-2,COUNTA(csvSheet!$1:$1)),MATCH($D133,OFFSET(csvSheet!$A$42,ROWS($N$131:N133)-1,MATCH("Distributor",csvSheet!$1:$1,0)-1,COUNTA(csvSheet!$A:$A)-ROWS($N$131:N133)-2,1),0),MATCH("Total Price",csvSheet!$1:$1,0)))))),VALUE(RIGHT(INDEX(OFFSET(csvSheet!$A$42,ROWS($N$131:N133)-1,0,COUNTA(csvSheet!$A:$A)-ROWS($N$131:N133)-2,COUNTA(csvSheet!$1:$1)),MATCH($D133,OFFSET(csvSheet!$A$42,ROWS($N$131:N133)-1,MATCH("Distributor",csvSheet!$1:$1,0)-1,COUNTA(csvSheet!$A:$A)-ROWS($N$131:N133)-2,1),0),MATCH("Total Price",csvSheet!$1:$1,0)),LEN(INDEX(OFFSET(csvSheet!$A$42,ROWS($N$131:N133)-1,0,COUNTA(csvSheet!$A:$A)-ROWS($N$131:N133)-2,COUNTA(csvSheet!$1:$1)),MATCH($D133,OFFSET(csvSheet!$A$42,ROWS($N$131:N133)-1,MATCH("Distributor",csvSheet!$1:$1,0)-1,COUNTA(csvSheet!$A:$A)-ROWS($N$131:N133)-2,1),0),MATCH("Total Price",csvSheet!$1:$1,0)))-FIND(" ",INDEX(OFFSET(csvSheet!$A$42,ROWS($N$131:N133)-1,0,COUNTA(csvSheet!$A:$A)-ROWS($N$131:N133)-2,COUNTA(csvSheet!$1:$1)),MATCH($D133,OFFSET(csvSheet!$A$42,ROWS($N$131:N133)-1,MATCH("Distributor",csvSheet!$1:$1,0)-1,COUNTA(csvSheet!$A:$A)-ROWS($N$131:N133)-2,1),0),MATCH("Total Price",csvSheet!$1:$1,0))))),"N/A"),""),"N/A")</f>
        <v>43.93</v>
      </c>
      <c r="O133" s="127"/>
      <c r="P133" s="59"/>
      <c r="Q133"/>
    </row>
    <row r="134" spans="2:17" x14ac:dyDescent="0.25">
      <c r="B134"/>
      <c r="C134" s="62">
        <v>4</v>
      </c>
      <c r="D134" s="154" t="str" cm="1">
        <f t="array" aca="1" ref="D13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134)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134)+40))),"")</f>
        <v/>
      </c>
      <c r="E134" s="155"/>
      <c r="F134" s="170" t="str" cm="1">
        <f t="array" aca="1" ref="F134" ca="1">IFERROR(IF(IF($D134&lt;&gt;"",INDEX(OFFSET(csvSheet!$A$42,ROWS($F$131:F134)-1,0,COUNTA(csvSheet!$A:$A)-ROWS($F$131:F134)-2,COUNTA(csvSheet!$1:$1)-1),MATCH($D134,OFFSET(csvSheet!$A$42,ROWS($F$131:F134)-1,MATCH("Distributor",csvSheet!$1:$1,0)-1,COUNTA(csvSheet!$A:$A)-ROWS($F$131:F134)-2),0),MATCH("MPN + Description",csvSheet!$1:$1,0)),INDEX(OFFSET(csvSheet!$A$42,ROWS($F$131:F134)-1,MATCH("MPN + Description",csvSheet!$1:$1,0)-1,COUNTA(csvSheet!$A:$A)-ROWS($F$131:F134)-2,1),SMALL(IF(OFFSET(csvSheet!$A$42,ROWS($F$131:F134)-1,MATCH("MPN + Description",csvSheet!$1:$1,0)-1,COUNTA(csvSheet!$A:$A)-ROWS($F$131:F134)-2,1)&lt;&gt;"@@@@",ROW(OFFSET(csvSheet!$A$42,ROWS($F$131:F134)-1,MATCH("MPN + Description",csvSheet!$1:$1,0)-1,COUNTA(csvSheet!$A:$A)-ROWS($F$131:F134)-2,1))-MIN(ROW(OFFSET(csvSheet!$A$42,ROWS($F$131:F134)-1,MATCH("MPN + Description",csvSheet!$1:$1,0)-1,COUNTA(csvSheet!$A:$A)-ROWS($F$131:F134)-2,1)))+1),1)))=0,"",IF($D134&lt;&gt;"",INDEX(OFFSET(csvSheet!$A$42,ROWS($F$131:F134)-1,0,COUNTA(csvSheet!$A:$A)-ROWS($F$131:F134)-2,COUNTA(csvSheet!$1:$1)-1),MATCH($D134,OFFSET(csvSheet!$A$42,ROWS($F$131:F134)-1,MATCH("Distributor",csvSheet!$1:$1,0)-1,COUNTA(csvSheet!$A:$A)-ROWS($F$131:F134)-2),0),MATCH("MPN + Description",csvSheet!$1:$1,0)),INDEX(OFFSET(csvSheet!$A$42,ROWS($F$131:F134)-1,MATCH("MPN + Description",csvSheet!$1:$1,0)-1,COUNTA(csvSheet!$A:$A)-ROWS($F$131:F134)-2,1),SMALL(IF(OFFSET(csvSheet!$A$42,ROWS($F$131:F134)-1,MATCH("MPN + Description",csvSheet!$1:$1,0)-1,COUNTA(csvSheet!$A:$A)-ROWS($F$131:F134)-2,1)&lt;&gt;"@@@@",ROW(OFFSET(csvSheet!$A$42,ROWS($F$131:F134)-1,MATCH("MPN + Description",csvSheet!$1:$1,0)-1,COUNTA(csvSheet!$A:$A)-ROWS($F$131:F134)-2,1))-MIN(ROW(OFFSET(csvSheet!$A$42,ROWS($F$131:F134)-1,MATCH("MPN + Description",csvSheet!$1:$1,0)-1,COUNTA(csvSheet!$A:$A)-ROWS($F$131:F134)-2,1)))+1),1)))),"")</f>
        <v xml:space="preserve"> Generators / Frequency Synthesizers </v>
      </c>
      <c r="G134" s="171"/>
      <c r="H134" s="171"/>
      <c r="I134" s="172"/>
      <c r="J134" s="91" t="str" cm="1">
        <f t="array" aca="1" ref="J134" ca="1">IFERROR(IF(IF($D134&lt;&gt;"",INDEX(OFFSET(csvSheet!$A$42,ROWS($J$131:J134)-1,0,COUNTA(csvSheet!$A:$A)-ROWS($J$131:J134)-2,COUNTA(csvSheet!$1:$1)),MATCH($D134,OFFSET(csvSheet!$A$42,ROWS($J$131:J134)-1,MATCH("Distributor",csvSheet!$1:$1,0)-1,COUNTA(csvSheet!$A:$A)-ROWS($J$131:J134)-2,1),0),MATCH("Quantity",csvSheet!$1:$1,0)),INDEX(OFFSET(csvSheet!$A$42,ROWS($J$131:J134)-1,MATCH("Quantity",csvSheet!$1:$1,0)-1,COUNTA(csvSheet!$A:$A)-ROWS($J$131:J134)-2,1),SMALL(IF(OFFSET(csvSheet!$A$42,ROWS($J$131:J134)-1,MATCH("Quantity",csvSheet!$1:$1,0)-1,COUNTA(csvSheet!$A:$A)-ROWS($J$131:J134)-2,1)&lt;&gt;"@@@@",ROW(OFFSET(csvSheet!$A$42,ROWS($J$131:J134)-1,MATCH("Quantity",csvSheet!$1:$1,0)-1,COUNTA(csvSheet!$A:$A)-ROWS($J$131:J134)-2,1))-MIN(ROW(OFFSET(csvSheet!$A$42,ROWS($J$131:J134)-1,MATCH("Quantity",csvSheet!$1:$1,0)-1,COUNTA(csvSheet!$A:$A)-ROWS($J$131:J134)-2,1)))+1),ROWS($J$131:J134))))=0,"",INDEX(OFFSET(csvSheet!$A$42,ROWS($J$131:J134)-1,0,COUNTA(csvSheet!$A:$A)-ROWS($J$131:J134)-2,COUNTA(csvSheet!$1:$1)),MATCH($D134,OFFSET(csvSheet!$A$42,ROWS($J$131:J134)-1,MATCH("Distributor",csvSheet!$1:$1,0)-1,COUNTA(csvSheet!$A:$A)-ROWS($J$131:J134)-2,1),0),MATCH("Quantity",csvSheet!$1:$1,0))),"")</f>
        <v/>
      </c>
      <c r="K134" s="125" t="str">
        <f ca="1">IFERROR(IF($D134&lt;&gt;"",IF(ISNUMBER(VALUE(RIGHT(INDEX(OFFSET(csvSheet!$A$42,ROWS($K$131:K134)-1,0,COUNTA(csvSheet!$A:$A)-ROWS($K$131:K134)-2,COUNTA(csvSheet!$1:$1)),MATCH($D134,OFFSET(csvSheet!$A$42,ROWS($K$131:K134)-1,MATCH("Distributor",csvSheet!$1:$1,0)-1,COUNTA(csvSheet!$A:$A)-ROWS($K$131:K134)-2,1),0),MATCH("Unit Price",csvSheet!$1:$1,0)),LEN(INDEX(OFFSET(csvSheet!$A$42,ROWS($K$131:K134)-1,0,COUNTA(csvSheet!$A:$A)-ROWS($K$131:K134)-2,COUNTA(csvSheet!$1:$1)),MATCH($D134,OFFSET(csvSheet!$A$42,ROWS($K$131:K134)-1,MATCH("Distributor",csvSheet!$1:$1,0)-1,COUNTA(csvSheet!$A:$A)-ROWS($K$131:K134)-2,1),0),MATCH("Unit Price",csvSheet!$1:$1,0)))-FIND(" ",INDEX(OFFSET(csvSheet!$A$42,ROWS($K$131:K134)-1,0,COUNTA(csvSheet!$A:$A)-ROWS($K$131:K134)-2,COUNTA(csvSheet!$1:$1)),MATCH($D134,OFFSET(csvSheet!$A$42,ROWS($K$131:K134)-1,MATCH("Distributor",csvSheet!$1:$1,0)-1,COUNTA(csvSheet!$A:$A)-ROWS($K$131:K134)-2,1),0),MATCH("Unit Price",csvSheet!$1:$1,0)))))),VALUE(RIGHT(INDEX(OFFSET(csvSheet!$A$42,ROWS($K$131:K134)-1,0,COUNTA(csvSheet!$A:$A)-ROWS($K$131:K134)-2,COUNTA(csvSheet!$1:$1)),MATCH($D134,OFFSET(csvSheet!$A$42,ROWS($K$131:K134)-1,MATCH("Distributor",csvSheet!$1:$1,0)-1,COUNTA(csvSheet!$A:$A)-ROWS($K$131:K134)-2,1),0),MATCH("Unit Price",csvSheet!$1:$1,0)),LEN(INDEX(OFFSET(csvSheet!$A$42,ROWS($K$131:K134)-1,0,COUNTA(csvSheet!$A:$A)-ROWS($K$131:K134)-2,COUNTA(csvSheet!$1:$1)),MATCH($D134,OFFSET(csvSheet!$A$42,ROWS($K$131:K134)-1,MATCH("Distributor",csvSheet!$1:$1,0)-1,COUNTA(csvSheet!$A:$A)-ROWS($K$131:K134)-2,1),0),MATCH("Unit Price",csvSheet!$1:$1,0)))-FIND(" ",INDEX(OFFSET(csvSheet!$A$42,ROWS($K$131:K134)-1,0,COUNTA(csvSheet!$A:$A)-ROWS($K$131:K134)-2,COUNTA(csvSheet!$1:$1)),MATCH($D134,OFFSET(csvSheet!$A$42,ROWS($K$131:K134)-1,MATCH("Distributor",csvSheet!$1:$1,0)-1,COUNTA(csvSheet!$A:$A)-ROWS($K$131:K134)-2,1),0),MATCH("Unit Price",csvSheet!$1:$1,0))))),"N/A"),""),"N/A")</f>
        <v/>
      </c>
      <c r="L134" s="126"/>
      <c r="M134" s="127"/>
      <c r="N134" s="125" t="str">
        <f ca="1">IFERROR(IF($D134&lt;&gt;"",IF(ISNUMBER(VALUE(RIGHT(INDEX(OFFSET(csvSheet!$A$42,ROWS($N$131:N134)-1,0,COUNTA(csvSheet!$A:$A)-ROWS($N$131:N134)-2,COUNTA(csvSheet!$1:$1)),MATCH($D134,OFFSET(csvSheet!$A$42,ROWS($N$131:N134)-1,MATCH("Distributor",csvSheet!$1:$1,0)-1,COUNTA(csvSheet!$A:$A)-ROWS($N$131:N134)-2,1),0),MATCH("Total Price",csvSheet!$1:$1,0)),LEN(INDEX(OFFSET(csvSheet!$A$42,ROWS($N$131:N134)-1,0,COUNTA(csvSheet!$A:$A)-ROWS($N$131:N134)-2,COUNTA(csvSheet!$1:$1)),MATCH($D134,OFFSET(csvSheet!$A$42,ROWS($N$131:N134)-1,MATCH("Distributor",csvSheet!$1:$1,0)-1,COUNTA(csvSheet!$A:$A)-ROWS($N$131:N134)-2,1),0),MATCH("Total Price",csvSheet!$1:$1,0)))-FIND(" ",INDEX(OFFSET(csvSheet!$A$42,ROWS($N$131:N134)-1,0,COUNTA(csvSheet!$A:$A)-ROWS($N$131:N134)-2,COUNTA(csvSheet!$1:$1)),MATCH($D134,OFFSET(csvSheet!$A$42,ROWS($N$131:N134)-1,MATCH("Distributor",csvSheet!$1:$1,0)-1,COUNTA(csvSheet!$A:$A)-ROWS($N$131:N134)-2,1),0),MATCH("Total Price",csvSheet!$1:$1,0)))))),VALUE(RIGHT(INDEX(OFFSET(csvSheet!$A$42,ROWS($N$131:N134)-1,0,COUNTA(csvSheet!$A:$A)-ROWS($N$131:N134)-2,COUNTA(csvSheet!$1:$1)),MATCH($D134,OFFSET(csvSheet!$A$42,ROWS($N$131:N134)-1,MATCH("Distributor",csvSheet!$1:$1,0)-1,COUNTA(csvSheet!$A:$A)-ROWS($N$131:N134)-2,1),0),MATCH("Total Price",csvSheet!$1:$1,0)),LEN(INDEX(OFFSET(csvSheet!$A$42,ROWS($N$131:N134)-1,0,COUNTA(csvSheet!$A:$A)-ROWS($N$131:N134)-2,COUNTA(csvSheet!$1:$1)),MATCH($D134,OFFSET(csvSheet!$A$42,ROWS($N$131:N134)-1,MATCH("Distributor",csvSheet!$1:$1,0)-1,COUNTA(csvSheet!$A:$A)-ROWS($N$131:N134)-2,1),0),MATCH("Total Price",csvSheet!$1:$1,0)))-FIND(" ",INDEX(OFFSET(csvSheet!$A$42,ROWS($N$131:N134)-1,0,COUNTA(csvSheet!$A:$A)-ROWS($N$131:N134)-2,COUNTA(csvSheet!$1:$1)),MATCH($D134,OFFSET(csvSheet!$A$42,ROWS($N$131:N134)-1,MATCH("Distributor",csvSheet!$1:$1,0)-1,COUNTA(csvSheet!$A:$A)-ROWS($N$131:N134)-2,1),0),MATCH("Total Price",csvSheet!$1:$1,0))))),"N/A"),""),"N/A")</f>
        <v/>
      </c>
      <c r="O134" s="127"/>
      <c r="P134" s="59"/>
      <c r="Q134"/>
    </row>
    <row r="135" spans="2:17" x14ac:dyDescent="0.25">
      <c r="B135"/>
      <c r="C135" s="62">
        <v>5</v>
      </c>
      <c r="D135" s="154" t="str" cm="1">
        <f t="array" aca="1" ref="D13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135)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135)+40))),"")</f>
        <v/>
      </c>
      <c r="E135" s="155"/>
      <c r="F135" s="170" t="str" cm="1">
        <f t="array" aca="1" ref="F135" ca="1">IFERROR(IF(IF($D135&lt;&gt;"",INDEX(OFFSET(csvSheet!$A$42,ROWS($F$131:F135)-1,0,COUNTA(csvSheet!$A:$A)-ROWS($F$131:F135)-2,COUNTA(csvSheet!$1:$1)-1),MATCH($D135,OFFSET(csvSheet!$A$42,ROWS($F$131:F135)-1,MATCH("Distributor",csvSheet!$1:$1,0)-1,COUNTA(csvSheet!$A:$A)-ROWS($F$131:F135)-2),0),MATCH("MPN + Description",csvSheet!$1:$1,0)),INDEX(OFFSET(csvSheet!$A$42,ROWS($F$131:F135)-1,MATCH("MPN + Description",csvSheet!$1:$1,0)-1,COUNTA(csvSheet!$A:$A)-ROWS($F$131:F135)-2,1),SMALL(IF(OFFSET(csvSheet!$A$42,ROWS($F$131:F135)-1,MATCH("MPN + Description",csvSheet!$1:$1,0)-1,COUNTA(csvSheet!$A:$A)-ROWS($F$131:F135)-2,1)&lt;&gt;"@@@@",ROW(OFFSET(csvSheet!$A$42,ROWS($F$131:F135)-1,MATCH("MPN + Description",csvSheet!$1:$1,0)-1,COUNTA(csvSheet!$A:$A)-ROWS($F$131:F135)-2,1))-MIN(ROW(OFFSET(csvSheet!$A$42,ROWS($F$131:F135)-1,MATCH("MPN + Description",csvSheet!$1:$1,0)-1,COUNTA(csvSheet!$A:$A)-ROWS($F$131:F135)-2,1)))+1),1)))=0,"",IF($D135&lt;&gt;"",INDEX(OFFSET(csvSheet!$A$42,ROWS($F$131:F135)-1,0,COUNTA(csvSheet!$A:$A)-ROWS($F$131:F135)-2,COUNTA(csvSheet!$1:$1)-1),MATCH($D135,OFFSET(csvSheet!$A$42,ROWS($F$131:F135)-1,MATCH("Distributor",csvSheet!$1:$1,0)-1,COUNTA(csvSheet!$A:$A)-ROWS($F$131:F135)-2),0),MATCH("MPN + Description",csvSheet!$1:$1,0)),INDEX(OFFSET(csvSheet!$A$42,ROWS($F$131:F135)-1,MATCH("MPN + Description",csvSheet!$1:$1,0)-1,COUNTA(csvSheet!$A:$A)-ROWS($F$131:F135)-2,1),SMALL(IF(OFFSET(csvSheet!$A$42,ROWS($F$131:F135)-1,MATCH("MPN + Description",csvSheet!$1:$1,0)-1,COUNTA(csvSheet!$A:$A)-ROWS($F$131:F135)-2,1)&lt;&gt;"@@@@",ROW(OFFSET(csvSheet!$A$42,ROWS($F$131:F135)-1,MATCH("MPN + Description",csvSheet!$1:$1,0)-1,COUNTA(csvSheet!$A:$A)-ROWS($F$131:F135)-2,1))-MIN(ROW(OFFSET(csvSheet!$A$42,ROWS($F$131:F135)-1,MATCH("MPN + Description",csvSheet!$1:$1,0)-1,COUNTA(csvSheet!$A:$A)-ROWS($F$131:F135)-2,1)))+1),1)))),"")</f>
        <v>/ PLL ROHS</v>
      </c>
      <c r="G135" s="171"/>
      <c r="H135" s="171"/>
      <c r="I135" s="172"/>
      <c r="J135" s="91" t="str" cm="1">
        <f t="array" aca="1" ref="J135" ca="1">IFERROR(IF(IF($D135&lt;&gt;"",INDEX(OFFSET(csvSheet!$A$42,ROWS($J$131:J135)-1,0,COUNTA(csvSheet!$A:$A)-ROWS($J$131:J135)-2,COUNTA(csvSheet!$1:$1)),MATCH($D135,OFFSET(csvSheet!$A$42,ROWS($J$131:J135)-1,MATCH("Distributor",csvSheet!$1:$1,0)-1,COUNTA(csvSheet!$A:$A)-ROWS($J$131:J135)-2,1),0),MATCH("Quantity",csvSheet!$1:$1,0)),INDEX(OFFSET(csvSheet!$A$42,ROWS($J$131:J135)-1,MATCH("Quantity",csvSheet!$1:$1,0)-1,COUNTA(csvSheet!$A:$A)-ROWS($J$131:J135)-2,1),SMALL(IF(OFFSET(csvSheet!$A$42,ROWS($J$131:J135)-1,MATCH("Quantity",csvSheet!$1:$1,0)-1,COUNTA(csvSheet!$A:$A)-ROWS($J$131:J135)-2,1)&lt;&gt;"@@@@",ROW(OFFSET(csvSheet!$A$42,ROWS($J$131:J135)-1,MATCH("Quantity",csvSheet!$1:$1,0)-1,COUNTA(csvSheet!$A:$A)-ROWS($J$131:J135)-2,1))-MIN(ROW(OFFSET(csvSheet!$A$42,ROWS($J$131:J135)-1,MATCH("Quantity",csvSheet!$1:$1,0)-1,COUNTA(csvSheet!$A:$A)-ROWS($J$131:J135)-2,1)))+1),ROWS($J$131:J135))))=0,"",INDEX(OFFSET(csvSheet!$A$42,ROWS($J$131:J135)-1,0,COUNTA(csvSheet!$A:$A)-ROWS($J$131:J135)-2,COUNTA(csvSheet!$1:$1)),MATCH($D135,OFFSET(csvSheet!$A$42,ROWS($J$131:J135)-1,MATCH("Distributor",csvSheet!$1:$1,0)-1,COUNTA(csvSheet!$A:$A)-ROWS($J$131:J135)-2,1),0),MATCH("Quantity",csvSheet!$1:$1,0))),"")</f>
        <v/>
      </c>
      <c r="K135" s="125" t="str">
        <f ca="1">IFERROR(IF($D135&lt;&gt;"",IF(ISNUMBER(VALUE(RIGHT(INDEX(OFFSET(csvSheet!$A$42,ROWS($K$131:K135)-1,0,COUNTA(csvSheet!$A:$A)-ROWS($K$131:K135)-2,COUNTA(csvSheet!$1:$1)),MATCH($D135,OFFSET(csvSheet!$A$42,ROWS($K$131:K135)-1,MATCH("Distributor",csvSheet!$1:$1,0)-1,COUNTA(csvSheet!$A:$A)-ROWS($K$131:K135)-2,1),0),MATCH("Unit Price",csvSheet!$1:$1,0)),LEN(INDEX(OFFSET(csvSheet!$A$42,ROWS($K$131:K135)-1,0,COUNTA(csvSheet!$A:$A)-ROWS($K$131:K135)-2,COUNTA(csvSheet!$1:$1)),MATCH($D135,OFFSET(csvSheet!$A$42,ROWS($K$131:K135)-1,MATCH("Distributor",csvSheet!$1:$1,0)-1,COUNTA(csvSheet!$A:$A)-ROWS($K$131:K135)-2,1),0),MATCH("Unit Price",csvSheet!$1:$1,0)))-FIND(" ",INDEX(OFFSET(csvSheet!$A$42,ROWS($K$131:K135)-1,0,COUNTA(csvSheet!$A:$A)-ROWS($K$131:K135)-2,COUNTA(csvSheet!$1:$1)),MATCH($D135,OFFSET(csvSheet!$A$42,ROWS($K$131:K135)-1,MATCH("Distributor",csvSheet!$1:$1,0)-1,COUNTA(csvSheet!$A:$A)-ROWS($K$131:K135)-2,1),0),MATCH("Unit Price",csvSheet!$1:$1,0)))))),VALUE(RIGHT(INDEX(OFFSET(csvSheet!$A$42,ROWS($K$131:K135)-1,0,COUNTA(csvSheet!$A:$A)-ROWS($K$131:K135)-2,COUNTA(csvSheet!$1:$1)),MATCH($D135,OFFSET(csvSheet!$A$42,ROWS($K$131:K135)-1,MATCH("Distributor",csvSheet!$1:$1,0)-1,COUNTA(csvSheet!$A:$A)-ROWS($K$131:K135)-2,1),0),MATCH("Unit Price",csvSheet!$1:$1,0)),LEN(INDEX(OFFSET(csvSheet!$A$42,ROWS($K$131:K135)-1,0,COUNTA(csvSheet!$A:$A)-ROWS($K$131:K135)-2,COUNTA(csvSheet!$1:$1)),MATCH($D135,OFFSET(csvSheet!$A$42,ROWS($K$131:K135)-1,MATCH("Distributor",csvSheet!$1:$1,0)-1,COUNTA(csvSheet!$A:$A)-ROWS($K$131:K135)-2,1),0),MATCH("Unit Price",csvSheet!$1:$1,0)))-FIND(" ",INDEX(OFFSET(csvSheet!$A$42,ROWS($K$131:K135)-1,0,COUNTA(csvSheet!$A:$A)-ROWS($K$131:K135)-2,COUNTA(csvSheet!$1:$1)),MATCH($D135,OFFSET(csvSheet!$A$42,ROWS($K$131:K135)-1,MATCH("Distributor",csvSheet!$1:$1,0)-1,COUNTA(csvSheet!$A:$A)-ROWS($K$131:K135)-2,1),0),MATCH("Unit Price",csvSheet!$1:$1,0))))),"N/A"),""),"N/A")</f>
        <v/>
      </c>
      <c r="L135" s="126"/>
      <c r="M135" s="127"/>
      <c r="N135" s="125" t="str">
        <f ca="1">IFERROR(IF($D135&lt;&gt;"",IF(ISNUMBER(VALUE(RIGHT(INDEX(OFFSET(csvSheet!$A$42,ROWS($N$131:N135)-1,0,COUNTA(csvSheet!$A:$A)-ROWS($N$131:N135)-2,COUNTA(csvSheet!$1:$1)),MATCH($D135,OFFSET(csvSheet!$A$42,ROWS($N$131:N135)-1,MATCH("Distributor",csvSheet!$1:$1,0)-1,COUNTA(csvSheet!$A:$A)-ROWS($N$131:N135)-2,1),0),MATCH("Total Price",csvSheet!$1:$1,0)),LEN(INDEX(OFFSET(csvSheet!$A$42,ROWS($N$131:N135)-1,0,COUNTA(csvSheet!$A:$A)-ROWS($N$131:N135)-2,COUNTA(csvSheet!$1:$1)),MATCH($D135,OFFSET(csvSheet!$A$42,ROWS($N$131:N135)-1,MATCH("Distributor",csvSheet!$1:$1,0)-1,COUNTA(csvSheet!$A:$A)-ROWS($N$131:N135)-2,1),0),MATCH("Total Price",csvSheet!$1:$1,0)))-FIND(" ",INDEX(OFFSET(csvSheet!$A$42,ROWS($N$131:N135)-1,0,COUNTA(csvSheet!$A:$A)-ROWS($N$131:N135)-2,COUNTA(csvSheet!$1:$1)),MATCH($D135,OFFSET(csvSheet!$A$42,ROWS($N$131:N135)-1,MATCH("Distributor",csvSheet!$1:$1,0)-1,COUNTA(csvSheet!$A:$A)-ROWS($N$131:N135)-2,1),0),MATCH("Total Price",csvSheet!$1:$1,0)))))),VALUE(RIGHT(INDEX(OFFSET(csvSheet!$A$42,ROWS($N$131:N135)-1,0,COUNTA(csvSheet!$A:$A)-ROWS($N$131:N135)-2,COUNTA(csvSheet!$1:$1)),MATCH($D135,OFFSET(csvSheet!$A$42,ROWS($N$131:N135)-1,MATCH("Distributor",csvSheet!$1:$1,0)-1,COUNTA(csvSheet!$A:$A)-ROWS($N$131:N135)-2,1),0),MATCH("Total Price",csvSheet!$1:$1,0)),LEN(INDEX(OFFSET(csvSheet!$A$42,ROWS($N$131:N135)-1,0,COUNTA(csvSheet!$A:$A)-ROWS($N$131:N135)-2,COUNTA(csvSheet!$1:$1)),MATCH($D135,OFFSET(csvSheet!$A$42,ROWS($N$131:N135)-1,MATCH("Distributor",csvSheet!$1:$1,0)-1,COUNTA(csvSheet!$A:$A)-ROWS($N$131:N135)-2,1),0),MATCH("Total Price",csvSheet!$1:$1,0)))-FIND(" ",INDEX(OFFSET(csvSheet!$A$42,ROWS($N$131:N135)-1,0,COUNTA(csvSheet!$A:$A)-ROWS($N$131:N135)-2,COUNTA(csvSheet!$1:$1)),MATCH($D135,OFFSET(csvSheet!$A$42,ROWS($N$131:N135)-1,MATCH("Distributor",csvSheet!$1:$1,0)-1,COUNTA(csvSheet!$A:$A)-ROWS($N$131:N135)-2,1),0),MATCH("Total Price",csvSheet!$1:$1,0))))),"N/A"),""),"N/A")</f>
        <v/>
      </c>
      <c r="O135" s="127"/>
      <c r="P135" s="59"/>
      <c r="Q135"/>
    </row>
    <row r="136" spans="2:17" x14ac:dyDescent="0.25">
      <c r="B136"/>
      <c r="C136" s="62">
        <v>6</v>
      </c>
      <c r="D136" s="154" t="str" cm="1">
        <f t="array" aca="1" ref="D13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136)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136)+40))),"")</f>
        <v>Mouser</v>
      </c>
      <c r="E136" s="155"/>
      <c r="F136" s="154" t="str" cm="1">
        <f t="array" aca="1" ref="F136" ca="1">IFERROR(IF(IF($D136&lt;&gt;"",INDEX(OFFSET(csvSheet!$A$42,ROWS($F$131:F136)-1,0,COUNTA(csvSheet!$A:$A)-ROWS($F$131:F136)-2,COUNTA(csvSheet!$1:$1)-1),MATCH($D136,OFFSET(csvSheet!$A$42,ROWS($F$131:F136)-1,MATCH("Distributor",csvSheet!$1:$1,0)-1,COUNTA(csvSheet!$A:$A)-ROWS($F$131:F136)-2),0),MATCH("MPN + Description",csvSheet!$1:$1,0)),INDEX(OFFSET(csvSheet!$A$42,ROWS($F$131:F136)-1,MATCH("MPN + Description",csvSheet!$1:$1,0)-1,COUNTA(csvSheet!$A:$A)-ROWS($F$131:F136)-2,1),SMALL(IF(OFFSET(csvSheet!$A$42,ROWS($F$131:F136)-1,MATCH("MPN + Description",csvSheet!$1:$1,0)-1,COUNTA(csvSheet!$A:$A)-ROWS($F$131:F136)-2,1)&lt;&gt;"@@@@",ROW(OFFSET(csvSheet!$A$42,ROWS($F$131:F136)-1,MATCH("MPN + Description",csvSheet!$1:$1,0)-1,COUNTA(csvSheet!$A:$A)-ROWS($F$131:F136)-2,1))-MIN(ROW(OFFSET(csvSheet!$A$42,ROWS($F$131:F136)-1,MATCH("MPN + Description",csvSheet!$1:$1,0)-1,COUNTA(csvSheet!$A:$A)-ROWS($F$131:F136)-2,1)))+1),1)))=0,"",IF($D136&lt;&gt;"",INDEX(OFFSET(csvSheet!$A$42,ROWS($F$131:F136)-1,0,COUNTA(csvSheet!$A:$A)-ROWS($F$131:F136)-2,COUNTA(csvSheet!$1:$1)-1),MATCH($D136,OFFSET(csvSheet!$A$42,ROWS($F$131:F136)-1,MATCH("Distributor",csvSheet!$1:$1,0)-1,COUNTA(csvSheet!$A:$A)-ROWS($F$131:F136)-2),0),MATCH("MPN + Description",csvSheet!$1:$1,0)),INDEX(OFFSET(csvSheet!$A$42,ROWS($F$131:F136)-1,MATCH("MPN + Description",csvSheet!$1:$1,0)-1,COUNTA(csvSheet!$A:$A)-ROWS($F$131:F136)-2,1),SMALL(IF(OFFSET(csvSheet!$A$42,ROWS($F$131:F136)-1,MATCH("MPN + Description",csvSheet!$1:$1,0)-1,COUNTA(csvSheet!$A:$A)-ROWS($F$131:F136)-2,1)&lt;&gt;"@@@@",ROW(OFFSET(csvSheet!$A$42,ROWS($F$131:F136)-1,MATCH("MPN + Description",csvSheet!$1:$1,0)-1,COUNTA(csvSheet!$A:$A)-ROWS($F$131:F136)-2,1))-MIN(ROW(OFFSET(csvSheet!$A$42,ROWS($F$131:F136)-1,MATCH("MPN + Description",csvSheet!$1:$1,0)-1,COUNTA(csvSheet!$A:$A)-ROWS($F$131:F136)-2,1)))+1),1)))),"")</f>
        <v>1-1393774-2 | Electromechanical Relay</v>
      </c>
      <c r="G136" s="179"/>
      <c r="H136" s="179"/>
      <c r="I136" s="155"/>
      <c r="J136" s="91" cm="1">
        <f t="array" aca="1" ref="J136" ca="1">IFERROR(IF(IF($D136&lt;&gt;"",INDEX(OFFSET(csvSheet!$A$42,ROWS($J$131:J136)-1,0,COUNTA(csvSheet!$A:$A)-ROWS($J$131:J136)-2,COUNTA(csvSheet!$1:$1)),MATCH($D136,OFFSET(csvSheet!$A$42,ROWS($J$131:J136)-1,MATCH("Distributor",csvSheet!$1:$1,0)-1,COUNTA(csvSheet!$A:$A)-ROWS($J$131:J136)-2,1),0),MATCH("Quantity",csvSheet!$1:$1,0)),INDEX(OFFSET(csvSheet!$A$42,ROWS($J$131:J136)-1,MATCH("Quantity",csvSheet!$1:$1,0)-1,COUNTA(csvSheet!$A:$A)-ROWS($J$131:J136)-2,1),SMALL(IF(OFFSET(csvSheet!$A$42,ROWS($J$131:J136)-1,MATCH("Quantity",csvSheet!$1:$1,0)-1,COUNTA(csvSheet!$A:$A)-ROWS($J$131:J136)-2,1)&lt;&gt;"@@@@",ROW(OFFSET(csvSheet!$A$42,ROWS($J$131:J136)-1,MATCH("Quantity",csvSheet!$1:$1,0)-1,COUNTA(csvSheet!$A:$A)-ROWS($J$131:J136)-2,1))-MIN(ROW(OFFSET(csvSheet!$A$42,ROWS($J$131:J136)-1,MATCH("Quantity",csvSheet!$1:$1,0)-1,COUNTA(csvSheet!$A:$A)-ROWS($J$131:J136)-2,1)))+1),ROWS($J$131:J136))))=0,"",INDEX(OFFSET(csvSheet!$A$42,ROWS($J$131:J136)-1,0,COUNTA(csvSheet!$A:$A)-ROWS($J$131:J136)-2,COUNTA(csvSheet!$1:$1)),MATCH($D136,OFFSET(csvSheet!$A$42,ROWS($J$131:J136)-1,MATCH("Distributor",csvSheet!$1:$1,0)-1,COUNTA(csvSheet!$A:$A)-ROWS($J$131:J136)-2,1),0),MATCH("Quantity",csvSheet!$1:$1,0))),"")</f>
        <v>1</v>
      </c>
      <c r="K136" s="125">
        <f ca="1">IFERROR(IF($D136&lt;&gt;"",IF(ISNUMBER(VALUE(RIGHT(INDEX(OFFSET(csvSheet!$A$42,ROWS($K$131:K136)-1,0,COUNTA(csvSheet!$A:$A)-ROWS($K$131:K136)-2,COUNTA(csvSheet!$1:$1)),MATCH($D136,OFFSET(csvSheet!$A$42,ROWS($K$131:K136)-1,MATCH("Distributor",csvSheet!$1:$1,0)-1,COUNTA(csvSheet!$A:$A)-ROWS($K$131:K136)-2,1),0),MATCH("Unit Price",csvSheet!$1:$1,0)),LEN(INDEX(OFFSET(csvSheet!$A$42,ROWS($K$131:K136)-1,0,COUNTA(csvSheet!$A:$A)-ROWS($K$131:K136)-2,COUNTA(csvSheet!$1:$1)),MATCH($D136,OFFSET(csvSheet!$A$42,ROWS($K$131:K136)-1,MATCH("Distributor",csvSheet!$1:$1,0)-1,COUNTA(csvSheet!$A:$A)-ROWS($K$131:K136)-2,1),0),MATCH("Unit Price",csvSheet!$1:$1,0)))-FIND(" ",INDEX(OFFSET(csvSheet!$A$42,ROWS($K$131:K136)-1,0,COUNTA(csvSheet!$A:$A)-ROWS($K$131:K136)-2,COUNTA(csvSheet!$1:$1)),MATCH($D136,OFFSET(csvSheet!$A$42,ROWS($K$131:K136)-1,MATCH("Distributor",csvSheet!$1:$1,0)-1,COUNTA(csvSheet!$A:$A)-ROWS($K$131:K136)-2,1),0),MATCH("Unit Price",csvSheet!$1:$1,0)))))),VALUE(RIGHT(INDEX(OFFSET(csvSheet!$A$42,ROWS($K$131:K136)-1,0,COUNTA(csvSheet!$A:$A)-ROWS($K$131:K136)-2,COUNTA(csvSheet!$1:$1)),MATCH($D136,OFFSET(csvSheet!$A$42,ROWS($K$131:K136)-1,MATCH("Distributor",csvSheet!$1:$1,0)-1,COUNTA(csvSheet!$A:$A)-ROWS($K$131:K136)-2,1),0),MATCH("Unit Price",csvSheet!$1:$1,0)),LEN(INDEX(OFFSET(csvSheet!$A$42,ROWS($K$131:K136)-1,0,COUNTA(csvSheet!$A:$A)-ROWS($K$131:K136)-2,COUNTA(csvSheet!$1:$1)),MATCH($D136,OFFSET(csvSheet!$A$42,ROWS($K$131:K136)-1,MATCH("Distributor",csvSheet!$1:$1,0)-1,COUNTA(csvSheet!$A:$A)-ROWS($K$131:K136)-2,1),0),MATCH("Unit Price",csvSheet!$1:$1,0)))-FIND(" ",INDEX(OFFSET(csvSheet!$A$42,ROWS($K$131:K136)-1,0,COUNTA(csvSheet!$A:$A)-ROWS($K$131:K136)-2,COUNTA(csvSheet!$1:$1)),MATCH($D136,OFFSET(csvSheet!$A$42,ROWS($K$131:K136)-1,MATCH("Distributor",csvSheet!$1:$1,0)-1,COUNTA(csvSheet!$A:$A)-ROWS($K$131:K136)-2,1),0),MATCH("Unit Price",csvSheet!$1:$1,0))))),"N/A"),""),"N/A")</f>
        <v>638.87900000000002</v>
      </c>
      <c r="L136" s="126"/>
      <c r="M136" s="127"/>
      <c r="N136" s="125">
        <f ca="1">IFERROR(IF($D136&lt;&gt;"",IF(ISNUMBER(VALUE(RIGHT(INDEX(OFFSET(csvSheet!$A$42,ROWS($N$131:N136)-1,0,COUNTA(csvSheet!$A:$A)-ROWS($N$131:N136)-2,COUNTA(csvSheet!$1:$1)),MATCH($D136,OFFSET(csvSheet!$A$42,ROWS($N$131:N136)-1,MATCH("Distributor",csvSheet!$1:$1,0)-1,COUNTA(csvSheet!$A:$A)-ROWS($N$131:N136)-2,1),0),MATCH("Total Price",csvSheet!$1:$1,0)),LEN(INDEX(OFFSET(csvSheet!$A$42,ROWS($N$131:N136)-1,0,COUNTA(csvSheet!$A:$A)-ROWS($N$131:N136)-2,COUNTA(csvSheet!$1:$1)),MATCH($D136,OFFSET(csvSheet!$A$42,ROWS($N$131:N136)-1,MATCH("Distributor",csvSheet!$1:$1,0)-1,COUNTA(csvSheet!$A:$A)-ROWS($N$131:N136)-2,1),0),MATCH("Total Price",csvSheet!$1:$1,0)))-FIND(" ",INDEX(OFFSET(csvSheet!$A$42,ROWS($N$131:N136)-1,0,COUNTA(csvSheet!$A:$A)-ROWS($N$131:N136)-2,COUNTA(csvSheet!$1:$1)),MATCH($D136,OFFSET(csvSheet!$A$42,ROWS($N$131:N136)-1,MATCH("Distributor",csvSheet!$1:$1,0)-1,COUNTA(csvSheet!$A:$A)-ROWS($N$131:N136)-2,1),0),MATCH("Total Price",csvSheet!$1:$1,0)))))),VALUE(RIGHT(INDEX(OFFSET(csvSheet!$A$42,ROWS($N$131:N136)-1,0,COUNTA(csvSheet!$A:$A)-ROWS($N$131:N136)-2,COUNTA(csvSheet!$1:$1)),MATCH($D136,OFFSET(csvSheet!$A$42,ROWS($N$131:N136)-1,MATCH("Distributor",csvSheet!$1:$1,0)-1,COUNTA(csvSheet!$A:$A)-ROWS($N$131:N136)-2,1),0),MATCH("Total Price",csvSheet!$1:$1,0)),LEN(INDEX(OFFSET(csvSheet!$A$42,ROWS($N$131:N136)-1,0,COUNTA(csvSheet!$A:$A)-ROWS($N$131:N136)-2,COUNTA(csvSheet!$1:$1)),MATCH($D136,OFFSET(csvSheet!$A$42,ROWS($N$131:N136)-1,MATCH("Distributor",csvSheet!$1:$1,0)-1,COUNTA(csvSheet!$A:$A)-ROWS($N$131:N136)-2,1),0),MATCH("Total Price",csvSheet!$1:$1,0)))-FIND(" ",INDEX(OFFSET(csvSheet!$A$42,ROWS($N$131:N136)-1,0,COUNTA(csvSheet!$A:$A)-ROWS($N$131:N136)-2,COUNTA(csvSheet!$1:$1)),MATCH($D136,OFFSET(csvSheet!$A$42,ROWS($N$131:N136)-1,MATCH("Distributor",csvSheet!$1:$1,0)-1,COUNTA(csvSheet!$A:$A)-ROWS($N$131:N136)-2,1),0),MATCH("Total Price",csvSheet!$1:$1,0))))),"N/A"),""),"N/A")</f>
        <v>638.88</v>
      </c>
      <c r="O136" s="127"/>
      <c r="P136" s="59"/>
      <c r="Q136"/>
    </row>
    <row r="137" spans="2:17" x14ac:dyDescent="0.25">
      <c r="B137"/>
      <c r="C137" s="62">
        <v>7</v>
      </c>
      <c r="D137" s="154" t="str" cm="1">
        <f t="array" aca="1" ref="D137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137)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137)+40))),"")</f>
        <v/>
      </c>
      <c r="E137" s="155"/>
      <c r="F137" s="154" t="str" cm="1">
        <f t="array" aca="1" ref="F137" ca="1">IFERROR(IF(IF($D137&lt;&gt;"",INDEX(OFFSET(csvSheet!$A$42,ROWS($F$131:F137)-1,0,COUNTA(csvSheet!$A:$A)-ROWS($F$131:F137)-2,COUNTA(csvSheet!$1:$1)-1),MATCH($D137,OFFSET(csvSheet!$A$42,ROWS($F$131:F137)-1,MATCH("Distributor",csvSheet!$1:$1,0)-1,COUNTA(csvSheet!$A:$A)-ROWS($F$131:F137)-2),0),MATCH("MPN + Description",csvSheet!$1:$1,0)),INDEX(OFFSET(csvSheet!$A$42,ROWS($F$131:F137)-1,MATCH("MPN + Description",csvSheet!$1:$1,0)-1,COUNTA(csvSheet!$A:$A)-ROWS($F$131:F137)-2,1),SMALL(IF(OFFSET(csvSheet!$A$42,ROWS($F$131:F137)-1,MATCH("MPN + Description",csvSheet!$1:$1,0)-1,COUNTA(csvSheet!$A:$A)-ROWS($F$131:F137)-2,1)&lt;&gt;"@@@@",ROW(OFFSET(csvSheet!$A$42,ROWS($F$131:F137)-1,MATCH("MPN + Description",csvSheet!$1:$1,0)-1,COUNTA(csvSheet!$A:$A)-ROWS($F$131:F137)-2,1))-MIN(ROW(OFFSET(csvSheet!$A$42,ROWS($F$131:F137)-1,MATCH("MPN + Description",csvSheet!$1:$1,0)-1,COUNTA(csvSheet!$A:$A)-ROWS($F$131:F137)-2,1)))+1),1)))=0,"",IF($D137&lt;&gt;"",INDEX(OFFSET(csvSheet!$A$42,ROWS($F$131:F137)-1,0,COUNTA(csvSheet!$A:$A)-ROWS($F$131:F137)-2,COUNTA(csvSheet!$1:$1)-1),MATCH($D137,OFFSET(csvSheet!$A$42,ROWS($F$131:F137)-1,MATCH("Distributor",csvSheet!$1:$1,0)-1,COUNTA(csvSheet!$A:$A)-ROWS($F$131:F137)-2),0),MATCH("MPN + Description",csvSheet!$1:$1,0)),INDEX(OFFSET(csvSheet!$A$42,ROWS($F$131:F137)-1,MATCH("MPN + Description",csvSheet!$1:$1,0)-1,COUNTA(csvSheet!$A:$A)-ROWS($F$131:F137)-2,1),SMALL(IF(OFFSET(csvSheet!$A$42,ROWS($F$131:F137)-1,MATCH("MPN + Description",csvSheet!$1:$1,0)-1,COUNTA(csvSheet!$A:$A)-ROWS($F$131:F137)-2,1)&lt;&gt;"@@@@",ROW(OFFSET(csvSheet!$A$42,ROWS($F$131:F137)-1,MATCH("MPN + Description",csvSheet!$1:$1,0)-1,COUNTA(csvSheet!$A:$A)-ROWS($F$131:F137)-2,1))-MIN(ROW(OFFSET(csvSheet!$A$42,ROWS($F$131:F137)-1,MATCH("MPN + Description",csvSheet!$1:$1,0)-1,COUNTA(csvSheet!$A:$A)-ROWS($F$131:F137)-2,1)))+1),1)))),"")</f>
        <v xml:space="preserve"> 24VDC 4.5KOhm 1A SPDT (13x7.6x6.9)mm</v>
      </c>
      <c r="G137" s="179"/>
      <c r="H137" s="179"/>
      <c r="I137" s="155"/>
      <c r="J137" s="91" t="str" cm="1">
        <f t="array" aca="1" ref="J137" ca="1">IFERROR(IF(IF($D137&lt;&gt;"",INDEX(OFFSET(csvSheet!$A$42,ROWS($J$131:J137)-1,0,COUNTA(csvSheet!$A:$A)-ROWS($J$131:J137)-2,COUNTA(csvSheet!$1:$1)),MATCH($D137,OFFSET(csvSheet!$A$42,ROWS($J$131:J137)-1,MATCH("Distributor",csvSheet!$1:$1,0)-1,COUNTA(csvSheet!$A:$A)-ROWS($J$131:J137)-2,1),0),MATCH("Quantity",csvSheet!$1:$1,0)),INDEX(OFFSET(csvSheet!$A$42,ROWS($J$131:J137)-1,MATCH("Quantity",csvSheet!$1:$1,0)-1,COUNTA(csvSheet!$A:$A)-ROWS($J$131:J137)-2,1),SMALL(IF(OFFSET(csvSheet!$A$42,ROWS($J$131:J137)-1,MATCH("Quantity",csvSheet!$1:$1,0)-1,COUNTA(csvSheet!$A:$A)-ROWS($J$131:J137)-2,1)&lt;&gt;"@@@@",ROW(OFFSET(csvSheet!$A$42,ROWS($J$131:J137)-1,MATCH("Quantity",csvSheet!$1:$1,0)-1,COUNTA(csvSheet!$A:$A)-ROWS($J$131:J137)-2,1))-MIN(ROW(OFFSET(csvSheet!$A$42,ROWS($J$131:J137)-1,MATCH("Quantity",csvSheet!$1:$1,0)-1,COUNTA(csvSheet!$A:$A)-ROWS($J$131:J137)-2,1)))+1),ROWS($J$131:J137))))=0,"",INDEX(OFFSET(csvSheet!$A$42,ROWS($J$131:J137)-1,0,COUNTA(csvSheet!$A:$A)-ROWS($J$131:J137)-2,COUNTA(csvSheet!$1:$1)),MATCH($D137,OFFSET(csvSheet!$A$42,ROWS($J$131:J137)-1,MATCH("Distributor",csvSheet!$1:$1,0)-1,COUNTA(csvSheet!$A:$A)-ROWS($J$131:J137)-2,1),0),MATCH("Quantity",csvSheet!$1:$1,0))),"")</f>
        <v/>
      </c>
      <c r="K137" s="125" t="str">
        <f ca="1">IFERROR(IF($D137&lt;&gt;"",IF(ISNUMBER(VALUE(RIGHT(INDEX(OFFSET(csvSheet!$A$42,ROWS($K$131:K137)-1,0,COUNTA(csvSheet!$A:$A)-ROWS($K$131:K137)-2,COUNTA(csvSheet!$1:$1)),MATCH($D137,OFFSET(csvSheet!$A$42,ROWS($K$131:K137)-1,MATCH("Distributor",csvSheet!$1:$1,0)-1,COUNTA(csvSheet!$A:$A)-ROWS($K$131:K137)-2,1),0),MATCH("Unit Price",csvSheet!$1:$1,0)),LEN(INDEX(OFFSET(csvSheet!$A$42,ROWS($K$131:K137)-1,0,COUNTA(csvSheet!$A:$A)-ROWS($K$131:K137)-2,COUNTA(csvSheet!$1:$1)),MATCH($D137,OFFSET(csvSheet!$A$42,ROWS($K$131:K137)-1,MATCH("Distributor",csvSheet!$1:$1,0)-1,COUNTA(csvSheet!$A:$A)-ROWS($K$131:K137)-2,1),0),MATCH("Unit Price",csvSheet!$1:$1,0)))-FIND(" ",INDEX(OFFSET(csvSheet!$A$42,ROWS($K$131:K137)-1,0,COUNTA(csvSheet!$A:$A)-ROWS($K$131:K137)-2,COUNTA(csvSheet!$1:$1)),MATCH($D137,OFFSET(csvSheet!$A$42,ROWS($K$131:K137)-1,MATCH("Distributor",csvSheet!$1:$1,0)-1,COUNTA(csvSheet!$A:$A)-ROWS($K$131:K137)-2,1),0),MATCH("Unit Price",csvSheet!$1:$1,0)))))),VALUE(RIGHT(INDEX(OFFSET(csvSheet!$A$42,ROWS($K$131:K137)-1,0,COUNTA(csvSheet!$A:$A)-ROWS($K$131:K137)-2,COUNTA(csvSheet!$1:$1)),MATCH($D137,OFFSET(csvSheet!$A$42,ROWS($K$131:K137)-1,MATCH("Distributor",csvSheet!$1:$1,0)-1,COUNTA(csvSheet!$A:$A)-ROWS($K$131:K137)-2,1),0),MATCH("Unit Price",csvSheet!$1:$1,0)),LEN(INDEX(OFFSET(csvSheet!$A$42,ROWS($K$131:K137)-1,0,COUNTA(csvSheet!$A:$A)-ROWS($K$131:K137)-2,COUNTA(csvSheet!$1:$1)),MATCH($D137,OFFSET(csvSheet!$A$42,ROWS($K$131:K137)-1,MATCH("Distributor",csvSheet!$1:$1,0)-1,COUNTA(csvSheet!$A:$A)-ROWS($K$131:K137)-2,1),0),MATCH("Unit Price",csvSheet!$1:$1,0)))-FIND(" ",INDEX(OFFSET(csvSheet!$A$42,ROWS($K$131:K137)-1,0,COUNTA(csvSheet!$A:$A)-ROWS($K$131:K137)-2,COUNTA(csvSheet!$1:$1)),MATCH($D137,OFFSET(csvSheet!$A$42,ROWS($K$131:K137)-1,MATCH("Distributor",csvSheet!$1:$1,0)-1,COUNTA(csvSheet!$A:$A)-ROWS($K$131:K137)-2,1),0),MATCH("Unit Price",csvSheet!$1:$1,0))))),"N/A"),""),"N/A")</f>
        <v/>
      </c>
      <c r="L137" s="126"/>
      <c r="M137" s="127"/>
      <c r="N137" s="125" t="str">
        <f ca="1">IFERROR(IF($D137&lt;&gt;"",IF(ISNUMBER(VALUE(RIGHT(INDEX(OFFSET(csvSheet!$A$42,ROWS($N$131:N137)-1,0,COUNTA(csvSheet!$A:$A)-ROWS($N$131:N137)-2,COUNTA(csvSheet!$1:$1)),MATCH($D137,OFFSET(csvSheet!$A$42,ROWS($N$131:N137)-1,MATCH("Distributor",csvSheet!$1:$1,0)-1,COUNTA(csvSheet!$A:$A)-ROWS($N$131:N137)-2,1),0),MATCH("Total Price",csvSheet!$1:$1,0)),LEN(INDEX(OFFSET(csvSheet!$A$42,ROWS($N$131:N137)-1,0,COUNTA(csvSheet!$A:$A)-ROWS($N$131:N137)-2,COUNTA(csvSheet!$1:$1)),MATCH($D137,OFFSET(csvSheet!$A$42,ROWS($N$131:N137)-1,MATCH("Distributor",csvSheet!$1:$1,0)-1,COUNTA(csvSheet!$A:$A)-ROWS($N$131:N137)-2,1),0),MATCH("Total Price",csvSheet!$1:$1,0)))-FIND(" ",INDEX(OFFSET(csvSheet!$A$42,ROWS($N$131:N137)-1,0,COUNTA(csvSheet!$A:$A)-ROWS($N$131:N137)-2,COUNTA(csvSheet!$1:$1)),MATCH($D137,OFFSET(csvSheet!$A$42,ROWS($N$131:N137)-1,MATCH("Distributor",csvSheet!$1:$1,0)-1,COUNTA(csvSheet!$A:$A)-ROWS($N$131:N137)-2,1),0),MATCH("Total Price",csvSheet!$1:$1,0)))))),VALUE(RIGHT(INDEX(OFFSET(csvSheet!$A$42,ROWS($N$131:N137)-1,0,COUNTA(csvSheet!$A:$A)-ROWS($N$131:N137)-2,COUNTA(csvSheet!$1:$1)),MATCH($D137,OFFSET(csvSheet!$A$42,ROWS($N$131:N137)-1,MATCH("Distributor",csvSheet!$1:$1,0)-1,COUNTA(csvSheet!$A:$A)-ROWS($N$131:N137)-2,1),0),MATCH("Total Price",csvSheet!$1:$1,0)),LEN(INDEX(OFFSET(csvSheet!$A$42,ROWS($N$131:N137)-1,0,COUNTA(csvSheet!$A:$A)-ROWS($N$131:N137)-2,COUNTA(csvSheet!$1:$1)),MATCH($D137,OFFSET(csvSheet!$A$42,ROWS($N$131:N137)-1,MATCH("Distributor",csvSheet!$1:$1,0)-1,COUNTA(csvSheet!$A:$A)-ROWS($N$131:N137)-2,1),0),MATCH("Total Price",csvSheet!$1:$1,0)))-FIND(" ",INDEX(OFFSET(csvSheet!$A$42,ROWS($N$131:N137)-1,0,COUNTA(csvSheet!$A:$A)-ROWS($N$131:N137)-2,COUNTA(csvSheet!$1:$1)),MATCH($D137,OFFSET(csvSheet!$A$42,ROWS($N$131:N137)-1,MATCH("Distributor",csvSheet!$1:$1,0)-1,COUNTA(csvSheet!$A:$A)-ROWS($N$131:N137)-2,1),0),MATCH("Total Price",csvSheet!$1:$1,0))))),"N/A"),""),"N/A")</f>
        <v/>
      </c>
      <c r="O137" s="127"/>
      <c r="P137" s="59"/>
      <c r="Q137"/>
    </row>
    <row r="138" spans="2:17" x14ac:dyDescent="0.25">
      <c r="B138"/>
      <c r="C138" s="62">
        <v>8</v>
      </c>
      <c r="D138" s="154" t="str" cm="1">
        <f t="array" aca="1" ref="D138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138)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138)+40))),"")</f>
        <v/>
      </c>
      <c r="E138" s="155"/>
      <c r="F138" s="180" t="str" cm="1">
        <f t="array" aca="1" ref="F138" ca="1">IFERROR(IF(IF($D138&lt;&gt;"",INDEX(OFFSET(csvSheet!$A$42,ROWS($F$131:F138)-1,0,COUNTA(csvSheet!$A:$A)-ROWS($F$131:F138)-2,COUNTA(csvSheet!$1:$1)-1),MATCH($D138,OFFSET(csvSheet!$A$42,ROWS($F$131:F138)-1,MATCH("Distributor",csvSheet!$1:$1,0)-1,COUNTA(csvSheet!$A:$A)-ROWS($F$131:F138)-2),0),MATCH("MPN + Description",csvSheet!$1:$1,0)),INDEX(OFFSET(csvSheet!$A$42,ROWS($F$131:F138)-1,MATCH("MPN + Description",csvSheet!$1:$1,0)-1,COUNTA(csvSheet!$A:$A)-ROWS($F$131:F138)-2,1),SMALL(IF(OFFSET(csvSheet!$A$42,ROWS($F$131:F138)-1,MATCH("MPN + Description",csvSheet!$1:$1,0)-1,COUNTA(csvSheet!$A:$A)-ROWS($F$131:F138)-2,1)&lt;&gt;"@@@@",ROW(OFFSET(csvSheet!$A$42,ROWS($F$131:F138)-1,MATCH("MPN + Description",csvSheet!$1:$1,0)-1,COUNTA(csvSheet!$A:$A)-ROWS($F$131:F138)-2,1))-MIN(ROW(OFFSET(csvSheet!$A$42,ROWS($F$131:F138)-1,MATCH("MPN + Description",csvSheet!$1:$1,0)-1,COUNTA(csvSheet!$A:$A)-ROWS($F$131:F138)-2,1)))+1),1)))=0,"",IF($D138&lt;&gt;"",INDEX(OFFSET(csvSheet!$A$42,ROWS($F$131:F138)-1,0,COUNTA(csvSheet!$A:$A)-ROWS($F$131:F138)-2,COUNTA(csvSheet!$1:$1)-1),MATCH($D138,OFFSET(csvSheet!$A$42,ROWS($F$131:F138)-1,MATCH("Distributor",csvSheet!$1:$1,0)-1,COUNTA(csvSheet!$A:$A)-ROWS($F$131:F138)-2),0),MATCH("MPN + Description",csvSheet!$1:$1,0)),INDEX(OFFSET(csvSheet!$A$42,ROWS($F$131:F138)-1,MATCH("MPN + Description",csvSheet!$1:$1,0)-1,COUNTA(csvSheet!$A:$A)-ROWS($F$131:F138)-2,1),SMALL(IF(OFFSET(csvSheet!$A$42,ROWS($F$131:F138)-1,MATCH("MPN + Description",csvSheet!$1:$1,0)-1,COUNTA(csvSheet!$A:$A)-ROWS($F$131:F138)-2,1)&lt;&gt;"@@@@",ROW(OFFSET(csvSheet!$A$42,ROWS($F$131:F138)-1,MATCH("MPN + Description",csvSheet!$1:$1,0)-1,COUNTA(csvSheet!$A:$A)-ROWS($F$131:F138)-2,1))-MIN(ROW(OFFSET(csvSheet!$A$42,ROWS($F$131:F138)-1,MATCH("MPN + Description",csvSheet!$1:$1,0)-1,COUNTA(csvSheet!$A:$A)-ROWS($F$131:F138)-2,1)))+1),1)))),"")</f>
        <v xml:space="preserve"> THT Signal Relay</v>
      </c>
      <c r="G138" s="181"/>
      <c r="H138" s="181"/>
      <c r="I138" s="182"/>
      <c r="J138" s="91" t="str" cm="1">
        <f t="array" aca="1" ref="J138" ca="1">IFERROR(IF(IF($D138&lt;&gt;"",INDEX(OFFSET(csvSheet!$A$42,ROWS($J$131:J138)-1,0,COUNTA(csvSheet!$A:$A)-ROWS($J$131:J138)-2,COUNTA(csvSheet!$1:$1)),MATCH($D138,OFFSET(csvSheet!$A$42,ROWS($J$131:J138)-1,MATCH("Distributor",csvSheet!$1:$1,0)-1,COUNTA(csvSheet!$A:$A)-ROWS($J$131:J138)-2,1),0),MATCH("Quantity",csvSheet!$1:$1,0)),INDEX(OFFSET(csvSheet!$A$42,ROWS($J$131:J138)-1,MATCH("Quantity",csvSheet!$1:$1,0)-1,COUNTA(csvSheet!$A:$A)-ROWS($J$131:J138)-2,1),SMALL(IF(OFFSET(csvSheet!$A$42,ROWS($J$131:J138)-1,MATCH("Quantity",csvSheet!$1:$1,0)-1,COUNTA(csvSheet!$A:$A)-ROWS($J$131:J138)-2,1)&lt;&gt;"@@@@",ROW(OFFSET(csvSheet!$A$42,ROWS($J$131:J138)-1,MATCH("Quantity",csvSheet!$1:$1,0)-1,COUNTA(csvSheet!$A:$A)-ROWS($J$131:J138)-2,1))-MIN(ROW(OFFSET(csvSheet!$A$42,ROWS($J$131:J138)-1,MATCH("Quantity",csvSheet!$1:$1,0)-1,COUNTA(csvSheet!$A:$A)-ROWS($J$131:J138)-2,1)))+1),ROWS($J$131:J138))))=0,"",INDEX(OFFSET(csvSheet!$A$42,ROWS($J$131:J138)-1,0,COUNTA(csvSheet!$A:$A)-ROWS($J$131:J138)-2,COUNTA(csvSheet!$1:$1)),MATCH($D138,OFFSET(csvSheet!$A$42,ROWS($J$131:J138)-1,MATCH("Distributor",csvSheet!$1:$1,0)-1,COUNTA(csvSheet!$A:$A)-ROWS($J$131:J138)-2,1),0),MATCH("Quantity",csvSheet!$1:$1,0))),"")</f>
        <v/>
      </c>
      <c r="K138" s="125" t="str">
        <f ca="1">IFERROR(IF($D138&lt;&gt;"",IF(ISNUMBER(VALUE(RIGHT(INDEX(OFFSET(csvSheet!$A$42,ROWS($K$131:K138)-1,0,COUNTA(csvSheet!$A:$A)-ROWS($K$131:K138)-2,COUNTA(csvSheet!$1:$1)),MATCH($D138,OFFSET(csvSheet!$A$42,ROWS($K$131:K138)-1,MATCH("Distributor",csvSheet!$1:$1,0)-1,COUNTA(csvSheet!$A:$A)-ROWS($K$131:K138)-2,1),0),MATCH("Unit Price",csvSheet!$1:$1,0)),LEN(INDEX(OFFSET(csvSheet!$A$42,ROWS($K$131:K138)-1,0,COUNTA(csvSheet!$A:$A)-ROWS($K$131:K138)-2,COUNTA(csvSheet!$1:$1)),MATCH($D138,OFFSET(csvSheet!$A$42,ROWS($K$131:K138)-1,MATCH("Distributor",csvSheet!$1:$1,0)-1,COUNTA(csvSheet!$A:$A)-ROWS($K$131:K138)-2,1),0),MATCH("Unit Price",csvSheet!$1:$1,0)))-FIND(" ",INDEX(OFFSET(csvSheet!$A$42,ROWS($K$131:K138)-1,0,COUNTA(csvSheet!$A:$A)-ROWS($K$131:K138)-2,COUNTA(csvSheet!$1:$1)),MATCH($D138,OFFSET(csvSheet!$A$42,ROWS($K$131:K138)-1,MATCH("Distributor",csvSheet!$1:$1,0)-1,COUNTA(csvSheet!$A:$A)-ROWS($K$131:K138)-2,1),0),MATCH("Unit Price",csvSheet!$1:$1,0)))))),VALUE(RIGHT(INDEX(OFFSET(csvSheet!$A$42,ROWS($K$131:K138)-1,0,COUNTA(csvSheet!$A:$A)-ROWS($K$131:K138)-2,COUNTA(csvSheet!$1:$1)),MATCH($D138,OFFSET(csvSheet!$A$42,ROWS($K$131:K138)-1,MATCH("Distributor",csvSheet!$1:$1,0)-1,COUNTA(csvSheet!$A:$A)-ROWS($K$131:K138)-2,1),0),MATCH("Unit Price",csvSheet!$1:$1,0)),LEN(INDEX(OFFSET(csvSheet!$A$42,ROWS($K$131:K138)-1,0,COUNTA(csvSheet!$A:$A)-ROWS($K$131:K138)-2,COUNTA(csvSheet!$1:$1)),MATCH($D138,OFFSET(csvSheet!$A$42,ROWS($K$131:K138)-1,MATCH("Distributor",csvSheet!$1:$1,0)-1,COUNTA(csvSheet!$A:$A)-ROWS($K$131:K138)-2,1),0),MATCH("Unit Price",csvSheet!$1:$1,0)))-FIND(" ",INDEX(OFFSET(csvSheet!$A$42,ROWS($K$131:K138)-1,0,COUNTA(csvSheet!$A:$A)-ROWS($K$131:K138)-2,COUNTA(csvSheet!$1:$1)),MATCH($D138,OFFSET(csvSheet!$A$42,ROWS($K$131:K138)-1,MATCH("Distributor",csvSheet!$1:$1,0)-1,COUNTA(csvSheet!$A:$A)-ROWS($K$131:K138)-2,1),0),MATCH("Unit Price",csvSheet!$1:$1,0))))),"N/A"),""),"N/A")</f>
        <v/>
      </c>
      <c r="L138" s="126"/>
      <c r="M138" s="127"/>
      <c r="N138" s="125" t="str">
        <f ca="1">IFERROR(IF($D138&lt;&gt;"",IF(ISNUMBER(VALUE(RIGHT(INDEX(OFFSET(csvSheet!$A$42,ROWS($N$131:N138)-1,0,COUNTA(csvSheet!$A:$A)-ROWS($N$131:N138)-2,COUNTA(csvSheet!$1:$1)),MATCH($D138,OFFSET(csvSheet!$A$42,ROWS($N$131:N138)-1,MATCH("Distributor",csvSheet!$1:$1,0)-1,COUNTA(csvSheet!$A:$A)-ROWS($N$131:N138)-2,1),0),MATCH("Total Price",csvSheet!$1:$1,0)),LEN(INDEX(OFFSET(csvSheet!$A$42,ROWS($N$131:N138)-1,0,COUNTA(csvSheet!$A:$A)-ROWS($N$131:N138)-2,COUNTA(csvSheet!$1:$1)),MATCH($D138,OFFSET(csvSheet!$A$42,ROWS($N$131:N138)-1,MATCH("Distributor",csvSheet!$1:$1,0)-1,COUNTA(csvSheet!$A:$A)-ROWS($N$131:N138)-2,1),0),MATCH("Total Price",csvSheet!$1:$1,0)))-FIND(" ",INDEX(OFFSET(csvSheet!$A$42,ROWS($N$131:N138)-1,0,COUNTA(csvSheet!$A:$A)-ROWS($N$131:N138)-2,COUNTA(csvSheet!$1:$1)),MATCH($D138,OFFSET(csvSheet!$A$42,ROWS($N$131:N138)-1,MATCH("Distributor",csvSheet!$1:$1,0)-1,COUNTA(csvSheet!$A:$A)-ROWS($N$131:N138)-2,1),0),MATCH("Total Price",csvSheet!$1:$1,0)))))),VALUE(RIGHT(INDEX(OFFSET(csvSheet!$A$42,ROWS($N$131:N138)-1,0,COUNTA(csvSheet!$A:$A)-ROWS($N$131:N138)-2,COUNTA(csvSheet!$1:$1)),MATCH($D138,OFFSET(csvSheet!$A$42,ROWS($N$131:N138)-1,MATCH("Distributor",csvSheet!$1:$1,0)-1,COUNTA(csvSheet!$A:$A)-ROWS($N$131:N138)-2,1),0),MATCH("Total Price",csvSheet!$1:$1,0)),LEN(INDEX(OFFSET(csvSheet!$A$42,ROWS($N$131:N138)-1,0,COUNTA(csvSheet!$A:$A)-ROWS($N$131:N138)-2,COUNTA(csvSheet!$1:$1)),MATCH($D138,OFFSET(csvSheet!$A$42,ROWS($N$131:N138)-1,MATCH("Distributor",csvSheet!$1:$1,0)-1,COUNTA(csvSheet!$A:$A)-ROWS($N$131:N138)-2,1),0),MATCH("Total Price",csvSheet!$1:$1,0)))-FIND(" ",INDEX(OFFSET(csvSheet!$A$42,ROWS($N$131:N138)-1,0,COUNTA(csvSheet!$A:$A)-ROWS($N$131:N138)-2,COUNTA(csvSheet!$1:$1)),MATCH($D138,OFFSET(csvSheet!$A$42,ROWS($N$131:N138)-1,MATCH("Distributor",csvSheet!$1:$1,0)-1,COUNTA(csvSheet!$A:$A)-ROWS($N$131:N138)-2,1),0),MATCH("Total Price",csvSheet!$1:$1,0))))),"N/A"),""),"N/A")</f>
        <v/>
      </c>
      <c r="O138" s="127"/>
      <c r="P138" s="59"/>
      <c r="Q138"/>
    </row>
    <row r="139" spans="2:17" x14ac:dyDescent="0.25">
      <c r="B139"/>
      <c r="C139" s="62">
        <v>9</v>
      </c>
      <c r="D139" s="154" t="str" cm="1">
        <f t="array" aca="1" ref="D139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139)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139)+40))),"")</f>
        <v>Digi-Key</v>
      </c>
      <c r="E139" s="155"/>
      <c r="F139" s="170" t="str" cm="1">
        <f t="array" aca="1" ref="F139" ca="1">IFERROR(IF(IF($D139&lt;&gt;"",INDEX(OFFSET(csvSheet!$A$42,ROWS($F$131:F139)-1,0,COUNTA(csvSheet!$A:$A)-ROWS($F$131:F139)-2,COUNTA(csvSheet!$1:$1)-1),MATCH($D139,OFFSET(csvSheet!$A$42,ROWS($F$131:F139)-1,MATCH("Distributor",csvSheet!$1:$1,0)-1,COUNTA(csvSheet!$A:$A)-ROWS($F$131:F139)-2),0),MATCH("MPN + Description",csvSheet!$1:$1,0)),INDEX(OFFSET(csvSheet!$A$42,ROWS($F$131:F139)-1,MATCH("MPN + Description",csvSheet!$1:$1,0)-1,COUNTA(csvSheet!$A:$A)-ROWS($F$131:F139)-2,1),SMALL(IF(OFFSET(csvSheet!$A$42,ROWS($F$131:F139)-1,MATCH("MPN + Description",csvSheet!$1:$1,0)-1,COUNTA(csvSheet!$A:$A)-ROWS($F$131:F139)-2,1)&lt;&gt;"@@@@",ROW(OFFSET(csvSheet!$A$42,ROWS($F$131:F139)-1,MATCH("MPN + Description",csvSheet!$1:$1,0)-1,COUNTA(csvSheet!$A:$A)-ROWS($F$131:F139)-2,1))-MIN(ROW(OFFSET(csvSheet!$A$42,ROWS($F$131:F139)-1,MATCH("MPN + Description",csvSheet!$1:$1,0)-1,COUNTA(csvSheet!$A:$A)-ROWS($F$131:F139)-2,1)))+1),1)))=0,"",IF($D139&lt;&gt;"",INDEX(OFFSET(csvSheet!$A$42,ROWS($F$131:F139)-1,0,COUNTA(csvSheet!$A:$A)-ROWS($F$131:F139)-2,COUNTA(csvSheet!$1:$1)-1),MATCH($D139,OFFSET(csvSheet!$A$42,ROWS($F$131:F139)-1,MATCH("Distributor",csvSheet!$1:$1,0)-1,COUNTA(csvSheet!$A:$A)-ROWS($F$131:F139)-2),0),MATCH("MPN + Description",csvSheet!$1:$1,0)),INDEX(OFFSET(csvSheet!$A$42,ROWS($F$131:F139)-1,MATCH("MPN + Description",csvSheet!$1:$1,0)-1,COUNTA(csvSheet!$A:$A)-ROWS($F$131:F139)-2,1),SMALL(IF(OFFSET(csvSheet!$A$42,ROWS($F$131:F139)-1,MATCH("MPN + Description",csvSheet!$1:$1,0)-1,COUNTA(csvSheet!$A:$A)-ROWS($F$131:F139)-2,1)&lt;&gt;"@@@@",ROW(OFFSET(csvSheet!$A$42,ROWS($F$131:F139)-1,MATCH("MPN + Description",csvSheet!$1:$1,0)-1,COUNTA(csvSheet!$A:$A)-ROWS($F$131:F139)-2,1))-MIN(ROW(OFFSET(csvSheet!$A$42,ROWS($F$131:F139)-1,MATCH("MPN + Description",csvSheet!$1:$1,0)-1,COUNTA(csvSheet!$A:$A)-ROWS($F$131:F139)-2,1)))+1),1)))),"")</f>
        <v>4-1393789-3 | Relay, Surface Mount, 2</v>
      </c>
      <c r="G139" s="171"/>
      <c r="H139" s="171"/>
      <c r="I139" s="172"/>
      <c r="J139" s="91" cm="1">
        <f t="array" aca="1" ref="J139" ca="1">IFERROR(IF(IF($D139&lt;&gt;"",INDEX(OFFSET(csvSheet!$A$42,ROWS($J$131:J139)-1,0,COUNTA(csvSheet!$A:$A)-ROWS($J$131:J139)-2,COUNTA(csvSheet!$1:$1)),MATCH($D139,OFFSET(csvSheet!$A$42,ROWS($J$131:J139)-1,MATCH("Distributor",csvSheet!$1:$1,0)-1,COUNTA(csvSheet!$A:$A)-ROWS($J$131:J139)-2,1),0),MATCH("Quantity",csvSheet!$1:$1,0)),INDEX(OFFSET(csvSheet!$A$42,ROWS($J$131:J139)-1,MATCH("Quantity",csvSheet!$1:$1,0)-1,COUNTA(csvSheet!$A:$A)-ROWS($J$131:J139)-2,1),SMALL(IF(OFFSET(csvSheet!$A$42,ROWS($J$131:J139)-1,MATCH("Quantity",csvSheet!$1:$1,0)-1,COUNTA(csvSheet!$A:$A)-ROWS($J$131:J139)-2,1)&lt;&gt;"@@@@",ROW(OFFSET(csvSheet!$A$42,ROWS($J$131:J139)-1,MATCH("Quantity",csvSheet!$1:$1,0)-1,COUNTA(csvSheet!$A:$A)-ROWS($J$131:J139)-2,1))-MIN(ROW(OFFSET(csvSheet!$A$42,ROWS($J$131:J139)-1,MATCH("Quantity",csvSheet!$1:$1,0)-1,COUNTA(csvSheet!$A:$A)-ROWS($J$131:J139)-2,1)))+1),ROWS($J$131:J139))))=0,"",INDEX(OFFSET(csvSheet!$A$42,ROWS($J$131:J139)-1,0,COUNTA(csvSheet!$A:$A)-ROWS($J$131:J139)-2,COUNTA(csvSheet!$1:$1)),MATCH($D139,OFFSET(csvSheet!$A$42,ROWS($J$131:J139)-1,MATCH("Distributor",csvSheet!$1:$1,0)-1,COUNTA(csvSheet!$A:$A)-ROWS($J$131:J139)-2,1),0),MATCH("Quantity",csvSheet!$1:$1,0))),"")</f>
        <v>400</v>
      </c>
      <c r="K139" s="125">
        <f ca="1">IFERROR(IF($D139&lt;&gt;"",IF(ISNUMBER(VALUE(RIGHT(INDEX(OFFSET(csvSheet!$A$42,ROWS($K$131:K139)-1,0,COUNTA(csvSheet!$A:$A)-ROWS($K$131:K139)-2,COUNTA(csvSheet!$1:$1)),MATCH($D139,OFFSET(csvSheet!$A$42,ROWS($K$131:K139)-1,MATCH("Distributor",csvSheet!$1:$1,0)-1,COUNTA(csvSheet!$A:$A)-ROWS($K$131:K139)-2,1),0),MATCH("Unit Price",csvSheet!$1:$1,0)),LEN(INDEX(OFFSET(csvSheet!$A$42,ROWS($K$131:K139)-1,0,COUNTA(csvSheet!$A:$A)-ROWS($K$131:K139)-2,COUNTA(csvSheet!$1:$1)),MATCH($D139,OFFSET(csvSheet!$A$42,ROWS($K$131:K139)-1,MATCH("Distributor",csvSheet!$1:$1,0)-1,COUNTA(csvSheet!$A:$A)-ROWS($K$131:K139)-2,1),0),MATCH("Unit Price",csvSheet!$1:$1,0)))-FIND(" ",INDEX(OFFSET(csvSheet!$A$42,ROWS($K$131:K139)-1,0,COUNTA(csvSheet!$A:$A)-ROWS($K$131:K139)-2,COUNTA(csvSheet!$1:$1)),MATCH($D139,OFFSET(csvSheet!$A$42,ROWS($K$131:K139)-1,MATCH("Distributor",csvSheet!$1:$1,0)-1,COUNTA(csvSheet!$A:$A)-ROWS($K$131:K139)-2,1),0),MATCH("Unit Price",csvSheet!$1:$1,0)))))),VALUE(RIGHT(INDEX(OFFSET(csvSheet!$A$42,ROWS($K$131:K139)-1,0,COUNTA(csvSheet!$A:$A)-ROWS($K$131:K139)-2,COUNTA(csvSheet!$1:$1)),MATCH($D139,OFFSET(csvSheet!$A$42,ROWS($K$131:K139)-1,MATCH("Distributor",csvSheet!$1:$1,0)-1,COUNTA(csvSheet!$A:$A)-ROWS($K$131:K139)-2,1),0),MATCH("Unit Price",csvSheet!$1:$1,0)),LEN(INDEX(OFFSET(csvSheet!$A$42,ROWS($K$131:K139)-1,0,COUNTA(csvSheet!$A:$A)-ROWS($K$131:K139)-2,COUNTA(csvSheet!$1:$1)),MATCH($D139,OFFSET(csvSheet!$A$42,ROWS($K$131:K139)-1,MATCH("Distributor",csvSheet!$1:$1,0)-1,COUNTA(csvSheet!$A:$A)-ROWS($K$131:K139)-2,1),0),MATCH("Unit Price",csvSheet!$1:$1,0)))-FIND(" ",INDEX(OFFSET(csvSheet!$A$42,ROWS($K$131:K139)-1,0,COUNTA(csvSheet!$A:$A)-ROWS($K$131:K139)-2,COUNTA(csvSheet!$1:$1)),MATCH($D139,OFFSET(csvSheet!$A$42,ROWS($K$131:K139)-1,MATCH("Distributor",csvSheet!$1:$1,0)-1,COUNTA(csvSheet!$A:$A)-ROWS($K$131:K139)-2,1),0),MATCH("Unit Price",csvSheet!$1:$1,0))))),"N/A"),""),"N/A")</f>
        <v>165.977</v>
      </c>
      <c r="L139" s="126"/>
      <c r="M139" s="127"/>
      <c r="N139" s="125">
        <f ca="1">IFERROR(IF($D139&lt;&gt;"",IF(ISNUMBER(VALUE(RIGHT(INDEX(OFFSET(csvSheet!$A$42,ROWS($N$131:N139)-1,0,COUNTA(csvSheet!$A:$A)-ROWS($N$131:N139)-2,COUNTA(csvSheet!$1:$1)),MATCH($D139,OFFSET(csvSheet!$A$42,ROWS($N$131:N139)-1,MATCH("Distributor",csvSheet!$1:$1,0)-1,COUNTA(csvSheet!$A:$A)-ROWS($N$131:N139)-2,1),0),MATCH("Total Price",csvSheet!$1:$1,0)),LEN(INDEX(OFFSET(csvSheet!$A$42,ROWS($N$131:N139)-1,0,COUNTA(csvSheet!$A:$A)-ROWS($N$131:N139)-2,COUNTA(csvSheet!$1:$1)),MATCH($D139,OFFSET(csvSheet!$A$42,ROWS($N$131:N139)-1,MATCH("Distributor",csvSheet!$1:$1,0)-1,COUNTA(csvSheet!$A:$A)-ROWS($N$131:N139)-2,1),0),MATCH("Total Price",csvSheet!$1:$1,0)))-FIND(" ",INDEX(OFFSET(csvSheet!$A$42,ROWS($N$131:N139)-1,0,COUNTA(csvSheet!$A:$A)-ROWS($N$131:N139)-2,COUNTA(csvSheet!$1:$1)),MATCH($D139,OFFSET(csvSheet!$A$42,ROWS($N$131:N139)-1,MATCH("Distributor",csvSheet!$1:$1,0)-1,COUNTA(csvSheet!$A:$A)-ROWS($N$131:N139)-2,1),0),MATCH("Total Price",csvSheet!$1:$1,0)))))),VALUE(RIGHT(INDEX(OFFSET(csvSheet!$A$42,ROWS($N$131:N139)-1,0,COUNTA(csvSheet!$A:$A)-ROWS($N$131:N139)-2,COUNTA(csvSheet!$1:$1)),MATCH($D139,OFFSET(csvSheet!$A$42,ROWS($N$131:N139)-1,MATCH("Distributor",csvSheet!$1:$1,0)-1,COUNTA(csvSheet!$A:$A)-ROWS($N$131:N139)-2,1),0),MATCH("Total Price",csvSheet!$1:$1,0)),LEN(INDEX(OFFSET(csvSheet!$A$42,ROWS($N$131:N139)-1,0,COUNTA(csvSheet!$A:$A)-ROWS($N$131:N139)-2,COUNTA(csvSheet!$1:$1)),MATCH($D139,OFFSET(csvSheet!$A$42,ROWS($N$131:N139)-1,MATCH("Distributor",csvSheet!$1:$1,0)-1,COUNTA(csvSheet!$A:$A)-ROWS($N$131:N139)-2,1),0),MATCH("Total Price",csvSheet!$1:$1,0)))-FIND(" ",INDEX(OFFSET(csvSheet!$A$42,ROWS($N$131:N139)-1,0,COUNTA(csvSheet!$A:$A)-ROWS($N$131:N139)-2,COUNTA(csvSheet!$1:$1)),MATCH($D139,OFFSET(csvSheet!$A$42,ROWS($N$131:N139)-1,MATCH("Distributor",csvSheet!$1:$1,0)-1,COUNTA(csvSheet!$A:$A)-ROWS($N$131:N139)-2,1),0),MATCH("Total Price",csvSheet!$1:$1,0))))),"N/A"),""),"N/A")</f>
        <v>66390.8</v>
      </c>
      <c r="O139" s="127"/>
      <c r="P139" s="59"/>
      <c r="Q139"/>
    </row>
    <row r="140" spans="2:17" x14ac:dyDescent="0.25">
      <c r="B140"/>
      <c r="C140" s="62">
        <v>10</v>
      </c>
      <c r="D140" s="154" t="str" cm="1">
        <f t="array" aca="1" ref="D14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140)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140)+40))),"")</f>
        <v/>
      </c>
      <c r="E140" s="155"/>
      <c r="F140" s="170" t="str" cm="1">
        <f t="array" aca="1" ref="F140" ca="1">IFERROR(IF(IF($D140&lt;&gt;"",INDEX(OFFSET(csvSheet!$A$42,ROWS($F$131:F140)-1,0,COUNTA(csvSheet!$A:$A)-ROWS($F$131:F140)-2,COUNTA(csvSheet!$1:$1)-1),MATCH($D140,OFFSET(csvSheet!$A$42,ROWS($F$131:F140)-1,MATCH("Distributor",csvSheet!$1:$1,0)-1,COUNTA(csvSheet!$A:$A)-ROWS($F$131:F140)-2),0),MATCH("MPN + Description",csvSheet!$1:$1,0)),INDEX(OFFSET(csvSheet!$A$42,ROWS($F$131:F140)-1,MATCH("MPN + Description",csvSheet!$1:$1,0)-1,COUNTA(csvSheet!$A:$A)-ROWS($F$131:F140)-2,1),SMALL(IF(OFFSET(csvSheet!$A$42,ROWS($F$131:F140)-1,MATCH("MPN + Description",csvSheet!$1:$1,0)-1,COUNTA(csvSheet!$A:$A)-ROWS($F$131:F140)-2,1)&lt;&gt;"@@@@",ROW(OFFSET(csvSheet!$A$42,ROWS($F$131:F140)-1,MATCH("MPN + Description",csvSheet!$1:$1,0)-1,COUNTA(csvSheet!$A:$A)-ROWS($F$131:F140)-2,1))-MIN(ROW(OFFSET(csvSheet!$A$42,ROWS($F$131:F140)-1,MATCH("MPN + Description",csvSheet!$1:$1,0)-1,COUNTA(csvSheet!$A:$A)-ROWS($F$131:F140)-2,1)))+1),1)))=0,"",IF($D140&lt;&gt;"",INDEX(OFFSET(csvSheet!$A$42,ROWS($F$131:F140)-1,0,COUNTA(csvSheet!$A:$A)-ROWS($F$131:F140)-2,COUNTA(csvSheet!$1:$1)-1),MATCH($D140,OFFSET(csvSheet!$A$42,ROWS($F$131:F140)-1,MATCH("Distributor",csvSheet!$1:$1,0)-1,COUNTA(csvSheet!$A:$A)-ROWS($F$131:F140)-2),0),MATCH("MPN + Description",csvSheet!$1:$1,0)),INDEX(OFFSET(csvSheet!$A$42,ROWS($F$131:F140)-1,MATCH("MPN + Description",csvSheet!$1:$1,0)-1,COUNTA(csvSheet!$A:$A)-ROWS($F$131:F140)-2,1),SMALL(IF(OFFSET(csvSheet!$A$42,ROWS($F$131:F140)-1,MATCH("MPN + Description",csvSheet!$1:$1,0)-1,COUNTA(csvSheet!$A:$A)-ROWS($F$131:F140)-2,1)&lt;&gt;"@@@@",ROW(OFFSET(csvSheet!$A$42,ROWS($F$131:F140)-1,MATCH("MPN + Description",csvSheet!$1:$1,0)-1,COUNTA(csvSheet!$A:$A)-ROWS($F$131:F140)-2,1))-MIN(ROW(OFFSET(csvSheet!$A$42,ROWS($F$131:F140)-1,MATCH("MPN + Description",csvSheet!$1:$1,0)-1,COUNTA(csvSheet!$A:$A)-ROWS($F$131:F140)-2,1)))+1),1)))),"")</f>
        <v xml:space="preserve">A, 5VDC, DPDT, General Purpose, Gull </v>
      </c>
      <c r="G140" s="171"/>
      <c r="H140" s="171"/>
      <c r="I140" s="172"/>
      <c r="J140" s="91" t="str" cm="1">
        <f t="array" aca="1" ref="J140" ca="1">IFERROR(IF(IF($D140&lt;&gt;"",INDEX(OFFSET(csvSheet!$A$42,ROWS($J$131:J140)-1,0,COUNTA(csvSheet!$A:$A)-ROWS($J$131:J140)-2,COUNTA(csvSheet!$1:$1)),MATCH($D140,OFFSET(csvSheet!$A$42,ROWS($J$131:J140)-1,MATCH("Distributor",csvSheet!$1:$1,0)-1,COUNTA(csvSheet!$A:$A)-ROWS($J$131:J140)-2,1),0),MATCH("Quantity",csvSheet!$1:$1,0)),INDEX(OFFSET(csvSheet!$A$42,ROWS($J$131:J140)-1,MATCH("Quantity",csvSheet!$1:$1,0)-1,COUNTA(csvSheet!$A:$A)-ROWS($J$131:J140)-2,1),SMALL(IF(OFFSET(csvSheet!$A$42,ROWS($J$131:J140)-1,MATCH("Quantity",csvSheet!$1:$1,0)-1,COUNTA(csvSheet!$A:$A)-ROWS($J$131:J140)-2,1)&lt;&gt;"@@@@",ROW(OFFSET(csvSheet!$A$42,ROWS($J$131:J140)-1,MATCH("Quantity",csvSheet!$1:$1,0)-1,COUNTA(csvSheet!$A:$A)-ROWS($J$131:J140)-2,1))-MIN(ROW(OFFSET(csvSheet!$A$42,ROWS($J$131:J140)-1,MATCH("Quantity",csvSheet!$1:$1,0)-1,COUNTA(csvSheet!$A:$A)-ROWS($J$131:J140)-2,1)))+1),ROWS($J$131:J140))))=0,"",INDEX(OFFSET(csvSheet!$A$42,ROWS($J$131:J140)-1,0,COUNTA(csvSheet!$A:$A)-ROWS($J$131:J140)-2,COUNTA(csvSheet!$1:$1)),MATCH($D140,OFFSET(csvSheet!$A$42,ROWS($J$131:J140)-1,MATCH("Distributor",csvSheet!$1:$1,0)-1,COUNTA(csvSheet!$A:$A)-ROWS($J$131:J140)-2,1),0),MATCH("Quantity",csvSheet!$1:$1,0))),"")</f>
        <v/>
      </c>
      <c r="K140" s="125" t="str">
        <f ca="1">IFERROR(IF($D140&lt;&gt;"",IF(ISNUMBER(VALUE(RIGHT(INDEX(OFFSET(csvSheet!$A$42,ROWS($K$131:K140)-1,0,COUNTA(csvSheet!$A:$A)-ROWS($K$131:K140)-2,COUNTA(csvSheet!$1:$1)),MATCH($D140,OFFSET(csvSheet!$A$42,ROWS($K$131:K140)-1,MATCH("Distributor",csvSheet!$1:$1,0)-1,COUNTA(csvSheet!$A:$A)-ROWS($K$131:K140)-2,1),0),MATCH("Unit Price",csvSheet!$1:$1,0)),LEN(INDEX(OFFSET(csvSheet!$A$42,ROWS($K$131:K140)-1,0,COUNTA(csvSheet!$A:$A)-ROWS($K$131:K140)-2,COUNTA(csvSheet!$1:$1)),MATCH($D140,OFFSET(csvSheet!$A$42,ROWS($K$131:K140)-1,MATCH("Distributor",csvSheet!$1:$1,0)-1,COUNTA(csvSheet!$A:$A)-ROWS($K$131:K140)-2,1),0),MATCH("Unit Price",csvSheet!$1:$1,0)))-FIND(" ",INDEX(OFFSET(csvSheet!$A$42,ROWS($K$131:K140)-1,0,COUNTA(csvSheet!$A:$A)-ROWS($K$131:K140)-2,COUNTA(csvSheet!$1:$1)),MATCH($D140,OFFSET(csvSheet!$A$42,ROWS($K$131:K140)-1,MATCH("Distributor",csvSheet!$1:$1,0)-1,COUNTA(csvSheet!$A:$A)-ROWS($K$131:K140)-2,1),0),MATCH("Unit Price",csvSheet!$1:$1,0)))))),VALUE(RIGHT(INDEX(OFFSET(csvSheet!$A$42,ROWS($K$131:K140)-1,0,COUNTA(csvSheet!$A:$A)-ROWS($K$131:K140)-2,COUNTA(csvSheet!$1:$1)),MATCH($D140,OFFSET(csvSheet!$A$42,ROWS($K$131:K140)-1,MATCH("Distributor",csvSheet!$1:$1,0)-1,COUNTA(csvSheet!$A:$A)-ROWS($K$131:K140)-2,1),0),MATCH("Unit Price",csvSheet!$1:$1,0)),LEN(INDEX(OFFSET(csvSheet!$A$42,ROWS($K$131:K140)-1,0,COUNTA(csvSheet!$A:$A)-ROWS($K$131:K140)-2,COUNTA(csvSheet!$1:$1)),MATCH($D140,OFFSET(csvSheet!$A$42,ROWS($K$131:K140)-1,MATCH("Distributor",csvSheet!$1:$1,0)-1,COUNTA(csvSheet!$A:$A)-ROWS($K$131:K140)-2,1),0),MATCH("Unit Price",csvSheet!$1:$1,0)))-FIND(" ",INDEX(OFFSET(csvSheet!$A$42,ROWS($K$131:K140)-1,0,COUNTA(csvSheet!$A:$A)-ROWS($K$131:K140)-2,COUNTA(csvSheet!$1:$1)),MATCH($D140,OFFSET(csvSheet!$A$42,ROWS($K$131:K140)-1,MATCH("Distributor",csvSheet!$1:$1,0)-1,COUNTA(csvSheet!$A:$A)-ROWS($K$131:K140)-2,1),0),MATCH("Unit Price",csvSheet!$1:$1,0))))),"N/A"),""),"N/A")</f>
        <v/>
      </c>
      <c r="L140" s="126"/>
      <c r="M140" s="127"/>
      <c r="N140" s="125" t="str">
        <f ca="1">IFERROR(IF($D140&lt;&gt;"",IF(ISNUMBER(VALUE(RIGHT(INDEX(OFFSET(csvSheet!$A$42,ROWS($N$131:N140)-1,0,COUNTA(csvSheet!$A:$A)-ROWS($N$131:N140)-2,COUNTA(csvSheet!$1:$1)),MATCH($D140,OFFSET(csvSheet!$A$42,ROWS($N$131:N140)-1,MATCH("Distributor",csvSheet!$1:$1,0)-1,COUNTA(csvSheet!$A:$A)-ROWS($N$131:N140)-2,1),0),MATCH("Total Price",csvSheet!$1:$1,0)),LEN(INDEX(OFFSET(csvSheet!$A$42,ROWS($N$131:N140)-1,0,COUNTA(csvSheet!$A:$A)-ROWS($N$131:N140)-2,COUNTA(csvSheet!$1:$1)),MATCH($D140,OFFSET(csvSheet!$A$42,ROWS($N$131:N140)-1,MATCH("Distributor",csvSheet!$1:$1,0)-1,COUNTA(csvSheet!$A:$A)-ROWS($N$131:N140)-2,1),0),MATCH("Total Price",csvSheet!$1:$1,0)))-FIND(" ",INDEX(OFFSET(csvSheet!$A$42,ROWS($N$131:N140)-1,0,COUNTA(csvSheet!$A:$A)-ROWS($N$131:N140)-2,COUNTA(csvSheet!$1:$1)),MATCH($D140,OFFSET(csvSheet!$A$42,ROWS($N$131:N140)-1,MATCH("Distributor",csvSheet!$1:$1,0)-1,COUNTA(csvSheet!$A:$A)-ROWS($N$131:N140)-2,1),0),MATCH("Total Price",csvSheet!$1:$1,0)))))),VALUE(RIGHT(INDEX(OFFSET(csvSheet!$A$42,ROWS($N$131:N140)-1,0,COUNTA(csvSheet!$A:$A)-ROWS($N$131:N140)-2,COUNTA(csvSheet!$1:$1)),MATCH($D140,OFFSET(csvSheet!$A$42,ROWS($N$131:N140)-1,MATCH("Distributor",csvSheet!$1:$1,0)-1,COUNTA(csvSheet!$A:$A)-ROWS($N$131:N140)-2,1),0),MATCH("Total Price",csvSheet!$1:$1,0)),LEN(INDEX(OFFSET(csvSheet!$A$42,ROWS($N$131:N140)-1,0,COUNTA(csvSheet!$A:$A)-ROWS($N$131:N140)-2,COUNTA(csvSheet!$1:$1)),MATCH($D140,OFFSET(csvSheet!$A$42,ROWS($N$131:N140)-1,MATCH("Distributor",csvSheet!$1:$1,0)-1,COUNTA(csvSheet!$A:$A)-ROWS($N$131:N140)-2,1),0),MATCH("Total Price",csvSheet!$1:$1,0)))-FIND(" ",INDEX(OFFSET(csvSheet!$A$42,ROWS($N$131:N140)-1,0,COUNTA(csvSheet!$A:$A)-ROWS($N$131:N140)-2,COUNTA(csvSheet!$1:$1)),MATCH($D140,OFFSET(csvSheet!$A$42,ROWS($N$131:N140)-1,MATCH("Distributor",csvSheet!$1:$1,0)-1,COUNTA(csvSheet!$A:$A)-ROWS($N$131:N140)-2,1),0),MATCH("Total Price",csvSheet!$1:$1,0))))),"N/A"),""),"N/A")</f>
        <v/>
      </c>
      <c r="O140" s="127"/>
      <c r="P140" s="59"/>
      <c r="Q140"/>
    </row>
    <row r="141" spans="2:17" x14ac:dyDescent="0.25">
      <c r="B141"/>
      <c r="C141" s="62">
        <v>11</v>
      </c>
      <c r="D141" s="154" t="str" cm="1">
        <f t="array" aca="1" ref="D14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141)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141)+40))),"")</f>
        <v/>
      </c>
      <c r="E141" s="155"/>
      <c r="F141" s="154" t="str" cm="1">
        <f t="array" aca="1" ref="F141" ca="1">IFERROR(IF(IF($D141&lt;&gt;"",INDEX(OFFSET(csvSheet!$A$42,ROWS($F$131:F141)-1,0,COUNTA(csvSheet!$A:$A)-ROWS($F$131:F141)-2,COUNTA(csvSheet!$1:$1)-1),MATCH($D141,OFFSET(csvSheet!$A$42,ROWS($F$131:F141)-1,MATCH("Distributor",csvSheet!$1:$1,0)-1,COUNTA(csvSheet!$A:$A)-ROWS($F$131:F141)-2),0),MATCH("MPN + Description",csvSheet!$1:$1,0)),INDEX(OFFSET(csvSheet!$A$42,ROWS($F$131:F141)-1,MATCH("MPN + Description",csvSheet!$1:$1,0)-1,COUNTA(csvSheet!$A:$A)-ROWS($F$131:F141)-2,1),SMALL(IF(OFFSET(csvSheet!$A$42,ROWS($F$131:F141)-1,MATCH("MPN + Description",csvSheet!$1:$1,0)-1,COUNTA(csvSheet!$A:$A)-ROWS($F$131:F141)-2,1)&lt;&gt;"@@@@",ROW(OFFSET(csvSheet!$A$42,ROWS($F$131:F141)-1,MATCH("MPN + Description",csvSheet!$1:$1,0)-1,COUNTA(csvSheet!$A:$A)-ROWS($F$131:F141)-2,1))-MIN(ROW(OFFSET(csvSheet!$A$42,ROWS($F$131:F141)-1,MATCH("MPN + Description",csvSheet!$1:$1,0)-1,COUNTA(csvSheet!$A:$A)-ROWS($F$131:F141)-2,1)))+1),1)))=0,"",IF($D141&lt;&gt;"",INDEX(OFFSET(csvSheet!$A$42,ROWS($F$131:F141)-1,0,COUNTA(csvSheet!$A:$A)-ROWS($F$131:F141)-2,COUNTA(csvSheet!$1:$1)-1),MATCH($D141,OFFSET(csvSheet!$A$42,ROWS($F$131:F141)-1,MATCH("Distributor",csvSheet!$1:$1,0)-1,COUNTA(csvSheet!$A:$A)-ROWS($F$131:F141)-2),0),MATCH("MPN + Description",csvSheet!$1:$1,0)),INDEX(OFFSET(csvSheet!$A$42,ROWS($F$131:F141)-1,MATCH("MPN + Description",csvSheet!$1:$1,0)-1,COUNTA(csvSheet!$A:$A)-ROWS($F$131:F141)-2,1),SMALL(IF(OFFSET(csvSheet!$A$42,ROWS($F$131:F141)-1,MATCH("MPN + Description",csvSheet!$1:$1,0)-1,COUNTA(csvSheet!$A:$A)-ROWS($F$131:F141)-2,1)&lt;&gt;"@@@@",ROW(OFFSET(csvSheet!$A$42,ROWS($F$131:F141)-1,MATCH("MPN + Description",csvSheet!$1:$1,0)-1,COUNTA(csvSheet!$A:$A)-ROWS($F$131:F141)-2,1))-MIN(ROW(OFFSET(csvSheet!$A$42,ROWS($F$131:F141)-1,MATCH("MPN + Description",csvSheet!$1:$1,0)-1,COUNTA(csvSheet!$A:$A)-ROWS($F$131:F141)-2,1)))+1),1)))),"")</f>
        <v>Wing, V23079 Series</v>
      </c>
      <c r="G141" s="179"/>
      <c r="H141" s="179"/>
      <c r="I141" s="155"/>
      <c r="J141" s="91" t="str" cm="1">
        <f t="array" aca="1" ref="J141" ca="1">IFERROR(IF(IF($D141&lt;&gt;"",INDEX(OFFSET(csvSheet!$A$42,ROWS($J$131:J141)-1,0,COUNTA(csvSheet!$A:$A)-ROWS($J$131:J141)-2,COUNTA(csvSheet!$1:$1)),MATCH($D141,OFFSET(csvSheet!$A$42,ROWS($J$131:J141)-1,MATCH("Distributor",csvSheet!$1:$1,0)-1,COUNTA(csvSheet!$A:$A)-ROWS($J$131:J141)-2,1),0),MATCH("Quantity",csvSheet!$1:$1,0)),INDEX(OFFSET(csvSheet!$A$42,ROWS($J$131:J141)-1,MATCH("Quantity",csvSheet!$1:$1,0)-1,COUNTA(csvSheet!$A:$A)-ROWS($J$131:J141)-2,1),SMALL(IF(OFFSET(csvSheet!$A$42,ROWS($J$131:J141)-1,MATCH("Quantity",csvSheet!$1:$1,0)-1,COUNTA(csvSheet!$A:$A)-ROWS($J$131:J141)-2,1)&lt;&gt;"@@@@",ROW(OFFSET(csvSheet!$A$42,ROWS($J$131:J141)-1,MATCH("Quantity",csvSheet!$1:$1,0)-1,COUNTA(csvSheet!$A:$A)-ROWS($J$131:J141)-2,1))-MIN(ROW(OFFSET(csvSheet!$A$42,ROWS($J$131:J141)-1,MATCH("Quantity",csvSheet!$1:$1,0)-1,COUNTA(csvSheet!$A:$A)-ROWS($J$131:J141)-2,1)))+1),ROWS($J$131:J141))))=0,"",INDEX(OFFSET(csvSheet!$A$42,ROWS($J$131:J141)-1,0,COUNTA(csvSheet!$A:$A)-ROWS($J$131:J141)-2,COUNTA(csvSheet!$1:$1)),MATCH($D141,OFFSET(csvSheet!$A$42,ROWS($J$131:J141)-1,MATCH("Distributor",csvSheet!$1:$1,0)-1,COUNTA(csvSheet!$A:$A)-ROWS($J$131:J141)-2,1),0),MATCH("Quantity",csvSheet!$1:$1,0))),"")</f>
        <v/>
      </c>
      <c r="K141" s="125" t="str">
        <f ca="1">IFERROR(IF($D141&lt;&gt;"",IF(ISNUMBER(VALUE(RIGHT(INDEX(OFFSET(csvSheet!$A$42,ROWS($K$131:K141)-1,0,COUNTA(csvSheet!$A:$A)-ROWS($K$131:K141)-2,COUNTA(csvSheet!$1:$1)),MATCH($D141,OFFSET(csvSheet!$A$42,ROWS($K$131:K141)-1,MATCH("Distributor",csvSheet!$1:$1,0)-1,COUNTA(csvSheet!$A:$A)-ROWS($K$131:K141)-2,1),0),MATCH("Unit Price",csvSheet!$1:$1,0)),LEN(INDEX(OFFSET(csvSheet!$A$42,ROWS($K$131:K141)-1,0,COUNTA(csvSheet!$A:$A)-ROWS($K$131:K141)-2,COUNTA(csvSheet!$1:$1)),MATCH($D141,OFFSET(csvSheet!$A$42,ROWS($K$131:K141)-1,MATCH("Distributor",csvSheet!$1:$1,0)-1,COUNTA(csvSheet!$A:$A)-ROWS($K$131:K141)-2,1),0),MATCH("Unit Price",csvSheet!$1:$1,0)))-FIND(" ",INDEX(OFFSET(csvSheet!$A$42,ROWS($K$131:K141)-1,0,COUNTA(csvSheet!$A:$A)-ROWS($K$131:K141)-2,COUNTA(csvSheet!$1:$1)),MATCH($D141,OFFSET(csvSheet!$A$42,ROWS($K$131:K141)-1,MATCH("Distributor",csvSheet!$1:$1,0)-1,COUNTA(csvSheet!$A:$A)-ROWS($K$131:K141)-2,1),0),MATCH("Unit Price",csvSheet!$1:$1,0)))))),VALUE(RIGHT(INDEX(OFFSET(csvSheet!$A$42,ROWS($K$131:K141)-1,0,COUNTA(csvSheet!$A:$A)-ROWS($K$131:K141)-2,COUNTA(csvSheet!$1:$1)),MATCH($D141,OFFSET(csvSheet!$A$42,ROWS($K$131:K141)-1,MATCH("Distributor",csvSheet!$1:$1,0)-1,COUNTA(csvSheet!$A:$A)-ROWS($K$131:K141)-2,1),0),MATCH("Unit Price",csvSheet!$1:$1,0)),LEN(INDEX(OFFSET(csvSheet!$A$42,ROWS($K$131:K141)-1,0,COUNTA(csvSheet!$A:$A)-ROWS($K$131:K141)-2,COUNTA(csvSheet!$1:$1)),MATCH($D141,OFFSET(csvSheet!$A$42,ROWS($K$131:K141)-1,MATCH("Distributor",csvSheet!$1:$1,0)-1,COUNTA(csvSheet!$A:$A)-ROWS($K$131:K141)-2,1),0),MATCH("Unit Price",csvSheet!$1:$1,0)))-FIND(" ",INDEX(OFFSET(csvSheet!$A$42,ROWS($K$131:K141)-1,0,COUNTA(csvSheet!$A:$A)-ROWS($K$131:K141)-2,COUNTA(csvSheet!$1:$1)),MATCH($D141,OFFSET(csvSheet!$A$42,ROWS($K$131:K141)-1,MATCH("Distributor",csvSheet!$1:$1,0)-1,COUNTA(csvSheet!$A:$A)-ROWS($K$131:K141)-2,1),0),MATCH("Unit Price",csvSheet!$1:$1,0))))),"N/A"),""),"N/A")</f>
        <v/>
      </c>
      <c r="L141" s="126"/>
      <c r="M141" s="127"/>
      <c r="N141" s="125" t="str">
        <f ca="1">IFERROR(IF($D141&lt;&gt;"",IF(ISNUMBER(VALUE(RIGHT(INDEX(OFFSET(csvSheet!$A$42,ROWS($N$131:N141)-1,0,COUNTA(csvSheet!$A:$A)-ROWS($N$131:N141)-2,COUNTA(csvSheet!$1:$1)),MATCH($D141,OFFSET(csvSheet!$A$42,ROWS($N$131:N141)-1,MATCH("Distributor",csvSheet!$1:$1,0)-1,COUNTA(csvSheet!$A:$A)-ROWS($N$131:N141)-2,1),0),MATCH("Total Price",csvSheet!$1:$1,0)),LEN(INDEX(OFFSET(csvSheet!$A$42,ROWS($N$131:N141)-1,0,COUNTA(csvSheet!$A:$A)-ROWS($N$131:N141)-2,COUNTA(csvSheet!$1:$1)),MATCH($D141,OFFSET(csvSheet!$A$42,ROWS($N$131:N141)-1,MATCH("Distributor",csvSheet!$1:$1,0)-1,COUNTA(csvSheet!$A:$A)-ROWS($N$131:N141)-2,1),0),MATCH("Total Price",csvSheet!$1:$1,0)))-FIND(" ",INDEX(OFFSET(csvSheet!$A$42,ROWS($N$131:N141)-1,0,COUNTA(csvSheet!$A:$A)-ROWS($N$131:N141)-2,COUNTA(csvSheet!$1:$1)),MATCH($D141,OFFSET(csvSheet!$A$42,ROWS($N$131:N141)-1,MATCH("Distributor",csvSheet!$1:$1,0)-1,COUNTA(csvSheet!$A:$A)-ROWS($N$131:N141)-2,1),0),MATCH("Total Price",csvSheet!$1:$1,0)))))),VALUE(RIGHT(INDEX(OFFSET(csvSheet!$A$42,ROWS($N$131:N141)-1,0,COUNTA(csvSheet!$A:$A)-ROWS($N$131:N141)-2,COUNTA(csvSheet!$1:$1)),MATCH($D141,OFFSET(csvSheet!$A$42,ROWS($N$131:N141)-1,MATCH("Distributor",csvSheet!$1:$1,0)-1,COUNTA(csvSheet!$A:$A)-ROWS($N$131:N141)-2,1),0),MATCH("Total Price",csvSheet!$1:$1,0)),LEN(INDEX(OFFSET(csvSheet!$A$42,ROWS($N$131:N141)-1,0,COUNTA(csvSheet!$A:$A)-ROWS($N$131:N141)-2,COUNTA(csvSheet!$1:$1)),MATCH($D141,OFFSET(csvSheet!$A$42,ROWS($N$131:N141)-1,MATCH("Distributor",csvSheet!$1:$1,0)-1,COUNTA(csvSheet!$A:$A)-ROWS($N$131:N141)-2,1),0),MATCH("Total Price",csvSheet!$1:$1,0)))-FIND(" ",INDEX(OFFSET(csvSheet!$A$42,ROWS($N$131:N141)-1,0,COUNTA(csvSheet!$A:$A)-ROWS($N$131:N141)-2,COUNTA(csvSheet!$1:$1)),MATCH($D141,OFFSET(csvSheet!$A$42,ROWS($N$131:N141)-1,MATCH("Distributor",csvSheet!$1:$1,0)-1,COUNTA(csvSheet!$A:$A)-ROWS($N$131:N141)-2,1),0),MATCH("Total Price",csvSheet!$1:$1,0))))),"N/A"),""),"N/A")</f>
        <v/>
      </c>
      <c r="O141" s="127"/>
      <c r="P141" s="59"/>
      <c r="Q141"/>
    </row>
    <row r="142" spans="2:17" x14ac:dyDescent="0.25">
      <c r="B142"/>
      <c r="C142" s="62">
        <v>12</v>
      </c>
      <c r="D142" s="154" t="str" cm="1">
        <f t="array" aca="1" ref="D14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142)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142)+40))),"")</f>
        <v>RS</v>
      </c>
      <c r="E142" s="155"/>
      <c r="F142" s="180" t="str" cm="1">
        <f t="array" aca="1" ref="F142" ca="1">IFERROR(IF(IF($D142&lt;&gt;"",INDEX(OFFSET(csvSheet!$A$42,ROWS($F$131:F142)-1,0,COUNTA(csvSheet!$A:$A)-ROWS($F$131:F142)-2,COUNTA(csvSheet!$1:$1)-1),MATCH($D142,OFFSET(csvSheet!$A$42,ROWS($F$131:F142)-1,MATCH("Distributor",csvSheet!$1:$1,0)-1,COUNTA(csvSheet!$A:$A)-ROWS($F$131:F142)-2),0),MATCH("MPN + Description",csvSheet!$1:$1,0)),INDEX(OFFSET(csvSheet!$A$42,ROWS($F$131:F142)-1,MATCH("MPN + Description",csvSheet!$1:$1,0)-1,COUNTA(csvSheet!$A:$A)-ROWS($F$131:F142)-2,1),SMALL(IF(OFFSET(csvSheet!$A$42,ROWS($F$131:F142)-1,MATCH("MPN + Description",csvSheet!$1:$1,0)-1,COUNTA(csvSheet!$A:$A)-ROWS($F$131:F142)-2,1)&lt;&gt;"@@@@",ROW(OFFSET(csvSheet!$A$42,ROWS($F$131:F142)-1,MATCH("MPN + Description",csvSheet!$1:$1,0)-1,COUNTA(csvSheet!$A:$A)-ROWS($F$131:F142)-2,1))-MIN(ROW(OFFSET(csvSheet!$A$42,ROWS($F$131:F142)-1,MATCH("MPN + Description",csvSheet!$1:$1,0)-1,COUNTA(csvSheet!$A:$A)-ROWS($F$131:F142)-2,1)))+1),1)))=0,"",IF($D142&lt;&gt;"",INDEX(OFFSET(csvSheet!$A$42,ROWS($F$131:F142)-1,0,COUNTA(csvSheet!$A:$A)-ROWS($F$131:F142)-2,COUNTA(csvSheet!$1:$1)-1),MATCH($D142,OFFSET(csvSheet!$A$42,ROWS($F$131:F142)-1,MATCH("Distributor",csvSheet!$1:$1,0)-1,COUNTA(csvSheet!$A:$A)-ROWS($F$131:F142)-2),0),MATCH("MPN + Description",csvSheet!$1:$1,0)),INDEX(OFFSET(csvSheet!$A$42,ROWS($F$131:F142)-1,MATCH("MPN + Description",csvSheet!$1:$1,0)-1,COUNTA(csvSheet!$A:$A)-ROWS($F$131:F142)-2,1),SMALL(IF(OFFSET(csvSheet!$A$42,ROWS($F$131:F142)-1,MATCH("MPN + Description",csvSheet!$1:$1,0)-1,COUNTA(csvSheet!$A:$A)-ROWS($F$131:F142)-2,1)&lt;&gt;"@@@@",ROW(OFFSET(csvSheet!$A$42,ROWS($F$131:F142)-1,MATCH("MPN + Description",csvSheet!$1:$1,0)-1,COUNTA(csvSheet!$A:$A)-ROWS($F$131:F142)-2,1))-MIN(ROW(OFFSET(csvSheet!$A$42,ROWS($F$131:F142)-1,MATCH("MPN + Description",csvSheet!$1:$1,0)-1,COUNTA(csvSheet!$A:$A)-ROWS($F$131:F142)-2,1)))+1),1)))),"")</f>
        <v>PMEG2010AEB,115 | Rectifier Diode, Sc</v>
      </c>
      <c r="G142" s="181"/>
      <c r="H142" s="181"/>
      <c r="I142" s="182"/>
      <c r="J142" s="91" cm="1">
        <f t="array" aca="1" ref="J142" ca="1">IFERROR(IF(IF($D142&lt;&gt;"",INDEX(OFFSET(csvSheet!$A$42,ROWS($J$131:J142)-1,0,COUNTA(csvSheet!$A:$A)-ROWS($J$131:J142)-2,COUNTA(csvSheet!$1:$1)),MATCH($D142,OFFSET(csvSheet!$A$42,ROWS($J$131:J142)-1,MATCH("Distributor",csvSheet!$1:$1,0)-1,COUNTA(csvSheet!$A:$A)-ROWS($J$131:J142)-2,1),0),MATCH("Quantity",csvSheet!$1:$1,0)),INDEX(OFFSET(csvSheet!$A$42,ROWS($J$131:J142)-1,MATCH("Quantity",csvSheet!$1:$1,0)-1,COUNTA(csvSheet!$A:$A)-ROWS($J$131:J142)-2,1),SMALL(IF(OFFSET(csvSheet!$A$42,ROWS($J$131:J142)-1,MATCH("Quantity",csvSheet!$1:$1,0)-1,COUNTA(csvSheet!$A:$A)-ROWS($J$131:J142)-2,1)&lt;&gt;"@@@@",ROW(OFFSET(csvSheet!$A$42,ROWS($J$131:J142)-1,MATCH("Quantity",csvSheet!$1:$1,0)-1,COUNTA(csvSheet!$A:$A)-ROWS($J$131:J142)-2,1))-MIN(ROW(OFFSET(csvSheet!$A$42,ROWS($J$131:J142)-1,MATCH("Quantity",csvSheet!$1:$1,0)-1,COUNTA(csvSheet!$A:$A)-ROWS($J$131:J142)-2,1)))+1),ROWS($J$131:J142))))=0,"",INDEX(OFFSET(csvSheet!$A$42,ROWS($J$131:J142)-1,0,COUNTA(csvSheet!$A:$A)-ROWS($J$131:J142)-2,COUNTA(csvSheet!$1:$1)),MATCH($D142,OFFSET(csvSheet!$A$42,ROWS($J$131:J142)-1,MATCH("Distributor",csvSheet!$1:$1,0)-1,COUNTA(csvSheet!$A:$A)-ROWS($J$131:J142)-2,1),0),MATCH("Quantity",csvSheet!$1:$1,0))),"")</f>
        <v>40</v>
      </c>
      <c r="K142" s="125">
        <f ca="1">IFERROR(IF($D142&lt;&gt;"",IF(ISNUMBER(VALUE(RIGHT(INDEX(OFFSET(csvSheet!$A$42,ROWS($K$131:K142)-1,0,COUNTA(csvSheet!$A:$A)-ROWS($K$131:K142)-2,COUNTA(csvSheet!$1:$1)),MATCH($D142,OFFSET(csvSheet!$A$42,ROWS($K$131:K142)-1,MATCH("Distributor",csvSheet!$1:$1,0)-1,COUNTA(csvSheet!$A:$A)-ROWS($K$131:K142)-2,1),0),MATCH("Unit Price",csvSheet!$1:$1,0)),LEN(INDEX(OFFSET(csvSheet!$A$42,ROWS($K$131:K142)-1,0,COUNTA(csvSheet!$A:$A)-ROWS($K$131:K142)-2,COUNTA(csvSheet!$1:$1)),MATCH($D142,OFFSET(csvSheet!$A$42,ROWS($K$131:K142)-1,MATCH("Distributor",csvSheet!$1:$1,0)-1,COUNTA(csvSheet!$A:$A)-ROWS($K$131:K142)-2,1),0),MATCH("Unit Price",csvSheet!$1:$1,0)))-FIND(" ",INDEX(OFFSET(csvSheet!$A$42,ROWS($K$131:K142)-1,0,COUNTA(csvSheet!$A:$A)-ROWS($K$131:K142)-2,COUNTA(csvSheet!$1:$1)),MATCH($D142,OFFSET(csvSheet!$A$42,ROWS($K$131:K142)-1,MATCH("Distributor",csvSheet!$1:$1,0)-1,COUNTA(csvSheet!$A:$A)-ROWS($K$131:K142)-2,1),0),MATCH("Unit Price",csvSheet!$1:$1,0)))))),VALUE(RIGHT(INDEX(OFFSET(csvSheet!$A$42,ROWS($K$131:K142)-1,0,COUNTA(csvSheet!$A:$A)-ROWS($K$131:K142)-2,COUNTA(csvSheet!$1:$1)),MATCH($D142,OFFSET(csvSheet!$A$42,ROWS($K$131:K142)-1,MATCH("Distributor",csvSheet!$1:$1,0)-1,COUNTA(csvSheet!$A:$A)-ROWS($K$131:K142)-2,1),0),MATCH("Unit Price",csvSheet!$1:$1,0)),LEN(INDEX(OFFSET(csvSheet!$A$42,ROWS($K$131:K142)-1,0,COUNTA(csvSheet!$A:$A)-ROWS($K$131:K142)-2,COUNTA(csvSheet!$1:$1)),MATCH($D142,OFFSET(csvSheet!$A$42,ROWS($K$131:K142)-1,MATCH("Distributor",csvSheet!$1:$1,0)-1,COUNTA(csvSheet!$A:$A)-ROWS($K$131:K142)-2,1),0),MATCH("Unit Price",csvSheet!$1:$1,0)))-FIND(" ",INDEX(OFFSET(csvSheet!$A$42,ROWS($K$131:K142)-1,0,COUNTA(csvSheet!$A:$A)-ROWS($K$131:K142)-2,COUNTA(csvSheet!$1:$1)),MATCH($D142,OFFSET(csvSheet!$A$42,ROWS($K$131:K142)-1,MATCH("Distributor",csvSheet!$1:$1,0)-1,COUNTA(csvSheet!$A:$A)-ROWS($K$131:K142)-2,1),0),MATCH("Unit Price",csvSheet!$1:$1,0))))),"N/A"),""),"N/A")</f>
        <v>14.685</v>
      </c>
      <c r="L142" s="126"/>
      <c r="M142" s="127"/>
      <c r="N142" s="125">
        <f ca="1">IFERROR(IF($D142&lt;&gt;"",IF(ISNUMBER(VALUE(RIGHT(INDEX(OFFSET(csvSheet!$A$42,ROWS($N$131:N142)-1,0,COUNTA(csvSheet!$A:$A)-ROWS($N$131:N142)-2,COUNTA(csvSheet!$1:$1)),MATCH($D142,OFFSET(csvSheet!$A$42,ROWS($N$131:N142)-1,MATCH("Distributor",csvSheet!$1:$1,0)-1,COUNTA(csvSheet!$A:$A)-ROWS($N$131:N142)-2,1),0),MATCH("Total Price",csvSheet!$1:$1,0)),LEN(INDEX(OFFSET(csvSheet!$A$42,ROWS($N$131:N142)-1,0,COUNTA(csvSheet!$A:$A)-ROWS($N$131:N142)-2,COUNTA(csvSheet!$1:$1)),MATCH($D142,OFFSET(csvSheet!$A$42,ROWS($N$131:N142)-1,MATCH("Distributor",csvSheet!$1:$1,0)-1,COUNTA(csvSheet!$A:$A)-ROWS($N$131:N142)-2,1),0),MATCH("Total Price",csvSheet!$1:$1,0)))-FIND(" ",INDEX(OFFSET(csvSheet!$A$42,ROWS($N$131:N142)-1,0,COUNTA(csvSheet!$A:$A)-ROWS($N$131:N142)-2,COUNTA(csvSheet!$1:$1)),MATCH($D142,OFFSET(csvSheet!$A$42,ROWS($N$131:N142)-1,MATCH("Distributor",csvSheet!$1:$1,0)-1,COUNTA(csvSheet!$A:$A)-ROWS($N$131:N142)-2,1),0),MATCH("Total Price",csvSheet!$1:$1,0)))))),VALUE(RIGHT(INDEX(OFFSET(csvSheet!$A$42,ROWS($N$131:N142)-1,0,COUNTA(csvSheet!$A:$A)-ROWS($N$131:N142)-2,COUNTA(csvSheet!$1:$1)),MATCH($D142,OFFSET(csvSheet!$A$42,ROWS($N$131:N142)-1,MATCH("Distributor",csvSheet!$1:$1,0)-1,COUNTA(csvSheet!$A:$A)-ROWS($N$131:N142)-2,1),0),MATCH("Total Price",csvSheet!$1:$1,0)),LEN(INDEX(OFFSET(csvSheet!$A$42,ROWS($N$131:N142)-1,0,COUNTA(csvSheet!$A:$A)-ROWS($N$131:N142)-2,COUNTA(csvSheet!$1:$1)),MATCH($D142,OFFSET(csvSheet!$A$42,ROWS($N$131:N142)-1,MATCH("Distributor",csvSheet!$1:$1,0)-1,COUNTA(csvSheet!$A:$A)-ROWS($N$131:N142)-2,1),0),MATCH("Total Price",csvSheet!$1:$1,0)))-FIND(" ",INDEX(OFFSET(csvSheet!$A$42,ROWS($N$131:N142)-1,0,COUNTA(csvSheet!$A:$A)-ROWS($N$131:N142)-2,COUNTA(csvSheet!$1:$1)),MATCH($D142,OFFSET(csvSheet!$A$42,ROWS($N$131:N142)-1,MATCH("Distributor",csvSheet!$1:$1,0)-1,COUNTA(csvSheet!$A:$A)-ROWS($N$131:N142)-2,1),0),MATCH("Total Price",csvSheet!$1:$1,0))))),"N/A"),""),"N/A")</f>
        <v>587.4</v>
      </c>
      <c r="O142" s="127"/>
      <c r="P142" s="59"/>
      <c r="Q142"/>
    </row>
    <row r="143" spans="2:17" x14ac:dyDescent="0.25">
      <c r="B143"/>
      <c r="C143" s="62">
        <v>13</v>
      </c>
      <c r="D143" s="154" t="str" cm="1">
        <f t="array" aca="1" ref="D14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143)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143)+40))),"")</f>
        <v/>
      </c>
      <c r="E143" s="155"/>
      <c r="F143" s="170" t="str" cm="1">
        <f t="array" aca="1" ref="F143" ca="1">IFERROR(IF(IF($D143&lt;&gt;"",INDEX(OFFSET(csvSheet!$A$42,ROWS($F$131:F143)-1,0,COUNTA(csvSheet!$A:$A)-ROWS($F$131:F143)-2,COUNTA(csvSheet!$1:$1)-1),MATCH($D143,OFFSET(csvSheet!$A$42,ROWS($F$131:F143)-1,MATCH("Distributor",csvSheet!$1:$1,0)-1,COUNTA(csvSheet!$A:$A)-ROWS($F$131:F143)-2),0),MATCH("MPN + Description",csvSheet!$1:$1,0)),INDEX(OFFSET(csvSheet!$A$42,ROWS($F$131:F143)-1,MATCH("MPN + Description",csvSheet!$1:$1,0)-1,COUNTA(csvSheet!$A:$A)-ROWS($F$131:F143)-2,1),SMALL(IF(OFFSET(csvSheet!$A$42,ROWS($F$131:F143)-1,MATCH("MPN + Description",csvSheet!$1:$1,0)-1,COUNTA(csvSheet!$A:$A)-ROWS($F$131:F143)-2,1)&lt;&gt;"@@@@",ROW(OFFSET(csvSheet!$A$42,ROWS($F$131:F143)-1,MATCH("MPN + Description",csvSheet!$1:$1,0)-1,COUNTA(csvSheet!$A:$A)-ROWS($F$131:F143)-2,1))-MIN(ROW(OFFSET(csvSheet!$A$42,ROWS($F$131:F143)-1,MATCH("MPN + Description",csvSheet!$1:$1,0)-1,COUNTA(csvSheet!$A:$A)-ROWS($F$131:F143)-2,1)))+1),1)))=0,"",IF($D143&lt;&gt;"",INDEX(OFFSET(csvSheet!$A$42,ROWS($F$131:F143)-1,0,COUNTA(csvSheet!$A:$A)-ROWS($F$131:F143)-2,COUNTA(csvSheet!$1:$1)-1),MATCH($D143,OFFSET(csvSheet!$A$42,ROWS($F$131:F143)-1,MATCH("Distributor",csvSheet!$1:$1,0)-1,COUNTA(csvSheet!$A:$A)-ROWS($F$131:F143)-2),0),MATCH("MPN + Description",csvSheet!$1:$1,0)),INDEX(OFFSET(csvSheet!$A$42,ROWS($F$131:F143)-1,MATCH("MPN + Description",csvSheet!$1:$1,0)-1,COUNTA(csvSheet!$A:$A)-ROWS($F$131:F143)-2,1),SMALL(IF(OFFSET(csvSheet!$A$42,ROWS($F$131:F143)-1,MATCH("MPN + Description",csvSheet!$1:$1,0)-1,COUNTA(csvSheet!$A:$A)-ROWS($F$131:F143)-2,1)&lt;&gt;"@@@@",ROW(OFFSET(csvSheet!$A$42,ROWS($F$131:F143)-1,MATCH("MPN + Description",csvSheet!$1:$1,0)-1,COUNTA(csvSheet!$A:$A)-ROWS($F$131:F143)-2,1))-MIN(ROW(OFFSET(csvSheet!$A$42,ROWS($F$131:F143)-1,MATCH("MPN + Description",csvSheet!$1:$1,0)-1,COUNTA(csvSheet!$A:$A)-ROWS($F$131:F143)-2,1)))+1),1)))),"")</f>
        <v>hottky, 1 Phase, 1 Element, 1A, 20V V</v>
      </c>
      <c r="G143" s="171"/>
      <c r="H143" s="171"/>
      <c r="I143" s="172"/>
      <c r="J143" s="91" t="str" cm="1">
        <f t="array" aca="1" ref="J143" ca="1">IFERROR(IF(IF($D143&lt;&gt;"",INDEX(OFFSET(csvSheet!$A$42,ROWS($J$131:J143)-1,0,COUNTA(csvSheet!$A:$A)-ROWS($J$131:J143)-2,COUNTA(csvSheet!$1:$1)),MATCH($D143,OFFSET(csvSheet!$A$42,ROWS($J$131:J143)-1,MATCH("Distributor",csvSheet!$1:$1,0)-1,COUNTA(csvSheet!$A:$A)-ROWS($J$131:J143)-2,1),0),MATCH("Quantity",csvSheet!$1:$1,0)),INDEX(OFFSET(csvSheet!$A$42,ROWS($J$131:J143)-1,MATCH("Quantity",csvSheet!$1:$1,0)-1,COUNTA(csvSheet!$A:$A)-ROWS($J$131:J143)-2,1),SMALL(IF(OFFSET(csvSheet!$A$42,ROWS($J$131:J143)-1,MATCH("Quantity",csvSheet!$1:$1,0)-1,COUNTA(csvSheet!$A:$A)-ROWS($J$131:J143)-2,1)&lt;&gt;"@@@@",ROW(OFFSET(csvSheet!$A$42,ROWS($J$131:J143)-1,MATCH("Quantity",csvSheet!$1:$1,0)-1,COUNTA(csvSheet!$A:$A)-ROWS($J$131:J143)-2,1))-MIN(ROW(OFFSET(csvSheet!$A$42,ROWS($J$131:J143)-1,MATCH("Quantity",csvSheet!$1:$1,0)-1,COUNTA(csvSheet!$A:$A)-ROWS($J$131:J143)-2,1)))+1),ROWS($J$131:J143))))=0,"",INDEX(OFFSET(csvSheet!$A$42,ROWS($J$131:J143)-1,0,COUNTA(csvSheet!$A:$A)-ROWS($J$131:J143)-2,COUNTA(csvSheet!$1:$1)),MATCH($D143,OFFSET(csvSheet!$A$42,ROWS($J$131:J143)-1,MATCH("Distributor",csvSheet!$1:$1,0)-1,COUNTA(csvSheet!$A:$A)-ROWS($J$131:J143)-2,1),0),MATCH("Quantity",csvSheet!$1:$1,0))),"")</f>
        <v/>
      </c>
      <c r="K143" s="125" t="str">
        <f ca="1">IFERROR(IF($D143&lt;&gt;"",IF(ISNUMBER(VALUE(RIGHT(INDEX(OFFSET(csvSheet!$A$42,ROWS($K$131:K143)-1,0,COUNTA(csvSheet!$A:$A)-ROWS($K$131:K143)-2,COUNTA(csvSheet!$1:$1)),MATCH($D143,OFFSET(csvSheet!$A$42,ROWS($K$131:K143)-1,MATCH("Distributor",csvSheet!$1:$1,0)-1,COUNTA(csvSheet!$A:$A)-ROWS($K$131:K143)-2,1),0),MATCH("Unit Price",csvSheet!$1:$1,0)),LEN(INDEX(OFFSET(csvSheet!$A$42,ROWS($K$131:K143)-1,0,COUNTA(csvSheet!$A:$A)-ROWS($K$131:K143)-2,COUNTA(csvSheet!$1:$1)),MATCH($D143,OFFSET(csvSheet!$A$42,ROWS($K$131:K143)-1,MATCH("Distributor",csvSheet!$1:$1,0)-1,COUNTA(csvSheet!$A:$A)-ROWS($K$131:K143)-2,1),0),MATCH("Unit Price",csvSheet!$1:$1,0)))-FIND(" ",INDEX(OFFSET(csvSheet!$A$42,ROWS($K$131:K143)-1,0,COUNTA(csvSheet!$A:$A)-ROWS($K$131:K143)-2,COUNTA(csvSheet!$1:$1)),MATCH($D143,OFFSET(csvSheet!$A$42,ROWS($K$131:K143)-1,MATCH("Distributor",csvSheet!$1:$1,0)-1,COUNTA(csvSheet!$A:$A)-ROWS($K$131:K143)-2,1),0),MATCH("Unit Price",csvSheet!$1:$1,0)))))),VALUE(RIGHT(INDEX(OFFSET(csvSheet!$A$42,ROWS($K$131:K143)-1,0,COUNTA(csvSheet!$A:$A)-ROWS($K$131:K143)-2,COUNTA(csvSheet!$1:$1)),MATCH($D143,OFFSET(csvSheet!$A$42,ROWS($K$131:K143)-1,MATCH("Distributor",csvSheet!$1:$1,0)-1,COUNTA(csvSheet!$A:$A)-ROWS($K$131:K143)-2,1),0),MATCH("Unit Price",csvSheet!$1:$1,0)),LEN(INDEX(OFFSET(csvSheet!$A$42,ROWS($K$131:K143)-1,0,COUNTA(csvSheet!$A:$A)-ROWS($K$131:K143)-2,COUNTA(csvSheet!$1:$1)),MATCH($D143,OFFSET(csvSheet!$A$42,ROWS($K$131:K143)-1,MATCH("Distributor",csvSheet!$1:$1,0)-1,COUNTA(csvSheet!$A:$A)-ROWS($K$131:K143)-2,1),0),MATCH("Unit Price",csvSheet!$1:$1,0)))-FIND(" ",INDEX(OFFSET(csvSheet!$A$42,ROWS($K$131:K143)-1,0,COUNTA(csvSheet!$A:$A)-ROWS($K$131:K143)-2,COUNTA(csvSheet!$1:$1)),MATCH($D143,OFFSET(csvSheet!$A$42,ROWS($K$131:K143)-1,MATCH("Distributor",csvSheet!$1:$1,0)-1,COUNTA(csvSheet!$A:$A)-ROWS($K$131:K143)-2,1),0),MATCH("Unit Price",csvSheet!$1:$1,0))))),"N/A"),""),"N/A")</f>
        <v/>
      </c>
      <c r="L143" s="126"/>
      <c r="M143" s="127"/>
      <c r="N143" s="125" t="str">
        <f ca="1">IFERROR(IF($D143&lt;&gt;"",IF(ISNUMBER(VALUE(RIGHT(INDEX(OFFSET(csvSheet!$A$42,ROWS($N$131:N143)-1,0,COUNTA(csvSheet!$A:$A)-ROWS($N$131:N143)-2,COUNTA(csvSheet!$1:$1)),MATCH($D143,OFFSET(csvSheet!$A$42,ROWS($N$131:N143)-1,MATCH("Distributor",csvSheet!$1:$1,0)-1,COUNTA(csvSheet!$A:$A)-ROWS($N$131:N143)-2,1),0),MATCH("Total Price",csvSheet!$1:$1,0)),LEN(INDEX(OFFSET(csvSheet!$A$42,ROWS($N$131:N143)-1,0,COUNTA(csvSheet!$A:$A)-ROWS($N$131:N143)-2,COUNTA(csvSheet!$1:$1)),MATCH($D143,OFFSET(csvSheet!$A$42,ROWS($N$131:N143)-1,MATCH("Distributor",csvSheet!$1:$1,0)-1,COUNTA(csvSheet!$A:$A)-ROWS($N$131:N143)-2,1),0),MATCH("Total Price",csvSheet!$1:$1,0)))-FIND(" ",INDEX(OFFSET(csvSheet!$A$42,ROWS($N$131:N143)-1,0,COUNTA(csvSheet!$A:$A)-ROWS($N$131:N143)-2,COUNTA(csvSheet!$1:$1)),MATCH($D143,OFFSET(csvSheet!$A$42,ROWS($N$131:N143)-1,MATCH("Distributor",csvSheet!$1:$1,0)-1,COUNTA(csvSheet!$A:$A)-ROWS($N$131:N143)-2,1),0),MATCH("Total Price",csvSheet!$1:$1,0)))))),VALUE(RIGHT(INDEX(OFFSET(csvSheet!$A$42,ROWS($N$131:N143)-1,0,COUNTA(csvSheet!$A:$A)-ROWS($N$131:N143)-2,COUNTA(csvSheet!$1:$1)),MATCH($D143,OFFSET(csvSheet!$A$42,ROWS($N$131:N143)-1,MATCH("Distributor",csvSheet!$1:$1,0)-1,COUNTA(csvSheet!$A:$A)-ROWS($N$131:N143)-2,1),0),MATCH("Total Price",csvSheet!$1:$1,0)),LEN(INDEX(OFFSET(csvSheet!$A$42,ROWS($N$131:N143)-1,0,COUNTA(csvSheet!$A:$A)-ROWS($N$131:N143)-2,COUNTA(csvSheet!$1:$1)),MATCH($D143,OFFSET(csvSheet!$A$42,ROWS($N$131:N143)-1,MATCH("Distributor",csvSheet!$1:$1,0)-1,COUNTA(csvSheet!$A:$A)-ROWS($N$131:N143)-2,1),0),MATCH("Total Price",csvSheet!$1:$1,0)))-FIND(" ",INDEX(OFFSET(csvSheet!$A$42,ROWS($N$131:N143)-1,0,COUNTA(csvSheet!$A:$A)-ROWS($N$131:N143)-2,COUNTA(csvSheet!$1:$1)),MATCH($D143,OFFSET(csvSheet!$A$42,ROWS($N$131:N143)-1,MATCH("Distributor",csvSheet!$1:$1,0)-1,COUNTA(csvSheet!$A:$A)-ROWS($N$131:N143)-2,1),0),MATCH("Total Price",csvSheet!$1:$1,0))))),"N/A"),""),"N/A")</f>
        <v/>
      </c>
      <c r="O143" s="127"/>
      <c r="P143" s="59"/>
      <c r="Q143"/>
    </row>
    <row r="144" spans="2:17" x14ac:dyDescent="0.25">
      <c r="B144"/>
      <c r="C144" s="62">
        <v>14</v>
      </c>
      <c r="D144" s="154" t="str" cm="1">
        <f t="array" aca="1" ref="D14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144)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144)+40))),"")</f>
        <v/>
      </c>
      <c r="E144" s="155"/>
      <c r="F144" s="170" t="str" cm="1">
        <f t="array" aca="1" ref="F144" ca="1">IFERROR(IF(IF($D144&lt;&gt;"",INDEX(OFFSET(csvSheet!$A$42,ROWS($F$131:F144)-1,0,COUNTA(csvSheet!$A:$A)-ROWS($F$131:F144)-2,COUNTA(csvSheet!$1:$1)-1),MATCH($D144,OFFSET(csvSheet!$A$42,ROWS($F$131:F144)-1,MATCH("Distributor",csvSheet!$1:$1,0)-1,COUNTA(csvSheet!$A:$A)-ROWS($F$131:F144)-2),0),MATCH("MPN + Description",csvSheet!$1:$1,0)),INDEX(OFFSET(csvSheet!$A$42,ROWS($F$131:F144)-1,MATCH("MPN + Description",csvSheet!$1:$1,0)-1,COUNTA(csvSheet!$A:$A)-ROWS($F$131:F144)-2,1),SMALL(IF(OFFSET(csvSheet!$A$42,ROWS($F$131:F144)-1,MATCH("MPN + Description",csvSheet!$1:$1,0)-1,COUNTA(csvSheet!$A:$A)-ROWS($F$131:F144)-2,1)&lt;&gt;"@@@@",ROW(OFFSET(csvSheet!$A$42,ROWS($F$131:F144)-1,MATCH("MPN + Description",csvSheet!$1:$1,0)-1,COUNTA(csvSheet!$A:$A)-ROWS($F$131:F144)-2,1))-MIN(ROW(OFFSET(csvSheet!$A$42,ROWS($F$131:F144)-1,MATCH("MPN + Description",csvSheet!$1:$1,0)-1,COUNTA(csvSheet!$A:$A)-ROWS($F$131:F144)-2,1)))+1),1)))=0,"",IF($D144&lt;&gt;"",INDEX(OFFSET(csvSheet!$A$42,ROWS($F$131:F144)-1,0,COUNTA(csvSheet!$A:$A)-ROWS($F$131:F144)-2,COUNTA(csvSheet!$1:$1)-1),MATCH($D144,OFFSET(csvSheet!$A$42,ROWS($F$131:F144)-1,MATCH("Distributor",csvSheet!$1:$1,0)-1,COUNTA(csvSheet!$A:$A)-ROWS($F$131:F144)-2),0),MATCH("MPN + Description",csvSheet!$1:$1,0)),INDEX(OFFSET(csvSheet!$A$42,ROWS($F$131:F144)-1,MATCH("MPN + Description",csvSheet!$1:$1,0)-1,COUNTA(csvSheet!$A:$A)-ROWS($F$131:F144)-2,1),SMALL(IF(OFFSET(csvSheet!$A$42,ROWS($F$131:F144)-1,MATCH("MPN + Description",csvSheet!$1:$1,0)-1,COUNTA(csvSheet!$A:$A)-ROWS($F$131:F144)-2,1)&lt;&gt;"@@@@",ROW(OFFSET(csvSheet!$A$42,ROWS($F$131:F144)-1,MATCH("MPN + Description",csvSheet!$1:$1,0)-1,COUNTA(csvSheet!$A:$A)-ROWS($F$131:F144)-2,1))-MIN(ROW(OFFSET(csvSheet!$A$42,ROWS($F$131:F144)-1,MATCH("MPN + Description",csvSheet!$1:$1,0)-1,COUNTA(csvSheet!$A:$A)-ROWS($F$131:F144)-2,1)))+1),1)))),"")</f>
        <v>(RRM), Silicon</v>
      </c>
      <c r="G144" s="171"/>
      <c r="H144" s="171"/>
      <c r="I144" s="172"/>
      <c r="J144" s="91" t="str" cm="1">
        <f t="array" aca="1" ref="J144" ca="1">IFERROR(IF(IF($D144&lt;&gt;"",INDEX(OFFSET(csvSheet!$A$42,ROWS($J$131:J144)-1,0,COUNTA(csvSheet!$A:$A)-ROWS($J$131:J144)-2,COUNTA(csvSheet!$1:$1)),MATCH($D144,OFFSET(csvSheet!$A$42,ROWS($J$131:J144)-1,MATCH("Distributor",csvSheet!$1:$1,0)-1,COUNTA(csvSheet!$A:$A)-ROWS($J$131:J144)-2,1),0),MATCH("Quantity",csvSheet!$1:$1,0)),INDEX(OFFSET(csvSheet!$A$42,ROWS($J$131:J144)-1,MATCH("Quantity",csvSheet!$1:$1,0)-1,COUNTA(csvSheet!$A:$A)-ROWS($J$131:J144)-2,1),SMALL(IF(OFFSET(csvSheet!$A$42,ROWS($J$131:J144)-1,MATCH("Quantity",csvSheet!$1:$1,0)-1,COUNTA(csvSheet!$A:$A)-ROWS($J$131:J144)-2,1)&lt;&gt;"@@@@",ROW(OFFSET(csvSheet!$A$42,ROWS($J$131:J144)-1,MATCH("Quantity",csvSheet!$1:$1,0)-1,COUNTA(csvSheet!$A:$A)-ROWS($J$131:J144)-2,1))-MIN(ROW(OFFSET(csvSheet!$A$42,ROWS($J$131:J144)-1,MATCH("Quantity",csvSheet!$1:$1,0)-1,COUNTA(csvSheet!$A:$A)-ROWS($J$131:J144)-2,1)))+1),ROWS($J$131:J144))))=0,"",INDEX(OFFSET(csvSheet!$A$42,ROWS($J$131:J144)-1,0,COUNTA(csvSheet!$A:$A)-ROWS($J$131:J144)-2,COUNTA(csvSheet!$1:$1)),MATCH($D144,OFFSET(csvSheet!$A$42,ROWS($J$131:J144)-1,MATCH("Distributor",csvSheet!$1:$1,0)-1,COUNTA(csvSheet!$A:$A)-ROWS($J$131:J144)-2,1),0),MATCH("Quantity",csvSheet!$1:$1,0))),"")</f>
        <v/>
      </c>
      <c r="K144" s="125" t="str">
        <f ca="1">IFERROR(IF($D144&lt;&gt;"",IF(ISNUMBER(VALUE(RIGHT(INDEX(OFFSET(csvSheet!$A$42,ROWS($K$131:K144)-1,0,COUNTA(csvSheet!$A:$A)-ROWS($K$131:K144)-2,COUNTA(csvSheet!$1:$1)),MATCH($D144,OFFSET(csvSheet!$A$42,ROWS($K$131:K144)-1,MATCH("Distributor",csvSheet!$1:$1,0)-1,COUNTA(csvSheet!$A:$A)-ROWS($K$131:K144)-2,1),0),MATCH("Unit Price",csvSheet!$1:$1,0)),LEN(INDEX(OFFSET(csvSheet!$A$42,ROWS($K$131:K144)-1,0,COUNTA(csvSheet!$A:$A)-ROWS($K$131:K144)-2,COUNTA(csvSheet!$1:$1)),MATCH($D144,OFFSET(csvSheet!$A$42,ROWS($K$131:K144)-1,MATCH("Distributor",csvSheet!$1:$1,0)-1,COUNTA(csvSheet!$A:$A)-ROWS($K$131:K144)-2,1),0),MATCH("Unit Price",csvSheet!$1:$1,0)))-FIND(" ",INDEX(OFFSET(csvSheet!$A$42,ROWS($K$131:K144)-1,0,COUNTA(csvSheet!$A:$A)-ROWS($K$131:K144)-2,COUNTA(csvSheet!$1:$1)),MATCH($D144,OFFSET(csvSheet!$A$42,ROWS($K$131:K144)-1,MATCH("Distributor",csvSheet!$1:$1,0)-1,COUNTA(csvSheet!$A:$A)-ROWS($K$131:K144)-2,1),0),MATCH("Unit Price",csvSheet!$1:$1,0)))))),VALUE(RIGHT(INDEX(OFFSET(csvSheet!$A$42,ROWS($K$131:K144)-1,0,COUNTA(csvSheet!$A:$A)-ROWS($K$131:K144)-2,COUNTA(csvSheet!$1:$1)),MATCH($D144,OFFSET(csvSheet!$A$42,ROWS($K$131:K144)-1,MATCH("Distributor",csvSheet!$1:$1,0)-1,COUNTA(csvSheet!$A:$A)-ROWS($K$131:K144)-2,1),0),MATCH("Unit Price",csvSheet!$1:$1,0)),LEN(INDEX(OFFSET(csvSheet!$A$42,ROWS($K$131:K144)-1,0,COUNTA(csvSheet!$A:$A)-ROWS($K$131:K144)-2,COUNTA(csvSheet!$1:$1)),MATCH($D144,OFFSET(csvSheet!$A$42,ROWS($K$131:K144)-1,MATCH("Distributor",csvSheet!$1:$1,0)-1,COUNTA(csvSheet!$A:$A)-ROWS($K$131:K144)-2,1),0),MATCH("Unit Price",csvSheet!$1:$1,0)))-FIND(" ",INDEX(OFFSET(csvSheet!$A$42,ROWS($K$131:K144)-1,0,COUNTA(csvSheet!$A:$A)-ROWS($K$131:K144)-2,COUNTA(csvSheet!$1:$1)),MATCH($D144,OFFSET(csvSheet!$A$42,ROWS($K$131:K144)-1,MATCH("Distributor",csvSheet!$1:$1,0)-1,COUNTA(csvSheet!$A:$A)-ROWS($K$131:K144)-2,1),0),MATCH("Unit Price",csvSheet!$1:$1,0))))),"N/A"),""),"N/A")</f>
        <v/>
      </c>
      <c r="L144" s="126"/>
      <c r="M144" s="127"/>
      <c r="N144" s="125" t="str">
        <f ca="1">IFERROR(IF($D144&lt;&gt;"",IF(ISNUMBER(VALUE(RIGHT(INDEX(OFFSET(csvSheet!$A$42,ROWS($N$131:N144)-1,0,COUNTA(csvSheet!$A:$A)-ROWS($N$131:N144)-2,COUNTA(csvSheet!$1:$1)),MATCH($D144,OFFSET(csvSheet!$A$42,ROWS($N$131:N144)-1,MATCH("Distributor",csvSheet!$1:$1,0)-1,COUNTA(csvSheet!$A:$A)-ROWS($N$131:N144)-2,1),0),MATCH("Total Price",csvSheet!$1:$1,0)),LEN(INDEX(OFFSET(csvSheet!$A$42,ROWS($N$131:N144)-1,0,COUNTA(csvSheet!$A:$A)-ROWS($N$131:N144)-2,COUNTA(csvSheet!$1:$1)),MATCH($D144,OFFSET(csvSheet!$A$42,ROWS($N$131:N144)-1,MATCH("Distributor",csvSheet!$1:$1,0)-1,COUNTA(csvSheet!$A:$A)-ROWS($N$131:N144)-2,1),0),MATCH("Total Price",csvSheet!$1:$1,0)))-FIND(" ",INDEX(OFFSET(csvSheet!$A$42,ROWS($N$131:N144)-1,0,COUNTA(csvSheet!$A:$A)-ROWS($N$131:N144)-2,COUNTA(csvSheet!$1:$1)),MATCH($D144,OFFSET(csvSheet!$A$42,ROWS($N$131:N144)-1,MATCH("Distributor",csvSheet!$1:$1,0)-1,COUNTA(csvSheet!$A:$A)-ROWS($N$131:N144)-2,1),0),MATCH("Total Price",csvSheet!$1:$1,0)))))),VALUE(RIGHT(INDEX(OFFSET(csvSheet!$A$42,ROWS($N$131:N144)-1,0,COUNTA(csvSheet!$A:$A)-ROWS($N$131:N144)-2,COUNTA(csvSheet!$1:$1)),MATCH($D144,OFFSET(csvSheet!$A$42,ROWS($N$131:N144)-1,MATCH("Distributor",csvSheet!$1:$1,0)-1,COUNTA(csvSheet!$A:$A)-ROWS($N$131:N144)-2,1),0),MATCH("Total Price",csvSheet!$1:$1,0)),LEN(INDEX(OFFSET(csvSheet!$A$42,ROWS($N$131:N144)-1,0,COUNTA(csvSheet!$A:$A)-ROWS($N$131:N144)-2,COUNTA(csvSheet!$1:$1)),MATCH($D144,OFFSET(csvSheet!$A$42,ROWS($N$131:N144)-1,MATCH("Distributor",csvSheet!$1:$1,0)-1,COUNTA(csvSheet!$A:$A)-ROWS($N$131:N144)-2,1),0),MATCH("Total Price",csvSheet!$1:$1,0)))-FIND(" ",INDEX(OFFSET(csvSheet!$A$42,ROWS($N$131:N144)-1,0,COUNTA(csvSheet!$A:$A)-ROWS($N$131:N144)-2,COUNTA(csvSheet!$1:$1)),MATCH($D144,OFFSET(csvSheet!$A$42,ROWS($N$131:N144)-1,MATCH("Distributor",csvSheet!$1:$1,0)-1,COUNTA(csvSheet!$A:$A)-ROWS($N$131:N144)-2,1),0),MATCH("Total Price",csvSheet!$1:$1,0))))),"N/A"),""),"N/A")</f>
        <v/>
      </c>
      <c r="O144" s="127"/>
      <c r="P144" s="59"/>
      <c r="Q144"/>
    </row>
    <row r="145" spans="2:17" ht="15.75" thickBot="1" x14ac:dyDescent="0.3">
      <c r="B145"/>
      <c r="C145" s="73">
        <v>15</v>
      </c>
      <c r="D145" s="173" t="str" cm="1">
        <f t="array" aca="1" ref="D14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145)+40)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$131:D145)+40))),"")</f>
        <v>Mouser</v>
      </c>
      <c r="E145" s="174"/>
      <c r="F145" s="173" t="str" cm="1">
        <f t="array" aca="1" ref="F145" ca="1">IFERROR(IF(IF($D145&lt;&gt;"",INDEX(OFFSET(csvSheet!$A$42,ROWS($F$131:F145)-1,0,COUNTA(csvSheet!$A:$A)-ROWS($F$131:F145)-2,COUNTA(csvSheet!$1:$1)-1),MATCH($D145,OFFSET(csvSheet!$A$42,ROWS($F$131:F145)-1,MATCH("Distributor",csvSheet!$1:$1,0)-1,COUNTA(csvSheet!$A:$A)-ROWS($F$131:F145)-2),0),MATCH("MPN + Description",csvSheet!$1:$1,0)),INDEX(OFFSET(csvSheet!$A$42,ROWS($F$131:F145)-1,MATCH("MPN + Description",csvSheet!$1:$1,0)-1,COUNTA(csvSheet!$A:$A)-ROWS($F$131:F145)-2,1),SMALL(IF(OFFSET(csvSheet!$A$42,ROWS($F$131:F145)-1,MATCH("MPN + Description",csvSheet!$1:$1,0)-1,COUNTA(csvSheet!$A:$A)-ROWS($F$131:F145)-2,1)&lt;&gt;"@@@@",ROW(OFFSET(csvSheet!$A$42,ROWS($F$131:F145)-1,MATCH("MPN + Description",csvSheet!$1:$1,0)-1,COUNTA(csvSheet!$A:$A)-ROWS($F$131:F145)-2,1))-MIN(ROW(OFFSET(csvSheet!$A$42,ROWS($F$131:F145)-1,MATCH("MPN + Description",csvSheet!$1:$1,0)-1,COUNTA(csvSheet!$A:$A)-ROWS($F$131:F145)-2,1)))+1),1)))=0,"",IF($D145&lt;&gt;"",INDEX(OFFSET(csvSheet!$A$42,ROWS($F$131:F145)-1,0,COUNTA(csvSheet!$A:$A)-ROWS($F$131:F145)-2,COUNTA(csvSheet!$1:$1)-1),MATCH($D145,OFFSET(csvSheet!$A$42,ROWS($F$131:F145)-1,MATCH("Distributor",csvSheet!$1:$1,0)-1,COUNTA(csvSheet!$A:$A)-ROWS($F$131:F145)-2),0),MATCH("MPN + Description",csvSheet!$1:$1,0)),INDEX(OFFSET(csvSheet!$A$42,ROWS($F$131:F145)-1,MATCH("MPN + Description",csvSheet!$1:$1,0)-1,COUNTA(csvSheet!$A:$A)-ROWS($F$131:F145)-2,1),SMALL(IF(OFFSET(csvSheet!$A$42,ROWS($F$131:F145)-1,MATCH("MPN + Description",csvSheet!$1:$1,0)-1,COUNTA(csvSheet!$A:$A)-ROWS($F$131:F145)-2,1)&lt;&gt;"@@@@",ROW(OFFSET(csvSheet!$A$42,ROWS($F$131:F145)-1,MATCH("MPN + Description",csvSheet!$1:$1,0)-1,COUNTA(csvSheet!$A:$A)-ROWS($F$131:F145)-2,1))-MIN(ROW(OFFSET(csvSheet!$A$42,ROWS($F$131:F145)-1,MATCH("MPN + Description",csvSheet!$1:$1,0)-1,COUNTA(csvSheet!$A:$A)-ROWS($F$131:F145)-2,1)))+1),1)))),"")</f>
        <v>BAS85,115 | BAS85 Series 30 V 5 A Sur</v>
      </c>
      <c r="G145" s="175"/>
      <c r="H145" s="175"/>
      <c r="I145" s="174"/>
      <c r="J145" s="91" cm="1">
        <f t="array" aca="1" ref="J145" ca="1">IFERROR(IF(IF($D145&lt;&gt;"",INDEX(OFFSET(csvSheet!$A$42,ROWS($J$131:J145)-1,0,COUNTA(csvSheet!$A:$A)-ROWS($J$131:J145)-2,COUNTA(csvSheet!$1:$1)),MATCH($D145,OFFSET(csvSheet!$A$42,ROWS($J$131:J145)-1,MATCH("Distributor",csvSheet!$1:$1,0)-1,COUNTA(csvSheet!$A:$A)-ROWS($J$131:J145)-2,1),0),MATCH("Quantity",csvSheet!$1:$1,0)),INDEX(OFFSET(csvSheet!$A$42,ROWS($J$131:J145)-1,MATCH("Quantity",csvSheet!$1:$1,0)-1,COUNTA(csvSheet!$A:$A)-ROWS($J$131:J145)-2,1),SMALL(IF(OFFSET(csvSheet!$A$42,ROWS($J$131:J145)-1,MATCH("Quantity",csvSheet!$1:$1,0)-1,COUNTA(csvSheet!$A:$A)-ROWS($J$131:J145)-2,1)&lt;&gt;"@@@@",ROW(OFFSET(csvSheet!$A$42,ROWS($J$131:J145)-1,MATCH("Quantity",csvSheet!$1:$1,0)-1,COUNTA(csvSheet!$A:$A)-ROWS($J$131:J145)-2,1))-MIN(ROW(OFFSET(csvSheet!$A$42,ROWS($J$131:J145)-1,MATCH("Quantity",csvSheet!$1:$1,0)-1,COUNTA(csvSheet!$A:$A)-ROWS($J$131:J145)-2,1)))+1),ROWS($J$131:J145))))=0,"",INDEX(OFFSET(csvSheet!$A$42,ROWS($J$131:J145)-1,0,COUNTA(csvSheet!$A:$A)-ROWS($J$131:J145)-2,COUNTA(csvSheet!$1:$1)),MATCH($D145,OFFSET(csvSheet!$A$42,ROWS($J$131:J145)-1,MATCH("Distributor",csvSheet!$1:$1,0)-1,COUNTA(csvSheet!$A:$A)-ROWS($J$131:J145)-2,1),0),MATCH("Quantity",csvSheet!$1:$1,0))),"")</f>
        <v>10</v>
      </c>
      <c r="K145" s="176">
        <f ca="1">IFERROR(IF($D145&lt;&gt;"",IF(ISNUMBER(VALUE(RIGHT(INDEX(OFFSET(csvSheet!$A$42,ROWS($K$131:K145)-1,0,COUNTA(csvSheet!$A:$A)-ROWS($K$131:K145)-2,COUNTA(csvSheet!$1:$1)),MATCH($D145,OFFSET(csvSheet!$A$42,ROWS($K$131:K145)-1,MATCH("Distributor",csvSheet!$1:$1,0)-1,COUNTA(csvSheet!$A:$A)-ROWS($K$131:K145)-2,1),0),MATCH("Unit Price",csvSheet!$1:$1,0)),LEN(INDEX(OFFSET(csvSheet!$A$42,ROWS($K$131:K145)-1,0,COUNTA(csvSheet!$A:$A)-ROWS($K$131:K145)-2,COUNTA(csvSheet!$1:$1)),MATCH($D145,OFFSET(csvSheet!$A$42,ROWS($K$131:K145)-1,MATCH("Distributor",csvSheet!$1:$1,0)-1,COUNTA(csvSheet!$A:$A)-ROWS($K$131:K145)-2,1),0),MATCH("Unit Price",csvSheet!$1:$1,0)))-FIND(" ",INDEX(OFFSET(csvSheet!$A$42,ROWS($K$131:K145)-1,0,COUNTA(csvSheet!$A:$A)-ROWS($K$131:K145)-2,COUNTA(csvSheet!$1:$1)),MATCH($D145,OFFSET(csvSheet!$A$42,ROWS($K$131:K145)-1,MATCH("Distributor",csvSheet!$1:$1,0)-1,COUNTA(csvSheet!$A:$A)-ROWS($K$131:K145)-2,1),0),MATCH("Unit Price",csvSheet!$1:$1,0)))))),VALUE(RIGHT(INDEX(OFFSET(csvSheet!$A$42,ROWS($K$131:K145)-1,0,COUNTA(csvSheet!$A:$A)-ROWS($K$131:K145)-2,COUNTA(csvSheet!$1:$1)),MATCH($D145,OFFSET(csvSheet!$A$42,ROWS($K$131:K145)-1,MATCH("Distributor",csvSheet!$1:$1,0)-1,COUNTA(csvSheet!$A:$A)-ROWS($K$131:K145)-2,1),0),MATCH("Unit Price",csvSheet!$1:$1,0)),LEN(INDEX(OFFSET(csvSheet!$A$42,ROWS($K$131:K145)-1,0,COUNTA(csvSheet!$A:$A)-ROWS($K$131:K145)-2,COUNTA(csvSheet!$1:$1)),MATCH($D145,OFFSET(csvSheet!$A$42,ROWS($K$131:K145)-1,MATCH("Distributor",csvSheet!$1:$1,0)-1,COUNTA(csvSheet!$A:$A)-ROWS($K$131:K145)-2,1),0),MATCH("Unit Price",csvSheet!$1:$1,0)))-FIND(" ",INDEX(OFFSET(csvSheet!$A$42,ROWS($K$131:K145)-1,0,COUNTA(csvSheet!$A:$A)-ROWS($K$131:K145)-2,COUNTA(csvSheet!$1:$1)),MATCH($D145,OFFSET(csvSheet!$A$42,ROWS($K$131:K145)-1,MATCH("Distributor",csvSheet!$1:$1,0)-1,COUNTA(csvSheet!$A:$A)-ROWS($K$131:K145)-2,1),0),MATCH("Unit Price",csvSheet!$1:$1,0))))),"N/A"),""),"N/A")</f>
        <v>15.425000000000001</v>
      </c>
      <c r="L145" s="177"/>
      <c r="M145" s="178"/>
      <c r="N145" s="176">
        <f ca="1">IFERROR(IF($D145&lt;&gt;"",IF(ISNUMBER(VALUE(RIGHT(INDEX(OFFSET(csvSheet!$A$42,ROWS($N$131:N145)-1,0,COUNTA(csvSheet!$A:$A)-ROWS($N$131:N145)-2,COUNTA(csvSheet!$1:$1)),MATCH($D145,OFFSET(csvSheet!$A$42,ROWS($N$131:N145)-1,MATCH("Distributor",csvSheet!$1:$1,0)-1,COUNTA(csvSheet!$A:$A)-ROWS($N$131:N145)-2,1),0),MATCH("Total Price",csvSheet!$1:$1,0)),LEN(INDEX(OFFSET(csvSheet!$A$42,ROWS($N$131:N145)-1,0,COUNTA(csvSheet!$A:$A)-ROWS($N$131:N145)-2,COUNTA(csvSheet!$1:$1)),MATCH($D145,OFFSET(csvSheet!$A$42,ROWS($N$131:N145)-1,MATCH("Distributor",csvSheet!$1:$1,0)-1,COUNTA(csvSheet!$A:$A)-ROWS($N$131:N145)-2,1),0),MATCH("Total Price",csvSheet!$1:$1,0)))-FIND(" ",INDEX(OFFSET(csvSheet!$A$42,ROWS($N$131:N145)-1,0,COUNTA(csvSheet!$A:$A)-ROWS($N$131:N145)-2,COUNTA(csvSheet!$1:$1)),MATCH($D145,OFFSET(csvSheet!$A$42,ROWS($N$131:N145)-1,MATCH("Distributor",csvSheet!$1:$1,0)-1,COUNTA(csvSheet!$A:$A)-ROWS($N$131:N145)-2,1),0),MATCH("Total Price",csvSheet!$1:$1,0)))))),VALUE(RIGHT(INDEX(OFFSET(csvSheet!$A$42,ROWS($N$131:N145)-1,0,COUNTA(csvSheet!$A:$A)-ROWS($N$131:N145)-2,COUNTA(csvSheet!$1:$1)),MATCH($D145,OFFSET(csvSheet!$A$42,ROWS($N$131:N145)-1,MATCH("Distributor",csvSheet!$1:$1,0)-1,COUNTA(csvSheet!$A:$A)-ROWS($N$131:N145)-2,1),0),MATCH("Total Price",csvSheet!$1:$1,0)),LEN(INDEX(OFFSET(csvSheet!$A$42,ROWS($N$131:N145)-1,0,COUNTA(csvSheet!$A:$A)-ROWS($N$131:N145)-2,COUNTA(csvSheet!$1:$1)),MATCH($D145,OFFSET(csvSheet!$A$42,ROWS($N$131:N145)-1,MATCH("Distributor",csvSheet!$1:$1,0)-1,COUNTA(csvSheet!$A:$A)-ROWS($N$131:N145)-2,1),0),MATCH("Total Price",csvSheet!$1:$1,0)))-FIND(" ",INDEX(OFFSET(csvSheet!$A$42,ROWS($N$131:N145)-1,0,COUNTA(csvSheet!$A:$A)-ROWS($N$131:N145)-2,COUNTA(csvSheet!$1:$1)),MATCH($D145,OFFSET(csvSheet!$A$42,ROWS($N$131:N145)-1,MATCH("Distributor",csvSheet!$1:$1,0)-1,COUNTA(csvSheet!$A:$A)-ROWS($N$131:N145)-2,1),0),MATCH("Total Price",csvSheet!$1:$1,0))))),"N/A"),""),"N/A")</f>
        <v>154.25</v>
      </c>
      <c r="O145" s="178"/>
      <c r="P145" s="69"/>
      <c r="Q145"/>
    </row>
    <row r="146" spans="2:17" ht="16.5" thickTop="1" thickBot="1" x14ac:dyDescent="0.3">
      <c r="B146"/>
      <c r="C146" s="74"/>
      <c r="D146" s="70"/>
      <c r="E146" s="70"/>
      <c r="F146" s="70"/>
      <c r="G146" s="70"/>
      <c r="H146" s="70"/>
      <c r="I146" s="70"/>
      <c r="J146" s="70"/>
      <c r="K146" s="92" t="s">
        <v>19</v>
      </c>
      <c r="L146" s="93"/>
      <c r="M146" s="94"/>
      <c r="N146" s="123">
        <f ca="1">SUM(N131:O145)</f>
        <v>67815.259999999995</v>
      </c>
      <c r="O146" s="124"/>
      <c r="P146" s="75"/>
      <c r="Q146"/>
    </row>
    <row r="147" spans="2:17" x14ac:dyDescent="0.25">
      <c r="B147"/>
      <c r="C147" s="58" t="s">
        <v>42</v>
      </c>
      <c r="D147" s="12"/>
      <c r="E147" s="12"/>
      <c r="F147" s="12"/>
      <c r="G147" s="12"/>
      <c r="H147" s="12"/>
      <c r="I147" s="3"/>
      <c r="J147" s="3"/>
      <c r="K147" s="198"/>
      <c r="L147" s="198"/>
      <c r="M147" s="198"/>
      <c r="N147" s="52"/>
      <c r="O147" s="52"/>
      <c r="P147" s="54"/>
      <c r="Q147"/>
    </row>
    <row r="148" spans="2:17" x14ac:dyDescent="0.25">
      <c r="B148"/>
      <c r="C148" s="53"/>
      <c r="D148" s="12"/>
      <c r="E148" s="12"/>
      <c r="F148" s="12"/>
      <c r="G148" s="12"/>
      <c r="H148" s="12"/>
      <c r="I148" s="3"/>
      <c r="J148" s="3"/>
      <c r="K148" s="199"/>
      <c r="L148" s="199"/>
      <c r="M148" s="199"/>
      <c r="N148" s="52"/>
      <c r="O148" s="52"/>
      <c r="P148" s="54"/>
      <c r="Q148"/>
    </row>
    <row r="149" spans="2:17" x14ac:dyDescent="0.25">
      <c r="B149"/>
      <c r="C149" s="53"/>
      <c r="D149" s="12"/>
      <c r="E149" s="12"/>
      <c r="F149" s="12"/>
      <c r="G149" s="12"/>
      <c r="H149" s="12"/>
      <c r="I149" s="3"/>
      <c r="J149" s="3"/>
      <c r="K149" s="199"/>
      <c r="L149" s="199"/>
      <c r="M149" s="199"/>
      <c r="N149" s="52"/>
      <c r="O149" s="52"/>
      <c r="P149" s="54"/>
      <c r="Q149"/>
    </row>
    <row r="150" spans="2:17" ht="15.75" thickBot="1" x14ac:dyDescent="0.3">
      <c r="B150"/>
      <c r="C150" s="87" t="s">
        <v>50</v>
      </c>
      <c r="D150" s="88"/>
      <c r="E150" s="88"/>
      <c r="F150" s="88"/>
      <c r="G150" s="88"/>
      <c r="H150" s="88"/>
      <c r="I150" s="88"/>
      <c r="J150" s="88"/>
      <c r="K150" s="200"/>
      <c r="L150" s="200"/>
      <c r="M150" s="200"/>
      <c r="N150" s="88"/>
      <c r="O150" s="88"/>
      <c r="P150" s="89"/>
      <c r="Q150"/>
    </row>
    <row r="151" spans="2:17" x14ac:dyDescent="0.25">
      <c r="B151"/>
      <c r="C151"/>
      <c r="D151"/>
      <c r="E151"/>
      <c r="F151" s="3"/>
      <c r="G151" s="3"/>
      <c r="H151"/>
      <c r="I151"/>
      <c r="J151"/>
      <c r="K151"/>
      <c r="L151"/>
      <c r="M151" s="3"/>
      <c r="N151" s="3"/>
      <c r="O151" s="3"/>
      <c r="P151"/>
      <c r="Q151"/>
    </row>
    <row r="152" spans="2:17" x14ac:dyDescent="0.25">
      <c r="B152"/>
      <c r="C152"/>
      <c r="D152" s="8" t="s">
        <v>48</v>
      </c>
      <c r="E152" s="3" t="s">
        <v>1</v>
      </c>
      <c r="F152" s="11"/>
      <c r="G152" s="11"/>
      <c r="H152" s="9"/>
      <c r="I152" s="9"/>
      <c r="J152" s="56" t="s">
        <v>2</v>
      </c>
      <c r="K152" s="3" t="s">
        <v>1</v>
      </c>
      <c r="L152" s="51"/>
      <c r="M152" s="3"/>
      <c r="N152" s="55"/>
      <c r="O152" s="3"/>
      <c r="P152"/>
      <c r="Q152"/>
    </row>
    <row r="153" spans="2:17" x14ac:dyDescent="0.25">
      <c r="B153"/>
      <c r="C153"/>
      <c r="D153"/>
      <c r="E153" s="3"/>
      <c r="F153" s="90" t="s">
        <v>52</v>
      </c>
      <c r="G153" s="90"/>
      <c r="H153" s="90"/>
      <c r="I153" s="90"/>
      <c r="J153"/>
      <c r="K153"/>
      <c r="L153"/>
      <c r="M153"/>
      <c r="N153"/>
      <c r="O153" s="3"/>
      <c r="P153"/>
      <c r="Q153"/>
    </row>
    <row r="154" spans="2:17" x14ac:dyDescent="0.25">
      <c r="B154"/>
      <c r="C154"/>
      <c r="D154" s="8" t="s">
        <v>49</v>
      </c>
      <c r="E154" s="3" t="s">
        <v>1</v>
      </c>
      <c r="F154" s="11"/>
      <c r="G154" s="11"/>
      <c r="H154" s="9"/>
      <c r="I154" s="9"/>
      <c r="J154" s="56" t="s">
        <v>2</v>
      </c>
      <c r="K154" s="3" t="s">
        <v>1</v>
      </c>
      <c r="L154" s="51"/>
      <c r="M154" s="3"/>
      <c r="N154" s="55"/>
      <c r="O154" s="3"/>
      <c r="P154"/>
      <c r="Q154"/>
    </row>
    <row r="155" spans="2:17" x14ac:dyDescent="0.25">
      <c r="B155"/>
      <c r="C155"/>
      <c r="D155" s="8"/>
      <c r="E155"/>
      <c r="F155" s="90" t="s">
        <v>53</v>
      </c>
      <c r="G155" s="90"/>
      <c r="H155" s="90"/>
      <c r="I155" s="90"/>
      <c r="J155"/>
      <c r="K155" s="3"/>
      <c r="L155" s="3"/>
      <c r="M155" s="3"/>
      <c r="N155" s="3"/>
      <c r="O155" s="3"/>
      <c r="P155"/>
      <c r="Q155"/>
    </row>
    <row r="156" spans="2:17" x14ac:dyDescent="0.25">
      <c r="B156"/>
      <c r="C156"/>
      <c r="D156" s="8"/>
      <c r="E156"/>
      <c r="F156" s="3"/>
      <c r="G156" s="3"/>
      <c r="H156"/>
      <c r="I156"/>
      <c r="J156"/>
      <c r="K156" s="3"/>
      <c r="L156" s="3"/>
      <c r="M156" s="3"/>
      <c r="N156" s="3"/>
      <c r="O156" s="12"/>
      <c r="P156" t="s">
        <v>79</v>
      </c>
      <c r="Q156"/>
    </row>
    <row r="157" spans="2:17" x14ac:dyDescent="0.25">
      <c r="B157"/>
      <c r="C157"/>
      <c r="D157" s="8"/>
      <c r="E157"/>
      <c r="F157" s="3"/>
      <c r="G157" s="3"/>
      <c r="H157"/>
      <c r="I157"/>
      <c r="J157"/>
      <c r="K157" s="3"/>
      <c r="L157" s="3"/>
      <c r="M157" s="3"/>
      <c r="N157" s="3"/>
      <c r="O157" s="12"/>
      <c r="P157"/>
    </row>
    <row r="158" spans="2:17" x14ac:dyDescent="0.25">
      <c r="B158"/>
      <c r="C158"/>
      <c r="D158"/>
      <c r="E158"/>
      <c r="F158" s="3"/>
      <c r="G158" s="3"/>
      <c r="H158"/>
      <c r="I158"/>
      <c r="J158"/>
      <c r="K158"/>
      <c r="L158"/>
      <c r="M158" s="3"/>
      <c r="N158" s="3"/>
      <c r="O158" s="3"/>
      <c r="P158"/>
    </row>
    <row r="159" spans="2:17" x14ac:dyDescent="0.25">
      <c r="B159"/>
      <c r="C159"/>
      <c r="D159" s="8"/>
      <c r="E159"/>
      <c r="F159" s="3"/>
      <c r="G159" s="3"/>
      <c r="H159"/>
      <c r="I159"/>
      <c r="J159"/>
      <c r="K159" s="3"/>
      <c r="L159" s="3"/>
      <c r="M159" s="3"/>
      <c r="N159" s="3"/>
      <c r="O159" s="12"/>
      <c r="P159"/>
      <c r="Q159"/>
    </row>
    <row r="160" spans="2:17" x14ac:dyDescent="0.25">
      <c r="B160"/>
      <c r="C160"/>
      <c r="D160"/>
      <c r="E160"/>
      <c r="F160" s="3"/>
      <c r="G160" s="3"/>
      <c r="H160"/>
      <c r="I160"/>
      <c r="J160"/>
      <c r="K160"/>
      <c r="L160"/>
      <c r="M160" s="3"/>
      <c r="N160" s="3"/>
      <c r="O160" s="3"/>
      <c r="P160"/>
      <c r="Q160"/>
    </row>
    <row r="161" spans="2:17" x14ac:dyDescent="0.25">
      <c r="B161"/>
      <c r="C161"/>
      <c r="D161"/>
      <c r="E161"/>
      <c r="F161" s="3"/>
      <c r="G161" s="3"/>
      <c r="H161"/>
      <c r="I161"/>
      <c r="J161"/>
      <c r="K161"/>
      <c r="L161"/>
      <c r="M161" s="3"/>
      <c r="N161" s="3"/>
      <c r="O161" s="3"/>
      <c r="P161"/>
      <c r="Q161"/>
    </row>
    <row r="162" spans="2:17" x14ac:dyDescent="0.25">
      <c r="B162"/>
      <c r="C162"/>
      <c r="D162"/>
      <c r="E162"/>
      <c r="F162" s="3"/>
      <c r="G162" s="3"/>
      <c r="H162"/>
      <c r="I162"/>
      <c r="J162"/>
      <c r="K162"/>
      <c r="L162"/>
      <c r="M162" s="3"/>
      <c r="N162" s="3"/>
      <c r="O162" s="3"/>
      <c r="P162"/>
      <c r="Q162"/>
    </row>
    <row r="163" spans="2:17" x14ac:dyDescent="0.25">
      <c r="B163"/>
      <c r="C163"/>
      <c r="D163"/>
      <c r="E163"/>
      <c r="F163" s="3"/>
      <c r="G163" s="3"/>
      <c r="H163"/>
      <c r="I163"/>
      <c r="J163"/>
      <c r="K163"/>
      <c r="L163"/>
      <c r="M163" s="3"/>
      <c r="N163" s="10"/>
      <c r="O163" s="5" t="s">
        <v>63</v>
      </c>
      <c r="P163" s="68"/>
      <c r="Q163"/>
    </row>
    <row r="164" spans="2:17" x14ac:dyDescent="0.25">
      <c r="B164"/>
      <c r="C164"/>
      <c r="D164"/>
      <c r="E164"/>
      <c r="F164" s="3"/>
      <c r="G164" s="3"/>
      <c r="H164"/>
      <c r="I164"/>
      <c r="J164"/>
      <c r="K164"/>
      <c r="L164"/>
      <c r="M164" s="3"/>
      <c r="N164" s="10"/>
      <c r="O164" s="5" t="s">
        <v>64</v>
      </c>
      <c r="P164" s="7"/>
      <c r="Q164"/>
    </row>
    <row r="165" spans="2:17" x14ac:dyDescent="0.25">
      <c r="B165"/>
      <c r="C165"/>
      <c r="D165"/>
      <c r="E165"/>
      <c r="F165" s="3"/>
      <c r="G165" s="3"/>
      <c r="H165"/>
      <c r="I165"/>
      <c r="J165"/>
      <c r="K165"/>
      <c r="L165"/>
      <c r="M165" s="3"/>
      <c r="N165" s="4"/>
      <c r="O165" s="4"/>
      <c r="P165" s="4"/>
      <c r="Q165"/>
    </row>
    <row r="166" spans="2:17" ht="26.25" x14ac:dyDescent="0.4">
      <c r="B166"/>
      <c r="C166"/>
      <c r="D166" s="95" t="s">
        <v>59</v>
      </c>
      <c r="E166" s="95"/>
      <c r="F166" s="95"/>
      <c r="G166" s="95"/>
      <c r="H166" s="95"/>
      <c r="I166" s="95"/>
      <c r="J166" s="95"/>
      <c r="K166" s="95"/>
      <c r="L166" s="95"/>
      <c r="M166" s="95"/>
      <c r="N166" s="95"/>
      <c r="O166" s="95"/>
      <c r="P166" s="95"/>
      <c r="Q166"/>
    </row>
    <row r="167" spans="2:17" x14ac:dyDescent="0.25">
      <c r="B167"/>
      <c r="C167"/>
      <c r="D167" s="4"/>
      <c r="E167" s="4"/>
      <c r="F167" s="6"/>
      <c r="G167" s="6"/>
      <c r="H167" s="4"/>
      <c r="I167" s="4"/>
      <c r="J167" s="4"/>
      <c r="K167" s="4"/>
      <c r="L167" s="4"/>
      <c r="M167" s="4"/>
      <c r="N167" s="4"/>
      <c r="O167" s="4"/>
      <c r="P167" s="4"/>
      <c r="Q167"/>
    </row>
    <row r="168" spans="2:17" x14ac:dyDescent="0.25">
      <c r="B168"/>
      <c r="C168"/>
      <c r="D168" s="5" t="s">
        <v>4</v>
      </c>
      <c r="E168" s="6" t="s">
        <v>1</v>
      </c>
      <c r="F168" s="49"/>
      <c r="G168" s="49"/>
      <c r="H168" s="7"/>
      <c r="I168" s="7"/>
      <c r="J168" s="4"/>
      <c r="K168" s="8" t="s">
        <v>62</v>
      </c>
      <c r="L168" s="8"/>
      <c r="M168" s="71"/>
      <c r="N168" s="4"/>
      <c r="O168" s="7"/>
      <c r="P168" s="68"/>
      <c r="Q168"/>
    </row>
    <row r="169" spans="2:17" x14ac:dyDescent="0.25">
      <c r="B169"/>
      <c r="C169"/>
      <c r="D169" s="5" t="s">
        <v>5</v>
      </c>
      <c r="E169" s="6" t="s">
        <v>1</v>
      </c>
      <c r="F169" s="49"/>
      <c r="G169" s="49"/>
      <c r="H169" s="7"/>
      <c r="I169" s="7"/>
      <c r="J169" s="4"/>
      <c r="K169" s="5" t="s">
        <v>61</v>
      </c>
      <c r="L169" s="4"/>
      <c r="M169" s="4"/>
      <c r="N169" s="4"/>
      <c r="O169" s="72"/>
      <c r="P169" s="72"/>
      <c r="Q169"/>
    </row>
    <row r="170" spans="2:17" ht="15.75" thickBot="1" x14ac:dyDescent="0.3">
      <c r="B170"/>
      <c r="C170"/>
      <c r="D170"/>
      <c r="E170"/>
      <c r="F170" s="3"/>
      <c r="G170" s="3"/>
      <c r="H170"/>
      <c r="I170"/>
      <c r="J170"/>
      <c r="K170"/>
      <c r="L170"/>
      <c r="M170" s="3"/>
      <c r="N170" s="3"/>
      <c r="O170" s="3"/>
      <c r="P170"/>
      <c r="Q170"/>
    </row>
    <row r="171" spans="2:17" ht="15.75" thickBot="1" x14ac:dyDescent="0.3">
      <c r="B171"/>
      <c r="C171" s="1" t="s">
        <v>51</v>
      </c>
      <c r="D171" s="142" t="s">
        <v>45</v>
      </c>
      <c r="E171" s="141"/>
      <c r="F171" s="142" t="s">
        <v>10</v>
      </c>
      <c r="G171" s="143"/>
      <c r="H171" s="143"/>
      <c r="I171" s="141"/>
      <c r="J171" s="50" t="s">
        <v>7</v>
      </c>
      <c r="K171" s="142" t="s">
        <v>8</v>
      </c>
      <c r="L171" s="143"/>
      <c r="M171" s="141"/>
      <c r="N171" s="142" t="s">
        <v>60</v>
      </c>
      <c r="O171" s="141"/>
      <c r="P171" s="2" t="s">
        <v>9</v>
      </c>
      <c r="Q171"/>
    </row>
    <row r="172" spans="2:17" x14ac:dyDescent="0.25">
      <c r="B172"/>
      <c r="C172" s="64">
        <v>1</v>
      </c>
      <c r="D172" s="144" t="str" cm="1">
        <f t="array" aca="1" ref="D17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172)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172)+55))),"")</f>
        <v/>
      </c>
      <c r="E172" s="145"/>
      <c r="F172" s="144" t="str" cm="1">
        <f t="array" aca="1" ref="F172" ca="1">IFERROR(IF(IF($D172&lt;&gt;"",INDEX(OFFSET(csvSheet!$A$57,ROWS($F$172:F172)-1,0,COUNTA(csvSheet!$A:$A)-ROWS($F$172:F172)-2,COUNTA(csvSheet!$1:$1)-1),MATCH($D172,OFFSET(csvSheet!$A$57,ROWS($F$172:F172)-1,MATCH("Distributor",csvSheet!$1:$1,0)-1,COUNTA(csvSheet!$A:$A)-ROWS($F$172:F172)-2),0),MATCH("MPN + Description",csvSheet!$1:$1,0)),INDEX(OFFSET(csvSheet!$A$57,ROWS($F$172:F172)-1,MATCH("MPN + Description",csvSheet!$1:$1,0)-1,COUNTA(csvSheet!$A:$A)-ROWS($F$172:F172)-2,1),SMALL(IF(OFFSET(csvSheet!$A$57,ROWS($F$172:F172)-1,MATCH("MPN + Description",csvSheet!$1:$1,0)-1,COUNTA(csvSheet!$A:$A)-ROWS($F$172:F172)-2,1)&lt;&gt;"@@@@",ROW(OFFSET(csvSheet!$A$57,ROWS($F$172:F172)-1,MATCH("MPN + Description",csvSheet!$1:$1,0)-1,COUNTA(csvSheet!$A:$A)-ROWS($F$172:F172)-2,1))-MIN(ROW(OFFSET(csvSheet!$A$57,ROWS($F$172:F172)-1,MATCH("MPN + Description",csvSheet!$1:$1,0)-1,COUNTA(csvSheet!$A:$A)-ROWS($F$172:F172)-2,1)))+1),1)))=0,"",IF($D172&lt;&gt;"",INDEX(OFFSET(csvSheet!$A$57,ROWS($F$172:F172)-1,0,COUNTA(csvSheet!$A:$A)-ROWS($F$172:F172)-2,COUNTA(csvSheet!$1:$1)-1),MATCH($D172,OFFSET(csvSheet!$A$57,ROWS($F$172:F172)-1,MATCH("Distributor",csvSheet!$1:$1,0)-1,COUNTA(csvSheet!$A:$A)-ROWS($F$172:F172)-2),0),MATCH("MPN + Description",csvSheet!$1:$1,0)),INDEX(OFFSET(csvSheet!$A$57,ROWS($F$172:F172)-1,MATCH("MPN + Description",csvSheet!$1:$1,0)-1,COUNTA(csvSheet!$A:$A)-ROWS($F$172:F172)-2,1),SMALL(IF(OFFSET(csvSheet!$A$57,ROWS($F$172:F172)-1,MATCH("MPN + Description",csvSheet!$1:$1,0)-1,COUNTA(csvSheet!$A:$A)-ROWS($F$172:F172)-2,1)&lt;&gt;"@@@@",ROW(OFFSET(csvSheet!$A$57,ROWS($F$172:F172)-1,MATCH("MPN + Description",csvSheet!$1:$1,0)-1,COUNTA(csvSheet!$A:$A)-ROWS($F$172:F172)-2,1))-MIN(ROW(OFFSET(csvSheet!$A$57,ROWS($F$172:F172)-1,MATCH("MPN + Description",csvSheet!$1:$1,0)-1,COUNTA(csvSheet!$A:$A)-ROWS($F$172:F172)-2,1)))+1),1)))),"")</f>
        <v>face Mount Schottky Barrier Diode - S</v>
      </c>
      <c r="G172" s="197"/>
      <c r="H172" s="197"/>
      <c r="I172" s="145"/>
      <c r="J172" s="91" t="str" cm="1">
        <f t="array" aca="1" ref="J172" ca="1">IFERROR(IF(IF($D172&lt;&gt;"",INDEX(OFFSET(csvSheet!$A$57,ROWS($J$172:J172)-1,0,COUNTA(csvSheet!$A:$A)-ROWS($J$172:J172)-2,COUNTA(csvSheet!$1:$1)),MATCH($D172,OFFSET(csvSheet!$A$12,ROWS($J$172:J172)-1,MATCH("Distributor",csvSheet!$1:$1,0)-1,COUNTA(csvSheet!$A:$A)-ROWS($J$172:J172)-2,1),0),MATCH("Quantity",csvSheet!$1:$1,0)),INDEX(OFFSET(csvSheet!$A$12,ROWS($J$172:J172)-1,MATCH("Quantity",csvSheet!$1:$1,0)-1,COUNTA(csvSheet!$A:$A)-ROWS($J$172:J172)-2,1),SMALL(IF(OFFSET(csvSheet!$A$12,ROWS($J$172:J172)-1,MATCH("Quantity",csvSheet!$1:$1,0)-1,COUNTA(csvSheet!$A:$A)-ROWS($J$172:J172)-2,1)&lt;&gt;"@@@@",ROW(OFFSET(csvSheet!$A$12,ROWS($J$172:J172)-1,MATCH("Quantity",csvSheet!$1:$1,0)-1,COUNTA(csvSheet!$A:$A)-ROWS($J$172:J172)-2,1))-MIN(ROW(OFFSET(csvSheet!$A$12,ROWS($J$172:J172)-1,MATCH("Quantity",csvSheet!$1:$1,0)-1,COUNTA(csvSheet!$A:$A)-ROWS($J$172:J172)-2,1)))+1),ROWS($J$172:J172))))=0,"",INDEX(OFFSET(csvSheet!$A$12,ROWS($J$172:J172)-1,0,COUNTA(csvSheet!$A:$A)-ROWS($J$172:J172)-2,COUNTA(csvSheet!$1:$1)),MATCH($D172,OFFSET(csvSheet!$A$12,ROWS($J$172:J172)-1,MATCH("Distributor",csvSheet!$1:$1,0)-1,COUNTA(csvSheet!$A:$A)-ROWS($J$172:J172)-2,1),0),MATCH("Quantity",csvSheet!$1:$1,0))),"")</f>
        <v/>
      </c>
      <c r="K172" s="192" t="str">
        <f ca="1">IFERROR(IF($D172&lt;&gt;"",IF(ISNUMBER(VALUE(RIGHT(INDEX(OFFSET(csvSheet!$A$57,ROWS($K$172:K172)-1,0,COUNTA(csvSheet!$A:$A)-ROWS($K$172:K172)-2,COUNTA(csvSheet!$1:$1)),MATCH($D172,OFFSET(csvSheet!$A$57,ROWS($K$172:K172)-1,MATCH("Distributor",csvSheet!$1:$1,0)-1,COUNTA(csvSheet!$A:$A)-ROWS($K$172:K172)-2,1),0),MATCH("Unit Price",csvSheet!$1:$1,0)),LEN(INDEX(OFFSET(csvSheet!$A$57,ROWS($K$172:K172)-1,0,COUNTA(csvSheet!$A:$A)-ROWS($K$172:K172)-2,COUNTA(csvSheet!$1:$1)),MATCH($D172,OFFSET(csvSheet!$A$57,ROWS($K$172:K172)-1,MATCH("Distributor",csvSheet!$1:$1,0)-1,COUNTA(csvSheet!$A:$A)-ROWS($K$172:K172)-2,1),0),MATCH("Unit Price",csvSheet!$1:$1,0)))-FIND(" ",INDEX(OFFSET(csvSheet!$A$57,ROWS($K$172:K172)-1,0,COUNTA(csvSheet!$A:$A)-ROWS($K$172:K172)-2,COUNTA(csvSheet!$1:$1)),MATCH($D172,OFFSET(csvSheet!$A$57,ROWS($K$172:K172)-1,MATCH("Distributor",csvSheet!$1:$1,0)-1,COUNTA(csvSheet!$A:$A)-ROWS($K$172:K172)-2,1),0),MATCH("Unit Price",csvSheet!$1:$1,0)))))),VALUE(RIGHT(INDEX(OFFSET(csvSheet!$A$57,ROWS($K$172:K172)-1,0,COUNTA(csvSheet!$A:$A)-ROWS($K$172:K172)-2,COUNTA(csvSheet!$1:$1)),MATCH($D172,OFFSET(csvSheet!$A$57,ROWS($K$172:K172)-1,MATCH("Distributor",csvSheet!$1:$1,0)-1,COUNTA(csvSheet!$A:$A)-ROWS($K$172:K172)-2,1),0),MATCH("Unit Price",csvSheet!$1:$1,0)),LEN(INDEX(OFFSET(csvSheet!$A$57,ROWS($K$172:K172)-1,0,COUNTA(csvSheet!$A:$A)-ROWS($K$172:K172)-2,COUNTA(csvSheet!$1:$1)),MATCH($D172,OFFSET(csvSheet!$A$57,ROWS($K$172:K172)-1,MATCH("Distributor",csvSheet!$1:$1,0)-1,COUNTA(csvSheet!$A:$A)-ROWS($K$172:K172)-2,1),0),MATCH("Unit Price",csvSheet!$1:$1,0)))-FIND(" ",INDEX(OFFSET(csvSheet!$A$57,ROWS($K$172:K172)-1,0,COUNTA(csvSheet!$A:$A)-ROWS($K$172:K172)-2,COUNTA(csvSheet!$1:$1)),MATCH($D172,OFFSET(csvSheet!$A$57,ROWS($K$172:K172)-1,MATCH("Distributor",csvSheet!$1:$1,0)-1,COUNTA(csvSheet!$A:$A)-ROWS($K$172:K172)-2,1),0),MATCH("Unit Price",csvSheet!$1:$1,0))))),"N/A"),""),"N/A")</f>
        <v/>
      </c>
      <c r="L172" s="193"/>
      <c r="M172" s="194"/>
      <c r="N172" s="195" t="str">
        <f ca="1">IFERROR(IF($D172&lt;&gt;"",IF(ISNUMBER(VALUE(RIGHT(INDEX(OFFSET(csvSheet!$A$57,ROWS($N$172:N172)-1,0,COUNTA(csvSheet!$A:$A)-ROWS($N$172:N172)-2,COUNTA(csvSheet!$1:$1)),MATCH($D172,OFFSET(csvSheet!$A$57,ROWS($N$172:N172)-1,MATCH("Distributor",csvSheet!$1:$1,0)-1,COUNTA(csvSheet!$A:$A)-ROWS($N$172:N172)-2,1),0),MATCH("Total Price",csvSheet!$1:$1,0)),LEN(INDEX(OFFSET(csvSheet!$A$57,ROWS($N$172:N172)-1,0,COUNTA(csvSheet!$A:$A)-ROWS($N$172:N172)-2,COUNTA(csvSheet!$1:$1)),MATCH($D172,OFFSET(csvSheet!$A$57,ROWS($N$172:N172)-1,MATCH("Distributor",csvSheet!$1:$1,0)-1,COUNTA(csvSheet!$A:$A)-ROWS($N$172:N172)-2,1),0),MATCH("Total Price",csvSheet!$1:$1,0)))-FIND(" ",INDEX(OFFSET(csvSheet!$A$57,ROWS($N$172:N172)-1,0,COUNTA(csvSheet!$A:$A)-ROWS($N$172:N172)-2,COUNTA(csvSheet!$1:$1)),MATCH($D172,OFFSET(csvSheet!$A$57,ROWS($N$172:N172)-1,MATCH("Distributor",csvSheet!$1:$1,0)-1,COUNTA(csvSheet!$A:$A)-ROWS($N$172:N172)-2,1),0),MATCH("Total Price",csvSheet!$1:$1,0)))))),VALUE(RIGHT(INDEX(OFFSET(csvSheet!$A$57,ROWS($N$172:N172)-1,0,COUNTA(csvSheet!$A:$A)-ROWS($N$172:N172)-2,COUNTA(csvSheet!$1:$1)),MATCH($D172,OFFSET(csvSheet!$A$57,ROWS($N$172:N172)-1,MATCH("Distributor",csvSheet!$1:$1,0)-1,COUNTA(csvSheet!$A:$A)-ROWS($N$172:N172)-2,1),0),MATCH("Total Price",csvSheet!$1:$1,0)),LEN(INDEX(OFFSET(csvSheet!$A$57,ROWS($N$172:N172)-1,0,COUNTA(csvSheet!$A:$A)-ROWS($N$172:N172)-2,COUNTA(csvSheet!$1:$1)),MATCH($D172,OFFSET(csvSheet!$A$57,ROWS($N$172:N172)-1,MATCH("Distributor",csvSheet!$1:$1,0)-1,COUNTA(csvSheet!$A:$A)-ROWS($N$172:N172)-2,1),0),MATCH("Total Price",csvSheet!$1:$1,0)))-FIND(" ",INDEX(OFFSET(csvSheet!$A$57,ROWS($N$172:N172)-1,0,COUNTA(csvSheet!$A:$A)-ROWS($N$172:N172)-2,COUNTA(csvSheet!$1:$1)),MATCH($D172,OFFSET(csvSheet!$A$57,ROWS($N$172:N172)-1,MATCH("Distributor",csvSheet!$1:$1,0)-1,COUNTA(csvSheet!$A:$A)-ROWS($N$172:N172)-2,1),0),MATCH("Total Price",csvSheet!$1:$1,0))))),"N/A"),""),"N/A")</f>
        <v/>
      </c>
      <c r="O172" s="196"/>
      <c r="P172" s="66"/>
      <c r="Q172"/>
    </row>
    <row r="173" spans="2:17" x14ac:dyDescent="0.25">
      <c r="B173"/>
      <c r="C173" s="62">
        <v>2</v>
      </c>
      <c r="D173" s="154" t="str" cm="1">
        <f t="array" aca="1" ref="D17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173)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173)+55))),"")</f>
        <v/>
      </c>
      <c r="E173" s="155"/>
      <c r="F173" s="180" t="str" cm="1">
        <f t="array" aca="1" ref="F173" ca="1">IFERROR(IF(IF($D173&lt;&gt;"",INDEX(OFFSET(csvSheet!$A$57,ROWS($F$172:F173)-1,0,COUNTA(csvSheet!$A:$A)-ROWS($F$172:F173)-2,COUNTA(csvSheet!$1:$1)-1),MATCH($D173,OFFSET(csvSheet!$A$57,ROWS($F$172:F173)-1,MATCH("Distributor",csvSheet!$1:$1,0)-1,COUNTA(csvSheet!$A:$A)-ROWS($F$172:F173)-2),0),MATCH("MPN + Description",csvSheet!$1:$1,0)),INDEX(OFFSET(csvSheet!$A$57,ROWS($F$172:F173)-1,MATCH("MPN + Description",csvSheet!$1:$1,0)-1,COUNTA(csvSheet!$A:$A)-ROWS($F$172:F173)-2,1),SMALL(IF(OFFSET(csvSheet!$A$57,ROWS($F$172:F173)-1,MATCH("MPN + Description",csvSheet!$1:$1,0)-1,COUNTA(csvSheet!$A:$A)-ROWS($F$172:F173)-2,1)&lt;&gt;"@@@@",ROW(OFFSET(csvSheet!$A$57,ROWS($F$172:F173)-1,MATCH("MPN + Description",csvSheet!$1:$1,0)-1,COUNTA(csvSheet!$A:$A)-ROWS($F$172:F173)-2,1))-MIN(ROW(OFFSET(csvSheet!$A$57,ROWS($F$172:F173)-1,MATCH("MPN + Description",csvSheet!$1:$1,0)-1,COUNTA(csvSheet!$A:$A)-ROWS($F$172:F173)-2,1)))+1),1)))=0,"",IF($D173&lt;&gt;"",INDEX(OFFSET(csvSheet!$A$57,ROWS($F$172:F173)-1,0,COUNTA(csvSheet!$A:$A)-ROWS($F$172:F173)-2,COUNTA(csvSheet!$1:$1)-1),MATCH($D173,OFFSET(csvSheet!$A$57,ROWS($F$172:F173)-1,MATCH("Distributor",csvSheet!$1:$1,0)-1,COUNTA(csvSheet!$A:$A)-ROWS($F$172:F173)-2),0),MATCH("MPN + Description",csvSheet!$1:$1,0)),INDEX(OFFSET(csvSheet!$A$57,ROWS($F$172:F173)-1,MATCH("MPN + Description",csvSheet!$1:$1,0)-1,COUNTA(csvSheet!$A:$A)-ROWS($F$172:F173)-2,1),SMALL(IF(OFFSET(csvSheet!$A$57,ROWS($F$172:F173)-1,MATCH("MPN + Description",csvSheet!$1:$1,0)-1,COUNTA(csvSheet!$A:$A)-ROWS($F$172:F173)-2,1)&lt;&gt;"@@@@",ROW(OFFSET(csvSheet!$A$57,ROWS($F$172:F173)-1,MATCH("MPN + Description",csvSheet!$1:$1,0)-1,COUNTA(csvSheet!$A:$A)-ROWS($F$172:F173)-2,1))-MIN(ROW(OFFSET(csvSheet!$A$57,ROWS($F$172:F173)-1,MATCH("MPN + Description",csvSheet!$1:$1,0)-1,COUNTA(csvSheet!$A:$A)-ROWS($F$172:F173)-2,1)))+1),1)))),"")</f>
        <v>OD-80C</v>
      </c>
      <c r="G173" s="181"/>
      <c r="H173" s="181"/>
      <c r="I173" s="182"/>
      <c r="J173" s="91" t="str" cm="1">
        <f t="array" aca="1" ref="J173" ca="1">IFERROR(IF(IF($D173&lt;&gt;"",INDEX(OFFSET(csvSheet!$A$57,ROWS($J$172:J173)-1,0,COUNTA(csvSheet!$A:$A)-ROWS($J$172:J173)-2,COUNTA(csvSheet!$1:$1)),MATCH($D173,OFFSET(csvSheet!$A$12,ROWS($J$172:J173)-1,MATCH("Distributor",csvSheet!$1:$1,0)-1,COUNTA(csvSheet!$A:$A)-ROWS($J$172:J173)-2,1),0),MATCH("Quantity",csvSheet!$1:$1,0)),INDEX(OFFSET(csvSheet!$A$12,ROWS($J$172:J173)-1,MATCH("Quantity",csvSheet!$1:$1,0)-1,COUNTA(csvSheet!$A:$A)-ROWS($J$172:J173)-2,1),SMALL(IF(OFFSET(csvSheet!$A$12,ROWS($J$172:J173)-1,MATCH("Quantity",csvSheet!$1:$1,0)-1,COUNTA(csvSheet!$A:$A)-ROWS($J$172:J173)-2,1)&lt;&gt;"@@@@",ROW(OFFSET(csvSheet!$A$12,ROWS($J$172:J173)-1,MATCH("Quantity",csvSheet!$1:$1,0)-1,COUNTA(csvSheet!$A:$A)-ROWS($J$172:J173)-2,1))-MIN(ROW(OFFSET(csvSheet!$A$12,ROWS($J$172:J173)-1,MATCH("Quantity",csvSheet!$1:$1,0)-1,COUNTA(csvSheet!$A:$A)-ROWS($J$172:J173)-2,1)))+1),ROWS($J$172:J173))))=0,"",INDEX(OFFSET(csvSheet!$A$12,ROWS($J$172:J173)-1,0,COUNTA(csvSheet!$A:$A)-ROWS($J$172:J173)-2,COUNTA(csvSheet!$1:$1)),MATCH($D173,OFFSET(csvSheet!$A$12,ROWS($J$172:J173)-1,MATCH("Distributor",csvSheet!$1:$1,0)-1,COUNTA(csvSheet!$A:$A)-ROWS($J$172:J173)-2,1),0),MATCH("Quantity",csvSheet!$1:$1,0))),"")</f>
        <v/>
      </c>
      <c r="K173" s="125" t="str">
        <f ca="1">IFERROR(IF($D173&lt;&gt;"",IF(ISNUMBER(VALUE(RIGHT(INDEX(OFFSET(csvSheet!$A$57,ROWS($K$172:K173)-1,0,COUNTA(csvSheet!$A:$A)-ROWS($K$172:K173)-2,COUNTA(csvSheet!$1:$1)),MATCH($D173,OFFSET(csvSheet!$A$57,ROWS($K$172:K173)-1,MATCH("Distributor",csvSheet!$1:$1,0)-1,COUNTA(csvSheet!$A:$A)-ROWS($K$172:K173)-2,1),0),MATCH("Unit Price",csvSheet!$1:$1,0)),LEN(INDEX(OFFSET(csvSheet!$A$57,ROWS($K$172:K173)-1,0,COUNTA(csvSheet!$A:$A)-ROWS($K$172:K173)-2,COUNTA(csvSheet!$1:$1)),MATCH($D173,OFFSET(csvSheet!$A$57,ROWS($K$172:K173)-1,MATCH("Distributor",csvSheet!$1:$1,0)-1,COUNTA(csvSheet!$A:$A)-ROWS($K$172:K173)-2,1),0),MATCH("Unit Price",csvSheet!$1:$1,0)))-FIND(" ",INDEX(OFFSET(csvSheet!$A$57,ROWS($K$172:K173)-1,0,COUNTA(csvSheet!$A:$A)-ROWS($K$172:K173)-2,COUNTA(csvSheet!$1:$1)),MATCH($D173,OFFSET(csvSheet!$A$57,ROWS($K$172:K173)-1,MATCH("Distributor",csvSheet!$1:$1,0)-1,COUNTA(csvSheet!$A:$A)-ROWS($K$172:K173)-2,1),0),MATCH("Unit Price",csvSheet!$1:$1,0)))))),VALUE(RIGHT(INDEX(OFFSET(csvSheet!$A$57,ROWS($K$172:K173)-1,0,COUNTA(csvSheet!$A:$A)-ROWS($K$172:K173)-2,COUNTA(csvSheet!$1:$1)),MATCH($D173,OFFSET(csvSheet!$A$57,ROWS($K$172:K173)-1,MATCH("Distributor",csvSheet!$1:$1,0)-1,COUNTA(csvSheet!$A:$A)-ROWS($K$172:K173)-2,1),0),MATCH("Unit Price",csvSheet!$1:$1,0)),LEN(INDEX(OFFSET(csvSheet!$A$57,ROWS($K$172:K173)-1,0,COUNTA(csvSheet!$A:$A)-ROWS($K$172:K173)-2,COUNTA(csvSheet!$1:$1)),MATCH($D173,OFFSET(csvSheet!$A$57,ROWS($K$172:K173)-1,MATCH("Distributor",csvSheet!$1:$1,0)-1,COUNTA(csvSheet!$A:$A)-ROWS($K$172:K173)-2,1),0),MATCH("Unit Price",csvSheet!$1:$1,0)))-FIND(" ",INDEX(OFFSET(csvSheet!$A$57,ROWS($K$172:K173)-1,0,COUNTA(csvSheet!$A:$A)-ROWS($K$172:K173)-2,COUNTA(csvSheet!$1:$1)),MATCH($D173,OFFSET(csvSheet!$A$57,ROWS($K$172:K173)-1,MATCH("Distributor",csvSheet!$1:$1,0)-1,COUNTA(csvSheet!$A:$A)-ROWS($K$172:K173)-2,1),0),MATCH("Unit Price",csvSheet!$1:$1,0))))),"N/A"),""),"N/A")</f>
        <v/>
      </c>
      <c r="L173" s="126"/>
      <c r="M173" s="127"/>
      <c r="N173" s="125" t="str">
        <f ca="1">IFERROR(IF($D173&lt;&gt;"",IF(ISNUMBER(VALUE(RIGHT(INDEX(OFFSET(csvSheet!$A$57,ROWS($N$172:N173)-1,0,COUNTA(csvSheet!$A:$A)-ROWS($N$172:N173)-2,COUNTA(csvSheet!$1:$1)),MATCH($D173,OFFSET(csvSheet!$A$57,ROWS($N$172:N173)-1,MATCH("Distributor",csvSheet!$1:$1,0)-1,COUNTA(csvSheet!$A:$A)-ROWS($N$172:N173)-2,1),0),MATCH("Total Price",csvSheet!$1:$1,0)),LEN(INDEX(OFFSET(csvSheet!$A$57,ROWS($N$172:N173)-1,0,COUNTA(csvSheet!$A:$A)-ROWS($N$172:N173)-2,COUNTA(csvSheet!$1:$1)),MATCH($D173,OFFSET(csvSheet!$A$57,ROWS($N$172:N173)-1,MATCH("Distributor",csvSheet!$1:$1,0)-1,COUNTA(csvSheet!$A:$A)-ROWS($N$172:N173)-2,1),0),MATCH("Total Price",csvSheet!$1:$1,0)))-FIND(" ",INDEX(OFFSET(csvSheet!$A$57,ROWS($N$172:N173)-1,0,COUNTA(csvSheet!$A:$A)-ROWS($N$172:N173)-2,COUNTA(csvSheet!$1:$1)),MATCH($D173,OFFSET(csvSheet!$A$57,ROWS($N$172:N173)-1,MATCH("Distributor",csvSheet!$1:$1,0)-1,COUNTA(csvSheet!$A:$A)-ROWS($N$172:N173)-2,1),0),MATCH("Total Price",csvSheet!$1:$1,0)))))),VALUE(RIGHT(INDEX(OFFSET(csvSheet!$A$57,ROWS($N$172:N173)-1,0,COUNTA(csvSheet!$A:$A)-ROWS($N$172:N173)-2,COUNTA(csvSheet!$1:$1)),MATCH($D173,OFFSET(csvSheet!$A$57,ROWS($N$172:N173)-1,MATCH("Distributor",csvSheet!$1:$1,0)-1,COUNTA(csvSheet!$A:$A)-ROWS($N$172:N173)-2,1),0),MATCH("Total Price",csvSheet!$1:$1,0)),LEN(INDEX(OFFSET(csvSheet!$A$57,ROWS($N$172:N173)-1,0,COUNTA(csvSheet!$A:$A)-ROWS($N$172:N173)-2,COUNTA(csvSheet!$1:$1)),MATCH($D173,OFFSET(csvSheet!$A$57,ROWS($N$172:N173)-1,MATCH("Distributor",csvSheet!$1:$1,0)-1,COUNTA(csvSheet!$A:$A)-ROWS($N$172:N173)-2,1),0),MATCH("Total Price",csvSheet!$1:$1,0)))-FIND(" ",INDEX(OFFSET(csvSheet!$A$57,ROWS($N$172:N173)-1,0,COUNTA(csvSheet!$A:$A)-ROWS($N$172:N173)-2,COUNTA(csvSheet!$1:$1)),MATCH($D173,OFFSET(csvSheet!$A$57,ROWS($N$172:N173)-1,MATCH("Distributor",csvSheet!$1:$1,0)-1,COUNTA(csvSheet!$A:$A)-ROWS($N$172:N173)-2,1),0),MATCH("Total Price",csvSheet!$1:$1,0))))),"N/A"),""),"N/A")</f>
        <v/>
      </c>
      <c r="O173" s="127"/>
      <c r="P173" s="59"/>
      <c r="Q173"/>
    </row>
    <row r="174" spans="2:17" x14ac:dyDescent="0.25">
      <c r="B174"/>
      <c r="C174" s="62">
        <v>3</v>
      </c>
      <c r="D174" s="154" t="str" cm="1">
        <f t="array" aca="1" ref="D17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174)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174)+55))),"")</f>
        <v>RS</v>
      </c>
      <c r="E174" s="155"/>
      <c r="F174" s="170" t="str" cm="1">
        <f t="array" aca="1" ref="F174" ca="1">IFERROR(IF(IF($D174&lt;&gt;"",INDEX(OFFSET(csvSheet!$A$57,ROWS($F$172:F174)-1,0,COUNTA(csvSheet!$A:$A)-ROWS($F$172:F174)-2,COUNTA(csvSheet!$1:$1)-1),MATCH($D174,OFFSET(csvSheet!$A$57,ROWS($F$172:F174)-1,MATCH("Distributor",csvSheet!$1:$1,0)-1,COUNTA(csvSheet!$A:$A)-ROWS($F$172:F174)-2),0),MATCH("MPN + Description",csvSheet!$1:$1,0)),INDEX(OFFSET(csvSheet!$A$57,ROWS($F$172:F174)-1,MATCH("MPN + Description",csvSheet!$1:$1,0)-1,COUNTA(csvSheet!$A:$A)-ROWS($F$172:F174)-2,1),SMALL(IF(OFFSET(csvSheet!$A$57,ROWS($F$172:F174)-1,MATCH("MPN + Description",csvSheet!$1:$1,0)-1,COUNTA(csvSheet!$A:$A)-ROWS($F$172:F174)-2,1)&lt;&gt;"@@@@",ROW(OFFSET(csvSheet!$A$57,ROWS($F$172:F174)-1,MATCH("MPN + Description",csvSheet!$1:$1,0)-1,COUNTA(csvSheet!$A:$A)-ROWS($F$172:F174)-2,1))-MIN(ROW(OFFSET(csvSheet!$A$57,ROWS($F$172:F174)-1,MATCH("MPN + Description",csvSheet!$1:$1,0)-1,COUNTA(csvSheet!$A:$A)-ROWS($F$172:F174)-2,1)))+1),1)))=0,"",IF($D174&lt;&gt;"",INDEX(OFFSET(csvSheet!$A$57,ROWS($F$172:F174)-1,0,COUNTA(csvSheet!$A:$A)-ROWS($F$172:F174)-2,COUNTA(csvSheet!$1:$1)-1),MATCH($D174,OFFSET(csvSheet!$A$57,ROWS($F$172:F174)-1,MATCH("Distributor",csvSheet!$1:$1,0)-1,COUNTA(csvSheet!$A:$A)-ROWS($F$172:F174)-2),0),MATCH("MPN + Description",csvSheet!$1:$1,0)),INDEX(OFFSET(csvSheet!$A$57,ROWS($F$172:F174)-1,MATCH("MPN + Description",csvSheet!$1:$1,0)-1,COUNTA(csvSheet!$A:$A)-ROWS($F$172:F174)-2,1),SMALL(IF(OFFSET(csvSheet!$A$57,ROWS($F$172:F174)-1,MATCH("MPN + Description",csvSheet!$1:$1,0)-1,COUNTA(csvSheet!$A:$A)-ROWS($F$172:F174)-2,1)&lt;&gt;"@@@@",ROW(OFFSET(csvSheet!$A$57,ROWS($F$172:F174)-1,MATCH("MPN + Description",csvSheet!$1:$1,0)-1,COUNTA(csvSheet!$A:$A)-ROWS($F$172:F174)-2,1))-MIN(ROW(OFFSET(csvSheet!$A$57,ROWS($F$172:F174)-1,MATCH("MPN + Description",csvSheet!$1:$1,0)-1,COUNTA(csvSheet!$A:$A)-ROWS($F$172:F174)-2,1)))+1),1)))),"")</f>
        <v>FNM-1 | 1 Amp FNM Fuse, 250 Volts Dua</v>
      </c>
      <c r="G174" s="171"/>
      <c r="H174" s="171"/>
      <c r="I174" s="172"/>
      <c r="J174" s="91" t="str" cm="1">
        <f t="array" aca="1" ref="J174" ca="1">IFERROR(IF(IF($D174&lt;&gt;"",INDEX(OFFSET(csvSheet!$A$57,ROWS($J$172:J174)-1,0,COUNTA(csvSheet!$A:$A)-ROWS($J$172:J174)-2,COUNTA(csvSheet!$1:$1)),MATCH($D174,OFFSET(csvSheet!$A$12,ROWS($J$172:J174)-1,MATCH("Distributor",csvSheet!$1:$1,0)-1,COUNTA(csvSheet!$A:$A)-ROWS($J$172:J174)-2,1),0),MATCH("Quantity",csvSheet!$1:$1,0)),INDEX(OFFSET(csvSheet!$A$12,ROWS($J$172:J174)-1,MATCH("Quantity",csvSheet!$1:$1,0)-1,COUNTA(csvSheet!$A:$A)-ROWS($J$172:J174)-2,1),SMALL(IF(OFFSET(csvSheet!$A$12,ROWS($J$172:J174)-1,MATCH("Quantity",csvSheet!$1:$1,0)-1,COUNTA(csvSheet!$A:$A)-ROWS($J$172:J174)-2,1)&lt;&gt;"@@@@",ROW(OFFSET(csvSheet!$A$12,ROWS($J$172:J174)-1,MATCH("Quantity",csvSheet!$1:$1,0)-1,COUNTA(csvSheet!$A:$A)-ROWS($J$172:J174)-2,1))-MIN(ROW(OFFSET(csvSheet!$A$12,ROWS($J$172:J174)-1,MATCH("Quantity",csvSheet!$1:$1,0)-1,COUNTA(csvSheet!$A:$A)-ROWS($J$172:J174)-2,1)))+1),ROWS($J$172:J174))))=0,"",INDEX(OFFSET(csvSheet!$A$12,ROWS($J$172:J174)-1,0,COUNTA(csvSheet!$A:$A)-ROWS($J$172:J174)-2,COUNTA(csvSheet!$1:$1)),MATCH($D174,OFFSET(csvSheet!$A$12,ROWS($J$172:J174)-1,MATCH("Distributor",csvSheet!$1:$1,0)-1,COUNTA(csvSheet!$A:$A)-ROWS($J$172:J174)-2,1),0),MATCH("Quantity",csvSheet!$1:$1,0))),"")</f>
        <v/>
      </c>
      <c r="K174" s="125">
        <f ca="1">IFERROR(IF($D174&lt;&gt;"",IF(ISNUMBER(VALUE(RIGHT(INDEX(OFFSET(csvSheet!$A$57,ROWS($K$172:K174)-1,0,COUNTA(csvSheet!$A:$A)-ROWS($K$172:K174)-2,COUNTA(csvSheet!$1:$1)),MATCH($D174,OFFSET(csvSheet!$A$57,ROWS($K$172:K174)-1,MATCH("Distributor",csvSheet!$1:$1,0)-1,COUNTA(csvSheet!$A:$A)-ROWS($K$172:K174)-2,1),0),MATCH("Unit Price",csvSheet!$1:$1,0)),LEN(INDEX(OFFSET(csvSheet!$A$57,ROWS($K$172:K174)-1,0,COUNTA(csvSheet!$A:$A)-ROWS($K$172:K174)-2,COUNTA(csvSheet!$1:$1)),MATCH($D174,OFFSET(csvSheet!$A$57,ROWS($K$172:K174)-1,MATCH("Distributor",csvSheet!$1:$1,0)-1,COUNTA(csvSheet!$A:$A)-ROWS($K$172:K174)-2,1),0),MATCH("Unit Price",csvSheet!$1:$1,0)))-FIND(" ",INDEX(OFFSET(csvSheet!$A$57,ROWS($K$172:K174)-1,0,COUNTA(csvSheet!$A:$A)-ROWS($K$172:K174)-2,COUNTA(csvSheet!$1:$1)),MATCH($D174,OFFSET(csvSheet!$A$57,ROWS($K$172:K174)-1,MATCH("Distributor",csvSheet!$1:$1,0)-1,COUNTA(csvSheet!$A:$A)-ROWS($K$172:K174)-2,1),0),MATCH("Unit Price",csvSheet!$1:$1,0)))))),VALUE(RIGHT(INDEX(OFFSET(csvSheet!$A$57,ROWS($K$172:K174)-1,0,COUNTA(csvSheet!$A:$A)-ROWS($K$172:K174)-2,COUNTA(csvSheet!$1:$1)),MATCH($D174,OFFSET(csvSheet!$A$57,ROWS($K$172:K174)-1,MATCH("Distributor",csvSheet!$1:$1,0)-1,COUNTA(csvSheet!$A:$A)-ROWS($K$172:K174)-2,1),0),MATCH("Unit Price",csvSheet!$1:$1,0)),LEN(INDEX(OFFSET(csvSheet!$A$57,ROWS($K$172:K174)-1,0,COUNTA(csvSheet!$A:$A)-ROWS($K$172:K174)-2,COUNTA(csvSheet!$1:$1)),MATCH($D174,OFFSET(csvSheet!$A$57,ROWS($K$172:K174)-1,MATCH("Distributor",csvSheet!$1:$1,0)-1,COUNTA(csvSheet!$A:$A)-ROWS($K$172:K174)-2,1),0),MATCH("Unit Price",csvSheet!$1:$1,0)))-FIND(" ",INDEX(OFFSET(csvSheet!$A$57,ROWS($K$172:K174)-1,0,COUNTA(csvSheet!$A:$A)-ROWS($K$172:K174)-2,COUNTA(csvSheet!$1:$1)),MATCH($D174,OFFSET(csvSheet!$A$57,ROWS($K$172:K174)-1,MATCH("Distributor",csvSheet!$1:$1,0)-1,COUNTA(csvSheet!$A:$A)-ROWS($K$172:K174)-2,1),0),MATCH("Unit Price",csvSheet!$1:$1,0))))),"N/A"),""),"N/A")</f>
        <v>1390.8240000000001</v>
      </c>
      <c r="L174" s="126"/>
      <c r="M174" s="127"/>
      <c r="N174" s="125">
        <f ca="1">IFERROR(IF($D174&lt;&gt;"",IF(ISNUMBER(VALUE(RIGHT(INDEX(OFFSET(csvSheet!$A$57,ROWS($N$172:N174)-1,0,COUNTA(csvSheet!$A:$A)-ROWS($N$172:N174)-2,COUNTA(csvSheet!$1:$1)),MATCH($D174,OFFSET(csvSheet!$A$57,ROWS($N$172:N174)-1,MATCH("Distributor",csvSheet!$1:$1,0)-1,COUNTA(csvSheet!$A:$A)-ROWS($N$172:N174)-2,1),0),MATCH("Total Price",csvSheet!$1:$1,0)),LEN(INDEX(OFFSET(csvSheet!$A$57,ROWS($N$172:N174)-1,0,COUNTA(csvSheet!$A:$A)-ROWS($N$172:N174)-2,COUNTA(csvSheet!$1:$1)),MATCH($D174,OFFSET(csvSheet!$A$57,ROWS($N$172:N174)-1,MATCH("Distributor",csvSheet!$1:$1,0)-1,COUNTA(csvSheet!$A:$A)-ROWS($N$172:N174)-2,1),0),MATCH("Total Price",csvSheet!$1:$1,0)))-FIND(" ",INDEX(OFFSET(csvSheet!$A$57,ROWS($N$172:N174)-1,0,COUNTA(csvSheet!$A:$A)-ROWS($N$172:N174)-2,COUNTA(csvSheet!$1:$1)),MATCH($D174,OFFSET(csvSheet!$A$57,ROWS($N$172:N174)-1,MATCH("Distributor",csvSheet!$1:$1,0)-1,COUNTA(csvSheet!$A:$A)-ROWS($N$172:N174)-2,1),0),MATCH("Total Price",csvSheet!$1:$1,0)))))),VALUE(RIGHT(INDEX(OFFSET(csvSheet!$A$57,ROWS($N$172:N174)-1,0,COUNTA(csvSheet!$A:$A)-ROWS($N$172:N174)-2,COUNTA(csvSheet!$1:$1)),MATCH($D174,OFFSET(csvSheet!$A$57,ROWS($N$172:N174)-1,MATCH("Distributor",csvSheet!$1:$1,0)-1,COUNTA(csvSheet!$A:$A)-ROWS($N$172:N174)-2,1),0),MATCH("Total Price",csvSheet!$1:$1,0)),LEN(INDEX(OFFSET(csvSheet!$A$57,ROWS($N$172:N174)-1,0,COUNTA(csvSheet!$A:$A)-ROWS($N$172:N174)-2,COUNTA(csvSheet!$1:$1)),MATCH($D174,OFFSET(csvSheet!$A$57,ROWS($N$172:N174)-1,MATCH("Distributor",csvSheet!$1:$1,0)-1,COUNTA(csvSheet!$A:$A)-ROWS($N$172:N174)-2,1),0),MATCH("Total Price",csvSheet!$1:$1,0)))-FIND(" ",INDEX(OFFSET(csvSheet!$A$57,ROWS($N$172:N174)-1,0,COUNTA(csvSheet!$A:$A)-ROWS($N$172:N174)-2,COUNTA(csvSheet!$1:$1)),MATCH($D174,OFFSET(csvSheet!$A$57,ROWS($N$172:N174)-1,MATCH("Distributor",csvSheet!$1:$1,0)-1,COUNTA(csvSheet!$A:$A)-ROWS($N$172:N174)-2,1),0),MATCH("Total Price",csvSheet!$1:$1,0))))),"N/A"),""),"N/A")</f>
        <v>1390.82</v>
      </c>
      <c r="O174" s="127"/>
      <c r="P174" s="59"/>
      <c r="Q174"/>
    </row>
    <row r="175" spans="2:17" x14ac:dyDescent="0.25">
      <c r="B175"/>
      <c r="C175" s="62">
        <v>4</v>
      </c>
      <c r="D175" s="154" t="str" cm="1">
        <f t="array" aca="1" ref="D17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175)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175)+55))),"")</f>
        <v/>
      </c>
      <c r="E175" s="155"/>
      <c r="F175" s="170" t="str" cm="1">
        <f t="array" aca="1" ref="F175" ca="1">IFERROR(IF(IF($D175&lt;&gt;"",INDEX(OFFSET(csvSheet!$A$57,ROWS($F$172:F175)-1,0,COUNTA(csvSheet!$A:$A)-ROWS($F$172:F175)-2,COUNTA(csvSheet!$1:$1)-1),MATCH($D175,OFFSET(csvSheet!$A$57,ROWS($F$172:F175)-1,MATCH("Distributor",csvSheet!$1:$1,0)-1,COUNTA(csvSheet!$A:$A)-ROWS($F$172:F175)-2),0),MATCH("MPN + Description",csvSheet!$1:$1,0)),INDEX(OFFSET(csvSheet!$A$57,ROWS($F$172:F175)-1,MATCH("MPN + Description",csvSheet!$1:$1,0)-1,COUNTA(csvSheet!$A:$A)-ROWS($F$172:F175)-2,1),SMALL(IF(OFFSET(csvSheet!$A$57,ROWS($F$172:F175)-1,MATCH("MPN + Description",csvSheet!$1:$1,0)-1,COUNTA(csvSheet!$A:$A)-ROWS($F$172:F175)-2,1)&lt;&gt;"@@@@",ROW(OFFSET(csvSheet!$A$57,ROWS($F$172:F175)-1,MATCH("MPN + Description",csvSheet!$1:$1,0)-1,COUNTA(csvSheet!$A:$A)-ROWS($F$172:F175)-2,1))-MIN(ROW(OFFSET(csvSheet!$A$57,ROWS($F$172:F175)-1,MATCH("MPN + Description",csvSheet!$1:$1,0)-1,COUNTA(csvSheet!$A:$A)-ROWS($F$172:F175)-2,1)))+1),1)))=0,"",IF($D175&lt;&gt;"",INDEX(OFFSET(csvSheet!$A$57,ROWS($F$172:F175)-1,0,COUNTA(csvSheet!$A:$A)-ROWS($F$172:F175)-2,COUNTA(csvSheet!$1:$1)-1),MATCH($D175,OFFSET(csvSheet!$A$57,ROWS($F$172:F175)-1,MATCH("Distributor",csvSheet!$1:$1,0)-1,COUNTA(csvSheet!$A:$A)-ROWS($F$172:F175)-2),0),MATCH("MPN + Description",csvSheet!$1:$1,0)),INDEX(OFFSET(csvSheet!$A$57,ROWS($F$172:F175)-1,MATCH("MPN + Description",csvSheet!$1:$1,0)-1,COUNTA(csvSheet!$A:$A)-ROWS($F$172:F175)-2,1),SMALL(IF(OFFSET(csvSheet!$A$57,ROWS($F$172:F175)-1,MATCH("MPN + Description",csvSheet!$1:$1,0)-1,COUNTA(csvSheet!$A:$A)-ROWS($F$172:F175)-2,1)&lt;&gt;"@@@@",ROW(OFFSET(csvSheet!$A$57,ROWS($F$172:F175)-1,MATCH("MPN + Description",csvSheet!$1:$1,0)-1,COUNTA(csvSheet!$A:$A)-ROWS($F$172:F175)-2,1))-MIN(ROW(OFFSET(csvSheet!$A$57,ROWS($F$172:F175)-1,MATCH("MPN + Description",csvSheet!$1:$1,0)-1,COUNTA(csvSheet!$A:$A)-ROWS($F$172:F175)-2,1)))+1),1)))),"")</f>
        <v xml:space="preserve">l element time delay fuse (Discon by </v>
      </c>
      <c r="G175" s="171"/>
      <c r="H175" s="171"/>
      <c r="I175" s="172"/>
      <c r="J175" s="91" t="str" cm="1">
        <f t="array" aca="1" ref="J175" ca="1">IFERROR(IF(IF($D175&lt;&gt;"",INDEX(OFFSET(csvSheet!$A$57,ROWS($J$172:J175)-1,0,COUNTA(csvSheet!$A:$A)-ROWS($J$172:J175)-2,COUNTA(csvSheet!$1:$1)),MATCH($D175,OFFSET(csvSheet!$A$12,ROWS($J$172:J175)-1,MATCH("Distributor",csvSheet!$1:$1,0)-1,COUNTA(csvSheet!$A:$A)-ROWS($J$172:J175)-2,1),0),MATCH("Quantity",csvSheet!$1:$1,0)),INDEX(OFFSET(csvSheet!$A$12,ROWS($J$172:J175)-1,MATCH("Quantity",csvSheet!$1:$1,0)-1,COUNTA(csvSheet!$A:$A)-ROWS($J$172:J175)-2,1),SMALL(IF(OFFSET(csvSheet!$A$12,ROWS($J$172:J175)-1,MATCH("Quantity",csvSheet!$1:$1,0)-1,COUNTA(csvSheet!$A:$A)-ROWS($J$172:J175)-2,1)&lt;&gt;"@@@@",ROW(OFFSET(csvSheet!$A$12,ROWS($J$172:J175)-1,MATCH("Quantity",csvSheet!$1:$1,0)-1,COUNTA(csvSheet!$A:$A)-ROWS($J$172:J175)-2,1))-MIN(ROW(OFFSET(csvSheet!$A$12,ROWS($J$172:J175)-1,MATCH("Quantity",csvSheet!$1:$1,0)-1,COUNTA(csvSheet!$A:$A)-ROWS($J$172:J175)-2,1)))+1),ROWS($J$172:J175))))=0,"",INDEX(OFFSET(csvSheet!$A$12,ROWS($J$172:J175)-1,0,COUNTA(csvSheet!$A:$A)-ROWS($J$172:J175)-2,COUNTA(csvSheet!$1:$1)),MATCH($D175,OFFSET(csvSheet!$A$12,ROWS($J$172:J175)-1,MATCH("Distributor",csvSheet!$1:$1,0)-1,COUNTA(csvSheet!$A:$A)-ROWS($J$172:J175)-2,1),0),MATCH("Quantity",csvSheet!$1:$1,0))),"")</f>
        <v/>
      </c>
      <c r="K175" s="125" t="str">
        <f ca="1">IFERROR(IF($D175&lt;&gt;"",IF(ISNUMBER(VALUE(RIGHT(INDEX(OFFSET(csvSheet!$A$57,ROWS($K$172:K175)-1,0,COUNTA(csvSheet!$A:$A)-ROWS($K$172:K175)-2,COUNTA(csvSheet!$1:$1)),MATCH($D175,OFFSET(csvSheet!$A$57,ROWS($K$172:K175)-1,MATCH("Distributor",csvSheet!$1:$1,0)-1,COUNTA(csvSheet!$A:$A)-ROWS($K$172:K175)-2,1),0),MATCH("Unit Price",csvSheet!$1:$1,0)),LEN(INDEX(OFFSET(csvSheet!$A$57,ROWS($K$172:K175)-1,0,COUNTA(csvSheet!$A:$A)-ROWS($K$172:K175)-2,COUNTA(csvSheet!$1:$1)),MATCH($D175,OFFSET(csvSheet!$A$57,ROWS($K$172:K175)-1,MATCH("Distributor",csvSheet!$1:$1,0)-1,COUNTA(csvSheet!$A:$A)-ROWS($K$172:K175)-2,1),0),MATCH("Unit Price",csvSheet!$1:$1,0)))-FIND(" ",INDEX(OFFSET(csvSheet!$A$57,ROWS($K$172:K175)-1,0,COUNTA(csvSheet!$A:$A)-ROWS($K$172:K175)-2,COUNTA(csvSheet!$1:$1)),MATCH($D175,OFFSET(csvSheet!$A$57,ROWS($K$172:K175)-1,MATCH("Distributor",csvSheet!$1:$1,0)-1,COUNTA(csvSheet!$A:$A)-ROWS($K$172:K175)-2,1),0),MATCH("Unit Price",csvSheet!$1:$1,0)))))),VALUE(RIGHT(INDEX(OFFSET(csvSheet!$A$57,ROWS($K$172:K175)-1,0,COUNTA(csvSheet!$A:$A)-ROWS($K$172:K175)-2,COUNTA(csvSheet!$1:$1)),MATCH($D175,OFFSET(csvSheet!$A$57,ROWS($K$172:K175)-1,MATCH("Distributor",csvSheet!$1:$1,0)-1,COUNTA(csvSheet!$A:$A)-ROWS($K$172:K175)-2,1),0),MATCH("Unit Price",csvSheet!$1:$1,0)),LEN(INDEX(OFFSET(csvSheet!$A$57,ROWS($K$172:K175)-1,0,COUNTA(csvSheet!$A:$A)-ROWS($K$172:K175)-2,COUNTA(csvSheet!$1:$1)),MATCH($D175,OFFSET(csvSheet!$A$57,ROWS($K$172:K175)-1,MATCH("Distributor",csvSheet!$1:$1,0)-1,COUNTA(csvSheet!$A:$A)-ROWS($K$172:K175)-2,1),0),MATCH("Unit Price",csvSheet!$1:$1,0)))-FIND(" ",INDEX(OFFSET(csvSheet!$A$57,ROWS($K$172:K175)-1,0,COUNTA(csvSheet!$A:$A)-ROWS($K$172:K175)-2,COUNTA(csvSheet!$1:$1)),MATCH($D175,OFFSET(csvSheet!$A$57,ROWS($K$172:K175)-1,MATCH("Distributor",csvSheet!$1:$1,0)-1,COUNTA(csvSheet!$A:$A)-ROWS($K$172:K175)-2,1),0),MATCH("Unit Price",csvSheet!$1:$1,0))))),"N/A"),""),"N/A")</f>
        <v/>
      </c>
      <c r="L175" s="126"/>
      <c r="M175" s="127"/>
      <c r="N175" s="125" t="str">
        <f ca="1">IFERROR(IF($D175&lt;&gt;"",IF(ISNUMBER(VALUE(RIGHT(INDEX(OFFSET(csvSheet!$A$57,ROWS($N$172:N175)-1,0,COUNTA(csvSheet!$A:$A)-ROWS($N$172:N175)-2,COUNTA(csvSheet!$1:$1)),MATCH($D175,OFFSET(csvSheet!$A$57,ROWS($N$172:N175)-1,MATCH("Distributor",csvSheet!$1:$1,0)-1,COUNTA(csvSheet!$A:$A)-ROWS($N$172:N175)-2,1),0),MATCH("Total Price",csvSheet!$1:$1,0)),LEN(INDEX(OFFSET(csvSheet!$A$57,ROWS($N$172:N175)-1,0,COUNTA(csvSheet!$A:$A)-ROWS($N$172:N175)-2,COUNTA(csvSheet!$1:$1)),MATCH($D175,OFFSET(csvSheet!$A$57,ROWS($N$172:N175)-1,MATCH("Distributor",csvSheet!$1:$1,0)-1,COUNTA(csvSheet!$A:$A)-ROWS($N$172:N175)-2,1),0),MATCH("Total Price",csvSheet!$1:$1,0)))-FIND(" ",INDEX(OFFSET(csvSheet!$A$57,ROWS($N$172:N175)-1,0,COUNTA(csvSheet!$A:$A)-ROWS($N$172:N175)-2,COUNTA(csvSheet!$1:$1)),MATCH($D175,OFFSET(csvSheet!$A$57,ROWS($N$172:N175)-1,MATCH("Distributor",csvSheet!$1:$1,0)-1,COUNTA(csvSheet!$A:$A)-ROWS($N$172:N175)-2,1),0),MATCH("Total Price",csvSheet!$1:$1,0)))))),VALUE(RIGHT(INDEX(OFFSET(csvSheet!$A$57,ROWS($N$172:N175)-1,0,COUNTA(csvSheet!$A:$A)-ROWS($N$172:N175)-2,COUNTA(csvSheet!$1:$1)),MATCH($D175,OFFSET(csvSheet!$A$57,ROWS($N$172:N175)-1,MATCH("Distributor",csvSheet!$1:$1,0)-1,COUNTA(csvSheet!$A:$A)-ROWS($N$172:N175)-2,1),0),MATCH("Total Price",csvSheet!$1:$1,0)),LEN(INDEX(OFFSET(csvSheet!$A$57,ROWS($N$172:N175)-1,0,COUNTA(csvSheet!$A:$A)-ROWS($N$172:N175)-2,COUNTA(csvSheet!$1:$1)),MATCH($D175,OFFSET(csvSheet!$A$57,ROWS($N$172:N175)-1,MATCH("Distributor",csvSheet!$1:$1,0)-1,COUNTA(csvSheet!$A:$A)-ROWS($N$172:N175)-2,1),0),MATCH("Total Price",csvSheet!$1:$1,0)))-FIND(" ",INDEX(OFFSET(csvSheet!$A$57,ROWS($N$172:N175)-1,0,COUNTA(csvSheet!$A:$A)-ROWS($N$172:N175)-2,COUNTA(csvSheet!$1:$1)),MATCH($D175,OFFSET(csvSheet!$A$57,ROWS($N$172:N175)-1,MATCH("Distributor",csvSheet!$1:$1,0)-1,COUNTA(csvSheet!$A:$A)-ROWS($N$172:N175)-2,1),0),MATCH("Total Price",csvSheet!$1:$1,0))))),"N/A"),""),"N/A")</f>
        <v/>
      </c>
      <c r="O175" s="127"/>
      <c r="P175" s="59"/>
      <c r="Q175"/>
    </row>
    <row r="176" spans="2:17" x14ac:dyDescent="0.25">
      <c r="B176"/>
      <c r="C176" s="62">
        <v>5</v>
      </c>
      <c r="D176" s="154" t="str" cm="1">
        <f t="array" aca="1" ref="D17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176)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176)+55))),"")</f>
        <v/>
      </c>
      <c r="E176" s="155"/>
      <c r="F176" s="170" t="str" cm="1">
        <f t="array" aca="1" ref="F176" ca="1">IFERROR(IF(IF($D176&lt;&gt;"",INDEX(OFFSET(csvSheet!$A$57,ROWS($F$172:F176)-1,0,COUNTA(csvSheet!$A:$A)-ROWS($F$172:F176)-2,COUNTA(csvSheet!$1:$1)-1),MATCH($D176,OFFSET(csvSheet!$A$57,ROWS($F$172:F176)-1,MATCH("Distributor",csvSheet!$1:$1,0)-1,COUNTA(csvSheet!$A:$A)-ROWS($F$172:F176)-2),0),MATCH("MPN + Description",csvSheet!$1:$1,0)),INDEX(OFFSET(csvSheet!$A$57,ROWS($F$172:F176)-1,MATCH("MPN + Description",csvSheet!$1:$1,0)-1,COUNTA(csvSheet!$A:$A)-ROWS($F$172:F176)-2,1),SMALL(IF(OFFSET(csvSheet!$A$57,ROWS($F$172:F176)-1,MATCH("MPN + Description",csvSheet!$1:$1,0)-1,COUNTA(csvSheet!$A:$A)-ROWS($F$172:F176)-2,1)&lt;&gt;"@@@@",ROW(OFFSET(csvSheet!$A$57,ROWS($F$172:F176)-1,MATCH("MPN + Description",csvSheet!$1:$1,0)-1,COUNTA(csvSheet!$A:$A)-ROWS($F$172:F176)-2,1))-MIN(ROW(OFFSET(csvSheet!$A$57,ROWS($F$172:F176)-1,MATCH("MPN + Description",csvSheet!$1:$1,0)-1,COUNTA(csvSheet!$A:$A)-ROWS($F$172:F176)-2,1)))+1),1)))=0,"",IF($D176&lt;&gt;"",INDEX(OFFSET(csvSheet!$A$57,ROWS($F$172:F176)-1,0,COUNTA(csvSheet!$A:$A)-ROWS($F$172:F176)-2,COUNTA(csvSheet!$1:$1)-1),MATCH($D176,OFFSET(csvSheet!$A$57,ROWS($F$172:F176)-1,MATCH("Distributor",csvSheet!$1:$1,0)-1,COUNTA(csvSheet!$A:$A)-ROWS($F$172:F176)-2),0),MATCH("MPN + Description",csvSheet!$1:$1,0)),INDEX(OFFSET(csvSheet!$A$57,ROWS($F$172:F176)-1,MATCH("MPN + Description",csvSheet!$1:$1,0)-1,COUNTA(csvSheet!$A:$A)-ROWS($F$172:F176)-2,1),SMALL(IF(OFFSET(csvSheet!$A$57,ROWS($F$172:F176)-1,MATCH("MPN + Description",csvSheet!$1:$1,0)-1,COUNTA(csvSheet!$A:$A)-ROWS($F$172:F176)-2,1)&lt;&gt;"@@@@",ROW(OFFSET(csvSheet!$A$57,ROWS($F$172:F176)-1,MATCH("MPN + Description",csvSheet!$1:$1,0)-1,COUNTA(csvSheet!$A:$A)-ROWS($F$172:F176)-2,1))-MIN(ROW(OFFSET(csvSheet!$A$57,ROWS($F$172:F176)-1,MATCH("MPN + Description",csvSheet!$1:$1,0)-1,COUNTA(csvSheet!$A:$A)-ROWS($F$172:F176)-2,1)))+1),1)))),"")</f>
        <v>Waytek)</v>
      </c>
      <c r="G176" s="171"/>
      <c r="H176" s="171"/>
      <c r="I176" s="172"/>
      <c r="J176" s="91" t="str" cm="1">
        <f t="array" aca="1" ref="J176" ca="1">IFERROR(IF(IF($D176&lt;&gt;"",INDEX(OFFSET(csvSheet!$A$57,ROWS($J$172:J176)-1,0,COUNTA(csvSheet!$A:$A)-ROWS($J$172:J176)-2,COUNTA(csvSheet!$1:$1)),MATCH($D176,OFFSET(csvSheet!$A$12,ROWS($J$172:J176)-1,MATCH("Distributor",csvSheet!$1:$1,0)-1,COUNTA(csvSheet!$A:$A)-ROWS($J$172:J176)-2,1),0),MATCH("Quantity",csvSheet!$1:$1,0)),INDEX(OFFSET(csvSheet!$A$12,ROWS($J$172:J176)-1,MATCH("Quantity",csvSheet!$1:$1,0)-1,COUNTA(csvSheet!$A:$A)-ROWS($J$172:J176)-2,1),SMALL(IF(OFFSET(csvSheet!$A$12,ROWS($J$172:J176)-1,MATCH("Quantity",csvSheet!$1:$1,0)-1,COUNTA(csvSheet!$A:$A)-ROWS($J$172:J176)-2,1)&lt;&gt;"@@@@",ROW(OFFSET(csvSheet!$A$12,ROWS($J$172:J176)-1,MATCH("Quantity",csvSheet!$1:$1,0)-1,COUNTA(csvSheet!$A:$A)-ROWS($J$172:J176)-2,1))-MIN(ROW(OFFSET(csvSheet!$A$12,ROWS($J$172:J176)-1,MATCH("Quantity",csvSheet!$1:$1,0)-1,COUNTA(csvSheet!$A:$A)-ROWS($J$172:J176)-2,1)))+1),ROWS($J$172:J176))))=0,"",INDEX(OFFSET(csvSheet!$A$12,ROWS($J$172:J176)-1,0,COUNTA(csvSheet!$A:$A)-ROWS($J$172:J176)-2,COUNTA(csvSheet!$1:$1)),MATCH($D176,OFFSET(csvSheet!$A$12,ROWS($J$172:J176)-1,MATCH("Distributor",csvSheet!$1:$1,0)-1,COUNTA(csvSheet!$A:$A)-ROWS($J$172:J176)-2,1),0),MATCH("Quantity",csvSheet!$1:$1,0))),"")</f>
        <v/>
      </c>
      <c r="K176" s="125" t="str">
        <f ca="1">IFERROR(IF($D176&lt;&gt;"",IF(ISNUMBER(VALUE(RIGHT(INDEX(OFFSET(csvSheet!$A$57,ROWS($K$172:K176)-1,0,COUNTA(csvSheet!$A:$A)-ROWS($K$172:K176)-2,COUNTA(csvSheet!$1:$1)),MATCH($D176,OFFSET(csvSheet!$A$57,ROWS($K$172:K176)-1,MATCH("Distributor",csvSheet!$1:$1,0)-1,COUNTA(csvSheet!$A:$A)-ROWS($K$172:K176)-2,1),0),MATCH("Unit Price",csvSheet!$1:$1,0)),LEN(INDEX(OFFSET(csvSheet!$A$57,ROWS($K$172:K176)-1,0,COUNTA(csvSheet!$A:$A)-ROWS($K$172:K176)-2,COUNTA(csvSheet!$1:$1)),MATCH($D176,OFFSET(csvSheet!$A$57,ROWS($K$172:K176)-1,MATCH("Distributor",csvSheet!$1:$1,0)-1,COUNTA(csvSheet!$A:$A)-ROWS($K$172:K176)-2,1),0),MATCH("Unit Price",csvSheet!$1:$1,0)))-FIND(" ",INDEX(OFFSET(csvSheet!$A$57,ROWS($K$172:K176)-1,0,COUNTA(csvSheet!$A:$A)-ROWS($K$172:K176)-2,COUNTA(csvSheet!$1:$1)),MATCH($D176,OFFSET(csvSheet!$A$57,ROWS($K$172:K176)-1,MATCH("Distributor",csvSheet!$1:$1,0)-1,COUNTA(csvSheet!$A:$A)-ROWS($K$172:K176)-2,1),0),MATCH("Unit Price",csvSheet!$1:$1,0)))))),VALUE(RIGHT(INDEX(OFFSET(csvSheet!$A$57,ROWS($K$172:K176)-1,0,COUNTA(csvSheet!$A:$A)-ROWS($K$172:K176)-2,COUNTA(csvSheet!$1:$1)),MATCH($D176,OFFSET(csvSheet!$A$57,ROWS($K$172:K176)-1,MATCH("Distributor",csvSheet!$1:$1,0)-1,COUNTA(csvSheet!$A:$A)-ROWS($K$172:K176)-2,1),0),MATCH("Unit Price",csvSheet!$1:$1,0)),LEN(INDEX(OFFSET(csvSheet!$A$57,ROWS($K$172:K176)-1,0,COUNTA(csvSheet!$A:$A)-ROWS($K$172:K176)-2,COUNTA(csvSheet!$1:$1)),MATCH($D176,OFFSET(csvSheet!$A$57,ROWS($K$172:K176)-1,MATCH("Distributor",csvSheet!$1:$1,0)-1,COUNTA(csvSheet!$A:$A)-ROWS($K$172:K176)-2,1),0),MATCH("Unit Price",csvSheet!$1:$1,0)))-FIND(" ",INDEX(OFFSET(csvSheet!$A$57,ROWS($K$172:K176)-1,0,COUNTA(csvSheet!$A:$A)-ROWS($K$172:K176)-2,COUNTA(csvSheet!$1:$1)),MATCH($D176,OFFSET(csvSheet!$A$57,ROWS($K$172:K176)-1,MATCH("Distributor",csvSheet!$1:$1,0)-1,COUNTA(csvSheet!$A:$A)-ROWS($K$172:K176)-2,1),0),MATCH("Unit Price",csvSheet!$1:$1,0))))),"N/A"),""),"N/A")</f>
        <v/>
      </c>
      <c r="L176" s="126"/>
      <c r="M176" s="127"/>
      <c r="N176" s="125" t="str">
        <f ca="1">IFERROR(IF($D176&lt;&gt;"",IF(ISNUMBER(VALUE(RIGHT(INDEX(OFFSET(csvSheet!$A$57,ROWS($N$172:N176)-1,0,COUNTA(csvSheet!$A:$A)-ROWS($N$172:N176)-2,COUNTA(csvSheet!$1:$1)),MATCH($D176,OFFSET(csvSheet!$A$57,ROWS($N$172:N176)-1,MATCH("Distributor",csvSheet!$1:$1,0)-1,COUNTA(csvSheet!$A:$A)-ROWS($N$172:N176)-2,1),0),MATCH("Total Price",csvSheet!$1:$1,0)),LEN(INDEX(OFFSET(csvSheet!$A$57,ROWS($N$172:N176)-1,0,COUNTA(csvSheet!$A:$A)-ROWS($N$172:N176)-2,COUNTA(csvSheet!$1:$1)),MATCH($D176,OFFSET(csvSheet!$A$57,ROWS($N$172:N176)-1,MATCH("Distributor",csvSheet!$1:$1,0)-1,COUNTA(csvSheet!$A:$A)-ROWS($N$172:N176)-2,1),0),MATCH("Total Price",csvSheet!$1:$1,0)))-FIND(" ",INDEX(OFFSET(csvSheet!$A$57,ROWS($N$172:N176)-1,0,COUNTA(csvSheet!$A:$A)-ROWS($N$172:N176)-2,COUNTA(csvSheet!$1:$1)),MATCH($D176,OFFSET(csvSheet!$A$57,ROWS($N$172:N176)-1,MATCH("Distributor",csvSheet!$1:$1,0)-1,COUNTA(csvSheet!$A:$A)-ROWS($N$172:N176)-2,1),0),MATCH("Total Price",csvSheet!$1:$1,0)))))),VALUE(RIGHT(INDEX(OFFSET(csvSheet!$A$57,ROWS($N$172:N176)-1,0,COUNTA(csvSheet!$A:$A)-ROWS($N$172:N176)-2,COUNTA(csvSheet!$1:$1)),MATCH($D176,OFFSET(csvSheet!$A$57,ROWS($N$172:N176)-1,MATCH("Distributor",csvSheet!$1:$1,0)-1,COUNTA(csvSheet!$A:$A)-ROWS($N$172:N176)-2,1),0),MATCH("Total Price",csvSheet!$1:$1,0)),LEN(INDEX(OFFSET(csvSheet!$A$57,ROWS($N$172:N176)-1,0,COUNTA(csvSheet!$A:$A)-ROWS($N$172:N176)-2,COUNTA(csvSheet!$1:$1)),MATCH($D176,OFFSET(csvSheet!$A$57,ROWS($N$172:N176)-1,MATCH("Distributor",csvSheet!$1:$1,0)-1,COUNTA(csvSheet!$A:$A)-ROWS($N$172:N176)-2,1),0),MATCH("Total Price",csvSheet!$1:$1,0)))-FIND(" ",INDEX(OFFSET(csvSheet!$A$57,ROWS($N$172:N176)-1,0,COUNTA(csvSheet!$A:$A)-ROWS($N$172:N176)-2,COUNTA(csvSheet!$1:$1)),MATCH($D176,OFFSET(csvSheet!$A$57,ROWS($N$172:N176)-1,MATCH("Distributor",csvSheet!$1:$1,0)-1,COUNTA(csvSheet!$A:$A)-ROWS($N$172:N176)-2,1),0),MATCH("Total Price",csvSheet!$1:$1,0))))),"N/A"),""),"N/A")</f>
        <v/>
      </c>
      <c r="O176" s="127"/>
      <c r="P176" s="59"/>
      <c r="Q176"/>
    </row>
    <row r="177" spans="2:17" x14ac:dyDescent="0.25">
      <c r="B177"/>
      <c r="C177" s="62">
        <v>6</v>
      </c>
      <c r="D177" s="154" t="str" cm="1">
        <f t="array" aca="1" ref="D177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177)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177)+55))),"")</f>
        <v/>
      </c>
      <c r="E177" s="155"/>
      <c r="F177" s="154" t="str" cm="1">
        <f t="array" aca="1" ref="F177" ca="1">IFERROR(IF(IF($D177&lt;&gt;"",INDEX(OFFSET(csvSheet!$A$57,ROWS($F$172:F177)-1,0,COUNTA(csvSheet!$A:$A)-ROWS($F$172:F177)-2,COUNTA(csvSheet!$1:$1)-1),MATCH($D177,OFFSET(csvSheet!$A$57,ROWS($F$172:F177)-1,MATCH("Distributor",csvSheet!$1:$1,0)-1,COUNTA(csvSheet!$A:$A)-ROWS($F$172:F177)-2),0),MATCH("MPN + Description",csvSheet!$1:$1,0)),INDEX(OFFSET(csvSheet!$A$57,ROWS($F$172:F177)-1,MATCH("MPN + Description",csvSheet!$1:$1,0)-1,COUNTA(csvSheet!$A:$A)-ROWS($F$172:F177)-2,1),SMALL(IF(OFFSET(csvSheet!$A$57,ROWS($F$172:F177)-1,MATCH("MPN + Description",csvSheet!$1:$1,0)-1,COUNTA(csvSheet!$A:$A)-ROWS($F$172:F177)-2,1)&lt;&gt;"@@@@",ROW(OFFSET(csvSheet!$A$57,ROWS($F$172:F177)-1,MATCH("MPN + Description",csvSheet!$1:$1,0)-1,COUNTA(csvSheet!$A:$A)-ROWS($F$172:F177)-2,1))-MIN(ROW(OFFSET(csvSheet!$A$57,ROWS($F$172:F177)-1,MATCH("MPN + Description",csvSheet!$1:$1,0)-1,COUNTA(csvSheet!$A:$A)-ROWS($F$172:F177)-2,1)))+1),1)))=0,"",IF($D177&lt;&gt;"",INDEX(OFFSET(csvSheet!$A$57,ROWS($F$172:F177)-1,0,COUNTA(csvSheet!$A:$A)-ROWS($F$172:F177)-2,COUNTA(csvSheet!$1:$1)-1),MATCH($D177,OFFSET(csvSheet!$A$57,ROWS($F$172:F177)-1,MATCH("Distributor",csvSheet!$1:$1,0)-1,COUNTA(csvSheet!$A:$A)-ROWS($F$172:F177)-2),0),MATCH("MPN + Description",csvSheet!$1:$1,0)),INDEX(OFFSET(csvSheet!$A$57,ROWS($F$172:F177)-1,MATCH("MPN + Description",csvSheet!$1:$1,0)-1,COUNTA(csvSheet!$A:$A)-ROWS($F$172:F177)-2,1),SMALL(IF(OFFSET(csvSheet!$A$57,ROWS($F$172:F177)-1,MATCH("MPN + Description",csvSheet!$1:$1,0)-1,COUNTA(csvSheet!$A:$A)-ROWS($F$172:F177)-2,1)&lt;&gt;"@@@@",ROW(OFFSET(csvSheet!$A$57,ROWS($F$172:F177)-1,MATCH("MPN + Description",csvSheet!$1:$1,0)-1,COUNTA(csvSheet!$A:$A)-ROWS($F$172:F177)-2,1))-MIN(ROW(OFFSET(csvSheet!$A$57,ROWS($F$172:F177)-1,MATCH("MPN + Description",csvSheet!$1:$1,0)-1,COUNTA(csvSheet!$A:$A)-ROWS($F$172:F177)-2,1)))+1),1)))),"")</f>
        <v/>
      </c>
      <c r="G177" s="179"/>
      <c r="H177" s="179"/>
      <c r="I177" s="155"/>
      <c r="J177" s="91" t="str" cm="1">
        <f t="array" aca="1" ref="J177" ca="1">IFERROR(IF(IF($D177&lt;&gt;"",INDEX(OFFSET(csvSheet!$A$57,ROWS($J$172:J177)-1,0,COUNTA(csvSheet!$A:$A)-ROWS($J$172:J177)-2,COUNTA(csvSheet!$1:$1)),MATCH($D177,OFFSET(csvSheet!$A$12,ROWS($J$172:J177)-1,MATCH("Distributor",csvSheet!$1:$1,0)-1,COUNTA(csvSheet!$A:$A)-ROWS($J$172:J177)-2,1),0),MATCH("Quantity",csvSheet!$1:$1,0)),INDEX(OFFSET(csvSheet!$A$12,ROWS($J$172:J177)-1,MATCH("Quantity",csvSheet!$1:$1,0)-1,COUNTA(csvSheet!$A:$A)-ROWS($J$172:J177)-2,1),SMALL(IF(OFFSET(csvSheet!$A$12,ROWS($J$172:J177)-1,MATCH("Quantity",csvSheet!$1:$1,0)-1,COUNTA(csvSheet!$A:$A)-ROWS($J$172:J177)-2,1)&lt;&gt;"@@@@",ROW(OFFSET(csvSheet!$A$12,ROWS($J$172:J177)-1,MATCH("Quantity",csvSheet!$1:$1,0)-1,COUNTA(csvSheet!$A:$A)-ROWS($J$172:J177)-2,1))-MIN(ROW(OFFSET(csvSheet!$A$12,ROWS($J$172:J177)-1,MATCH("Quantity",csvSheet!$1:$1,0)-1,COUNTA(csvSheet!$A:$A)-ROWS($J$172:J177)-2,1)))+1),ROWS($J$172:J177))))=0,"",INDEX(OFFSET(csvSheet!$A$12,ROWS($J$172:J177)-1,0,COUNTA(csvSheet!$A:$A)-ROWS($J$172:J177)-2,COUNTA(csvSheet!$1:$1)),MATCH($D177,OFFSET(csvSheet!$A$12,ROWS($J$172:J177)-1,MATCH("Distributor",csvSheet!$1:$1,0)-1,COUNTA(csvSheet!$A:$A)-ROWS($J$172:J177)-2,1),0),MATCH("Quantity",csvSheet!$1:$1,0))),"")</f>
        <v/>
      </c>
      <c r="K177" s="125" t="str">
        <f ca="1">IFERROR(IF($D177&lt;&gt;"",IF(ISNUMBER(VALUE(RIGHT(INDEX(OFFSET(csvSheet!$A$57,ROWS($K$172:K177)-1,0,COUNTA(csvSheet!$A:$A)-ROWS($K$172:K177)-2,COUNTA(csvSheet!$1:$1)),MATCH($D177,OFFSET(csvSheet!$A$57,ROWS($K$172:K177)-1,MATCH("Distributor",csvSheet!$1:$1,0)-1,COUNTA(csvSheet!$A:$A)-ROWS($K$172:K177)-2,1),0),MATCH("Unit Price",csvSheet!$1:$1,0)),LEN(INDEX(OFFSET(csvSheet!$A$57,ROWS($K$172:K177)-1,0,COUNTA(csvSheet!$A:$A)-ROWS($K$172:K177)-2,COUNTA(csvSheet!$1:$1)),MATCH($D177,OFFSET(csvSheet!$A$57,ROWS($K$172:K177)-1,MATCH("Distributor",csvSheet!$1:$1,0)-1,COUNTA(csvSheet!$A:$A)-ROWS($K$172:K177)-2,1),0),MATCH("Unit Price",csvSheet!$1:$1,0)))-FIND(" ",INDEX(OFFSET(csvSheet!$A$57,ROWS($K$172:K177)-1,0,COUNTA(csvSheet!$A:$A)-ROWS($K$172:K177)-2,COUNTA(csvSheet!$1:$1)),MATCH($D177,OFFSET(csvSheet!$A$57,ROWS($K$172:K177)-1,MATCH("Distributor",csvSheet!$1:$1,0)-1,COUNTA(csvSheet!$A:$A)-ROWS($K$172:K177)-2,1),0),MATCH("Unit Price",csvSheet!$1:$1,0)))))),VALUE(RIGHT(INDEX(OFFSET(csvSheet!$A$57,ROWS($K$172:K177)-1,0,COUNTA(csvSheet!$A:$A)-ROWS($K$172:K177)-2,COUNTA(csvSheet!$1:$1)),MATCH($D177,OFFSET(csvSheet!$A$57,ROWS($K$172:K177)-1,MATCH("Distributor",csvSheet!$1:$1,0)-1,COUNTA(csvSheet!$A:$A)-ROWS($K$172:K177)-2,1),0),MATCH("Unit Price",csvSheet!$1:$1,0)),LEN(INDEX(OFFSET(csvSheet!$A$57,ROWS($K$172:K177)-1,0,COUNTA(csvSheet!$A:$A)-ROWS($K$172:K177)-2,COUNTA(csvSheet!$1:$1)),MATCH($D177,OFFSET(csvSheet!$A$57,ROWS($K$172:K177)-1,MATCH("Distributor",csvSheet!$1:$1,0)-1,COUNTA(csvSheet!$A:$A)-ROWS($K$172:K177)-2,1),0),MATCH("Unit Price",csvSheet!$1:$1,0)))-FIND(" ",INDEX(OFFSET(csvSheet!$A$57,ROWS($K$172:K177)-1,0,COUNTA(csvSheet!$A:$A)-ROWS($K$172:K177)-2,COUNTA(csvSheet!$1:$1)),MATCH($D177,OFFSET(csvSheet!$A$57,ROWS($K$172:K177)-1,MATCH("Distributor",csvSheet!$1:$1,0)-1,COUNTA(csvSheet!$A:$A)-ROWS($K$172:K177)-2,1),0),MATCH("Unit Price",csvSheet!$1:$1,0))))),"N/A"),""),"N/A")</f>
        <v/>
      </c>
      <c r="L177" s="126"/>
      <c r="M177" s="127"/>
      <c r="N177" s="125" t="str">
        <f ca="1">IFERROR(IF($D177&lt;&gt;"",IF(ISNUMBER(VALUE(RIGHT(INDEX(OFFSET(csvSheet!$A$57,ROWS($N$172:N177)-1,0,COUNTA(csvSheet!$A:$A)-ROWS($N$172:N177)-2,COUNTA(csvSheet!$1:$1)),MATCH($D177,OFFSET(csvSheet!$A$57,ROWS($N$172:N177)-1,MATCH("Distributor",csvSheet!$1:$1,0)-1,COUNTA(csvSheet!$A:$A)-ROWS($N$172:N177)-2,1),0),MATCH("Total Price",csvSheet!$1:$1,0)),LEN(INDEX(OFFSET(csvSheet!$A$57,ROWS($N$172:N177)-1,0,COUNTA(csvSheet!$A:$A)-ROWS($N$172:N177)-2,COUNTA(csvSheet!$1:$1)),MATCH($D177,OFFSET(csvSheet!$A$57,ROWS($N$172:N177)-1,MATCH("Distributor",csvSheet!$1:$1,0)-1,COUNTA(csvSheet!$A:$A)-ROWS($N$172:N177)-2,1),0),MATCH("Total Price",csvSheet!$1:$1,0)))-FIND(" ",INDEX(OFFSET(csvSheet!$A$57,ROWS($N$172:N177)-1,0,COUNTA(csvSheet!$A:$A)-ROWS($N$172:N177)-2,COUNTA(csvSheet!$1:$1)),MATCH($D177,OFFSET(csvSheet!$A$57,ROWS($N$172:N177)-1,MATCH("Distributor",csvSheet!$1:$1,0)-1,COUNTA(csvSheet!$A:$A)-ROWS($N$172:N177)-2,1),0),MATCH("Total Price",csvSheet!$1:$1,0)))))),VALUE(RIGHT(INDEX(OFFSET(csvSheet!$A$57,ROWS($N$172:N177)-1,0,COUNTA(csvSheet!$A:$A)-ROWS($N$172:N177)-2,COUNTA(csvSheet!$1:$1)),MATCH($D177,OFFSET(csvSheet!$A$57,ROWS($N$172:N177)-1,MATCH("Distributor",csvSheet!$1:$1,0)-1,COUNTA(csvSheet!$A:$A)-ROWS($N$172:N177)-2,1),0),MATCH("Total Price",csvSheet!$1:$1,0)),LEN(INDEX(OFFSET(csvSheet!$A$57,ROWS($N$172:N177)-1,0,COUNTA(csvSheet!$A:$A)-ROWS($N$172:N177)-2,COUNTA(csvSheet!$1:$1)),MATCH($D177,OFFSET(csvSheet!$A$57,ROWS($N$172:N177)-1,MATCH("Distributor",csvSheet!$1:$1,0)-1,COUNTA(csvSheet!$A:$A)-ROWS($N$172:N177)-2,1),0),MATCH("Total Price",csvSheet!$1:$1,0)))-FIND(" ",INDEX(OFFSET(csvSheet!$A$57,ROWS($N$172:N177)-1,0,COUNTA(csvSheet!$A:$A)-ROWS($N$172:N177)-2,COUNTA(csvSheet!$1:$1)),MATCH($D177,OFFSET(csvSheet!$A$57,ROWS($N$172:N177)-1,MATCH("Distributor",csvSheet!$1:$1,0)-1,COUNTA(csvSheet!$A:$A)-ROWS($N$172:N177)-2,1),0),MATCH("Total Price",csvSheet!$1:$1,0))))),"N/A"),""),"N/A")</f>
        <v/>
      </c>
      <c r="O177" s="127"/>
      <c r="P177" s="59"/>
      <c r="Q177"/>
    </row>
    <row r="178" spans="2:17" x14ac:dyDescent="0.25">
      <c r="B178"/>
      <c r="C178" s="62">
        <v>7</v>
      </c>
      <c r="D178" s="154" t="str" cm="1">
        <f t="array" aca="1" ref="D178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178)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178)+55))),"")</f>
        <v/>
      </c>
      <c r="E178" s="155"/>
      <c r="F178" s="154" t="str" cm="1">
        <f t="array" aca="1" ref="F178" ca="1">IFERROR(IF(IF($D178&lt;&gt;"",INDEX(OFFSET(csvSheet!$A$57,ROWS($F$172:F178)-1,0,COUNTA(csvSheet!$A:$A)-ROWS($F$172:F178)-2,COUNTA(csvSheet!$1:$1)-1),MATCH($D178,OFFSET(csvSheet!$A$57,ROWS($F$172:F178)-1,MATCH("Distributor",csvSheet!$1:$1,0)-1,COUNTA(csvSheet!$A:$A)-ROWS($F$172:F178)-2),0),MATCH("MPN + Description",csvSheet!$1:$1,0)),INDEX(OFFSET(csvSheet!$A$57,ROWS($F$172:F178)-1,MATCH("MPN + Description",csvSheet!$1:$1,0)-1,COUNTA(csvSheet!$A:$A)-ROWS($F$172:F178)-2,1),SMALL(IF(OFFSET(csvSheet!$A$57,ROWS($F$172:F178)-1,MATCH("MPN + Description",csvSheet!$1:$1,0)-1,COUNTA(csvSheet!$A:$A)-ROWS($F$172:F178)-2,1)&lt;&gt;"@@@@",ROW(OFFSET(csvSheet!$A$57,ROWS($F$172:F178)-1,MATCH("MPN + Description",csvSheet!$1:$1,0)-1,COUNTA(csvSheet!$A:$A)-ROWS($F$172:F178)-2,1))-MIN(ROW(OFFSET(csvSheet!$A$57,ROWS($F$172:F178)-1,MATCH("MPN + Description",csvSheet!$1:$1,0)-1,COUNTA(csvSheet!$A:$A)-ROWS($F$172:F178)-2,1)))+1),1)))=0,"",IF($D178&lt;&gt;"",INDEX(OFFSET(csvSheet!$A$57,ROWS($F$172:F178)-1,0,COUNTA(csvSheet!$A:$A)-ROWS($F$172:F178)-2,COUNTA(csvSheet!$1:$1)-1),MATCH($D178,OFFSET(csvSheet!$A$57,ROWS($F$172:F178)-1,MATCH("Distributor",csvSheet!$1:$1,0)-1,COUNTA(csvSheet!$A:$A)-ROWS($F$172:F178)-2),0),MATCH("MPN + Description",csvSheet!$1:$1,0)),INDEX(OFFSET(csvSheet!$A$57,ROWS($F$172:F178)-1,MATCH("MPN + Description",csvSheet!$1:$1,0)-1,COUNTA(csvSheet!$A:$A)-ROWS($F$172:F178)-2,1),SMALL(IF(OFFSET(csvSheet!$A$57,ROWS($F$172:F178)-1,MATCH("MPN + Description",csvSheet!$1:$1,0)-1,COUNTA(csvSheet!$A:$A)-ROWS($F$172:F178)-2,1)&lt;&gt;"@@@@",ROW(OFFSET(csvSheet!$A$57,ROWS($F$172:F178)-1,MATCH("MPN + Description",csvSheet!$1:$1,0)-1,COUNTA(csvSheet!$A:$A)-ROWS($F$172:F178)-2,1))-MIN(ROW(OFFSET(csvSheet!$A$57,ROWS($F$172:F178)-1,MATCH("MPN + Description",csvSheet!$1:$1,0)-1,COUNTA(csvSheet!$A:$A)-ROWS($F$172:F178)-2,1)))+1),1)))),"")</f>
        <v/>
      </c>
      <c r="G178" s="179"/>
      <c r="H178" s="179"/>
      <c r="I178" s="155"/>
      <c r="J178" s="91" t="str" cm="1">
        <f t="array" aca="1" ref="J178" ca="1">IFERROR(IF(IF($D178&lt;&gt;"",INDEX(OFFSET(csvSheet!$A$57,ROWS($J$172:J178)-1,0,COUNTA(csvSheet!$A:$A)-ROWS($J$172:J178)-2,COUNTA(csvSheet!$1:$1)),MATCH($D178,OFFSET(csvSheet!$A$12,ROWS($J$172:J178)-1,MATCH("Distributor",csvSheet!$1:$1,0)-1,COUNTA(csvSheet!$A:$A)-ROWS($J$172:J178)-2,1),0),MATCH("Quantity",csvSheet!$1:$1,0)),INDEX(OFFSET(csvSheet!$A$12,ROWS($J$172:J178)-1,MATCH("Quantity",csvSheet!$1:$1,0)-1,COUNTA(csvSheet!$A:$A)-ROWS($J$172:J178)-2,1),SMALL(IF(OFFSET(csvSheet!$A$12,ROWS($J$172:J178)-1,MATCH("Quantity",csvSheet!$1:$1,0)-1,COUNTA(csvSheet!$A:$A)-ROWS($J$172:J178)-2,1)&lt;&gt;"@@@@",ROW(OFFSET(csvSheet!$A$12,ROWS($J$172:J178)-1,MATCH("Quantity",csvSheet!$1:$1,0)-1,COUNTA(csvSheet!$A:$A)-ROWS($J$172:J178)-2,1))-MIN(ROW(OFFSET(csvSheet!$A$12,ROWS($J$172:J178)-1,MATCH("Quantity",csvSheet!$1:$1,0)-1,COUNTA(csvSheet!$A:$A)-ROWS($J$172:J178)-2,1)))+1),ROWS($J$172:J178))))=0,"",INDEX(OFFSET(csvSheet!$A$12,ROWS($J$172:J178)-1,0,COUNTA(csvSheet!$A:$A)-ROWS($J$172:J178)-2,COUNTA(csvSheet!$1:$1)),MATCH($D178,OFFSET(csvSheet!$A$12,ROWS($J$172:J178)-1,MATCH("Distributor",csvSheet!$1:$1,0)-1,COUNTA(csvSheet!$A:$A)-ROWS($J$172:J178)-2,1),0),MATCH("Quantity",csvSheet!$1:$1,0))),"")</f>
        <v/>
      </c>
      <c r="K178" s="125" t="str">
        <f ca="1">IFERROR(IF($D178&lt;&gt;"",IF(ISNUMBER(VALUE(RIGHT(INDEX(OFFSET(csvSheet!$A$57,ROWS($K$172:K178)-1,0,COUNTA(csvSheet!$A:$A)-ROWS($K$172:K178)-2,COUNTA(csvSheet!$1:$1)),MATCH($D178,OFFSET(csvSheet!$A$57,ROWS($K$172:K178)-1,MATCH("Distributor",csvSheet!$1:$1,0)-1,COUNTA(csvSheet!$A:$A)-ROWS($K$172:K178)-2,1),0),MATCH("Unit Price",csvSheet!$1:$1,0)),LEN(INDEX(OFFSET(csvSheet!$A$57,ROWS($K$172:K178)-1,0,COUNTA(csvSheet!$A:$A)-ROWS($K$172:K178)-2,COUNTA(csvSheet!$1:$1)),MATCH($D178,OFFSET(csvSheet!$A$57,ROWS($K$172:K178)-1,MATCH("Distributor",csvSheet!$1:$1,0)-1,COUNTA(csvSheet!$A:$A)-ROWS($K$172:K178)-2,1),0),MATCH("Unit Price",csvSheet!$1:$1,0)))-FIND(" ",INDEX(OFFSET(csvSheet!$A$57,ROWS($K$172:K178)-1,0,COUNTA(csvSheet!$A:$A)-ROWS($K$172:K178)-2,COUNTA(csvSheet!$1:$1)),MATCH($D178,OFFSET(csvSheet!$A$57,ROWS($K$172:K178)-1,MATCH("Distributor",csvSheet!$1:$1,0)-1,COUNTA(csvSheet!$A:$A)-ROWS($K$172:K178)-2,1),0),MATCH("Unit Price",csvSheet!$1:$1,0)))))),VALUE(RIGHT(INDEX(OFFSET(csvSheet!$A$57,ROWS($K$172:K178)-1,0,COUNTA(csvSheet!$A:$A)-ROWS($K$172:K178)-2,COUNTA(csvSheet!$1:$1)),MATCH($D178,OFFSET(csvSheet!$A$57,ROWS($K$172:K178)-1,MATCH("Distributor",csvSheet!$1:$1,0)-1,COUNTA(csvSheet!$A:$A)-ROWS($K$172:K178)-2,1),0),MATCH("Unit Price",csvSheet!$1:$1,0)),LEN(INDEX(OFFSET(csvSheet!$A$57,ROWS($K$172:K178)-1,0,COUNTA(csvSheet!$A:$A)-ROWS($K$172:K178)-2,COUNTA(csvSheet!$1:$1)),MATCH($D178,OFFSET(csvSheet!$A$57,ROWS($K$172:K178)-1,MATCH("Distributor",csvSheet!$1:$1,0)-1,COUNTA(csvSheet!$A:$A)-ROWS($K$172:K178)-2,1),0),MATCH("Unit Price",csvSheet!$1:$1,0)))-FIND(" ",INDEX(OFFSET(csvSheet!$A$57,ROWS($K$172:K178)-1,0,COUNTA(csvSheet!$A:$A)-ROWS($K$172:K178)-2,COUNTA(csvSheet!$1:$1)),MATCH($D178,OFFSET(csvSheet!$A$57,ROWS($K$172:K178)-1,MATCH("Distributor",csvSheet!$1:$1,0)-1,COUNTA(csvSheet!$A:$A)-ROWS($K$172:K178)-2,1),0),MATCH("Unit Price",csvSheet!$1:$1,0))))),"N/A"),""),"N/A")</f>
        <v/>
      </c>
      <c r="L178" s="126"/>
      <c r="M178" s="127"/>
      <c r="N178" s="125" t="str">
        <f ca="1">IFERROR(IF($D178&lt;&gt;"",IF(ISNUMBER(VALUE(RIGHT(INDEX(OFFSET(csvSheet!$A$57,ROWS($N$172:N178)-1,0,COUNTA(csvSheet!$A:$A)-ROWS($N$172:N178)-2,COUNTA(csvSheet!$1:$1)),MATCH($D178,OFFSET(csvSheet!$A$57,ROWS($N$172:N178)-1,MATCH("Distributor",csvSheet!$1:$1,0)-1,COUNTA(csvSheet!$A:$A)-ROWS($N$172:N178)-2,1),0),MATCH("Total Price",csvSheet!$1:$1,0)),LEN(INDEX(OFFSET(csvSheet!$A$57,ROWS($N$172:N178)-1,0,COUNTA(csvSheet!$A:$A)-ROWS($N$172:N178)-2,COUNTA(csvSheet!$1:$1)),MATCH($D178,OFFSET(csvSheet!$A$57,ROWS($N$172:N178)-1,MATCH("Distributor",csvSheet!$1:$1,0)-1,COUNTA(csvSheet!$A:$A)-ROWS($N$172:N178)-2,1),0),MATCH("Total Price",csvSheet!$1:$1,0)))-FIND(" ",INDEX(OFFSET(csvSheet!$A$57,ROWS($N$172:N178)-1,0,COUNTA(csvSheet!$A:$A)-ROWS($N$172:N178)-2,COUNTA(csvSheet!$1:$1)),MATCH($D178,OFFSET(csvSheet!$A$57,ROWS($N$172:N178)-1,MATCH("Distributor",csvSheet!$1:$1,0)-1,COUNTA(csvSheet!$A:$A)-ROWS($N$172:N178)-2,1),0),MATCH("Total Price",csvSheet!$1:$1,0)))))),VALUE(RIGHT(INDEX(OFFSET(csvSheet!$A$57,ROWS($N$172:N178)-1,0,COUNTA(csvSheet!$A:$A)-ROWS($N$172:N178)-2,COUNTA(csvSheet!$1:$1)),MATCH($D178,OFFSET(csvSheet!$A$57,ROWS($N$172:N178)-1,MATCH("Distributor",csvSheet!$1:$1,0)-1,COUNTA(csvSheet!$A:$A)-ROWS($N$172:N178)-2,1),0),MATCH("Total Price",csvSheet!$1:$1,0)),LEN(INDEX(OFFSET(csvSheet!$A$57,ROWS($N$172:N178)-1,0,COUNTA(csvSheet!$A:$A)-ROWS($N$172:N178)-2,COUNTA(csvSheet!$1:$1)),MATCH($D178,OFFSET(csvSheet!$A$57,ROWS($N$172:N178)-1,MATCH("Distributor",csvSheet!$1:$1,0)-1,COUNTA(csvSheet!$A:$A)-ROWS($N$172:N178)-2,1),0),MATCH("Total Price",csvSheet!$1:$1,0)))-FIND(" ",INDEX(OFFSET(csvSheet!$A$57,ROWS($N$172:N178)-1,0,COUNTA(csvSheet!$A:$A)-ROWS($N$172:N178)-2,COUNTA(csvSheet!$1:$1)),MATCH($D178,OFFSET(csvSheet!$A$57,ROWS($N$172:N178)-1,MATCH("Distributor",csvSheet!$1:$1,0)-1,COUNTA(csvSheet!$A:$A)-ROWS($N$172:N178)-2,1),0),MATCH("Total Price",csvSheet!$1:$1,0))))),"N/A"),""),"N/A")</f>
        <v/>
      </c>
      <c r="O178" s="127"/>
      <c r="P178" s="59"/>
      <c r="Q178"/>
    </row>
    <row r="179" spans="2:17" x14ac:dyDescent="0.25">
      <c r="B179"/>
      <c r="C179" s="62">
        <v>8</v>
      </c>
      <c r="D179" s="154" t="str" cm="1">
        <f t="array" aca="1" ref="D179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179)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179)+55))),"")</f>
        <v/>
      </c>
      <c r="E179" s="155"/>
      <c r="F179" s="180" t="str" cm="1">
        <f t="array" aca="1" ref="F179" ca="1">IFERROR(IF(IF($D179&lt;&gt;"",INDEX(OFFSET(csvSheet!$A$57,ROWS($F$172:F179)-1,0,COUNTA(csvSheet!$A:$A)-ROWS($F$172:F179)-2,COUNTA(csvSheet!$1:$1)-1),MATCH($D179,OFFSET(csvSheet!$A$57,ROWS($F$172:F179)-1,MATCH("Distributor",csvSheet!$1:$1,0)-1,COUNTA(csvSheet!$A:$A)-ROWS($F$172:F179)-2),0),MATCH("MPN + Description",csvSheet!$1:$1,0)),INDEX(OFFSET(csvSheet!$A$57,ROWS($F$172:F179)-1,MATCH("MPN + Description",csvSheet!$1:$1,0)-1,COUNTA(csvSheet!$A:$A)-ROWS($F$172:F179)-2,1),SMALL(IF(OFFSET(csvSheet!$A$57,ROWS($F$172:F179)-1,MATCH("MPN + Description",csvSheet!$1:$1,0)-1,COUNTA(csvSheet!$A:$A)-ROWS($F$172:F179)-2,1)&lt;&gt;"@@@@",ROW(OFFSET(csvSheet!$A$57,ROWS($F$172:F179)-1,MATCH("MPN + Description",csvSheet!$1:$1,0)-1,COUNTA(csvSheet!$A:$A)-ROWS($F$172:F179)-2,1))-MIN(ROW(OFFSET(csvSheet!$A$57,ROWS($F$172:F179)-1,MATCH("MPN + Description",csvSheet!$1:$1,0)-1,COUNTA(csvSheet!$A:$A)-ROWS($F$172:F179)-2,1)))+1),1)))=0,"",IF($D179&lt;&gt;"",INDEX(OFFSET(csvSheet!$A$57,ROWS($F$172:F179)-1,0,COUNTA(csvSheet!$A:$A)-ROWS($F$172:F179)-2,COUNTA(csvSheet!$1:$1)-1),MATCH($D179,OFFSET(csvSheet!$A$57,ROWS($F$172:F179)-1,MATCH("Distributor",csvSheet!$1:$1,0)-1,COUNTA(csvSheet!$A:$A)-ROWS($F$172:F179)-2),0),MATCH("MPN + Description",csvSheet!$1:$1,0)),INDEX(OFFSET(csvSheet!$A$57,ROWS($F$172:F179)-1,MATCH("MPN + Description",csvSheet!$1:$1,0)-1,COUNTA(csvSheet!$A:$A)-ROWS($F$172:F179)-2,1),SMALL(IF(OFFSET(csvSheet!$A$57,ROWS($F$172:F179)-1,MATCH("MPN + Description",csvSheet!$1:$1,0)-1,COUNTA(csvSheet!$A:$A)-ROWS($F$172:F179)-2,1)&lt;&gt;"@@@@",ROW(OFFSET(csvSheet!$A$57,ROWS($F$172:F179)-1,MATCH("MPN + Description",csvSheet!$1:$1,0)-1,COUNTA(csvSheet!$A:$A)-ROWS($F$172:F179)-2,1))-MIN(ROW(OFFSET(csvSheet!$A$57,ROWS($F$172:F179)-1,MATCH("MPN + Description",csvSheet!$1:$1,0)-1,COUNTA(csvSheet!$A:$A)-ROWS($F$172:F179)-2,1)))+1),1)))),"")</f>
        <v/>
      </c>
      <c r="G179" s="181"/>
      <c r="H179" s="181"/>
      <c r="I179" s="182"/>
      <c r="J179" s="91" t="str" cm="1">
        <f t="array" aca="1" ref="J179" ca="1">IFERROR(IF(IF($D179&lt;&gt;"",INDEX(OFFSET(csvSheet!$A$57,ROWS($J$172:J179)-1,0,COUNTA(csvSheet!$A:$A)-ROWS($J$172:J179)-2,COUNTA(csvSheet!$1:$1)),MATCH($D179,OFFSET(csvSheet!$A$12,ROWS($J$172:J179)-1,MATCH("Distributor",csvSheet!$1:$1,0)-1,COUNTA(csvSheet!$A:$A)-ROWS($J$172:J179)-2,1),0),MATCH("Quantity",csvSheet!$1:$1,0)),INDEX(OFFSET(csvSheet!$A$12,ROWS($J$172:J179)-1,MATCH("Quantity",csvSheet!$1:$1,0)-1,COUNTA(csvSheet!$A:$A)-ROWS($J$172:J179)-2,1),SMALL(IF(OFFSET(csvSheet!$A$12,ROWS($J$172:J179)-1,MATCH("Quantity",csvSheet!$1:$1,0)-1,COUNTA(csvSheet!$A:$A)-ROWS($J$172:J179)-2,1)&lt;&gt;"@@@@",ROW(OFFSET(csvSheet!$A$12,ROWS($J$172:J179)-1,MATCH("Quantity",csvSheet!$1:$1,0)-1,COUNTA(csvSheet!$A:$A)-ROWS($J$172:J179)-2,1))-MIN(ROW(OFFSET(csvSheet!$A$12,ROWS($J$172:J179)-1,MATCH("Quantity",csvSheet!$1:$1,0)-1,COUNTA(csvSheet!$A:$A)-ROWS($J$172:J179)-2,1)))+1),ROWS($J$172:J179))))=0,"",INDEX(OFFSET(csvSheet!$A$12,ROWS($J$172:J179)-1,0,COUNTA(csvSheet!$A:$A)-ROWS($J$172:J179)-2,COUNTA(csvSheet!$1:$1)),MATCH($D179,OFFSET(csvSheet!$A$12,ROWS($J$172:J179)-1,MATCH("Distributor",csvSheet!$1:$1,0)-1,COUNTA(csvSheet!$A:$A)-ROWS($J$172:J179)-2,1),0),MATCH("Quantity",csvSheet!$1:$1,0))),"")</f>
        <v/>
      </c>
      <c r="K179" s="125" t="str">
        <f ca="1">IFERROR(IF($D179&lt;&gt;"",IF(ISNUMBER(VALUE(RIGHT(INDEX(OFFSET(csvSheet!$A$57,ROWS($K$172:K179)-1,0,COUNTA(csvSheet!$A:$A)-ROWS($K$172:K179)-2,COUNTA(csvSheet!$1:$1)),MATCH($D179,OFFSET(csvSheet!$A$57,ROWS($K$172:K179)-1,MATCH("Distributor",csvSheet!$1:$1,0)-1,COUNTA(csvSheet!$A:$A)-ROWS($K$172:K179)-2,1),0),MATCH("Unit Price",csvSheet!$1:$1,0)),LEN(INDEX(OFFSET(csvSheet!$A$57,ROWS($K$172:K179)-1,0,COUNTA(csvSheet!$A:$A)-ROWS($K$172:K179)-2,COUNTA(csvSheet!$1:$1)),MATCH($D179,OFFSET(csvSheet!$A$57,ROWS($K$172:K179)-1,MATCH("Distributor",csvSheet!$1:$1,0)-1,COUNTA(csvSheet!$A:$A)-ROWS($K$172:K179)-2,1),0),MATCH("Unit Price",csvSheet!$1:$1,0)))-FIND(" ",INDEX(OFFSET(csvSheet!$A$57,ROWS($K$172:K179)-1,0,COUNTA(csvSheet!$A:$A)-ROWS($K$172:K179)-2,COUNTA(csvSheet!$1:$1)),MATCH($D179,OFFSET(csvSheet!$A$57,ROWS($K$172:K179)-1,MATCH("Distributor",csvSheet!$1:$1,0)-1,COUNTA(csvSheet!$A:$A)-ROWS($K$172:K179)-2,1),0),MATCH("Unit Price",csvSheet!$1:$1,0)))))),VALUE(RIGHT(INDEX(OFFSET(csvSheet!$A$57,ROWS($K$172:K179)-1,0,COUNTA(csvSheet!$A:$A)-ROWS($K$172:K179)-2,COUNTA(csvSheet!$1:$1)),MATCH($D179,OFFSET(csvSheet!$A$57,ROWS($K$172:K179)-1,MATCH("Distributor",csvSheet!$1:$1,0)-1,COUNTA(csvSheet!$A:$A)-ROWS($K$172:K179)-2,1),0),MATCH("Unit Price",csvSheet!$1:$1,0)),LEN(INDEX(OFFSET(csvSheet!$A$57,ROWS($K$172:K179)-1,0,COUNTA(csvSheet!$A:$A)-ROWS($K$172:K179)-2,COUNTA(csvSheet!$1:$1)),MATCH($D179,OFFSET(csvSheet!$A$57,ROWS($K$172:K179)-1,MATCH("Distributor",csvSheet!$1:$1,0)-1,COUNTA(csvSheet!$A:$A)-ROWS($K$172:K179)-2,1),0),MATCH("Unit Price",csvSheet!$1:$1,0)))-FIND(" ",INDEX(OFFSET(csvSheet!$A$57,ROWS($K$172:K179)-1,0,COUNTA(csvSheet!$A:$A)-ROWS($K$172:K179)-2,COUNTA(csvSheet!$1:$1)),MATCH($D179,OFFSET(csvSheet!$A$57,ROWS($K$172:K179)-1,MATCH("Distributor",csvSheet!$1:$1,0)-1,COUNTA(csvSheet!$A:$A)-ROWS($K$172:K179)-2,1),0),MATCH("Unit Price",csvSheet!$1:$1,0))))),"N/A"),""),"N/A")</f>
        <v/>
      </c>
      <c r="L179" s="126"/>
      <c r="M179" s="127"/>
      <c r="N179" s="125" t="str">
        <f ca="1">IFERROR(IF($D179&lt;&gt;"",IF(ISNUMBER(VALUE(RIGHT(INDEX(OFFSET(csvSheet!$A$57,ROWS($N$172:N179)-1,0,COUNTA(csvSheet!$A:$A)-ROWS($N$172:N179)-2,COUNTA(csvSheet!$1:$1)),MATCH($D179,OFFSET(csvSheet!$A$57,ROWS($N$172:N179)-1,MATCH("Distributor",csvSheet!$1:$1,0)-1,COUNTA(csvSheet!$A:$A)-ROWS($N$172:N179)-2,1),0),MATCH("Total Price",csvSheet!$1:$1,0)),LEN(INDEX(OFFSET(csvSheet!$A$57,ROWS($N$172:N179)-1,0,COUNTA(csvSheet!$A:$A)-ROWS($N$172:N179)-2,COUNTA(csvSheet!$1:$1)),MATCH($D179,OFFSET(csvSheet!$A$57,ROWS($N$172:N179)-1,MATCH("Distributor",csvSheet!$1:$1,0)-1,COUNTA(csvSheet!$A:$A)-ROWS($N$172:N179)-2,1),0),MATCH("Total Price",csvSheet!$1:$1,0)))-FIND(" ",INDEX(OFFSET(csvSheet!$A$57,ROWS($N$172:N179)-1,0,COUNTA(csvSheet!$A:$A)-ROWS($N$172:N179)-2,COUNTA(csvSheet!$1:$1)),MATCH($D179,OFFSET(csvSheet!$A$57,ROWS($N$172:N179)-1,MATCH("Distributor",csvSheet!$1:$1,0)-1,COUNTA(csvSheet!$A:$A)-ROWS($N$172:N179)-2,1),0),MATCH("Total Price",csvSheet!$1:$1,0)))))),VALUE(RIGHT(INDEX(OFFSET(csvSheet!$A$57,ROWS($N$172:N179)-1,0,COUNTA(csvSheet!$A:$A)-ROWS($N$172:N179)-2,COUNTA(csvSheet!$1:$1)),MATCH($D179,OFFSET(csvSheet!$A$57,ROWS($N$172:N179)-1,MATCH("Distributor",csvSheet!$1:$1,0)-1,COUNTA(csvSheet!$A:$A)-ROWS($N$172:N179)-2,1),0),MATCH("Total Price",csvSheet!$1:$1,0)),LEN(INDEX(OFFSET(csvSheet!$A$57,ROWS($N$172:N179)-1,0,COUNTA(csvSheet!$A:$A)-ROWS($N$172:N179)-2,COUNTA(csvSheet!$1:$1)),MATCH($D179,OFFSET(csvSheet!$A$57,ROWS($N$172:N179)-1,MATCH("Distributor",csvSheet!$1:$1,0)-1,COUNTA(csvSheet!$A:$A)-ROWS($N$172:N179)-2,1),0),MATCH("Total Price",csvSheet!$1:$1,0)))-FIND(" ",INDEX(OFFSET(csvSheet!$A$57,ROWS($N$172:N179)-1,0,COUNTA(csvSheet!$A:$A)-ROWS($N$172:N179)-2,COUNTA(csvSheet!$1:$1)),MATCH($D179,OFFSET(csvSheet!$A$57,ROWS($N$172:N179)-1,MATCH("Distributor",csvSheet!$1:$1,0)-1,COUNTA(csvSheet!$A:$A)-ROWS($N$172:N179)-2,1),0),MATCH("Total Price",csvSheet!$1:$1,0))))),"N/A"),""),"N/A")</f>
        <v/>
      </c>
      <c r="O179" s="127"/>
      <c r="P179" s="59"/>
      <c r="Q179"/>
    </row>
    <row r="180" spans="2:17" x14ac:dyDescent="0.25">
      <c r="B180"/>
      <c r="C180" s="62">
        <v>9</v>
      </c>
      <c r="D180" s="154" t="str" cm="1">
        <f t="array" aca="1" ref="D180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180)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180)+55))),"")</f>
        <v/>
      </c>
      <c r="E180" s="155"/>
      <c r="F180" s="170" t="str" cm="1">
        <f t="array" aca="1" ref="F180" ca="1">IFERROR(IF(IF($D180&lt;&gt;"",INDEX(OFFSET(csvSheet!$A$57,ROWS($F$172:F180)-1,0,COUNTA(csvSheet!$A:$A)-ROWS($F$172:F180)-2,COUNTA(csvSheet!$1:$1)-1),MATCH($D180,OFFSET(csvSheet!$A$57,ROWS($F$172:F180)-1,MATCH("Distributor",csvSheet!$1:$1,0)-1,COUNTA(csvSheet!$A:$A)-ROWS($F$172:F180)-2),0),MATCH("MPN + Description",csvSheet!$1:$1,0)),INDEX(OFFSET(csvSheet!$A$57,ROWS($F$172:F180)-1,MATCH("MPN + Description",csvSheet!$1:$1,0)-1,COUNTA(csvSheet!$A:$A)-ROWS($F$172:F180)-2,1),SMALL(IF(OFFSET(csvSheet!$A$57,ROWS($F$172:F180)-1,MATCH("MPN + Description",csvSheet!$1:$1,0)-1,COUNTA(csvSheet!$A:$A)-ROWS($F$172:F180)-2,1)&lt;&gt;"@@@@",ROW(OFFSET(csvSheet!$A$57,ROWS($F$172:F180)-1,MATCH("MPN + Description",csvSheet!$1:$1,0)-1,COUNTA(csvSheet!$A:$A)-ROWS($F$172:F180)-2,1))-MIN(ROW(OFFSET(csvSheet!$A$57,ROWS($F$172:F180)-1,MATCH("MPN + Description",csvSheet!$1:$1,0)-1,COUNTA(csvSheet!$A:$A)-ROWS($F$172:F180)-2,1)))+1),1)))=0,"",IF($D180&lt;&gt;"",INDEX(OFFSET(csvSheet!$A$57,ROWS($F$172:F180)-1,0,COUNTA(csvSheet!$A:$A)-ROWS($F$172:F180)-2,COUNTA(csvSheet!$1:$1)-1),MATCH($D180,OFFSET(csvSheet!$A$57,ROWS($F$172:F180)-1,MATCH("Distributor",csvSheet!$1:$1,0)-1,COUNTA(csvSheet!$A:$A)-ROWS($F$172:F180)-2),0),MATCH("MPN + Description",csvSheet!$1:$1,0)),INDEX(OFFSET(csvSheet!$A$57,ROWS($F$172:F180)-1,MATCH("MPN + Description",csvSheet!$1:$1,0)-1,COUNTA(csvSheet!$A:$A)-ROWS($F$172:F180)-2,1),SMALL(IF(OFFSET(csvSheet!$A$57,ROWS($F$172:F180)-1,MATCH("MPN + Description",csvSheet!$1:$1,0)-1,COUNTA(csvSheet!$A:$A)-ROWS($F$172:F180)-2,1)&lt;&gt;"@@@@",ROW(OFFSET(csvSheet!$A$57,ROWS($F$172:F180)-1,MATCH("MPN + Description",csvSheet!$1:$1,0)-1,COUNTA(csvSheet!$A:$A)-ROWS($F$172:F180)-2,1))-MIN(ROW(OFFSET(csvSheet!$A$57,ROWS($F$172:F180)-1,MATCH("MPN + Description",csvSheet!$1:$1,0)-1,COUNTA(csvSheet!$A:$A)-ROWS($F$172:F180)-2,1)))+1),1)))),"")</f>
        <v/>
      </c>
      <c r="G180" s="171"/>
      <c r="H180" s="171"/>
      <c r="I180" s="172"/>
      <c r="J180" s="91" t="str" cm="1">
        <f t="array" aca="1" ref="J180" ca="1">IFERROR(IF(IF($D180&lt;&gt;"",INDEX(OFFSET(csvSheet!$A$57,ROWS($J$172:J180)-1,0,COUNTA(csvSheet!$A:$A)-ROWS($J$172:J180)-2,COUNTA(csvSheet!$1:$1)),MATCH($D180,OFFSET(csvSheet!$A$12,ROWS($J$172:J180)-1,MATCH("Distributor",csvSheet!$1:$1,0)-1,COUNTA(csvSheet!$A:$A)-ROWS($J$172:J180)-2,1),0),MATCH("Quantity",csvSheet!$1:$1,0)),INDEX(OFFSET(csvSheet!$A$12,ROWS($J$172:J180)-1,MATCH("Quantity",csvSheet!$1:$1,0)-1,COUNTA(csvSheet!$A:$A)-ROWS($J$172:J180)-2,1),SMALL(IF(OFFSET(csvSheet!$A$12,ROWS($J$172:J180)-1,MATCH("Quantity",csvSheet!$1:$1,0)-1,COUNTA(csvSheet!$A:$A)-ROWS($J$172:J180)-2,1)&lt;&gt;"@@@@",ROW(OFFSET(csvSheet!$A$12,ROWS($J$172:J180)-1,MATCH("Quantity",csvSheet!$1:$1,0)-1,COUNTA(csvSheet!$A:$A)-ROWS($J$172:J180)-2,1))-MIN(ROW(OFFSET(csvSheet!$A$12,ROWS($J$172:J180)-1,MATCH("Quantity",csvSheet!$1:$1,0)-1,COUNTA(csvSheet!$A:$A)-ROWS($J$172:J180)-2,1)))+1),ROWS($J$172:J180))))=0,"",INDEX(OFFSET(csvSheet!$A$12,ROWS($J$172:J180)-1,0,COUNTA(csvSheet!$A:$A)-ROWS($J$172:J180)-2,COUNTA(csvSheet!$1:$1)),MATCH($D180,OFFSET(csvSheet!$A$12,ROWS($J$172:J180)-1,MATCH("Distributor",csvSheet!$1:$1,0)-1,COUNTA(csvSheet!$A:$A)-ROWS($J$172:J180)-2,1),0),MATCH("Quantity",csvSheet!$1:$1,0))),"")</f>
        <v/>
      </c>
      <c r="K180" s="125" t="str">
        <f ca="1">IFERROR(IF($D180&lt;&gt;"",IF(ISNUMBER(VALUE(RIGHT(INDEX(OFFSET(csvSheet!$A$57,ROWS($K$172:K180)-1,0,COUNTA(csvSheet!$A:$A)-ROWS($K$172:K180)-2,COUNTA(csvSheet!$1:$1)),MATCH($D180,OFFSET(csvSheet!$A$57,ROWS($K$172:K180)-1,MATCH("Distributor",csvSheet!$1:$1,0)-1,COUNTA(csvSheet!$A:$A)-ROWS($K$172:K180)-2,1),0),MATCH("Unit Price",csvSheet!$1:$1,0)),LEN(INDEX(OFFSET(csvSheet!$A$57,ROWS($K$172:K180)-1,0,COUNTA(csvSheet!$A:$A)-ROWS($K$172:K180)-2,COUNTA(csvSheet!$1:$1)),MATCH($D180,OFFSET(csvSheet!$A$57,ROWS($K$172:K180)-1,MATCH("Distributor",csvSheet!$1:$1,0)-1,COUNTA(csvSheet!$A:$A)-ROWS($K$172:K180)-2,1),0),MATCH("Unit Price",csvSheet!$1:$1,0)))-FIND(" ",INDEX(OFFSET(csvSheet!$A$57,ROWS($K$172:K180)-1,0,COUNTA(csvSheet!$A:$A)-ROWS($K$172:K180)-2,COUNTA(csvSheet!$1:$1)),MATCH($D180,OFFSET(csvSheet!$A$57,ROWS($K$172:K180)-1,MATCH("Distributor",csvSheet!$1:$1,0)-1,COUNTA(csvSheet!$A:$A)-ROWS($K$172:K180)-2,1),0),MATCH("Unit Price",csvSheet!$1:$1,0)))))),VALUE(RIGHT(INDEX(OFFSET(csvSheet!$A$57,ROWS($K$172:K180)-1,0,COUNTA(csvSheet!$A:$A)-ROWS($K$172:K180)-2,COUNTA(csvSheet!$1:$1)),MATCH($D180,OFFSET(csvSheet!$A$57,ROWS($K$172:K180)-1,MATCH("Distributor",csvSheet!$1:$1,0)-1,COUNTA(csvSheet!$A:$A)-ROWS($K$172:K180)-2,1),0),MATCH("Unit Price",csvSheet!$1:$1,0)),LEN(INDEX(OFFSET(csvSheet!$A$57,ROWS($K$172:K180)-1,0,COUNTA(csvSheet!$A:$A)-ROWS($K$172:K180)-2,COUNTA(csvSheet!$1:$1)),MATCH($D180,OFFSET(csvSheet!$A$57,ROWS($K$172:K180)-1,MATCH("Distributor",csvSheet!$1:$1,0)-1,COUNTA(csvSheet!$A:$A)-ROWS($K$172:K180)-2,1),0),MATCH("Unit Price",csvSheet!$1:$1,0)))-FIND(" ",INDEX(OFFSET(csvSheet!$A$57,ROWS($K$172:K180)-1,0,COUNTA(csvSheet!$A:$A)-ROWS($K$172:K180)-2,COUNTA(csvSheet!$1:$1)),MATCH($D180,OFFSET(csvSheet!$A$57,ROWS($K$172:K180)-1,MATCH("Distributor",csvSheet!$1:$1,0)-1,COUNTA(csvSheet!$A:$A)-ROWS($K$172:K180)-2,1),0),MATCH("Unit Price",csvSheet!$1:$1,0))))),"N/A"),""),"N/A")</f>
        <v/>
      </c>
      <c r="L180" s="126"/>
      <c r="M180" s="127"/>
      <c r="N180" s="125" t="str">
        <f ca="1">IFERROR(IF($D180&lt;&gt;"",IF(ISNUMBER(VALUE(RIGHT(INDEX(OFFSET(csvSheet!$A$57,ROWS($N$172:N180)-1,0,COUNTA(csvSheet!$A:$A)-ROWS($N$172:N180)-2,COUNTA(csvSheet!$1:$1)),MATCH($D180,OFFSET(csvSheet!$A$57,ROWS($N$172:N180)-1,MATCH("Distributor",csvSheet!$1:$1,0)-1,COUNTA(csvSheet!$A:$A)-ROWS($N$172:N180)-2,1),0),MATCH("Total Price",csvSheet!$1:$1,0)),LEN(INDEX(OFFSET(csvSheet!$A$57,ROWS($N$172:N180)-1,0,COUNTA(csvSheet!$A:$A)-ROWS($N$172:N180)-2,COUNTA(csvSheet!$1:$1)),MATCH($D180,OFFSET(csvSheet!$A$57,ROWS($N$172:N180)-1,MATCH("Distributor",csvSheet!$1:$1,0)-1,COUNTA(csvSheet!$A:$A)-ROWS($N$172:N180)-2,1),0),MATCH("Total Price",csvSheet!$1:$1,0)))-FIND(" ",INDEX(OFFSET(csvSheet!$A$57,ROWS($N$172:N180)-1,0,COUNTA(csvSheet!$A:$A)-ROWS($N$172:N180)-2,COUNTA(csvSheet!$1:$1)),MATCH($D180,OFFSET(csvSheet!$A$57,ROWS($N$172:N180)-1,MATCH("Distributor",csvSheet!$1:$1,0)-1,COUNTA(csvSheet!$A:$A)-ROWS($N$172:N180)-2,1),0),MATCH("Total Price",csvSheet!$1:$1,0)))))),VALUE(RIGHT(INDEX(OFFSET(csvSheet!$A$57,ROWS($N$172:N180)-1,0,COUNTA(csvSheet!$A:$A)-ROWS($N$172:N180)-2,COUNTA(csvSheet!$1:$1)),MATCH($D180,OFFSET(csvSheet!$A$57,ROWS($N$172:N180)-1,MATCH("Distributor",csvSheet!$1:$1,0)-1,COUNTA(csvSheet!$A:$A)-ROWS($N$172:N180)-2,1),0),MATCH("Total Price",csvSheet!$1:$1,0)),LEN(INDEX(OFFSET(csvSheet!$A$57,ROWS($N$172:N180)-1,0,COUNTA(csvSheet!$A:$A)-ROWS($N$172:N180)-2,COUNTA(csvSheet!$1:$1)),MATCH($D180,OFFSET(csvSheet!$A$57,ROWS($N$172:N180)-1,MATCH("Distributor",csvSheet!$1:$1,0)-1,COUNTA(csvSheet!$A:$A)-ROWS($N$172:N180)-2,1),0),MATCH("Total Price",csvSheet!$1:$1,0)))-FIND(" ",INDEX(OFFSET(csvSheet!$A$57,ROWS($N$172:N180)-1,0,COUNTA(csvSheet!$A:$A)-ROWS($N$172:N180)-2,COUNTA(csvSheet!$1:$1)),MATCH($D180,OFFSET(csvSheet!$A$57,ROWS($N$172:N180)-1,MATCH("Distributor",csvSheet!$1:$1,0)-1,COUNTA(csvSheet!$A:$A)-ROWS($N$172:N180)-2,1),0),MATCH("Total Price",csvSheet!$1:$1,0))))),"N/A"),""),"N/A")</f>
        <v/>
      </c>
      <c r="O180" s="127"/>
      <c r="P180" s="59"/>
      <c r="Q180"/>
    </row>
    <row r="181" spans="2:17" x14ac:dyDescent="0.25">
      <c r="B181"/>
      <c r="C181" s="62">
        <v>10</v>
      </c>
      <c r="D181" s="154" t="str" cm="1">
        <f t="array" aca="1" ref="D181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181)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181)+55))),"")</f>
        <v/>
      </c>
      <c r="E181" s="155"/>
      <c r="F181" s="170" t="str" cm="1">
        <f t="array" aca="1" ref="F181" ca="1">IFERROR(IF(IF($D181&lt;&gt;"",INDEX(OFFSET(csvSheet!$A$57,ROWS($F$172:F181)-1,0,COUNTA(csvSheet!$A:$A)-ROWS($F$172:F181)-2,COUNTA(csvSheet!$1:$1)-1),MATCH($D181,OFFSET(csvSheet!$A$57,ROWS($F$172:F181)-1,MATCH("Distributor",csvSheet!$1:$1,0)-1,COUNTA(csvSheet!$A:$A)-ROWS($F$172:F181)-2),0),MATCH("MPN + Description",csvSheet!$1:$1,0)),INDEX(OFFSET(csvSheet!$A$57,ROWS($F$172:F181)-1,MATCH("MPN + Description",csvSheet!$1:$1,0)-1,COUNTA(csvSheet!$A:$A)-ROWS($F$172:F181)-2,1),SMALL(IF(OFFSET(csvSheet!$A$57,ROWS($F$172:F181)-1,MATCH("MPN + Description",csvSheet!$1:$1,0)-1,COUNTA(csvSheet!$A:$A)-ROWS($F$172:F181)-2,1)&lt;&gt;"@@@@",ROW(OFFSET(csvSheet!$A$57,ROWS($F$172:F181)-1,MATCH("MPN + Description",csvSheet!$1:$1,0)-1,COUNTA(csvSheet!$A:$A)-ROWS($F$172:F181)-2,1))-MIN(ROW(OFFSET(csvSheet!$A$57,ROWS($F$172:F181)-1,MATCH("MPN + Description",csvSheet!$1:$1,0)-1,COUNTA(csvSheet!$A:$A)-ROWS($F$172:F181)-2,1)))+1),1)))=0,"",IF($D181&lt;&gt;"",INDEX(OFFSET(csvSheet!$A$57,ROWS($F$172:F181)-1,0,COUNTA(csvSheet!$A:$A)-ROWS($F$172:F181)-2,COUNTA(csvSheet!$1:$1)-1),MATCH($D181,OFFSET(csvSheet!$A$57,ROWS($F$172:F181)-1,MATCH("Distributor",csvSheet!$1:$1,0)-1,COUNTA(csvSheet!$A:$A)-ROWS($F$172:F181)-2),0),MATCH("MPN + Description",csvSheet!$1:$1,0)),INDEX(OFFSET(csvSheet!$A$57,ROWS($F$172:F181)-1,MATCH("MPN + Description",csvSheet!$1:$1,0)-1,COUNTA(csvSheet!$A:$A)-ROWS($F$172:F181)-2,1),SMALL(IF(OFFSET(csvSheet!$A$57,ROWS($F$172:F181)-1,MATCH("MPN + Description",csvSheet!$1:$1,0)-1,COUNTA(csvSheet!$A:$A)-ROWS($F$172:F181)-2,1)&lt;&gt;"@@@@",ROW(OFFSET(csvSheet!$A$57,ROWS($F$172:F181)-1,MATCH("MPN + Description",csvSheet!$1:$1,0)-1,COUNTA(csvSheet!$A:$A)-ROWS($F$172:F181)-2,1))-MIN(ROW(OFFSET(csvSheet!$A$57,ROWS($F$172:F181)-1,MATCH("MPN + Description",csvSheet!$1:$1,0)-1,COUNTA(csvSheet!$A:$A)-ROWS($F$172:F181)-2,1)))+1),1)))),"")</f>
        <v/>
      </c>
      <c r="G181" s="171"/>
      <c r="H181" s="171"/>
      <c r="I181" s="172"/>
      <c r="J181" s="91" t="str" cm="1">
        <f t="array" aca="1" ref="J181" ca="1">IFERROR(IF(IF($D181&lt;&gt;"",INDEX(OFFSET(csvSheet!$A$57,ROWS($J$172:J181)-1,0,COUNTA(csvSheet!$A:$A)-ROWS($J$172:J181)-2,COUNTA(csvSheet!$1:$1)),MATCH($D181,OFFSET(csvSheet!$A$12,ROWS($J$172:J181)-1,MATCH("Distributor",csvSheet!$1:$1,0)-1,COUNTA(csvSheet!$A:$A)-ROWS($J$172:J181)-2,1),0),MATCH("Quantity",csvSheet!$1:$1,0)),INDEX(OFFSET(csvSheet!$A$12,ROWS($J$172:J181)-1,MATCH("Quantity",csvSheet!$1:$1,0)-1,COUNTA(csvSheet!$A:$A)-ROWS($J$172:J181)-2,1),SMALL(IF(OFFSET(csvSheet!$A$12,ROWS($J$172:J181)-1,MATCH("Quantity",csvSheet!$1:$1,0)-1,COUNTA(csvSheet!$A:$A)-ROWS($J$172:J181)-2,1)&lt;&gt;"@@@@",ROW(OFFSET(csvSheet!$A$12,ROWS($J$172:J181)-1,MATCH("Quantity",csvSheet!$1:$1,0)-1,COUNTA(csvSheet!$A:$A)-ROWS($J$172:J181)-2,1))-MIN(ROW(OFFSET(csvSheet!$A$12,ROWS($J$172:J181)-1,MATCH("Quantity",csvSheet!$1:$1,0)-1,COUNTA(csvSheet!$A:$A)-ROWS($J$172:J181)-2,1)))+1),ROWS($J$172:J181))))=0,"",INDEX(OFFSET(csvSheet!$A$12,ROWS($J$172:J181)-1,0,COUNTA(csvSheet!$A:$A)-ROWS($J$172:J181)-2,COUNTA(csvSheet!$1:$1)),MATCH($D181,OFFSET(csvSheet!$A$12,ROWS($J$172:J181)-1,MATCH("Distributor",csvSheet!$1:$1,0)-1,COUNTA(csvSheet!$A:$A)-ROWS($J$172:J181)-2,1),0),MATCH("Quantity",csvSheet!$1:$1,0))),"")</f>
        <v/>
      </c>
      <c r="K181" s="125" t="str">
        <f ca="1">IFERROR(IF($D181&lt;&gt;"",IF(ISNUMBER(VALUE(RIGHT(INDEX(OFFSET(csvSheet!$A$57,ROWS($K$172:K181)-1,0,COUNTA(csvSheet!$A:$A)-ROWS($K$172:K181)-2,COUNTA(csvSheet!$1:$1)),MATCH($D181,OFFSET(csvSheet!$A$57,ROWS($K$172:K181)-1,MATCH("Distributor",csvSheet!$1:$1,0)-1,COUNTA(csvSheet!$A:$A)-ROWS($K$172:K181)-2,1),0),MATCH("Unit Price",csvSheet!$1:$1,0)),LEN(INDEX(OFFSET(csvSheet!$A$57,ROWS($K$172:K181)-1,0,COUNTA(csvSheet!$A:$A)-ROWS($K$172:K181)-2,COUNTA(csvSheet!$1:$1)),MATCH($D181,OFFSET(csvSheet!$A$57,ROWS($K$172:K181)-1,MATCH("Distributor",csvSheet!$1:$1,0)-1,COUNTA(csvSheet!$A:$A)-ROWS($K$172:K181)-2,1),0),MATCH("Unit Price",csvSheet!$1:$1,0)))-FIND(" ",INDEX(OFFSET(csvSheet!$A$57,ROWS($K$172:K181)-1,0,COUNTA(csvSheet!$A:$A)-ROWS($K$172:K181)-2,COUNTA(csvSheet!$1:$1)),MATCH($D181,OFFSET(csvSheet!$A$57,ROWS($K$172:K181)-1,MATCH("Distributor",csvSheet!$1:$1,0)-1,COUNTA(csvSheet!$A:$A)-ROWS($K$172:K181)-2,1),0),MATCH("Unit Price",csvSheet!$1:$1,0)))))),VALUE(RIGHT(INDEX(OFFSET(csvSheet!$A$57,ROWS($K$172:K181)-1,0,COUNTA(csvSheet!$A:$A)-ROWS($K$172:K181)-2,COUNTA(csvSheet!$1:$1)),MATCH($D181,OFFSET(csvSheet!$A$57,ROWS($K$172:K181)-1,MATCH("Distributor",csvSheet!$1:$1,0)-1,COUNTA(csvSheet!$A:$A)-ROWS($K$172:K181)-2,1),0),MATCH("Unit Price",csvSheet!$1:$1,0)),LEN(INDEX(OFFSET(csvSheet!$A$57,ROWS($K$172:K181)-1,0,COUNTA(csvSheet!$A:$A)-ROWS($K$172:K181)-2,COUNTA(csvSheet!$1:$1)),MATCH($D181,OFFSET(csvSheet!$A$57,ROWS($K$172:K181)-1,MATCH("Distributor",csvSheet!$1:$1,0)-1,COUNTA(csvSheet!$A:$A)-ROWS($K$172:K181)-2,1),0),MATCH("Unit Price",csvSheet!$1:$1,0)))-FIND(" ",INDEX(OFFSET(csvSheet!$A$57,ROWS($K$172:K181)-1,0,COUNTA(csvSheet!$A:$A)-ROWS($K$172:K181)-2,COUNTA(csvSheet!$1:$1)),MATCH($D181,OFFSET(csvSheet!$A$57,ROWS($K$172:K181)-1,MATCH("Distributor",csvSheet!$1:$1,0)-1,COUNTA(csvSheet!$A:$A)-ROWS($K$172:K181)-2,1),0),MATCH("Unit Price",csvSheet!$1:$1,0))))),"N/A"),""),"N/A")</f>
        <v/>
      </c>
      <c r="L181" s="126"/>
      <c r="M181" s="127"/>
      <c r="N181" s="125" t="str">
        <f ca="1">IFERROR(IF($D181&lt;&gt;"",IF(ISNUMBER(VALUE(RIGHT(INDEX(OFFSET(csvSheet!$A$57,ROWS($N$172:N181)-1,0,COUNTA(csvSheet!$A:$A)-ROWS($N$172:N181)-2,COUNTA(csvSheet!$1:$1)),MATCH($D181,OFFSET(csvSheet!$A$57,ROWS($N$172:N181)-1,MATCH("Distributor",csvSheet!$1:$1,0)-1,COUNTA(csvSheet!$A:$A)-ROWS($N$172:N181)-2,1),0),MATCH("Total Price",csvSheet!$1:$1,0)),LEN(INDEX(OFFSET(csvSheet!$A$57,ROWS($N$172:N181)-1,0,COUNTA(csvSheet!$A:$A)-ROWS($N$172:N181)-2,COUNTA(csvSheet!$1:$1)),MATCH($D181,OFFSET(csvSheet!$A$57,ROWS($N$172:N181)-1,MATCH("Distributor",csvSheet!$1:$1,0)-1,COUNTA(csvSheet!$A:$A)-ROWS($N$172:N181)-2,1),0),MATCH("Total Price",csvSheet!$1:$1,0)))-FIND(" ",INDEX(OFFSET(csvSheet!$A$57,ROWS($N$172:N181)-1,0,COUNTA(csvSheet!$A:$A)-ROWS($N$172:N181)-2,COUNTA(csvSheet!$1:$1)),MATCH($D181,OFFSET(csvSheet!$A$57,ROWS($N$172:N181)-1,MATCH("Distributor",csvSheet!$1:$1,0)-1,COUNTA(csvSheet!$A:$A)-ROWS($N$172:N181)-2,1),0),MATCH("Total Price",csvSheet!$1:$1,0)))))),VALUE(RIGHT(INDEX(OFFSET(csvSheet!$A$57,ROWS($N$172:N181)-1,0,COUNTA(csvSheet!$A:$A)-ROWS($N$172:N181)-2,COUNTA(csvSheet!$1:$1)),MATCH($D181,OFFSET(csvSheet!$A$57,ROWS($N$172:N181)-1,MATCH("Distributor",csvSheet!$1:$1,0)-1,COUNTA(csvSheet!$A:$A)-ROWS($N$172:N181)-2,1),0),MATCH("Total Price",csvSheet!$1:$1,0)),LEN(INDEX(OFFSET(csvSheet!$A$57,ROWS($N$172:N181)-1,0,COUNTA(csvSheet!$A:$A)-ROWS($N$172:N181)-2,COUNTA(csvSheet!$1:$1)),MATCH($D181,OFFSET(csvSheet!$A$57,ROWS($N$172:N181)-1,MATCH("Distributor",csvSheet!$1:$1,0)-1,COUNTA(csvSheet!$A:$A)-ROWS($N$172:N181)-2,1),0),MATCH("Total Price",csvSheet!$1:$1,0)))-FIND(" ",INDEX(OFFSET(csvSheet!$A$57,ROWS($N$172:N181)-1,0,COUNTA(csvSheet!$A:$A)-ROWS($N$172:N181)-2,COUNTA(csvSheet!$1:$1)),MATCH($D181,OFFSET(csvSheet!$A$57,ROWS($N$172:N181)-1,MATCH("Distributor",csvSheet!$1:$1,0)-1,COUNTA(csvSheet!$A:$A)-ROWS($N$172:N181)-2,1),0),MATCH("Total Price",csvSheet!$1:$1,0))))),"N/A"),""),"N/A")</f>
        <v/>
      </c>
      <c r="O181" s="127"/>
      <c r="P181" s="59"/>
      <c r="Q181"/>
    </row>
    <row r="182" spans="2:17" x14ac:dyDescent="0.25">
      <c r="B182"/>
      <c r="C182" s="62">
        <v>11</v>
      </c>
      <c r="D182" s="154" t="str" cm="1">
        <f t="array" aca="1" ref="D182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182)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182)+55))),"")</f>
        <v/>
      </c>
      <c r="E182" s="155"/>
      <c r="F182" s="154" t="str" cm="1">
        <f t="array" aca="1" ref="F182" ca="1">IFERROR(IF(IF($D182&lt;&gt;"",INDEX(OFFSET(csvSheet!$A$57,ROWS($F$172:F182)-1,0,COUNTA(csvSheet!$A:$A)-ROWS($F$172:F182)-2,COUNTA(csvSheet!$1:$1)-1),MATCH($D182,OFFSET(csvSheet!$A$57,ROWS($F$172:F182)-1,MATCH("Distributor",csvSheet!$1:$1,0)-1,COUNTA(csvSheet!$A:$A)-ROWS($F$172:F182)-2),0),MATCH("MPN + Description",csvSheet!$1:$1,0)),INDEX(OFFSET(csvSheet!$A$57,ROWS($F$172:F182)-1,MATCH("MPN + Description",csvSheet!$1:$1,0)-1,COUNTA(csvSheet!$A:$A)-ROWS($F$172:F182)-2,1),SMALL(IF(OFFSET(csvSheet!$A$57,ROWS($F$172:F182)-1,MATCH("MPN + Description",csvSheet!$1:$1,0)-1,COUNTA(csvSheet!$A:$A)-ROWS($F$172:F182)-2,1)&lt;&gt;"@@@@",ROW(OFFSET(csvSheet!$A$57,ROWS($F$172:F182)-1,MATCH("MPN + Description",csvSheet!$1:$1,0)-1,COUNTA(csvSheet!$A:$A)-ROWS($F$172:F182)-2,1))-MIN(ROW(OFFSET(csvSheet!$A$57,ROWS($F$172:F182)-1,MATCH("MPN + Description",csvSheet!$1:$1,0)-1,COUNTA(csvSheet!$A:$A)-ROWS($F$172:F182)-2,1)))+1),1)))=0,"",IF($D182&lt;&gt;"",INDEX(OFFSET(csvSheet!$A$57,ROWS($F$172:F182)-1,0,COUNTA(csvSheet!$A:$A)-ROWS($F$172:F182)-2,COUNTA(csvSheet!$1:$1)-1),MATCH($D182,OFFSET(csvSheet!$A$57,ROWS($F$172:F182)-1,MATCH("Distributor",csvSheet!$1:$1,0)-1,COUNTA(csvSheet!$A:$A)-ROWS($F$172:F182)-2),0),MATCH("MPN + Description",csvSheet!$1:$1,0)),INDEX(OFFSET(csvSheet!$A$57,ROWS($F$172:F182)-1,MATCH("MPN + Description",csvSheet!$1:$1,0)-1,COUNTA(csvSheet!$A:$A)-ROWS($F$172:F182)-2,1),SMALL(IF(OFFSET(csvSheet!$A$57,ROWS($F$172:F182)-1,MATCH("MPN + Description",csvSheet!$1:$1,0)-1,COUNTA(csvSheet!$A:$A)-ROWS($F$172:F182)-2,1)&lt;&gt;"@@@@",ROW(OFFSET(csvSheet!$A$57,ROWS($F$172:F182)-1,MATCH("MPN + Description",csvSheet!$1:$1,0)-1,COUNTA(csvSheet!$A:$A)-ROWS($F$172:F182)-2,1))-MIN(ROW(OFFSET(csvSheet!$A$57,ROWS($F$172:F182)-1,MATCH("MPN + Description",csvSheet!$1:$1,0)-1,COUNTA(csvSheet!$A:$A)-ROWS($F$172:F182)-2,1)))+1),1)))),"")</f>
        <v/>
      </c>
      <c r="G182" s="179"/>
      <c r="H182" s="179"/>
      <c r="I182" s="155"/>
      <c r="J182" s="91" t="str" cm="1">
        <f t="array" aca="1" ref="J182" ca="1">IFERROR(IF(IF($D182&lt;&gt;"",INDEX(OFFSET(csvSheet!$A$57,ROWS($J$172:J182)-1,0,COUNTA(csvSheet!$A:$A)-ROWS($J$172:J182)-2,COUNTA(csvSheet!$1:$1)),MATCH($D182,OFFSET(csvSheet!$A$12,ROWS($J$172:J182)-1,MATCH("Distributor",csvSheet!$1:$1,0)-1,COUNTA(csvSheet!$A:$A)-ROWS($J$172:J182)-2,1),0),MATCH("Quantity",csvSheet!$1:$1,0)),INDEX(OFFSET(csvSheet!$A$12,ROWS($J$172:J182)-1,MATCH("Quantity",csvSheet!$1:$1,0)-1,COUNTA(csvSheet!$A:$A)-ROWS($J$172:J182)-2,1),SMALL(IF(OFFSET(csvSheet!$A$12,ROWS($J$172:J182)-1,MATCH("Quantity",csvSheet!$1:$1,0)-1,COUNTA(csvSheet!$A:$A)-ROWS($J$172:J182)-2,1)&lt;&gt;"@@@@",ROW(OFFSET(csvSheet!$A$12,ROWS($J$172:J182)-1,MATCH("Quantity",csvSheet!$1:$1,0)-1,COUNTA(csvSheet!$A:$A)-ROWS($J$172:J182)-2,1))-MIN(ROW(OFFSET(csvSheet!$A$12,ROWS($J$172:J182)-1,MATCH("Quantity",csvSheet!$1:$1,0)-1,COUNTA(csvSheet!$A:$A)-ROWS($J$172:J182)-2,1)))+1),ROWS($J$172:J182))))=0,"",INDEX(OFFSET(csvSheet!$A$12,ROWS($J$172:J182)-1,0,COUNTA(csvSheet!$A:$A)-ROWS($J$172:J182)-2,COUNTA(csvSheet!$1:$1)),MATCH($D182,OFFSET(csvSheet!$A$12,ROWS($J$172:J182)-1,MATCH("Distributor",csvSheet!$1:$1,0)-1,COUNTA(csvSheet!$A:$A)-ROWS($J$172:J182)-2,1),0),MATCH("Quantity",csvSheet!$1:$1,0))),"")</f>
        <v/>
      </c>
      <c r="K182" s="125" t="str">
        <f ca="1">IFERROR(IF($D182&lt;&gt;"",IF(ISNUMBER(VALUE(RIGHT(INDEX(OFFSET(csvSheet!$A$57,ROWS($K$172:K182)-1,0,COUNTA(csvSheet!$A:$A)-ROWS($K$172:K182)-2,COUNTA(csvSheet!$1:$1)),MATCH($D182,OFFSET(csvSheet!$A$57,ROWS($K$172:K182)-1,MATCH("Distributor",csvSheet!$1:$1,0)-1,COUNTA(csvSheet!$A:$A)-ROWS($K$172:K182)-2,1),0),MATCH("Unit Price",csvSheet!$1:$1,0)),LEN(INDEX(OFFSET(csvSheet!$A$57,ROWS($K$172:K182)-1,0,COUNTA(csvSheet!$A:$A)-ROWS($K$172:K182)-2,COUNTA(csvSheet!$1:$1)),MATCH($D182,OFFSET(csvSheet!$A$57,ROWS($K$172:K182)-1,MATCH("Distributor",csvSheet!$1:$1,0)-1,COUNTA(csvSheet!$A:$A)-ROWS($K$172:K182)-2,1),0),MATCH("Unit Price",csvSheet!$1:$1,0)))-FIND(" ",INDEX(OFFSET(csvSheet!$A$57,ROWS($K$172:K182)-1,0,COUNTA(csvSheet!$A:$A)-ROWS($K$172:K182)-2,COUNTA(csvSheet!$1:$1)),MATCH($D182,OFFSET(csvSheet!$A$57,ROWS($K$172:K182)-1,MATCH("Distributor",csvSheet!$1:$1,0)-1,COUNTA(csvSheet!$A:$A)-ROWS($K$172:K182)-2,1),0),MATCH("Unit Price",csvSheet!$1:$1,0)))))),VALUE(RIGHT(INDEX(OFFSET(csvSheet!$A$57,ROWS($K$172:K182)-1,0,COUNTA(csvSheet!$A:$A)-ROWS($K$172:K182)-2,COUNTA(csvSheet!$1:$1)),MATCH($D182,OFFSET(csvSheet!$A$57,ROWS($K$172:K182)-1,MATCH("Distributor",csvSheet!$1:$1,0)-1,COUNTA(csvSheet!$A:$A)-ROWS($K$172:K182)-2,1),0),MATCH("Unit Price",csvSheet!$1:$1,0)),LEN(INDEX(OFFSET(csvSheet!$A$57,ROWS($K$172:K182)-1,0,COUNTA(csvSheet!$A:$A)-ROWS($K$172:K182)-2,COUNTA(csvSheet!$1:$1)),MATCH($D182,OFFSET(csvSheet!$A$57,ROWS($K$172:K182)-1,MATCH("Distributor",csvSheet!$1:$1,0)-1,COUNTA(csvSheet!$A:$A)-ROWS($K$172:K182)-2,1),0),MATCH("Unit Price",csvSheet!$1:$1,0)))-FIND(" ",INDEX(OFFSET(csvSheet!$A$57,ROWS($K$172:K182)-1,0,COUNTA(csvSheet!$A:$A)-ROWS($K$172:K182)-2,COUNTA(csvSheet!$1:$1)),MATCH($D182,OFFSET(csvSheet!$A$57,ROWS($K$172:K182)-1,MATCH("Distributor",csvSheet!$1:$1,0)-1,COUNTA(csvSheet!$A:$A)-ROWS($K$172:K182)-2,1),0),MATCH("Unit Price",csvSheet!$1:$1,0))))),"N/A"),""),"N/A")</f>
        <v/>
      </c>
      <c r="L182" s="126"/>
      <c r="M182" s="127"/>
      <c r="N182" s="125" t="str">
        <f ca="1">IFERROR(IF($D182&lt;&gt;"",IF(ISNUMBER(VALUE(RIGHT(INDEX(OFFSET(csvSheet!$A$57,ROWS($N$172:N182)-1,0,COUNTA(csvSheet!$A:$A)-ROWS($N$172:N182)-2,COUNTA(csvSheet!$1:$1)),MATCH($D182,OFFSET(csvSheet!$A$57,ROWS($N$172:N182)-1,MATCH("Distributor",csvSheet!$1:$1,0)-1,COUNTA(csvSheet!$A:$A)-ROWS($N$172:N182)-2,1),0),MATCH("Total Price",csvSheet!$1:$1,0)),LEN(INDEX(OFFSET(csvSheet!$A$57,ROWS($N$172:N182)-1,0,COUNTA(csvSheet!$A:$A)-ROWS($N$172:N182)-2,COUNTA(csvSheet!$1:$1)),MATCH($D182,OFFSET(csvSheet!$A$57,ROWS($N$172:N182)-1,MATCH("Distributor",csvSheet!$1:$1,0)-1,COUNTA(csvSheet!$A:$A)-ROWS($N$172:N182)-2,1),0),MATCH("Total Price",csvSheet!$1:$1,0)))-FIND(" ",INDEX(OFFSET(csvSheet!$A$57,ROWS($N$172:N182)-1,0,COUNTA(csvSheet!$A:$A)-ROWS($N$172:N182)-2,COUNTA(csvSheet!$1:$1)),MATCH($D182,OFFSET(csvSheet!$A$57,ROWS($N$172:N182)-1,MATCH("Distributor",csvSheet!$1:$1,0)-1,COUNTA(csvSheet!$A:$A)-ROWS($N$172:N182)-2,1),0),MATCH("Total Price",csvSheet!$1:$1,0)))))),VALUE(RIGHT(INDEX(OFFSET(csvSheet!$A$57,ROWS($N$172:N182)-1,0,COUNTA(csvSheet!$A:$A)-ROWS($N$172:N182)-2,COUNTA(csvSheet!$1:$1)),MATCH($D182,OFFSET(csvSheet!$A$57,ROWS($N$172:N182)-1,MATCH("Distributor",csvSheet!$1:$1,0)-1,COUNTA(csvSheet!$A:$A)-ROWS($N$172:N182)-2,1),0),MATCH("Total Price",csvSheet!$1:$1,0)),LEN(INDEX(OFFSET(csvSheet!$A$57,ROWS($N$172:N182)-1,0,COUNTA(csvSheet!$A:$A)-ROWS($N$172:N182)-2,COUNTA(csvSheet!$1:$1)),MATCH($D182,OFFSET(csvSheet!$A$57,ROWS($N$172:N182)-1,MATCH("Distributor",csvSheet!$1:$1,0)-1,COUNTA(csvSheet!$A:$A)-ROWS($N$172:N182)-2,1),0),MATCH("Total Price",csvSheet!$1:$1,0)))-FIND(" ",INDEX(OFFSET(csvSheet!$A$57,ROWS($N$172:N182)-1,0,COUNTA(csvSheet!$A:$A)-ROWS($N$172:N182)-2,COUNTA(csvSheet!$1:$1)),MATCH($D182,OFFSET(csvSheet!$A$57,ROWS($N$172:N182)-1,MATCH("Distributor",csvSheet!$1:$1,0)-1,COUNTA(csvSheet!$A:$A)-ROWS($N$172:N182)-2,1),0),MATCH("Total Price",csvSheet!$1:$1,0))))),"N/A"),""),"N/A")</f>
        <v/>
      </c>
      <c r="O182" s="127"/>
      <c r="P182" s="59"/>
      <c r="Q182"/>
    </row>
    <row r="183" spans="2:17" x14ac:dyDescent="0.25">
      <c r="B183"/>
      <c r="C183" s="62">
        <v>12</v>
      </c>
      <c r="D183" s="154" t="str" cm="1">
        <f t="array" aca="1" ref="D183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183)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183)+55))),"")</f>
        <v/>
      </c>
      <c r="E183" s="155"/>
      <c r="F183" s="180" t="str" cm="1">
        <f t="array" aca="1" ref="F183" ca="1">IFERROR(IF(IF($D183&lt;&gt;"",INDEX(OFFSET(csvSheet!$A$57,ROWS($F$172:F183)-1,0,COUNTA(csvSheet!$A:$A)-ROWS($F$172:F183)-2,COUNTA(csvSheet!$1:$1)-1),MATCH($D183,OFFSET(csvSheet!$A$57,ROWS($F$172:F183)-1,MATCH("Distributor",csvSheet!$1:$1,0)-1,COUNTA(csvSheet!$A:$A)-ROWS($F$172:F183)-2),0),MATCH("MPN + Description",csvSheet!$1:$1,0)),INDEX(OFFSET(csvSheet!$A$57,ROWS($F$172:F183)-1,MATCH("MPN + Description",csvSheet!$1:$1,0)-1,COUNTA(csvSheet!$A:$A)-ROWS($F$172:F183)-2,1),SMALL(IF(OFFSET(csvSheet!$A$57,ROWS($F$172:F183)-1,MATCH("MPN + Description",csvSheet!$1:$1,0)-1,COUNTA(csvSheet!$A:$A)-ROWS($F$172:F183)-2,1)&lt;&gt;"@@@@",ROW(OFFSET(csvSheet!$A$57,ROWS($F$172:F183)-1,MATCH("MPN + Description",csvSheet!$1:$1,0)-1,COUNTA(csvSheet!$A:$A)-ROWS($F$172:F183)-2,1))-MIN(ROW(OFFSET(csvSheet!$A$57,ROWS($F$172:F183)-1,MATCH("MPN + Description",csvSheet!$1:$1,0)-1,COUNTA(csvSheet!$A:$A)-ROWS($F$172:F183)-2,1)))+1),1)))=0,"",IF($D183&lt;&gt;"",INDEX(OFFSET(csvSheet!$A$57,ROWS($F$172:F183)-1,0,COUNTA(csvSheet!$A:$A)-ROWS($F$172:F183)-2,COUNTA(csvSheet!$1:$1)-1),MATCH($D183,OFFSET(csvSheet!$A$57,ROWS($F$172:F183)-1,MATCH("Distributor",csvSheet!$1:$1,0)-1,COUNTA(csvSheet!$A:$A)-ROWS($F$172:F183)-2),0),MATCH("MPN + Description",csvSheet!$1:$1,0)),INDEX(OFFSET(csvSheet!$A$57,ROWS($F$172:F183)-1,MATCH("MPN + Description",csvSheet!$1:$1,0)-1,COUNTA(csvSheet!$A:$A)-ROWS($F$172:F183)-2,1),SMALL(IF(OFFSET(csvSheet!$A$57,ROWS($F$172:F183)-1,MATCH("MPN + Description",csvSheet!$1:$1,0)-1,COUNTA(csvSheet!$A:$A)-ROWS($F$172:F183)-2,1)&lt;&gt;"@@@@",ROW(OFFSET(csvSheet!$A$57,ROWS($F$172:F183)-1,MATCH("MPN + Description",csvSheet!$1:$1,0)-1,COUNTA(csvSheet!$A:$A)-ROWS($F$172:F183)-2,1))-MIN(ROW(OFFSET(csvSheet!$A$57,ROWS($F$172:F183)-1,MATCH("MPN + Description",csvSheet!$1:$1,0)-1,COUNTA(csvSheet!$A:$A)-ROWS($F$172:F183)-2,1)))+1),1)))),"")</f>
        <v/>
      </c>
      <c r="G183" s="181"/>
      <c r="H183" s="181"/>
      <c r="I183" s="182"/>
      <c r="J183" s="91" t="str" cm="1">
        <f t="array" aca="1" ref="J183" ca="1">IFERROR(IF(IF($D183&lt;&gt;"",INDEX(OFFSET(csvSheet!$A$57,ROWS($J$172:J183)-1,0,COUNTA(csvSheet!$A:$A)-ROWS($J$172:J183)-2,COUNTA(csvSheet!$1:$1)),MATCH($D183,OFFSET(csvSheet!$A$12,ROWS($J$172:J183)-1,MATCH("Distributor",csvSheet!$1:$1,0)-1,COUNTA(csvSheet!$A:$A)-ROWS($J$172:J183)-2,1),0),MATCH("Quantity",csvSheet!$1:$1,0)),INDEX(OFFSET(csvSheet!$A$12,ROWS($J$172:J183)-1,MATCH("Quantity",csvSheet!$1:$1,0)-1,COUNTA(csvSheet!$A:$A)-ROWS($J$172:J183)-2,1),SMALL(IF(OFFSET(csvSheet!$A$12,ROWS($J$172:J183)-1,MATCH("Quantity",csvSheet!$1:$1,0)-1,COUNTA(csvSheet!$A:$A)-ROWS($J$172:J183)-2,1)&lt;&gt;"@@@@",ROW(OFFSET(csvSheet!$A$12,ROWS($J$172:J183)-1,MATCH("Quantity",csvSheet!$1:$1,0)-1,COUNTA(csvSheet!$A:$A)-ROWS($J$172:J183)-2,1))-MIN(ROW(OFFSET(csvSheet!$A$12,ROWS($J$172:J183)-1,MATCH("Quantity",csvSheet!$1:$1,0)-1,COUNTA(csvSheet!$A:$A)-ROWS($J$172:J183)-2,1)))+1),ROWS($J$172:J183))))=0,"",INDEX(OFFSET(csvSheet!$A$12,ROWS($J$172:J183)-1,0,COUNTA(csvSheet!$A:$A)-ROWS($J$172:J183)-2,COUNTA(csvSheet!$1:$1)),MATCH($D183,OFFSET(csvSheet!$A$12,ROWS($J$172:J183)-1,MATCH("Distributor",csvSheet!$1:$1,0)-1,COUNTA(csvSheet!$A:$A)-ROWS($J$172:J183)-2,1),0),MATCH("Quantity",csvSheet!$1:$1,0))),"")</f>
        <v/>
      </c>
      <c r="K183" s="125" t="str">
        <f ca="1">IFERROR(IF($D183&lt;&gt;"",IF(ISNUMBER(VALUE(RIGHT(INDEX(OFFSET(csvSheet!$A$57,ROWS($K$172:K183)-1,0,COUNTA(csvSheet!$A:$A)-ROWS($K$172:K183)-2,COUNTA(csvSheet!$1:$1)),MATCH($D183,OFFSET(csvSheet!$A$57,ROWS($K$172:K183)-1,MATCH("Distributor",csvSheet!$1:$1,0)-1,COUNTA(csvSheet!$A:$A)-ROWS($K$172:K183)-2,1),0),MATCH("Unit Price",csvSheet!$1:$1,0)),LEN(INDEX(OFFSET(csvSheet!$A$57,ROWS($K$172:K183)-1,0,COUNTA(csvSheet!$A:$A)-ROWS($K$172:K183)-2,COUNTA(csvSheet!$1:$1)),MATCH($D183,OFFSET(csvSheet!$A$57,ROWS($K$172:K183)-1,MATCH("Distributor",csvSheet!$1:$1,0)-1,COUNTA(csvSheet!$A:$A)-ROWS($K$172:K183)-2,1),0),MATCH("Unit Price",csvSheet!$1:$1,0)))-FIND(" ",INDEX(OFFSET(csvSheet!$A$57,ROWS($K$172:K183)-1,0,COUNTA(csvSheet!$A:$A)-ROWS($K$172:K183)-2,COUNTA(csvSheet!$1:$1)),MATCH($D183,OFFSET(csvSheet!$A$57,ROWS($K$172:K183)-1,MATCH("Distributor",csvSheet!$1:$1,0)-1,COUNTA(csvSheet!$A:$A)-ROWS($K$172:K183)-2,1),0),MATCH("Unit Price",csvSheet!$1:$1,0)))))),VALUE(RIGHT(INDEX(OFFSET(csvSheet!$A$57,ROWS($K$172:K183)-1,0,COUNTA(csvSheet!$A:$A)-ROWS($K$172:K183)-2,COUNTA(csvSheet!$1:$1)),MATCH($D183,OFFSET(csvSheet!$A$57,ROWS($K$172:K183)-1,MATCH("Distributor",csvSheet!$1:$1,0)-1,COUNTA(csvSheet!$A:$A)-ROWS($K$172:K183)-2,1),0),MATCH("Unit Price",csvSheet!$1:$1,0)),LEN(INDEX(OFFSET(csvSheet!$A$57,ROWS($K$172:K183)-1,0,COUNTA(csvSheet!$A:$A)-ROWS($K$172:K183)-2,COUNTA(csvSheet!$1:$1)),MATCH($D183,OFFSET(csvSheet!$A$57,ROWS($K$172:K183)-1,MATCH("Distributor",csvSheet!$1:$1,0)-1,COUNTA(csvSheet!$A:$A)-ROWS($K$172:K183)-2,1),0),MATCH("Unit Price",csvSheet!$1:$1,0)))-FIND(" ",INDEX(OFFSET(csvSheet!$A$57,ROWS($K$172:K183)-1,0,COUNTA(csvSheet!$A:$A)-ROWS($K$172:K183)-2,COUNTA(csvSheet!$1:$1)),MATCH($D183,OFFSET(csvSheet!$A$57,ROWS($K$172:K183)-1,MATCH("Distributor",csvSheet!$1:$1,0)-1,COUNTA(csvSheet!$A:$A)-ROWS($K$172:K183)-2,1),0),MATCH("Unit Price",csvSheet!$1:$1,0))))),"N/A"),""),"N/A")</f>
        <v/>
      </c>
      <c r="L183" s="126"/>
      <c r="M183" s="127"/>
      <c r="N183" s="125" t="str">
        <f ca="1">IFERROR(IF($D183&lt;&gt;"",IF(ISNUMBER(VALUE(RIGHT(INDEX(OFFSET(csvSheet!$A$57,ROWS($N$172:N183)-1,0,COUNTA(csvSheet!$A:$A)-ROWS($N$172:N183)-2,COUNTA(csvSheet!$1:$1)),MATCH($D183,OFFSET(csvSheet!$A$57,ROWS($N$172:N183)-1,MATCH("Distributor",csvSheet!$1:$1,0)-1,COUNTA(csvSheet!$A:$A)-ROWS($N$172:N183)-2,1),0),MATCH("Total Price",csvSheet!$1:$1,0)),LEN(INDEX(OFFSET(csvSheet!$A$57,ROWS($N$172:N183)-1,0,COUNTA(csvSheet!$A:$A)-ROWS($N$172:N183)-2,COUNTA(csvSheet!$1:$1)),MATCH($D183,OFFSET(csvSheet!$A$57,ROWS($N$172:N183)-1,MATCH("Distributor",csvSheet!$1:$1,0)-1,COUNTA(csvSheet!$A:$A)-ROWS($N$172:N183)-2,1),0),MATCH("Total Price",csvSheet!$1:$1,0)))-FIND(" ",INDEX(OFFSET(csvSheet!$A$57,ROWS($N$172:N183)-1,0,COUNTA(csvSheet!$A:$A)-ROWS($N$172:N183)-2,COUNTA(csvSheet!$1:$1)),MATCH($D183,OFFSET(csvSheet!$A$57,ROWS($N$172:N183)-1,MATCH("Distributor",csvSheet!$1:$1,0)-1,COUNTA(csvSheet!$A:$A)-ROWS($N$172:N183)-2,1),0),MATCH("Total Price",csvSheet!$1:$1,0)))))),VALUE(RIGHT(INDEX(OFFSET(csvSheet!$A$57,ROWS($N$172:N183)-1,0,COUNTA(csvSheet!$A:$A)-ROWS($N$172:N183)-2,COUNTA(csvSheet!$1:$1)),MATCH($D183,OFFSET(csvSheet!$A$57,ROWS($N$172:N183)-1,MATCH("Distributor",csvSheet!$1:$1,0)-1,COUNTA(csvSheet!$A:$A)-ROWS($N$172:N183)-2,1),0),MATCH("Total Price",csvSheet!$1:$1,0)),LEN(INDEX(OFFSET(csvSheet!$A$57,ROWS($N$172:N183)-1,0,COUNTA(csvSheet!$A:$A)-ROWS($N$172:N183)-2,COUNTA(csvSheet!$1:$1)),MATCH($D183,OFFSET(csvSheet!$A$57,ROWS($N$172:N183)-1,MATCH("Distributor",csvSheet!$1:$1,0)-1,COUNTA(csvSheet!$A:$A)-ROWS($N$172:N183)-2,1),0),MATCH("Total Price",csvSheet!$1:$1,0)))-FIND(" ",INDEX(OFFSET(csvSheet!$A$57,ROWS($N$172:N183)-1,0,COUNTA(csvSheet!$A:$A)-ROWS($N$172:N183)-2,COUNTA(csvSheet!$1:$1)),MATCH($D183,OFFSET(csvSheet!$A$57,ROWS($N$172:N183)-1,MATCH("Distributor",csvSheet!$1:$1,0)-1,COUNTA(csvSheet!$A:$A)-ROWS($N$172:N183)-2,1),0),MATCH("Total Price",csvSheet!$1:$1,0))))),"N/A"),""),"N/A")</f>
        <v/>
      </c>
      <c r="O183" s="127"/>
      <c r="P183" s="59"/>
      <c r="Q183"/>
    </row>
    <row r="184" spans="2:17" x14ac:dyDescent="0.25">
      <c r="B184"/>
      <c r="C184" s="62">
        <v>13</v>
      </c>
      <c r="D184" s="154" t="str" cm="1">
        <f t="array" aca="1" ref="D184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184)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184)+55))),"")</f>
        <v/>
      </c>
      <c r="E184" s="155"/>
      <c r="F184" s="170" t="str" cm="1">
        <f t="array" aca="1" ref="F184" ca="1">IFERROR(IF(IF($D184&lt;&gt;"",INDEX(OFFSET(csvSheet!$A$57,ROWS($F$172:F184)-1,0,COUNTA(csvSheet!$A:$A)-ROWS($F$172:F184)-2,COUNTA(csvSheet!$1:$1)-1),MATCH($D184,OFFSET(csvSheet!$A$57,ROWS($F$172:F184)-1,MATCH("Distributor",csvSheet!$1:$1,0)-1,COUNTA(csvSheet!$A:$A)-ROWS($F$172:F184)-2),0),MATCH("MPN + Description",csvSheet!$1:$1,0)),INDEX(OFFSET(csvSheet!$A$57,ROWS($F$172:F184)-1,MATCH("MPN + Description",csvSheet!$1:$1,0)-1,COUNTA(csvSheet!$A:$A)-ROWS($F$172:F184)-2,1),SMALL(IF(OFFSET(csvSheet!$A$57,ROWS($F$172:F184)-1,MATCH("MPN + Description",csvSheet!$1:$1,0)-1,COUNTA(csvSheet!$A:$A)-ROWS($F$172:F184)-2,1)&lt;&gt;"@@@@",ROW(OFFSET(csvSheet!$A$57,ROWS($F$172:F184)-1,MATCH("MPN + Description",csvSheet!$1:$1,0)-1,COUNTA(csvSheet!$A:$A)-ROWS($F$172:F184)-2,1))-MIN(ROW(OFFSET(csvSheet!$A$57,ROWS($F$172:F184)-1,MATCH("MPN + Description",csvSheet!$1:$1,0)-1,COUNTA(csvSheet!$A:$A)-ROWS($F$172:F184)-2,1)))+1),1)))=0,"",IF($D184&lt;&gt;"",INDEX(OFFSET(csvSheet!$A$57,ROWS($F$172:F184)-1,0,COUNTA(csvSheet!$A:$A)-ROWS($F$172:F184)-2,COUNTA(csvSheet!$1:$1)-1),MATCH($D184,OFFSET(csvSheet!$A$57,ROWS($F$172:F184)-1,MATCH("Distributor",csvSheet!$1:$1,0)-1,COUNTA(csvSheet!$A:$A)-ROWS($F$172:F184)-2),0),MATCH("MPN + Description",csvSheet!$1:$1,0)),INDEX(OFFSET(csvSheet!$A$57,ROWS($F$172:F184)-1,MATCH("MPN + Description",csvSheet!$1:$1,0)-1,COUNTA(csvSheet!$A:$A)-ROWS($F$172:F184)-2,1),SMALL(IF(OFFSET(csvSheet!$A$57,ROWS($F$172:F184)-1,MATCH("MPN + Description",csvSheet!$1:$1,0)-1,COUNTA(csvSheet!$A:$A)-ROWS($F$172:F184)-2,1)&lt;&gt;"@@@@",ROW(OFFSET(csvSheet!$A$57,ROWS($F$172:F184)-1,MATCH("MPN + Description",csvSheet!$1:$1,0)-1,COUNTA(csvSheet!$A:$A)-ROWS($F$172:F184)-2,1))-MIN(ROW(OFFSET(csvSheet!$A$57,ROWS($F$172:F184)-1,MATCH("MPN + Description",csvSheet!$1:$1,0)-1,COUNTA(csvSheet!$A:$A)-ROWS($F$172:F184)-2,1)))+1),1)))),"")</f>
        <v/>
      </c>
      <c r="G184" s="171"/>
      <c r="H184" s="171"/>
      <c r="I184" s="172"/>
      <c r="J184" s="91" t="str" cm="1">
        <f t="array" aca="1" ref="J184" ca="1">IFERROR(IF(IF($D184&lt;&gt;"",INDEX(OFFSET(csvSheet!$A$57,ROWS($J$172:J184)-1,0,COUNTA(csvSheet!$A:$A)-ROWS($J$172:J184)-2,COUNTA(csvSheet!$1:$1)),MATCH($D184,OFFSET(csvSheet!$A$12,ROWS($J$172:J184)-1,MATCH("Distributor",csvSheet!$1:$1,0)-1,COUNTA(csvSheet!$A:$A)-ROWS($J$172:J184)-2,1),0),MATCH("Quantity",csvSheet!$1:$1,0)),INDEX(OFFSET(csvSheet!$A$12,ROWS($J$172:J184)-1,MATCH("Quantity",csvSheet!$1:$1,0)-1,COUNTA(csvSheet!$A:$A)-ROWS($J$172:J184)-2,1),SMALL(IF(OFFSET(csvSheet!$A$12,ROWS($J$172:J184)-1,MATCH("Quantity",csvSheet!$1:$1,0)-1,COUNTA(csvSheet!$A:$A)-ROWS($J$172:J184)-2,1)&lt;&gt;"@@@@",ROW(OFFSET(csvSheet!$A$12,ROWS($J$172:J184)-1,MATCH("Quantity",csvSheet!$1:$1,0)-1,COUNTA(csvSheet!$A:$A)-ROWS($J$172:J184)-2,1))-MIN(ROW(OFFSET(csvSheet!$A$12,ROWS($J$172:J184)-1,MATCH("Quantity",csvSheet!$1:$1,0)-1,COUNTA(csvSheet!$A:$A)-ROWS($J$172:J184)-2,1)))+1),ROWS($J$172:J184))))=0,"",INDEX(OFFSET(csvSheet!$A$12,ROWS($J$172:J184)-1,0,COUNTA(csvSheet!$A:$A)-ROWS($J$172:J184)-2,COUNTA(csvSheet!$1:$1)),MATCH($D184,OFFSET(csvSheet!$A$12,ROWS($J$172:J184)-1,MATCH("Distributor",csvSheet!$1:$1,0)-1,COUNTA(csvSheet!$A:$A)-ROWS($J$172:J184)-2,1),0),MATCH("Quantity",csvSheet!$1:$1,0))),"")</f>
        <v/>
      </c>
      <c r="K184" s="125" t="str">
        <f ca="1">IFERROR(IF($D184&lt;&gt;"",IF(ISNUMBER(VALUE(RIGHT(INDEX(OFFSET(csvSheet!$A$57,ROWS($K$172:K184)-1,0,COUNTA(csvSheet!$A:$A)-ROWS($K$172:K184)-2,COUNTA(csvSheet!$1:$1)),MATCH($D184,OFFSET(csvSheet!$A$57,ROWS($K$172:K184)-1,MATCH("Distributor",csvSheet!$1:$1,0)-1,COUNTA(csvSheet!$A:$A)-ROWS($K$172:K184)-2,1),0),MATCH("Unit Price",csvSheet!$1:$1,0)),LEN(INDEX(OFFSET(csvSheet!$A$57,ROWS($K$172:K184)-1,0,COUNTA(csvSheet!$A:$A)-ROWS($K$172:K184)-2,COUNTA(csvSheet!$1:$1)),MATCH($D184,OFFSET(csvSheet!$A$57,ROWS($K$172:K184)-1,MATCH("Distributor",csvSheet!$1:$1,0)-1,COUNTA(csvSheet!$A:$A)-ROWS($K$172:K184)-2,1),0),MATCH("Unit Price",csvSheet!$1:$1,0)))-FIND(" ",INDEX(OFFSET(csvSheet!$A$57,ROWS($K$172:K184)-1,0,COUNTA(csvSheet!$A:$A)-ROWS($K$172:K184)-2,COUNTA(csvSheet!$1:$1)),MATCH($D184,OFFSET(csvSheet!$A$57,ROWS($K$172:K184)-1,MATCH("Distributor",csvSheet!$1:$1,0)-1,COUNTA(csvSheet!$A:$A)-ROWS($K$172:K184)-2,1),0),MATCH("Unit Price",csvSheet!$1:$1,0)))))),VALUE(RIGHT(INDEX(OFFSET(csvSheet!$A$57,ROWS($K$172:K184)-1,0,COUNTA(csvSheet!$A:$A)-ROWS($K$172:K184)-2,COUNTA(csvSheet!$1:$1)),MATCH($D184,OFFSET(csvSheet!$A$57,ROWS($K$172:K184)-1,MATCH("Distributor",csvSheet!$1:$1,0)-1,COUNTA(csvSheet!$A:$A)-ROWS($K$172:K184)-2,1),0),MATCH("Unit Price",csvSheet!$1:$1,0)),LEN(INDEX(OFFSET(csvSheet!$A$57,ROWS($K$172:K184)-1,0,COUNTA(csvSheet!$A:$A)-ROWS($K$172:K184)-2,COUNTA(csvSheet!$1:$1)),MATCH($D184,OFFSET(csvSheet!$A$57,ROWS($K$172:K184)-1,MATCH("Distributor",csvSheet!$1:$1,0)-1,COUNTA(csvSheet!$A:$A)-ROWS($K$172:K184)-2,1),0),MATCH("Unit Price",csvSheet!$1:$1,0)))-FIND(" ",INDEX(OFFSET(csvSheet!$A$57,ROWS($K$172:K184)-1,0,COUNTA(csvSheet!$A:$A)-ROWS($K$172:K184)-2,COUNTA(csvSheet!$1:$1)),MATCH($D184,OFFSET(csvSheet!$A$57,ROWS($K$172:K184)-1,MATCH("Distributor",csvSheet!$1:$1,0)-1,COUNTA(csvSheet!$A:$A)-ROWS($K$172:K184)-2,1),0),MATCH("Unit Price",csvSheet!$1:$1,0))))),"N/A"),""),"N/A")</f>
        <v/>
      </c>
      <c r="L184" s="126"/>
      <c r="M184" s="127"/>
      <c r="N184" s="125" t="str">
        <f ca="1">IFERROR(IF($D184&lt;&gt;"",IF(ISNUMBER(VALUE(RIGHT(INDEX(OFFSET(csvSheet!$A$57,ROWS($N$172:N184)-1,0,COUNTA(csvSheet!$A:$A)-ROWS($N$172:N184)-2,COUNTA(csvSheet!$1:$1)),MATCH($D184,OFFSET(csvSheet!$A$57,ROWS($N$172:N184)-1,MATCH("Distributor",csvSheet!$1:$1,0)-1,COUNTA(csvSheet!$A:$A)-ROWS($N$172:N184)-2,1),0),MATCH("Total Price",csvSheet!$1:$1,0)),LEN(INDEX(OFFSET(csvSheet!$A$57,ROWS($N$172:N184)-1,0,COUNTA(csvSheet!$A:$A)-ROWS($N$172:N184)-2,COUNTA(csvSheet!$1:$1)),MATCH($D184,OFFSET(csvSheet!$A$57,ROWS($N$172:N184)-1,MATCH("Distributor",csvSheet!$1:$1,0)-1,COUNTA(csvSheet!$A:$A)-ROWS($N$172:N184)-2,1),0),MATCH("Total Price",csvSheet!$1:$1,0)))-FIND(" ",INDEX(OFFSET(csvSheet!$A$57,ROWS($N$172:N184)-1,0,COUNTA(csvSheet!$A:$A)-ROWS($N$172:N184)-2,COUNTA(csvSheet!$1:$1)),MATCH($D184,OFFSET(csvSheet!$A$57,ROWS($N$172:N184)-1,MATCH("Distributor",csvSheet!$1:$1,0)-1,COUNTA(csvSheet!$A:$A)-ROWS($N$172:N184)-2,1),0),MATCH("Total Price",csvSheet!$1:$1,0)))))),VALUE(RIGHT(INDEX(OFFSET(csvSheet!$A$57,ROWS($N$172:N184)-1,0,COUNTA(csvSheet!$A:$A)-ROWS($N$172:N184)-2,COUNTA(csvSheet!$1:$1)),MATCH($D184,OFFSET(csvSheet!$A$57,ROWS($N$172:N184)-1,MATCH("Distributor",csvSheet!$1:$1,0)-1,COUNTA(csvSheet!$A:$A)-ROWS($N$172:N184)-2,1),0),MATCH("Total Price",csvSheet!$1:$1,0)),LEN(INDEX(OFFSET(csvSheet!$A$57,ROWS($N$172:N184)-1,0,COUNTA(csvSheet!$A:$A)-ROWS($N$172:N184)-2,COUNTA(csvSheet!$1:$1)),MATCH($D184,OFFSET(csvSheet!$A$57,ROWS($N$172:N184)-1,MATCH("Distributor",csvSheet!$1:$1,0)-1,COUNTA(csvSheet!$A:$A)-ROWS($N$172:N184)-2,1),0),MATCH("Total Price",csvSheet!$1:$1,0)))-FIND(" ",INDEX(OFFSET(csvSheet!$A$57,ROWS($N$172:N184)-1,0,COUNTA(csvSheet!$A:$A)-ROWS($N$172:N184)-2,COUNTA(csvSheet!$1:$1)),MATCH($D184,OFFSET(csvSheet!$A$57,ROWS($N$172:N184)-1,MATCH("Distributor",csvSheet!$1:$1,0)-1,COUNTA(csvSheet!$A:$A)-ROWS($N$172:N184)-2,1),0),MATCH("Total Price",csvSheet!$1:$1,0))))),"N/A"),""),"N/A")</f>
        <v/>
      </c>
      <c r="O184" s="127"/>
      <c r="P184" s="59"/>
      <c r="Q184"/>
    </row>
    <row r="185" spans="2:17" x14ac:dyDescent="0.25">
      <c r="B185"/>
      <c r="C185" s="62">
        <v>14</v>
      </c>
      <c r="D185" s="154" t="str" cm="1">
        <f t="array" aca="1" ref="D185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185)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185)+55))),"")</f>
        <v/>
      </c>
      <c r="E185" s="155"/>
      <c r="F185" s="170" t="str" cm="1">
        <f t="array" aca="1" ref="F185" ca="1">IFERROR(IF(IF($D185&lt;&gt;"",INDEX(OFFSET(csvSheet!$A$57,ROWS($F$172:F185)-1,0,COUNTA(csvSheet!$A:$A)-ROWS($F$172:F185)-2,COUNTA(csvSheet!$1:$1)-1),MATCH($D185,OFFSET(csvSheet!$A$57,ROWS($F$172:F185)-1,MATCH("Distributor",csvSheet!$1:$1,0)-1,COUNTA(csvSheet!$A:$A)-ROWS($F$172:F185)-2),0),MATCH("MPN + Description",csvSheet!$1:$1,0)),INDEX(OFFSET(csvSheet!$A$57,ROWS($F$172:F185)-1,MATCH("MPN + Description",csvSheet!$1:$1,0)-1,COUNTA(csvSheet!$A:$A)-ROWS($F$172:F185)-2,1),SMALL(IF(OFFSET(csvSheet!$A$57,ROWS($F$172:F185)-1,MATCH("MPN + Description",csvSheet!$1:$1,0)-1,COUNTA(csvSheet!$A:$A)-ROWS($F$172:F185)-2,1)&lt;&gt;"@@@@",ROW(OFFSET(csvSheet!$A$57,ROWS($F$172:F185)-1,MATCH("MPN + Description",csvSheet!$1:$1,0)-1,COUNTA(csvSheet!$A:$A)-ROWS($F$172:F185)-2,1))-MIN(ROW(OFFSET(csvSheet!$A$57,ROWS($F$172:F185)-1,MATCH("MPN + Description",csvSheet!$1:$1,0)-1,COUNTA(csvSheet!$A:$A)-ROWS($F$172:F185)-2,1)))+1),1)))=0,"",IF($D185&lt;&gt;"",INDEX(OFFSET(csvSheet!$A$57,ROWS($F$172:F185)-1,0,COUNTA(csvSheet!$A:$A)-ROWS($F$172:F185)-2,COUNTA(csvSheet!$1:$1)-1),MATCH($D185,OFFSET(csvSheet!$A$57,ROWS($F$172:F185)-1,MATCH("Distributor",csvSheet!$1:$1,0)-1,COUNTA(csvSheet!$A:$A)-ROWS($F$172:F185)-2),0),MATCH("MPN + Description",csvSheet!$1:$1,0)),INDEX(OFFSET(csvSheet!$A$57,ROWS($F$172:F185)-1,MATCH("MPN + Description",csvSheet!$1:$1,0)-1,COUNTA(csvSheet!$A:$A)-ROWS($F$172:F185)-2,1),SMALL(IF(OFFSET(csvSheet!$A$57,ROWS($F$172:F185)-1,MATCH("MPN + Description",csvSheet!$1:$1,0)-1,COUNTA(csvSheet!$A:$A)-ROWS($F$172:F185)-2,1)&lt;&gt;"@@@@",ROW(OFFSET(csvSheet!$A$57,ROWS($F$172:F185)-1,MATCH("MPN + Description",csvSheet!$1:$1,0)-1,COUNTA(csvSheet!$A:$A)-ROWS($F$172:F185)-2,1))-MIN(ROW(OFFSET(csvSheet!$A$57,ROWS($F$172:F185)-1,MATCH("MPN + Description",csvSheet!$1:$1,0)-1,COUNTA(csvSheet!$A:$A)-ROWS($F$172:F185)-2,1)))+1),1)))),"")</f>
        <v/>
      </c>
      <c r="G185" s="171"/>
      <c r="H185" s="171"/>
      <c r="I185" s="172"/>
      <c r="J185" s="91" t="str" cm="1">
        <f t="array" aca="1" ref="J185" ca="1">IFERROR(IF(IF($D185&lt;&gt;"",INDEX(OFFSET(csvSheet!$A$57,ROWS($J$172:J185)-1,0,COUNTA(csvSheet!$A:$A)-ROWS($J$172:J185)-2,COUNTA(csvSheet!$1:$1)),MATCH($D185,OFFSET(csvSheet!$A$12,ROWS($J$172:J185)-1,MATCH("Distributor",csvSheet!$1:$1,0)-1,COUNTA(csvSheet!$A:$A)-ROWS($J$172:J185)-2,1),0),MATCH("Quantity",csvSheet!$1:$1,0)),INDEX(OFFSET(csvSheet!$A$12,ROWS($J$172:J185)-1,MATCH("Quantity",csvSheet!$1:$1,0)-1,COUNTA(csvSheet!$A:$A)-ROWS($J$172:J185)-2,1),SMALL(IF(OFFSET(csvSheet!$A$12,ROWS($J$172:J185)-1,MATCH("Quantity",csvSheet!$1:$1,0)-1,COUNTA(csvSheet!$A:$A)-ROWS($J$172:J185)-2,1)&lt;&gt;"@@@@",ROW(OFFSET(csvSheet!$A$12,ROWS($J$172:J185)-1,MATCH("Quantity",csvSheet!$1:$1,0)-1,COUNTA(csvSheet!$A:$A)-ROWS($J$172:J185)-2,1))-MIN(ROW(OFFSET(csvSheet!$A$12,ROWS($J$172:J185)-1,MATCH("Quantity",csvSheet!$1:$1,0)-1,COUNTA(csvSheet!$A:$A)-ROWS($J$172:J185)-2,1)))+1),ROWS($J$172:J185))))=0,"",INDEX(OFFSET(csvSheet!$A$12,ROWS($J$172:J185)-1,0,COUNTA(csvSheet!$A:$A)-ROWS($J$172:J185)-2,COUNTA(csvSheet!$1:$1)),MATCH($D185,OFFSET(csvSheet!$A$12,ROWS($J$172:J185)-1,MATCH("Distributor",csvSheet!$1:$1,0)-1,COUNTA(csvSheet!$A:$A)-ROWS($J$172:J185)-2,1),0),MATCH("Quantity",csvSheet!$1:$1,0))),"")</f>
        <v/>
      </c>
      <c r="K185" s="125" t="str">
        <f ca="1">IFERROR(IF($D185&lt;&gt;"",IF(ISNUMBER(VALUE(RIGHT(INDEX(OFFSET(csvSheet!$A$57,ROWS($K$172:K185)-1,0,COUNTA(csvSheet!$A:$A)-ROWS($K$172:K185)-2,COUNTA(csvSheet!$1:$1)),MATCH($D185,OFFSET(csvSheet!$A$57,ROWS($K$172:K185)-1,MATCH("Distributor",csvSheet!$1:$1,0)-1,COUNTA(csvSheet!$A:$A)-ROWS($K$172:K185)-2,1),0),MATCH("Unit Price",csvSheet!$1:$1,0)),LEN(INDEX(OFFSET(csvSheet!$A$57,ROWS($K$172:K185)-1,0,COUNTA(csvSheet!$A:$A)-ROWS($K$172:K185)-2,COUNTA(csvSheet!$1:$1)),MATCH($D185,OFFSET(csvSheet!$A$57,ROWS($K$172:K185)-1,MATCH("Distributor",csvSheet!$1:$1,0)-1,COUNTA(csvSheet!$A:$A)-ROWS($K$172:K185)-2,1),0),MATCH("Unit Price",csvSheet!$1:$1,0)))-FIND(" ",INDEX(OFFSET(csvSheet!$A$57,ROWS($K$172:K185)-1,0,COUNTA(csvSheet!$A:$A)-ROWS($K$172:K185)-2,COUNTA(csvSheet!$1:$1)),MATCH($D185,OFFSET(csvSheet!$A$57,ROWS($K$172:K185)-1,MATCH("Distributor",csvSheet!$1:$1,0)-1,COUNTA(csvSheet!$A:$A)-ROWS($K$172:K185)-2,1),0),MATCH("Unit Price",csvSheet!$1:$1,0)))))),VALUE(RIGHT(INDEX(OFFSET(csvSheet!$A$57,ROWS($K$172:K185)-1,0,COUNTA(csvSheet!$A:$A)-ROWS($K$172:K185)-2,COUNTA(csvSheet!$1:$1)),MATCH($D185,OFFSET(csvSheet!$A$57,ROWS($K$172:K185)-1,MATCH("Distributor",csvSheet!$1:$1,0)-1,COUNTA(csvSheet!$A:$A)-ROWS($K$172:K185)-2,1),0),MATCH("Unit Price",csvSheet!$1:$1,0)),LEN(INDEX(OFFSET(csvSheet!$A$57,ROWS($K$172:K185)-1,0,COUNTA(csvSheet!$A:$A)-ROWS($K$172:K185)-2,COUNTA(csvSheet!$1:$1)),MATCH($D185,OFFSET(csvSheet!$A$57,ROWS($K$172:K185)-1,MATCH("Distributor",csvSheet!$1:$1,0)-1,COUNTA(csvSheet!$A:$A)-ROWS($K$172:K185)-2,1),0),MATCH("Unit Price",csvSheet!$1:$1,0)))-FIND(" ",INDEX(OFFSET(csvSheet!$A$57,ROWS($K$172:K185)-1,0,COUNTA(csvSheet!$A:$A)-ROWS($K$172:K185)-2,COUNTA(csvSheet!$1:$1)),MATCH($D185,OFFSET(csvSheet!$A$57,ROWS($K$172:K185)-1,MATCH("Distributor",csvSheet!$1:$1,0)-1,COUNTA(csvSheet!$A:$A)-ROWS($K$172:K185)-2,1),0),MATCH("Unit Price",csvSheet!$1:$1,0))))),"N/A"),""),"N/A")</f>
        <v/>
      </c>
      <c r="L185" s="126"/>
      <c r="M185" s="127"/>
      <c r="N185" s="125" t="str">
        <f ca="1">IFERROR(IF($D185&lt;&gt;"",IF(ISNUMBER(VALUE(RIGHT(INDEX(OFFSET(csvSheet!$A$57,ROWS($N$172:N185)-1,0,COUNTA(csvSheet!$A:$A)-ROWS($N$172:N185)-2,COUNTA(csvSheet!$1:$1)),MATCH($D185,OFFSET(csvSheet!$A$57,ROWS($N$172:N185)-1,MATCH("Distributor",csvSheet!$1:$1,0)-1,COUNTA(csvSheet!$A:$A)-ROWS($N$172:N185)-2,1),0),MATCH("Total Price",csvSheet!$1:$1,0)),LEN(INDEX(OFFSET(csvSheet!$A$57,ROWS($N$172:N185)-1,0,COUNTA(csvSheet!$A:$A)-ROWS($N$172:N185)-2,COUNTA(csvSheet!$1:$1)),MATCH($D185,OFFSET(csvSheet!$A$57,ROWS($N$172:N185)-1,MATCH("Distributor",csvSheet!$1:$1,0)-1,COUNTA(csvSheet!$A:$A)-ROWS($N$172:N185)-2,1),0),MATCH("Total Price",csvSheet!$1:$1,0)))-FIND(" ",INDEX(OFFSET(csvSheet!$A$57,ROWS($N$172:N185)-1,0,COUNTA(csvSheet!$A:$A)-ROWS($N$172:N185)-2,COUNTA(csvSheet!$1:$1)),MATCH($D185,OFFSET(csvSheet!$A$57,ROWS($N$172:N185)-1,MATCH("Distributor",csvSheet!$1:$1,0)-1,COUNTA(csvSheet!$A:$A)-ROWS($N$172:N185)-2,1),0),MATCH("Total Price",csvSheet!$1:$1,0)))))),VALUE(RIGHT(INDEX(OFFSET(csvSheet!$A$57,ROWS($N$172:N185)-1,0,COUNTA(csvSheet!$A:$A)-ROWS($N$172:N185)-2,COUNTA(csvSheet!$1:$1)),MATCH($D185,OFFSET(csvSheet!$A$57,ROWS($N$172:N185)-1,MATCH("Distributor",csvSheet!$1:$1,0)-1,COUNTA(csvSheet!$A:$A)-ROWS($N$172:N185)-2,1),0),MATCH("Total Price",csvSheet!$1:$1,0)),LEN(INDEX(OFFSET(csvSheet!$A$57,ROWS($N$172:N185)-1,0,COUNTA(csvSheet!$A:$A)-ROWS($N$172:N185)-2,COUNTA(csvSheet!$1:$1)),MATCH($D185,OFFSET(csvSheet!$A$57,ROWS($N$172:N185)-1,MATCH("Distributor",csvSheet!$1:$1,0)-1,COUNTA(csvSheet!$A:$A)-ROWS($N$172:N185)-2,1),0),MATCH("Total Price",csvSheet!$1:$1,0)))-FIND(" ",INDEX(OFFSET(csvSheet!$A$57,ROWS($N$172:N185)-1,0,COUNTA(csvSheet!$A:$A)-ROWS($N$172:N185)-2,COUNTA(csvSheet!$1:$1)),MATCH($D185,OFFSET(csvSheet!$A$57,ROWS($N$172:N185)-1,MATCH("Distributor",csvSheet!$1:$1,0)-1,COUNTA(csvSheet!$A:$A)-ROWS($N$172:N185)-2,1),0),MATCH("Total Price",csvSheet!$1:$1,0))))),"N/A"),""),"N/A")</f>
        <v/>
      </c>
      <c r="O185" s="127"/>
      <c r="P185" s="59"/>
      <c r="Q185"/>
    </row>
    <row r="186" spans="2:17" ht="15.75" thickBot="1" x14ac:dyDescent="0.3">
      <c r="B186"/>
      <c r="C186" s="73">
        <v>15</v>
      </c>
      <c r="D186" s="173" t="str" cm="1">
        <f t="array" aca="1" ref="D186" ca="1">IFERROR(IF(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186)+55))=0,"",INDEX(OFFSET(csvSheet!$A$2,0,MATCH("Distributor",csvSheet!$1:$1,0)-1,COUNTA(csvSheet!$A:$A)-1,1),SMALL(IF(OFFSET(csvSheet!$A$2,0,MATCH("Distributor",csvSheet!$1:$1,0)-1,COUNTA(csvSheet!$A:$A)-1,1)&lt;&gt;"!!",ROW(OFFSET(csvSheet!$A$2,0,MATCH("Distributor",csvSheet!$1:$1,0),COUNTA(csvSheet!$A:$A)-1,1))-MIN(ROW(OFFSET(csvSheet!$A$2,0,MATCH("Distributor",csvSheet!$1:$1,0),COUNTA(csvSheet!$A:$A)-1,1)))+1),ROWS($D$172:D186)+55))),"")</f>
        <v/>
      </c>
      <c r="E186" s="174"/>
      <c r="F186" s="173" t="str" cm="1">
        <f t="array" aca="1" ref="F186" ca="1">IFERROR(IF(IF($D186&lt;&gt;"",INDEX(OFFSET(csvSheet!$A$57,ROWS($F$172:F186)-1,0,COUNTA(csvSheet!$A:$A)-ROWS($F$172:F186)-2,COUNTA(csvSheet!$1:$1)-1),MATCH($D186,OFFSET(csvSheet!$A$57,ROWS($F$172:F186)-1,MATCH("Distributor",csvSheet!$1:$1,0)-1,COUNTA(csvSheet!$A:$A)-ROWS($F$172:F186)-2),0),MATCH("MPN + Description",csvSheet!$1:$1,0)),INDEX(OFFSET(csvSheet!$A$57,ROWS($F$172:F186)-1,MATCH("MPN + Description",csvSheet!$1:$1,0)-1,COUNTA(csvSheet!$A:$A)-ROWS($F$172:F186)-2,1),SMALL(IF(OFFSET(csvSheet!$A$57,ROWS($F$172:F186)-1,MATCH("MPN + Description",csvSheet!$1:$1,0)-1,COUNTA(csvSheet!$A:$A)-ROWS($F$172:F186)-2,1)&lt;&gt;"@@@@",ROW(OFFSET(csvSheet!$A$57,ROWS($F$172:F186)-1,MATCH("MPN + Description",csvSheet!$1:$1,0)-1,COUNTA(csvSheet!$A:$A)-ROWS($F$172:F186)-2,1))-MIN(ROW(OFFSET(csvSheet!$A$57,ROWS($F$172:F186)-1,MATCH("MPN + Description",csvSheet!$1:$1,0)-1,COUNTA(csvSheet!$A:$A)-ROWS($F$172:F186)-2,1)))+1),1)))=0,"",IF($D186&lt;&gt;"",INDEX(OFFSET(csvSheet!$A$57,ROWS($F$172:F186)-1,0,COUNTA(csvSheet!$A:$A)-ROWS($F$172:F186)-2,COUNTA(csvSheet!$1:$1)-1),MATCH($D186,OFFSET(csvSheet!$A$57,ROWS($F$172:F186)-1,MATCH("Distributor",csvSheet!$1:$1,0)-1,COUNTA(csvSheet!$A:$A)-ROWS($F$172:F186)-2),0),MATCH("MPN + Description",csvSheet!$1:$1,0)),INDEX(OFFSET(csvSheet!$A$57,ROWS($F$172:F186)-1,MATCH("MPN + Description",csvSheet!$1:$1,0)-1,COUNTA(csvSheet!$A:$A)-ROWS($F$172:F186)-2,1),SMALL(IF(OFFSET(csvSheet!$A$57,ROWS($F$172:F186)-1,MATCH("MPN + Description",csvSheet!$1:$1,0)-1,COUNTA(csvSheet!$A:$A)-ROWS($F$172:F186)-2,1)&lt;&gt;"@@@@",ROW(OFFSET(csvSheet!$A$57,ROWS($F$172:F186)-1,MATCH("MPN + Description",csvSheet!$1:$1,0)-1,COUNTA(csvSheet!$A:$A)-ROWS($F$172:F186)-2,1))-MIN(ROW(OFFSET(csvSheet!$A$57,ROWS($F$172:F186)-1,MATCH("MPN + Description",csvSheet!$1:$1,0)-1,COUNTA(csvSheet!$A:$A)-ROWS($F$172:F186)-2,1)))+1),1)))),"")</f>
        <v/>
      </c>
      <c r="G186" s="175"/>
      <c r="H186" s="175"/>
      <c r="I186" s="174"/>
      <c r="J186" s="91" t="str" cm="1">
        <f t="array" aca="1" ref="J186" ca="1">IFERROR(IF(IF($D186&lt;&gt;"",INDEX(OFFSET(csvSheet!$A$57,ROWS($J$172:J186)-1,0,COUNTA(csvSheet!$A:$A)-ROWS($J$172:J186)-2,COUNTA(csvSheet!$1:$1)),MATCH($D186,OFFSET(csvSheet!$A$12,ROWS($J$172:J186)-1,MATCH("Distributor",csvSheet!$1:$1,0)-1,COUNTA(csvSheet!$A:$A)-ROWS($J$172:J186)-2,1),0),MATCH("Quantity",csvSheet!$1:$1,0)),INDEX(OFFSET(csvSheet!$A$12,ROWS($J$172:J186)-1,MATCH("Quantity",csvSheet!$1:$1,0)-1,COUNTA(csvSheet!$A:$A)-ROWS($J$172:J186)-2,1),SMALL(IF(OFFSET(csvSheet!$A$12,ROWS($J$172:J186)-1,MATCH("Quantity",csvSheet!$1:$1,0)-1,COUNTA(csvSheet!$A:$A)-ROWS($J$172:J186)-2,1)&lt;&gt;"@@@@",ROW(OFFSET(csvSheet!$A$12,ROWS($J$172:J186)-1,MATCH("Quantity",csvSheet!$1:$1,0)-1,COUNTA(csvSheet!$A:$A)-ROWS($J$172:J186)-2,1))-MIN(ROW(OFFSET(csvSheet!$A$12,ROWS($J$172:J186)-1,MATCH("Quantity",csvSheet!$1:$1,0)-1,COUNTA(csvSheet!$A:$A)-ROWS($J$172:J186)-2,1)))+1),ROWS($J$172:J186))))=0,"",INDEX(OFFSET(csvSheet!$A$12,ROWS($J$172:J186)-1,0,COUNTA(csvSheet!$A:$A)-ROWS($J$172:J186)-2,COUNTA(csvSheet!$1:$1)),MATCH($D186,OFFSET(csvSheet!$A$12,ROWS($J$172:J186)-1,MATCH("Distributor",csvSheet!$1:$1,0)-1,COUNTA(csvSheet!$A:$A)-ROWS($J$172:J186)-2,1),0),MATCH("Quantity",csvSheet!$1:$1,0))),"")</f>
        <v/>
      </c>
      <c r="K186" s="176" t="str">
        <f ca="1">IFERROR(IF($D186&lt;&gt;"",IF(ISNUMBER(VALUE(RIGHT(INDEX(OFFSET(csvSheet!$A$57,ROWS($K$172:K186)-1,0,COUNTA(csvSheet!$A:$A)-ROWS($K$172:K186)-2,COUNTA(csvSheet!$1:$1)),MATCH($D186,OFFSET(csvSheet!$A$57,ROWS($K$172:K186)-1,MATCH("Distributor",csvSheet!$1:$1,0)-1,COUNTA(csvSheet!$A:$A)-ROWS($K$172:K186)-2,1),0),MATCH("Unit Price",csvSheet!$1:$1,0)),LEN(INDEX(OFFSET(csvSheet!$A$57,ROWS($K$172:K186)-1,0,COUNTA(csvSheet!$A:$A)-ROWS($K$172:K186)-2,COUNTA(csvSheet!$1:$1)),MATCH($D186,OFFSET(csvSheet!$A$57,ROWS($K$172:K186)-1,MATCH("Distributor",csvSheet!$1:$1,0)-1,COUNTA(csvSheet!$A:$A)-ROWS($K$172:K186)-2,1),0),MATCH("Unit Price",csvSheet!$1:$1,0)))-FIND(" ",INDEX(OFFSET(csvSheet!$A$57,ROWS($K$172:K186)-1,0,COUNTA(csvSheet!$A:$A)-ROWS($K$172:K186)-2,COUNTA(csvSheet!$1:$1)),MATCH($D186,OFFSET(csvSheet!$A$57,ROWS($K$172:K186)-1,MATCH("Distributor",csvSheet!$1:$1,0)-1,COUNTA(csvSheet!$A:$A)-ROWS($K$172:K186)-2,1),0),MATCH("Unit Price",csvSheet!$1:$1,0)))))),VALUE(RIGHT(INDEX(OFFSET(csvSheet!$A$57,ROWS($K$172:K186)-1,0,COUNTA(csvSheet!$A:$A)-ROWS($K$172:K186)-2,COUNTA(csvSheet!$1:$1)),MATCH($D186,OFFSET(csvSheet!$A$57,ROWS($K$172:K186)-1,MATCH("Distributor",csvSheet!$1:$1,0)-1,COUNTA(csvSheet!$A:$A)-ROWS($K$172:K186)-2,1),0),MATCH("Unit Price",csvSheet!$1:$1,0)),LEN(INDEX(OFFSET(csvSheet!$A$57,ROWS($K$172:K186)-1,0,COUNTA(csvSheet!$A:$A)-ROWS($K$172:K186)-2,COUNTA(csvSheet!$1:$1)),MATCH($D186,OFFSET(csvSheet!$A$57,ROWS($K$172:K186)-1,MATCH("Distributor",csvSheet!$1:$1,0)-1,COUNTA(csvSheet!$A:$A)-ROWS($K$172:K186)-2,1),0),MATCH("Unit Price",csvSheet!$1:$1,0)))-FIND(" ",INDEX(OFFSET(csvSheet!$A$57,ROWS($K$172:K186)-1,0,COUNTA(csvSheet!$A:$A)-ROWS($K$172:K186)-2,COUNTA(csvSheet!$1:$1)),MATCH($D186,OFFSET(csvSheet!$A$57,ROWS($K$172:K186)-1,MATCH("Distributor",csvSheet!$1:$1,0)-1,COUNTA(csvSheet!$A:$A)-ROWS($K$172:K186)-2,1),0),MATCH("Unit Price",csvSheet!$1:$1,0))))),"N/A"),""),"N/A")</f>
        <v/>
      </c>
      <c r="L186" s="177"/>
      <c r="M186" s="178"/>
      <c r="N186" s="176" t="str">
        <f ca="1">IFERROR(IF($D186&lt;&gt;"",IF(ISNUMBER(VALUE(RIGHT(INDEX(OFFSET(csvSheet!$A$57,ROWS($N$172:N186)-1,0,COUNTA(csvSheet!$A:$A)-ROWS($N$172:N186)-2,COUNTA(csvSheet!$1:$1)),MATCH($D186,OFFSET(csvSheet!$A$57,ROWS($N$172:N186)-1,MATCH("Distributor",csvSheet!$1:$1,0)-1,COUNTA(csvSheet!$A:$A)-ROWS($N$172:N186)-2,1),0),MATCH("Total Price",csvSheet!$1:$1,0)),LEN(INDEX(OFFSET(csvSheet!$A$57,ROWS($N$172:N186)-1,0,COUNTA(csvSheet!$A:$A)-ROWS($N$172:N186)-2,COUNTA(csvSheet!$1:$1)),MATCH($D186,OFFSET(csvSheet!$A$57,ROWS($N$172:N186)-1,MATCH("Distributor",csvSheet!$1:$1,0)-1,COUNTA(csvSheet!$A:$A)-ROWS($N$172:N186)-2,1),0),MATCH("Total Price",csvSheet!$1:$1,0)))-FIND(" ",INDEX(OFFSET(csvSheet!$A$57,ROWS($N$172:N186)-1,0,COUNTA(csvSheet!$A:$A)-ROWS($N$172:N186)-2,COUNTA(csvSheet!$1:$1)),MATCH($D186,OFFSET(csvSheet!$A$57,ROWS($N$172:N186)-1,MATCH("Distributor",csvSheet!$1:$1,0)-1,COUNTA(csvSheet!$A:$A)-ROWS($N$172:N186)-2,1),0),MATCH("Total Price",csvSheet!$1:$1,0)))))),VALUE(RIGHT(INDEX(OFFSET(csvSheet!$A$57,ROWS($N$172:N186)-1,0,COUNTA(csvSheet!$A:$A)-ROWS($N$172:N186)-2,COUNTA(csvSheet!$1:$1)),MATCH($D186,OFFSET(csvSheet!$A$57,ROWS($N$172:N186)-1,MATCH("Distributor",csvSheet!$1:$1,0)-1,COUNTA(csvSheet!$A:$A)-ROWS($N$172:N186)-2,1),0),MATCH("Total Price",csvSheet!$1:$1,0)),LEN(INDEX(OFFSET(csvSheet!$A$57,ROWS($N$172:N186)-1,0,COUNTA(csvSheet!$A:$A)-ROWS($N$172:N186)-2,COUNTA(csvSheet!$1:$1)),MATCH($D186,OFFSET(csvSheet!$A$57,ROWS($N$172:N186)-1,MATCH("Distributor",csvSheet!$1:$1,0)-1,COUNTA(csvSheet!$A:$A)-ROWS($N$172:N186)-2,1),0),MATCH("Total Price",csvSheet!$1:$1,0)))-FIND(" ",INDEX(OFFSET(csvSheet!$A$57,ROWS($N$172:N186)-1,0,COUNTA(csvSheet!$A:$A)-ROWS($N$172:N186)-2,COUNTA(csvSheet!$1:$1)),MATCH($D186,OFFSET(csvSheet!$A$57,ROWS($N$172:N186)-1,MATCH("Distributor",csvSheet!$1:$1,0)-1,COUNTA(csvSheet!$A:$A)-ROWS($N$172:N186)-2,1),0),MATCH("Total Price",csvSheet!$1:$1,0))))),"N/A"),""),"N/A")</f>
        <v/>
      </c>
      <c r="O186" s="178"/>
      <c r="P186" s="69"/>
      <c r="Q186"/>
    </row>
    <row r="187" spans="2:17" ht="16.5" thickTop="1" thickBot="1" x14ac:dyDescent="0.3">
      <c r="B187"/>
      <c r="C187" s="74"/>
      <c r="D187" s="70"/>
      <c r="E187" s="70"/>
      <c r="F187" s="70"/>
      <c r="G187" s="70"/>
      <c r="H187" s="70"/>
      <c r="I187" s="70"/>
      <c r="J187" s="70"/>
      <c r="K187" s="92" t="s">
        <v>19</v>
      </c>
      <c r="L187" s="93"/>
      <c r="M187" s="94"/>
      <c r="N187" s="123">
        <f ca="1">SUM(N172:O186)</f>
        <v>1390.82</v>
      </c>
      <c r="O187" s="124"/>
      <c r="P187" s="75"/>
      <c r="Q187"/>
    </row>
    <row r="188" spans="2:17" x14ac:dyDescent="0.25">
      <c r="B188"/>
      <c r="C188" s="58" t="s">
        <v>42</v>
      </c>
      <c r="D188" s="12"/>
      <c r="E188" s="12"/>
      <c r="F188" s="12"/>
      <c r="G188" s="12"/>
      <c r="H188" s="12"/>
      <c r="I188" s="3"/>
      <c r="J188" s="3"/>
      <c r="K188" s="3"/>
      <c r="L188" s="3"/>
      <c r="M188" s="3"/>
      <c r="N188" s="52"/>
      <c r="O188" s="52"/>
      <c r="P188" s="54"/>
      <c r="Q188"/>
    </row>
    <row r="189" spans="2:17" x14ac:dyDescent="0.25">
      <c r="B189"/>
      <c r="C189" s="53"/>
      <c r="D189" s="12"/>
      <c r="E189" s="12"/>
      <c r="F189" s="12"/>
      <c r="G189" s="12"/>
      <c r="H189" s="12"/>
      <c r="I189" s="3"/>
      <c r="J189" s="3"/>
      <c r="K189" s="3"/>
      <c r="L189" s="3"/>
      <c r="M189" s="3"/>
      <c r="N189" s="52"/>
      <c r="O189" s="52"/>
      <c r="P189" s="54"/>
      <c r="Q189"/>
    </row>
    <row r="190" spans="2:17" x14ac:dyDescent="0.25">
      <c r="B190"/>
      <c r="C190" s="53"/>
      <c r="D190" s="12"/>
      <c r="E190" s="12"/>
      <c r="F190" s="12"/>
      <c r="G190" s="12"/>
      <c r="H190" s="12"/>
      <c r="I190" s="3"/>
      <c r="J190" s="3"/>
      <c r="K190" s="3"/>
      <c r="L190" s="3"/>
      <c r="M190" s="3"/>
      <c r="N190" s="52"/>
      <c r="O190" s="52"/>
      <c r="P190" s="54"/>
      <c r="Q190"/>
    </row>
    <row r="191" spans="2:17" ht="15.75" thickBot="1" x14ac:dyDescent="0.3">
      <c r="B191"/>
      <c r="C191" s="87" t="s">
        <v>50</v>
      </c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9"/>
      <c r="Q191"/>
    </row>
    <row r="192" spans="2:17" x14ac:dyDescent="0.25">
      <c r="B192"/>
      <c r="C192"/>
      <c r="D192"/>
      <c r="E192"/>
      <c r="F192" s="3"/>
      <c r="G192" s="3"/>
      <c r="H192"/>
      <c r="I192"/>
      <c r="J192"/>
      <c r="K192"/>
      <c r="L192"/>
      <c r="M192" s="3"/>
      <c r="N192" s="3"/>
      <c r="O192" s="3"/>
      <c r="P192"/>
      <c r="Q192"/>
    </row>
    <row r="193" spans="2:17" x14ac:dyDescent="0.25">
      <c r="B193"/>
      <c r="C193"/>
      <c r="D193" s="8" t="s">
        <v>48</v>
      </c>
      <c r="E193" s="3" t="s">
        <v>1</v>
      </c>
      <c r="F193" s="11"/>
      <c r="G193" s="11"/>
      <c r="H193" s="9"/>
      <c r="I193" s="9"/>
      <c r="J193" s="56" t="s">
        <v>2</v>
      </c>
      <c r="K193" s="3" t="s">
        <v>1</v>
      </c>
      <c r="L193" s="51"/>
      <c r="M193" s="3"/>
      <c r="N193" s="55"/>
      <c r="O193" s="3"/>
      <c r="P193"/>
      <c r="Q193"/>
    </row>
    <row r="194" spans="2:17" x14ac:dyDescent="0.25">
      <c r="B194"/>
      <c r="C194"/>
      <c r="D194"/>
      <c r="E194" s="3"/>
      <c r="F194" s="90" t="s">
        <v>52</v>
      </c>
      <c r="G194" s="90"/>
      <c r="H194" s="90"/>
      <c r="I194" s="90"/>
      <c r="J194"/>
      <c r="K194"/>
      <c r="L194"/>
      <c r="M194"/>
      <c r="N194"/>
      <c r="O194" s="3"/>
      <c r="P194"/>
      <c r="Q194"/>
    </row>
    <row r="195" spans="2:17" x14ac:dyDescent="0.25">
      <c r="B195"/>
      <c r="C195"/>
      <c r="D195" s="8" t="s">
        <v>49</v>
      </c>
      <c r="E195" s="3" t="s">
        <v>1</v>
      </c>
      <c r="F195" s="11"/>
      <c r="G195" s="11"/>
      <c r="H195" s="9"/>
      <c r="I195" s="9"/>
      <c r="J195" s="56" t="s">
        <v>2</v>
      </c>
      <c r="K195" s="3" t="s">
        <v>1</v>
      </c>
      <c r="L195" s="51"/>
      <c r="M195" s="3"/>
      <c r="N195" s="55"/>
      <c r="O195" s="3"/>
      <c r="P195"/>
      <c r="Q195"/>
    </row>
    <row r="196" spans="2:17" x14ac:dyDescent="0.25">
      <c r="B196"/>
      <c r="C196"/>
      <c r="D196" s="8"/>
      <c r="E196"/>
      <c r="F196" s="90" t="s">
        <v>53</v>
      </c>
      <c r="G196" s="90"/>
      <c r="H196" s="90"/>
      <c r="I196" s="90"/>
      <c r="J196"/>
      <c r="K196" s="3"/>
      <c r="L196" s="3"/>
      <c r="M196" s="3"/>
      <c r="N196" s="3"/>
      <c r="O196" s="3"/>
      <c r="P196"/>
      <c r="Q196"/>
    </row>
    <row r="197" spans="2:17" x14ac:dyDescent="0.25">
      <c r="B197"/>
      <c r="C197"/>
      <c r="D197" s="8"/>
      <c r="E197"/>
      <c r="F197" s="3"/>
      <c r="G197" s="3"/>
      <c r="H197"/>
      <c r="I197"/>
      <c r="J197"/>
      <c r="K197" s="3"/>
      <c r="L197" s="3"/>
      <c r="M197" s="3"/>
      <c r="N197" s="3"/>
      <c r="O197" s="12"/>
      <c r="P197" t="s">
        <v>79</v>
      </c>
      <c r="Q197"/>
    </row>
    <row r="198" spans="2:17" x14ac:dyDescent="0.25">
      <c r="B198"/>
      <c r="C198"/>
      <c r="D198" s="8"/>
      <c r="E198"/>
      <c r="F198" s="3"/>
      <c r="G198" s="3"/>
      <c r="H198"/>
      <c r="I198"/>
      <c r="J198"/>
      <c r="K198" s="3"/>
      <c r="L198" s="3"/>
      <c r="M198" s="3"/>
      <c r="N198" s="3"/>
      <c r="O198" s="12"/>
      <c r="P198"/>
    </row>
    <row r="199" spans="2:17" x14ac:dyDescent="0.25">
      <c r="B199"/>
      <c r="C199"/>
      <c r="D199"/>
      <c r="E199"/>
      <c r="F199" s="3"/>
      <c r="G199" s="3"/>
      <c r="H199"/>
      <c r="I199"/>
      <c r="J199"/>
      <c r="K199"/>
      <c r="L199"/>
      <c r="M199" s="3"/>
      <c r="N199" s="3"/>
      <c r="O199" s="3"/>
      <c r="P199"/>
    </row>
  </sheetData>
  <mergeCells count="310">
    <mergeCell ref="N187:O187"/>
    <mergeCell ref="K147:M147"/>
    <mergeCell ref="K148:M148"/>
    <mergeCell ref="K149:M149"/>
    <mergeCell ref="K150:M150"/>
    <mergeCell ref="D184:E184"/>
    <mergeCell ref="F184:I184"/>
    <mergeCell ref="K184:M184"/>
    <mergeCell ref="N184:O184"/>
    <mergeCell ref="D185:E185"/>
    <mergeCell ref="F185:I185"/>
    <mergeCell ref="K185:M185"/>
    <mergeCell ref="N185:O185"/>
    <mergeCell ref="D186:E186"/>
    <mergeCell ref="F186:I186"/>
    <mergeCell ref="K186:M186"/>
    <mergeCell ref="N186:O186"/>
    <mergeCell ref="D181:E181"/>
    <mergeCell ref="F181:I181"/>
    <mergeCell ref="K181:M181"/>
    <mergeCell ref="N181:O181"/>
    <mergeCell ref="D182:E182"/>
    <mergeCell ref="F182:I182"/>
    <mergeCell ref="K182:M182"/>
    <mergeCell ref="N182:O182"/>
    <mergeCell ref="D183:E183"/>
    <mergeCell ref="F183:I183"/>
    <mergeCell ref="K183:M183"/>
    <mergeCell ref="N183:O183"/>
    <mergeCell ref="D178:E178"/>
    <mergeCell ref="F178:I178"/>
    <mergeCell ref="K178:M178"/>
    <mergeCell ref="N178:O178"/>
    <mergeCell ref="D179:E179"/>
    <mergeCell ref="F179:I179"/>
    <mergeCell ref="K179:M179"/>
    <mergeCell ref="N179:O179"/>
    <mergeCell ref="D180:E180"/>
    <mergeCell ref="F180:I180"/>
    <mergeCell ref="K180:M180"/>
    <mergeCell ref="N180:O180"/>
    <mergeCell ref="D175:E175"/>
    <mergeCell ref="F175:I175"/>
    <mergeCell ref="K175:M175"/>
    <mergeCell ref="N175:O175"/>
    <mergeCell ref="D176:E176"/>
    <mergeCell ref="F176:I176"/>
    <mergeCell ref="K176:M176"/>
    <mergeCell ref="N176:O176"/>
    <mergeCell ref="D177:E177"/>
    <mergeCell ref="F177:I177"/>
    <mergeCell ref="K177:M177"/>
    <mergeCell ref="N177:O177"/>
    <mergeCell ref="D172:E172"/>
    <mergeCell ref="F172:I172"/>
    <mergeCell ref="K172:M172"/>
    <mergeCell ref="N172:O172"/>
    <mergeCell ref="D173:E173"/>
    <mergeCell ref="F173:I173"/>
    <mergeCell ref="K173:M173"/>
    <mergeCell ref="N173:O173"/>
    <mergeCell ref="D174:E174"/>
    <mergeCell ref="F174:I174"/>
    <mergeCell ref="K174:M174"/>
    <mergeCell ref="N174:O174"/>
    <mergeCell ref="D145:E145"/>
    <mergeCell ref="F145:I145"/>
    <mergeCell ref="K145:M145"/>
    <mergeCell ref="N145:O145"/>
    <mergeCell ref="N146:O146"/>
    <mergeCell ref="D171:E171"/>
    <mergeCell ref="F171:I171"/>
    <mergeCell ref="K171:M171"/>
    <mergeCell ref="N171:O171"/>
    <mergeCell ref="D142:E142"/>
    <mergeCell ref="F142:I142"/>
    <mergeCell ref="K142:M142"/>
    <mergeCell ref="N142:O142"/>
    <mergeCell ref="D143:E143"/>
    <mergeCell ref="F143:I143"/>
    <mergeCell ref="K143:M143"/>
    <mergeCell ref="N143:O143"/>
    <mergeCell ref="D144:E144"/>
    <mergeCell ref="F144:I144"/>
    <mergeCell ref="K144:M144"/>
    <mergeCell ref="N144:O144"/>
    <mergeCell ref="D139:E139"/>
    <mergeCell ref="F139:I139"/>
    <mergeCell ref="K139:M139"/>
    <mergeCell ref="N139:O139"/>
    <mergeCell ref="D140:E140"/>
    <mergeCell ref="F140:I140"/>
    <mergeCell ref="K140:M140"/>
    <mergeCell ref="N140:O140"/>
    <mergeCell ref="D141:E141"/>
    <mergeCell ref="F141:I141"/>
    <mergeCell ref="K141:M141"/>
    <mergeCell ref="N141:O141"/>
    <mergeCell ref="D136:E136"/>
    <mergeCell ref="F136:I136"/>
    <mergeCell ref="K136:M136"/>
    <mergeCell ref="N136:O136"/>
    <mergeCell ref="D137:E137"/>
    <mergeCell ref="F137:I137"/>
    <mergeCell ref="K137:M137"/>
    <mergeCell ref="N137:O137"/>
    <mergeCell ref="D138:E138"/>
    <mergeCell ref="F138:I138"/>
    <mergeCell ref="K138:M138"/>
    <mergeCell ref="N138:O138"/>
    <mergeCell ref="D133:E133"/>
    <mergeCell ref="F133:I133"/>
    <mergeCell ref="K133:M133"/>
    <mergeCell ref="N133:O133"/>
    <mergeCell ref="D134:E134"/>
    <mergeCell ref="F134:I134"/>
    <mergeCell ref="K134:M134"/>
    <mergeCell ref="N134:O134"/>
    <mergeCell ref="D135:E135"/>
    <mergeCell ref="F135:I135"/>
    <mergeCell ref="K135:M135"/>
    <mergeCell ref="N135:O135"/>
    <mergeCell ref="D130:E130"/>
    <mergeCell ref="F130:I130"/>
    <mergeCell ref="K130:M130"/>
    <mergeCell ref="N130:O130"/>
    <mergeCell ref="D131:E131"/>
    <mergeCell ref="F131:I131"/>
    <mergeCell ref="K131:M131"/>
    <mergeCell ref="N131:O131"/>
    <mergeCell ref="D132:E132"/>
    <mergeCell ref="F132:I132"/>
    <mergeCell ref="K132:M132"/>
    <mergeCell ref="N132:O132"/>
    <mergeCell ref="F51:I51"/>
    <mergeCell ref="F52:I52"/>
    <mergeCell ref="F53:I53"/>
    <mergeCell ref="F54:I54"/>
    <mergeCell ref="F55:I55"/>
    <mergeCell ref="F56:I56"/>
    <mergeCell ref="F57:I57"/>
    <mergeCell ref="D52:E52"/>
    <mergeCell ref="D53:E53"/>
    <mergeCell ref="D54:E54"/>
    <mergeCell ref="D55:E55"/>
    <mergeCell ref="N52:O52"/>
    <mergeCell ref="N53:O53"/>
    <mergeCell ref="N54:O54"/>
    <mergeCell ref="N56:O56"/>
    <mergeCell ref="N57:O57"/>
    <mergeCell ref="N58:O58"/>
    <mergeCell ref="N55:O55"/>
    <mergeCell ref="N66:O66"/>
    <mergeCell ref="K23:M23"/>
    <mergeCell ref="N23:O23"/>
    <mergeCell ref="K63:M63"/>
    <mergeCell ref="N63:O63"/>
    <mergeCell ref="K60:M60"/>
    <mergeCell ref="N60:O60"/>
    <mergeCell ref="K51:M51"/>
    <mergeCell ref="K52:M52"/>
    <mergeCell ref="K53:M53"/>
    <mergeCell ref="K54:M54"/>
    <mergeCell ref="K55:M55"/>
    <mergeCell ref="K56:M56"/>
    <mergeCell ref="K57:M57"/>
    <mergeCell ref="K58:M58"/>
    <mergeCell ref="N51:O51"/>
    <mergeCell ref="D24:E24"/>
    <mergeCell ref="F24:I24"/>
    <mergeCell ref="K24:M24"/>
    <mergeCell ref="N24:O24"/>
    <mergeCell ref="D23:E23"/>
    <mergeCell ref="N50:O50"/>
    <mergeCell ref="N25:O25"/>
    <mergeCell ref="D50:E50"/>
    <mergeCell ref="F50:I50"/>
    <mergeCell ref="K50:M50"/>
    <mergeCell ref="D25:E25"/>
    <mergeCell ref="F23:I23"/>
    <mergeCell ref="D60:E60"/>
    <mergeCell ref="F60:I60"/>
    <mergeCell ref="D62:E62"/>
    <mergeCell ref="F62:I62"/>
    <mergeCell ref="K62:M62"/>
    <mergeCell ref="N62:O62"/>
    <mergeCell ref="D63:E63"/>
    <mergeCell ref="F63:I63"/>
    <mergeCell ref="D61:E61"/>
    <mergeCell ref="D22:E22"/>
    <mergeCell ref="K22:M22"/>
    <mergeCell ref="N22:O22"/>
    <mergeCell ref="F22:I22"/>
    <mergeCell ref="D64:E64"/>
    <mergeCell ref="F64:I64"/>
    <mergeCell ref="K64:M64"/>
    <mergeCell ref="N64:O64"/>
    <mergeCell ref="D65:E65"/>
    <mergeCell ref="F65:I65"/>
    <mergeCell ref="K65:M65"/>
    <mergeCell ref="N65:O65"/>
    <mergeCell ref="F61:I61"/>
    <mergeCell ref="K61:M61"/>
    <mergeCell ref="N61:O61"/>
    <mergeCell ref="D59:E59"/>
    <mergeCell ref="F59:I59"/>
    <mergeCell ref="K59:M59"/>
    <mergeCell ref="N59:O59"/>
    <mergeCell ref="D56:E56"/>
    <mergeCell ref="D57:E57"/>
    <mergeCell ref="D58:E58"/>
    <mergeCell ref="F58:I58"/>
    <mergeCell ref="D51:E51"/>
    <mergeCell ref="K17:M17"/>
    <mergeCell ref="N17:O17"/>
    <mergeCell ref="D20:E20"/>
    <mergeCell ref="F20:I20"/>
    <mergeCell ref="K20:M20"/>
    <mergeCell ref="N20:O20"/>
    <mergeCell ref="D21:E21"/>
    <mergeCell ref="F21:I21"/>
    <mergeCell ref="K21:M21"/>
    <mergeCell ref="N21:O21"/>
    <mergeCell ref="D14:E14"/>
    <mergeCell ref="F14:I14"/>
    <mergeCell ref="K14:M14"/>
    <mergeCell ref="N14:O14"/>
    <mergeCell ref="D15:E15"/>
    <mergeCell ref="F15:I15"/>
    <mergeCell ref="K15:M15"/>
    <mergeCell ref="N15:O15"/>
    <mergeCell ref="D89:E89"/>
    <mergeCell ref="K89:M89"/>
    <mergeCell ref="D18:E18"/>
    <mergeCell ref="F18:I18"/>
    <mergeCell ref="K18:M18"/>
    <mergeCell ref="N18:O18"/>
    <mergeCell ref="D19:E19"/>
    <mergeCell ref="F19:I19"/>
    <mergeCell ref="K19:M19"/>
    <mergeCell ref="N19:O19"/>
    <mergeCell ref="D16:E16"/>
    <mergeCell ref="F16:I16"/>
    <mergeCell ref="K16:M16"/>
    <mergeCell ref="N16:O16"/>
    <mergeCell ref="D17:E17"/>
    <mergeCell ref="F17:I17"/>
    <mergeCell ref="D101:E101"/>
    <mergeCell ref="D102:E102"/>
    <mergeCell ref="D103:E103"/>
    <mergeCell ref="D104:E104"/>
    <mergeCell ref="F89:I89"/>
    <mergeCell ref="F90:I90"/>
    <mergeCell ref="F91:I91"/>
    <mergeCell ref="F92:I92"/>
    <mergeCell ref="F93:I93"/>
    <mergeCell ref="F94:I94"/>
    <mergeCell ref="F95:I95"/>
    <mergeCell ref="F96:I96"/>
    <mergeCell ref="F97:I97"/>
    <mergeCell ref="F98:I98"/>
    <mergeCell ref="F99:I99"/>
    <mergeCell ref="F100:I100"/>
    <mergeCell ref="F101:I101"/>
    <mergeCell ref="F102:I102"/>
    <mergeCell ref="F103:I103"/>
    <mergeCell ref="F104:I104"/>
    <mergeCell ref="D90:E90"/>
    <mergeCell ref="D91:E91"/>
    <mergeCell ref="D92:E92"/>
    <mergeCell ref="D93:E93"/>
    <mergeCell ref="K93:M93"/>
    <mergeCell ref="K94:M94"/>
    <mergeCell ref="K95:M95"/>
    <mergeCell ref="K96:M96"/>
    <mergeCell ref="K97:M97"/>
    <mergeCell ref="K98:M98"/>
    <mergeCell ref="D99:E99"/>
    <mergeCell ref="D100:E100"/>
    <mergeCell ref="D94:E94"/>
    <mergeCell ref="D95:E95"/>
    <mergeCell ref="D96:E96"/>
    <mergeCell ref="D97:E97"/>
    <mergeCell ref="D98:E98"/>
    <mergeCell ref="K99:M99"/>
    <mergeCell ref="K100:M100"/>
    <mergeCell ref="N105:O105"/>
    <mergeCell ref="K101:M101"/>
    <mergeCell ref="K102:M102"/>
    <mergeCell ref="K103:M103"/>
    <mergeCell ref="K104:M104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K90:M90"/>
    <mergeCell ref="K91:M91"/>
    <mergeCell ref="K92:M92"/>
  </mergeCells>
  <printOptions horizontalCentered="1" verticalCentered="1"/>
  <pageMargins left="0" right="0" top="0" bottom="0" header="0" footer="0"/>
  <pageSetup paperSize="9" scale="79" fitToHeight="5" orientation="landscape" verticalDpi="4294967295" r:id="rId1"/>
  <rowBreaks count="4" manualBreakCount="4">
    <brk id="37" min="1" max="16" man="1"/>
    <brk id="78" min="1" max="16" man="1"/>
    <brk id="117" min="1" max="16" man="1"/>
    <brk id="158" min="1" max="16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4716-B32E-4A3A-9346-43641DE6ACAA}">
  <sheetPr>
    <tabColor rgb="FFFFFF00"/>
  </sheetPr>
  <dimension ref="B1:F35"/>
  <sheetViews>
    <sheetView topLeftCell="A4" workbookViewId="0">
      <selection activeCell="E6" sqref="E6:E8"/>
    </sheetView>
  </sheetViews>
  <sheetFormatPr defaultRowHeight="15" x14ac:dyDescent="0.25"/>
  <cols>
    <col min="2" max="2" width="10.85546875" customWidth="1"/>
    <col min="3" max="3" width="38.85546875" customWidth="1"/>
    <col min="4" max="5" width="15.5703125" customWidth="1"/>
    <col min="6" max="6" width="15" customWidth="1"/>
  </cols>
  <sheetData>
    <row r="1" spans="2:6" x14ac:dyDescent="0.25">
      <c r="B1" t="s">
        <v>75</v>
      </c>
      <c r="C1" t="s">
        <v>76</v>
      </c>
    </row>
    <row r="2" spans="2:6" x14ac:dyDescent="0.25">
      <c r="B2" t="s">
        <v>77</v>
      </c>
      <c r="C2" t="s">
        <v>78</v>
      </c>
    </row>
    <row r="4" spans="2:6" x14ac:dyDescent="0.25">
      <c r="B4" s="86" t="s">
        <v>74</v>
      </c>
      <c r="C4" s="86" t="s">
        <v>66</v>
      </c>
      <c r="D4" s="86" t="s">
        <v>68</v>
      </c>
      <c r="E4" s="86" t="s">
        <v>82</v>
      </c>
      <c r="F4" s="86" t="s">
        <v>2</v>
      </c>
    </row>
    <row r="5" spans="2:6" x14ac:dyDescent="0.25">
      <c r="B5" s="82">
        <v>0</v>
      </c>
      <c r="C5" s="81" t="s">
        <v>67</v>
      </c>
      <c r="D5" s="81" t="s">
        <v>69</v>
      </c>
      <c r="E5" s="81" t="s">
        <v>69</v>
      </c>
      <c r="F5" s="81" t="s">
        <v>70</v>
      </c>
    </row>
    <row r="6" spans="2:6" x14ac:dyDescent="0.25">
      <c r="B6" s="201">
        <v>1</v>
      </c>
      <c r="C6" s="83" t="s">
        <v>81</v>
      </c>
      <c r="D6" s="201" t="s">
        <v>71</v>
      </c>
      <c r="E6" s="201" t="s">
        <v>69</v>
      </c>
      <c r="F6" s="201" t="s">
        <v>72</v>
      </c>
    </row>
    <row r="7" spans="2:6" ht="45" x14ac:dyDescent="0.25">
      <c r="B7" s="202"/>
      <c r="C7" s="85" t="s">
        <v>73</v>
      </c>
      <c r="D7" s="202"/>
      <c r="E7" s="202"/>
      <c r="F7" s="202"/>
    </row>
    <row r="8" spans="2:6" x14ac:dyDescent="0.25">
      <c r="B8" s="203"/>
      <c r="C8" s="84" t="s">
        <v>80</v>
      </c>
      <c r="D8" s="203"/>
      <c r="E8" s="203"/>
      <c r="F8" s="203"/>
    </row>
    <row r="9" spans="2:6" x14ac:dyDescent="0.25">
      <c r="B9" s="81"/>
      <c r="C9" s="81"/>
      <c r="D9" s="81"/>
      <c r="E9" s="81"/>
      <c r="F9" s="81"/>
    </row>
    <row r="10" spans="2:6" x14ac:dyDescent="0.25">
      <c r="B10" s="81"/>
      <c r="C10" s="81"/>
      <c r="D10" s="81"/>
      <c r="E10" s="81"/>
      <c r="F10" s="81"/>
    </row>
    <row r="11" spans="2:6" x14ac:dyDescent="0.25">
      <c r="B11" s="81"/>
      <c r="C11" s="81"/>
      <c r="D11" s="81"/>
      <c r="E11" s="81"/>
      <c r="F11" s="81"/>
    </row>
    <row r="12" spans="2:6" x14ac:dyDescent="0.25">
      <c r="B12" s="81"/>
      <c r="C12" s="81"/>
      <c r="D12" s="81"/>
      <c r="E12" s="81"/>
      <c r="F12" s="81"/>
    </row>
    <row r="13" spans="2:6" x14ac:dyDescent="0.25">
      <c r="B13" s="81"/>
      <c r="C13" s="81"/>
      <c r="D13" s="81"/>
      <c r="E13" s="81"/>
      <c r="F13" s="81"/>
    </row>
    <row r="14" spans="2:6" x14ac:dyDescent="0.25">
      <c r="B14" s="81"/>
      <c r="C14" s="81"/>
      <c r="D14" s="81"/>
      <c r="E14" s="81"/>
      <c r="F14" s="81"/>
    </row>
    <row r="15" spans="2:6" x14ac:dyDescent="0.25">
      <c r="B15" s="81"/>
      <c r="C15" s="81"/>
      <c r="D15" s="81"/>
      <c r="E15" s="81"/>
      <c r="F15" s="81"/>
    </row>
    <row r="16" spans="2:6" x14ac:dyDescent="0.25">
      <c r="B16" s="81"/>
      <c r="C16" s="81"/>
      <c r="D16" s="81"/>
      <c r="E16" s="81"/>
      <c r="F16" s="81"/>
    </row>
    <row r="17" spans="2:6" x14ac:dyDescent="0.25">
      <c r="B17" s="81"/>
      <c r="C17" s="81"/>
      <c r="D17" s="81"/>
      <c r="E17" s="81"/>
      <c r="F17" s="81"/>
    </row>
    <row r="18" spans="2:6" x14ac:dyDescent="0.25">
      <c r="B18" s="81"/>
      <c r="C18" s="81"/>
      <c r="D18" s="81"/>
      <c r="E18" s="81"/>
      <c r="F18" s="81"/>
    </row>
    <row r="19" spans="2:6" x14ac:dyDescent="0.25">
      <c r="B19" s="81"/>
      <c r="C19" s="81"/>
      <c r="D19" s="81"/>
      <c r="E19" s="81"/>
      <c r="F19" s="81"/>
    </row>
    <row r="20" spans="2:6" x14ac:dyDescent="0.25">
      <c r="B20" s="81"/>
      <c r="C20" s="81"/>
      <c r="D20" s="81"/>
      <c r="E20" s="81"/>
      <c r="F20" s="81"/>
    </row>
    <row r="21" spans="2:6" x14ac:dyDescent="0.25">
      <c r="B21" s="81"/>
      <c r="C21" s="81"/>
      <c r="D21" s="81"/>
      <c r="E21" s="81"/>
      <c r="F21" s="81"/>
    </row>
    <row r="22" spans="2:6" x14ac:dyDescent="0.25">
      <c r="B22" s="81"/>
      <c r="C22" s="81"/>
      <c r="D22" s="81"/>
      <c r="E22" s="81"/>
      <c r="F22" s="81"/>
    </row>
    <row r="23" spans="2:6" x14ac:dyDescent="0.25">
      <c r="B23" s="81"/>
      <c r="C23" s="81"/>
      <c r="D23" s="81"/>
      <c r="E23" s="81"/>
      <c r="F23" s="81"/>
    </row>
    <row r="24" spans="2:6" x14ac:dyDescent="0.25">
      <c r="B24" s="81"/>
      <c r="C24" s="81"/>
      <c r="D24" s="81"/>
      <c r="E24" s="81"/>
      <c r="F24" s="81"/>
    </row>
    <row r="25" spans="2:6" x14ac:dyDescent="0.25">
      <c r="B25" s="81"/>
      <c r="C25" s="81"/>
      <c r="D25" s="81"/>
      <c r="E25" s="81"/>
      <c r="F25" s="81"/>
    </row>
    <row r="26" spans="2:6" x14ac:dyDescent="0.25">
      <c r="B26" s="81"/>
      <c r="C26" s="81"/>
      <c r="D26" s="81"/>
      <c r="E26" s="81"/>
      <c r="F26" s="81"/>
    </row>
    <row r="27" spans="2:6" x14ac:dyDescent="0.25">
      <c r="B27" s="81"/>
      <c r="C27" s="81"/>
      <c r="D27" s="81"/>
      <c r="E27" s="81"/>
      <c r="F27" s="81"/>
    </row>
    <row r="28" spans="2:6" x14ac:dyDescent="0.25">
      <c r="B28" s="81"/>
      <c r="C28" s="81"/>
      <c r="D28" s="81"/>
      <c r="E28" s="81"/>
      <c r="F28" s="81"/>
    </row>
    <row r="29" spans="2:6" x14ac:dyDescent="0.25">
      <c r="B29" s="81"/>
      <c r="C29" s="81"/>
      <c r="D29" s="81"/>
      <c r="E29" s="81"/>
      <c r="F29" s="81"/>
    </row>
    <row r="30" spans="2:6" x14ac:dyDescent="0.25">
      <c r="B30" s="81"/>
      <c r="C30" s="81"/>
      <c r="D30" s="81"/>
      <c r="E30" s="81"/>
      <c r="F30" s="81"/>
    </row>
    <row r="31" spans="2:6" x14ac:dyDescent="0.25">
      <c r="B31" s="81"/>
      <c r="C31" s="81"/>
      <c r="D31" s="81"/>
      <c r="E31" s="81"/>
      <c r="F31" s="81"/>
    </row>
    <row r="32" spans="2:6" x14ac:dyDescent="0.25">
      <c r="B32" s="81"/>
      <c r="C32" s="81"/>
      <c r="D32" s="81"/>
      <c r="E32" s="81"/>
      <c r="F32" s="81"/>
    </row>
    <row r="33" spans="2:6" x14ac:dyDescent="0.25">
      <c r="B33" s="81"/>
      <c r="C33" s="81"/>
      <c r="D33" s="81"/>
      <c r="E33" s="81"/>
      <c r="F33" s="81"/>
    </row>
    <row r="34" spans="2:6" x14ac:dyDescent="0.25">
      <c r="B34" s="81"/>
      <c r="C34" s="81"/>
      <c r="D34" s="81"/>
      <c r="E34" s="81"/>
      <c r="F34" s="81"/>
    </row>
    <row r="35" spans="2:6" x14ac:dyDescent="0.25">
      <c r="B35" s="81"/>
      <c r="C35" s="81"/>
      <c r="D35" s="81"/>
      <c r="E35" s="81"/>
      <c r="F35" s="81"/>
    </row>
  </sheetData>
  <mergeCells count="4">
    <mergeCell ref="B6:B8"/>
    <mergeCell ref="D6:D8"/>
    <mergeCell ref="F6:F8"/>
    <mergeCell ref="E6:E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A3747-4B3B-4CA2-A4FF-2E973F5724AC}">
  <dimension ref="B1:AM4"/>
  <sheetViews>
    <sheetView showGridLines="0" workbookViewId="0">
      <selection activeCell="G19" sqref="G19"/>
    </sheetView>
  </sheetViews>
  <sheetFormatPr defaultColWidth="9.140625" defaultRowHeight="15" x14ac:dyDescent="0.25"/>
  <cols>
    <col min="1" max="1" width="6.28515625" style="48" customWidth="1"/>
    <col min="2" max="13" width="8.85546875"/>
    <col min="14" max="14" width="9.140625" style="48"/>
    <col min="15" max="26" width="8.85546875"/>
    <col min="27" max="27" width="9.140625" style="48"/>
    <col min="28" max="39" width="8.85546875" customWidth="1"/>
    <col min="40" max="16384" width="9.140625" style="48"/>
  </cols>
  <sheetData>
    <row r="1" spans="2:39" x14ac:dyDescent="0.25"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</row>
    <row r="2" spans="2:39" x14ac:dyDescent="0.25"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</row>
    <row r="3" spans="2:39" ht="19.5" x14ac:dyDescent="0.3"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</row>
    <row r="4" spans="2:39" ht="19.5" x14ac:dyDescent="0.3">
      <c r="B4" s="204" t="s">
        <v>39</v>
      </c>
      <c r="C4" s="204"/>
      <c r="D4" s="204"/>
      <c r="E4" s="204"/>
      <c r="F4" s="204"/>
      <c r="G4" s="204"/>
      <c r="H4" s="204"/>
      <c r="I4" s="204"/>
      <c r="J4" s="204"/>
      <c r="K4" s="204"/>
      <c r="L4" s="204"/>
      <c r="M4" s="204"/>
      <c r="O4" s="204" t="s">
        <v>40</v>
      </c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B4" s="204" t="s">
        <v>41</v>
      </c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</row>
  </sheetData>
  <mergeCells count="4">
    <mergeCell ref="B3:M3"/>
    <mergeCell ref="B4:M4"/>
    <mergeCell ref="O4:Z4"/>
    <mergeCell ref="AB4:A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A4A1-8098-4720-B25E-6A8A34E85ECD}">
  <sheetPr>
    <pageSetUpPr fitToPage="1"/>
  </sheetPr>
  <dimension ref="B3:L41"/>
  <sheetViews>
    <sheetView showGridLines="0" workbookViewId="0">
      <selection activeCell="J11" sqref="J11"/>
    </sheetView>
  </sheetViews>
  <sheetFormatPr defaultColWidth="9.140625" defaultRowHeight="15" x14ac:dyDescent="0.25"/>
  <cols>
    <col min="1" max="1" width="9.140625" style="19"/>
    <col min="2" max="2" width="3.85546875" style="19" customWidth="1"/>
    <col min="3" max="3" width="3.7109375" style="19" customWidth="1"/>
    <col min="4" max="4" width="21.5703125" style="19" customWidth="1"/>
    <col min="5" max="5" width="5.5703125" style="19" customWidth="1"/>
    <col min="6" max="6" width="42.7109375" style="27" customWidth="1"/>
    <col min="7" max="7" width="5.5703125" style="19" customWidth="1"/>
    <col min="8" max="8" width="42.7109375" style="19" customWidth="1"/>
    <col min="9" max="9" width="5.5703125" style="19" customWidth="1"/>
    <col min="10" max="10" width="42.7109375" style="19" customWidth="1"/>
    <col min="11" max="11" width="6.28515625" style="19" customWidth="1"/>
    <col min="12" max="12" width="3.7109375" style="19" customWidth="1"/>
    <col min="13" max="16384" width="9.140625" style="19"/>
  </cols>
  <sheetData>
    <row r="3" spans="2:12" x14ac:dyDescent="0.25">
      <c r="B3" s="17"/>
      <c r="C3" s="17"/>
      <c r="D3" s="17"/>
      <c r="E3" s="17"/>
      <c r="F3" s="18"/>
      <c r="G3" s="17"/>
      <c r="H3" s="17"/>
      <c r="I3" s="17"/>
      <c r="J3" s="17"/>
      <c r="K3" s="17"/>
      <c r="L3" s="17"/>
    </row>
    <row r="4" spans="2:12" x14ac:dyDescent="0.25">
      <c r="B4" s="17"/>
      <c r="C4" s="17"/>
      <c r="D4" s="17"/>
      <c r="E4" s="17"/>
      <c r="F4" s="18"/>
      <c r="G4" s="17"/>
      <c r="H4" s="17"/>
      <c r="I4" s="17"/>
      <c r="J4" s="17"/>
      <c r="K4" s="17"/>
      <c r="L4" s="17"/>
    </row>
    <row r="5" spans="2:12" x14ac:dyDescent="0.25">
      <c r="B5" s="17"/>
      <c r="C5" s="17"/>
      <c r="D5" s="17"/>
      <c r="E5" s="17"/>
      <c r="F5" s="18"/>
      <c r="G5" s="17"/>
      <c r="H5" s="17"/>
      <c r="I5" s="17"/>
      <c r="J5" s="17"/>
      <c r="K5" s="17"/>
      <c r="L5" s="17"/>
    </row>
    <row r="6" spans="2:12" x14ac:dyDescent="0.25">
      <c r="B6" s="17"/>
      <c r="C6" s="17"/>
      <c r="D6" s="17"/>
      <c r="E6" s="17"/>
      <c r="F6" s="18"/>
      <c r="G6" s="17"/>
      <c r="H6" s="17"/>
      <c r="I6" s="17"/>
      <c r="J6" s="17"/>
      <c r="K6" s="17"/>
      <c r="L6" s="17"/>
    </row>
    <row r="7" spans="2:12" x14ac:dyDescent="0.25">
      <c r="B7" s="17"/>
      <c r="C7" s="17"/>
      <c r="D7" s="17"/>
      <c r="E7" s="17"/>
      <c r="F7" s="18"/>
      <c r="G7" s="17"/>
      <c r="H7" s="17"/>
      <c r="I7" s="17"/>
      <c r="J7" s="17"/>
      <c r="K7" s="17"/>
      <c r="L7" s="17"/>
    </row>
    <row r="8" spans="2:12" ht="18.75" x14ac:dyDescent="0.25">
      <c r="B8" s="17"/>
      <c r="C8" s="17"/>
      <c r="D8" s="206" t="s">
        <v>3</v>
      </c>
      <c r="E8" s="206"/>
      <c r="F8" s="206"/>
      <c r="G8" s="206"/>
      <c r="H8" s="206"/>
      <c r="I8" s="206"/>
      <c r="J8" s="206"/>
      <c r="K8" s="206"/>
      <c r="L8" s="17"/>
    </row>
    <row r="9" spans="2:12" x14ac:dyDescent="0.25">
      <c r="B9" s="17"/>
      <c r="C9" s="17"/>
      <c r="D9" s="20"/>
      <c r="E9" s="20"/>
      <c r="F9" s="20"/>
      <c r="G9" s="20"/>
      <c r="H9" s="20"/>
      <c r="I9" s="20"/>
      <c r="J9" s="20"/>
      <c r="K9" s="20"/>
      <c r="L9" s="17"/>
    </row>
    <row r="10" spans="2:12" ht="21.75" customHeight="1" x14ac:dyDescent="0.25">
      <c r="B10" s="17"/>
      <c r="C10" s="17"/>
      <c r="D10" s="21" t="s">
        <v>4</v>
      </c>
      <c r="E10" s="22" t="s">
        <v>1</v>
      </c>
      <c r="F10" s="31" t="s">
        <v>37</v>
      </c>
      <c r="G10" s="20"/>
      <c r="H10" s="20"/>
      <c r="I10" s="20"/>
      <c r="J10" s="20"/>
      <c r="K10" s="20"/>
      <c r="L10" s="17"/>
    </row>
    <row r="11" spans="2:12" ht="21.75" customHeight="1" x14ac:dyDescent="0.25">
      <c r="B11" s="17"/>
      <c r="C11" s="17"/>
      <c r="D11" s="21" t="s">
        <v>5</v>
      </c>
      <c r="E11" s="22" t="s">
        <v>1</v>
      </c>
      <c r="F11" s="31" t="s">
        <v>38</v>
      </c>
      <c r="G11" s="20"/>
      <c r="H11" s="20"/>
      <c r="I11" s="20"/>
      <c r="J11" s="20"/>
      <c r="K11" s="20"/>
      <c r="L11" s="17"/>
    </row>
    <row r="12" spans="2:12" ht="21.75" customHeight="1" x14ac:dyDescent="0.25">
      <c r="B12" s="17"/>
      <c r="C12" s="17"/>
      <c r="D12" s="21" t="s">
        <v>11</v>
      </c>
      <c r="E12" s="22" t="s">
        <v>1</v>
      </c>
      <c r="F12" s="47">
        <v>44344</v>
      </c>
      <c r="G12" s="20"/>
      <c r="H12" s="20"/>
      <c r="I12" s="20"/>
      <c r="J12" s="20"/>
      <c r="K12" s="20"/>
      <c r="L12" s="17"/>
    </row>
    <row r="13" spans="2:12" ht="21.75" customHeight="1" x14ac:dyDescent="0.25">
      <c r="B13" s="17"/>
      <c r="C13" s="17"/>
      <c r="D13" s="21" t="s">
        <v>30</v>
      </c>
      <c r="E13" s="22" t="s">
        <v>1</v>
      </c>
      <c r="F13" s="30"/>
      <c r="G13" s="20"/>
      <c r="H13" s="20"/>
      <c r="I13" s="20"/>
      <c r="J13" s="20"/>
      <c r="K13" s="20"/>
      <c r="L13" s="17"/>
    </row>
    <row r="14" spans="2:12" ht="21.75" customHeight="1" x14ac:dyDescent="0.25">
      <c r="B14" s="17"/>
      <c r="C14" s="17"/>
      <c r="D14" s="21" t="s">
        <v>18</v>
      </c>
      <c r="E14" s="22" t="s">
        <v>1</v>
      </c>
      <c r="F14" s="31" t="s">
        <v>31</v>
      </c>
      <c r="G14" s="44"/>
      <c r="H14" s="44"/>
      <c r="I14" s="20"/>
      <c r="J14" s="20"/>
      <c r="K14" s="20"/>
      <c r="L14" s="17"/>
    </row>
    <row r="15" spans="2:12" x14ac:dyDescent="0.25">
      <c r="B15" s="17"/>
      <c r="C15" s="17"/>
      <c r="D15" s="20"/>
      <c r="E15" s="20"/>
      <c r="F15" s="20"/>
      <c r="G15" s="20"/>
      <c r="H15" s="20"/>
      <c r="I15" s="20"/>
      <c r="J15" s="20"/>
      <c r="K15" s="20"/>
      <c r="L15" s="17"/>
    </row>
    <row r="16" spans="2:12" x14ac:dyDescent="0.25">
      <c r="B16" s="17"/>
      <c r="C16" s="17"/>
      <c r="D16" s="17" t="s">
        <v>6</v>
      </c>
      <c r="E16" s="17"/>
      <c r="F16" s="18"/>
      <c r="G16" s="17"/>
      <c r="H16" s="17"/>
      <c r="I16" s="17"/>
      <c r="J16" s="17"/>
      <c r="K16" s="17"/>
      <c r="L16" s="17"/>
    </row>
    <row r="17" spans="2:12" ht="15.75" thickBot="1" x14ac:dyDescent="0.3">
      <c r="B17" s="17"/>
      <c r="C17" s="17"/>
      <c r="D17" s="17"/>
      <c r="E17" s="17"/>
      <c r="F17" s="18"/>
      <c r="G17" s="17"/>
      <c r="H17" s="17"/>
      <c r="I17" s="17"/>
      <c r="J17" s="17"/>
      <c r="K17" s="17"/>
      <c r="L17" s="17"/>
    </row>
    <row r="18" spans="2:12" ht="22.5" customHeight="1" thickBot="1" x14ac:dyDescent="0.3">
      <c r="B18" s="17"/>
      <c r="C18" s="17"/>
      <c r="D18" s="17"/>
      <c r="E18" s="17"/>
      <c r="F18" s="29" t="s">
        <v>21</v>
      </c>
      <c r="G18" s="17"/>
      <c r="H18" s="29" t="s">
        <v>22</v>
      </c>
      <c r="I18" s="18"/>
      <c r="J18" s="29" t="s">
        <v>23</v>
      </c>
      <c r="K18" s="18"/>
      <c r="L18" s="17"/>
    </row>
    <row r="19" spans="2:12" ht="27.75" customHeight="1" x14ac:dyDescent="0.25">
      <c r="B19" s="17"/>
      <c r="C19" s="18"/>
      <c r="D19" s="32" t="s">
        <v>16</v>
      </c>
      <c r="E19" s="17"/>
      <c r="F19" s="45" t="s">
        <v>27</v>
      </c>
      <c r="G19" s="24"/>
      <c r="H19" s="45" t="s">
        <v>32</v>
      </c>
      <c r="I19" s="46"/>
      <c r="J19" s="45" t="s">
        <v>14</v>
      </c>
      <c r="K19" s="18"/>
      <c r="L19" s="17"/>
    </row>
    <row r="20" spans="2:12" ht="27.75" customHeight="1" x14ac:dyDescent="0.25">
      <c r="B20" s="17"/>
      <c r="C20" s="18"/>
      <c r="D20" s="33" t="s">
        <v>10</v>
      </c>
      <c r="E20" s="17"/>
      <c r="F20" s="39" t="s">
        <v>28</v>
      </c>
      <c r="G20" s="17"/>
      <c r="H20" s="39" t="s">
        <v>33</v>
      </c>
      <c r="I20" s="16"/>
      <c r="J20" s="39" t="s">
        <v>34</v>
      </c>
      <c r="K20" s="18"/>
      <c r="L20" s="17"/>
    </row>
    <row r="21" spans="2:12" ht="27.75" customHeight="1" x14ac:dyDescent="0.25">
      <c r="B21" s="17"/>
      <c r="C21" s="18"/>
      <c r="D21" s="33" t="s">
        <v>17</v>
      </c>
      <c r="E21" s="17"/>
      <c r="F21" s="28" t="s">
        <v>12</v>
      </c>
      <c r="G21" s="17"/>
      <c r="H21" s="28" t="s">
        <v>35</v>
      </c>
      <c r="I21" s="16"/>
      <c r="J21" s="28" t="s">
        <v>13</v>
      </c>
      <c r="K21" s="18"/>
      <c r="L21" s="17"/>
    </row>
    <row r="22" spans="2:12" ht="27.75" customHeight="1" x14ac:dyDescent="0.25">
      <c r="B22" s="17"/>
      <c r="C22" s="18"/>
      <c r="D22" s="33" t="s">
        <v>7</v>
      </c>
      <c r="E22" s="17"/>
      <c r="F22" s="28">
        <v>1</v>
      </c>
      <c r="G22" s="17"/>
      <c r="H22" s="28">
        <v>1</v>
      </c>
      <c r="I22" s="18"/>
      <c r="J22" s="28">
        <v>1</v>
      </c>
      <c r="K22" s="18"/>
      <c r="L22" s="17"/>
    </row>
    <row r="23" spans="2:12" ht="27.75" customHeight="1" x14ac:dyDescent="0.25">
      <c r="B23" s="17"/>
      <c r="C23" s="18"/>
      <c r="D23" s="33" t="s">
        <v>8</v>
      </c>
      <c r="E23" s="17"/>
      <c r="F23" s="41">
        <v>339.25</v>
      </c>
      <c r="G23" s="17"/>
      <c r="H23" s="41">
        <v>289</v>
      </c>
      <c r="I23" s="17"/>
      <c r="J23" s="41">
        <v>1899</v>
      </c>
      <c r="K23" s="17"/>
      <c r="L23" s="17"/>
    </row>
    <row r="24" spans="2:12" ht="27.75" customHeight="1" x14ac:dyDescent="0.25">
      <c r="B24" s="17"/>
      <c r="C24" s="18"/>
      <c r="D24" s="37" t="s">
        <v>26</v>
      </c>
      <c r="E24" s="17"/>
      <c r="F24" s="38" t="s">
        <v>20</v>
      </c>
      <c r="G24" s="17"/>
      <c r="H24" s="38" t="s">
        <v>20</v>
      </c>
      <c r="I24" s="17"/>
      <c r="J24" s="38" t="s">
        <v>20</v>
      </c>
      <c r="K24" s="17"/>
      <c r="L24" s="17"/>
    </row>
    <row r="25" spans="2:12" ht="27.75" customHeight="1" thickBot="1" x14ac:dyDescent="0.3">
      <c r="B25" s="17"/>
      <c r="C25" s="18"/>
      <c r="D25" s="34" t="s">
        <v>19</v>
      </c>
      <c r="E25" s="17"/>
      <c r="F25" s="42">
        <v>339.25</v>
      </c>
      <c r="G25" s="17"/>
      <c r="H25" s="42">
        <v>289</v>
      </c>
      <c r="I25" s="23"/>
      <c r="J25" s="42">
        <v>1899</v>
      </c>
      <c r="K25" s="18"/>
      <c r="L25" s="17"/>
    </row>
    <row r="26" spans="2:12" ht="7.5" customHeight="1" thickBot="1" x14ac:dyDescent="0.3">
      <c r="B26" s="17"/>
      <c r="C26" s="18"/>
      <c r="D26" s="17"/>
      <c r="E26" s="17"/>
      <c r="F26" s="17"/>
      <c r="G26" s="17"/>
      <c r="H26" s="17"/>
      <c r="I26" s="18"/>
      <c r="J26" s="17"/>
      <c r="K26" s="18"/>
      <c r="L26" s="17"/>
    </row>
    <row r="27" spans="2:12" ht="39.75" customHeight="1" thickBot="1" x14ac:dyDescent="0.3">
      <c r="B27" s="17"/>
      <c r="C27" s="18"/>
      <c r="D27" s="40" t="s">
        <v>9</v>
      </c>
      <c r="E27" s="17"/>
      <c r="F27" s="43" t="s">
        <v>29</v>
      </c>
      <c r="G27" s="17"/>
      <c r="H27" s="43" t="s">
        <v>36</v>
      </c>
      <c r="I27" s="18"/>
      <c r="J27" s="43" t="s">
        <v>15</v>
      </c>
      <c r="K27" s="18"/>
      <c r="L27" s="17"/>
    </row>
    <row r="28" spans="2:12" x14ac:dyDescent="0.25">
      <c r="B28" s="17"/>
      <c r="C28" s="18"/>
      <c r="D28" s="17"/>
      <c r="E28" s="17"/>
      <c r="F28" s="17"/>
      <c r="G28" s="17"/>
      <c r="H28" s="18"/>
      <c r="I28" s="18"/>
      <c r="J28" s="18"/>
      <c r="K28" s="18"/>
      <c r="L28" s="17"/>
    </row>
    <row r="29" spans="2:12" x14ac:dyDescent="0.25">
      <c r="B29" s="17"/>
      <c r="C29" s="18"/>
      <c r="D29" s="17"/>
      <c r="E29" s="17"/>
      <c r="F29" s="17"/>
      <c r="G29" s="17"/>
      <c r="H29" s="18"/>
      <c r="I29" s="18"/>
      <c r="J29" s="18"/>
      <c r="K29" s="18"/>
      <c r="L29" s="17"/>
    </row>
    <row r="30" spans="2:12" x14ac:dyDescent="0.25">
      <c r="B30" s="17"/>
      <c r="C30" s="18"/>
      <c r="D30" s="24" t="s">
        <v>24</v>
      </c>
      <c r="E30" s="22" t="s">
        <v>1</v>
      </c>
      <c r="F30" s="36"/>
      <c r="G30" s="17"/>
      <c r="H30" s="21" t="s">
        <v>25</v>
      </c>
      <c r="I30" s="18"/>
      <c r="J30" s="18"/>
      <c r="K30" s="18"/>
      <c r="L30" s="17"/>
    </row>
    <row r="31" spans="2:12" x14ac:dyDescent="0.25">
      <c r="B31" s="17"/>
      <c r="C31" s="18"/>
      <c r="D31" s="17"/>
      <c r="E31" s="17"/>
      <c r="F31" s="17"/>
      <c r="G31" s="17"/>
      <c r="H31" s="18"/>
      <c r="I31" s="18"/>
      <c r="J31" s="18"/>
      <c r="K31" s="18"/>
      <c r="L31" s="17"/>
    </row>
    <row r="32" spans="2:12" x14ac:dyDescent="0.25">
      <c r="B32" s="17"/>
      <c r="C32" s="18"/>
      <c r="D32" s="17"/>
      <c r="E32" s="17"/>
      <c r="F32" s="17"/>
      <c r="G32" s="17"/>
      <c r="H32" s="18"/>
      <c r="I32" s="18"/>
      <c r="J32" s="18"/>
      <c r="K32" s="18"/>
      <c r="L32" s="17"/>
    </row>
    <row r="33" spans="2:12" x14ac:dyDescent="0.25">
      <c r="B33" s="17"/>
      <c r="C33" s="17"/>
      <c r="D33" s="17"/>
      <c r="E33" s="17"/>
      <c r="F33" s="18"/>
      <c r="G33" s="17"/>
      <c r="H33" s="17"/>
      <c r="I33" s="17"/>
      <c r="J33" s="17"/>
      <c r="K33" s="17"/>
      <c r="L33" s="17"/>
    </row>
    <row r="34" spans="2:12" x14ac:dyDescent="0.25">
      <c r="B34" s="17"/>
      <c r="C34" s="17"/>
      <c r="D34" s="24" t="s">
        <v>0</v>
      </c>
      <c r="E34" s="22" t="s">
        <v>1</v>
      </c>
      <c r="F34" s="35"/>
      <c r="G34" s="17"/>
      <c r="H34" s="21" t="s">
        <v>25</v>
      </c>
      <c r="I34" s="17"/>
      <c r="J34" s="17"/>
      <c r="K34" s="17"/>
      <c r="L34" s="17"/>
    </row>
    <row r="35" spans="2:12" x14ac:dyDescent="0.25">
      <c r="B35" s="17"/>
      <c r="C35" s="17"/>
      <c r="D35" s="24"/>
      <c r="E35" s="17"/>
      <c r="F35" s="18"/>
      <c r="G35" s="17"/>
      <c r="H35" s="17"/>
      <c r="I35" s="17"/>
      <c r="J35" s="17"/>
      <c r="K35" s="25"/>
      <c r="L35" s="17"/>
    </row>
    <row r="36" spans="2:12" x14ac:dyDescent="0.25">
      <c r="B36" s="17"/>
      <c r="C36" s="17"/>
      <c r="D36" s="24"/>
      <c r="E36" s="17"/>
      <c r="F36" s="18"/>
      <c r="G36" s="17"/>
      <c r="H36" s="17"/>
      <c r="I36" s="17"/>
      <c r="J36" s="17"/>
      <c r="K36" s="17"/>
      <c r="L36" s="17"/>
    </row>
    <row r="37" spans="2:12" x14ac:dyDescent="0.25">
      <c r="B37" s="17"/>
      <c r="C37" s="17"/>
      <c r="D37" s="24"/>
      <c r="E37" s="17"/>
      <c r="F37" s="18"/>
      <c r="G37" s="17"/>
      <c r="H37" s="17"/>
      <c r="I37" s="17"/>
      <c r="J37" s="17"/>
      <c r="K37" s="17"/>
      <c r="L37" s="17"/>
    </row>
    <row r="38" spans="2:12" x14ac:dyDescent="0.25">
      <c r="B38" s="17"/>
      <c r="C38" s="17"/>
      <c r="D38" s="24"/>
      <c r="E38" s="17"/>
      <c r="F38" s="18"/>
      <c r="G38" s="17"/>
      <c r="H38" s="17"/>
      <c r="I38" s="17"/>
      <c r="J38" s="17"/>
      <c r="K38" s="25"/>
      <c r="L38" s="17"/>
    </row>
    <row r="39" spans="2:12" x14ac:dyDescent="0.25">
      <c r="D39" s="26"/>
    </row>
    <row r="40" spans="2:12" x14ac:dyDescent="0.25">
      <c r="D40" s="205"/>
      <c r="E40" s="205"/>
    </row>
    <row r="41" spans="2:12" x14ac:dyDescent="0.25">
      <c r="D41" s="205"/>
      <c r="E41" s="205"/>
    </row>
  </sheetData>
  <mergeCells count="3">
    <mergeCell ref="D40:E40"/>
    <mergeCell ref="D41:E41"/>
    <mergeCell ref="D8:K8"/>
  </mergeCells>
  <pageMargins left="0.39370078740157483" right="0.39370078740157483" top="0.39370078740157483" bottom="0.39370078740157483" header="0.31496062992125984" footer="0.31496062992125984"/>
  <pageSetup paperSize="9" scale="75" orientation="landscape" horizontalDpi="4294967295" verticalDpi="4294967295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73C697CB38B48B69D1D1C28CCF8A8" ma:contentTypeVersion="10" ma:contentTypeDescription="Create a new document." ma:contentTypeScope="" ma:versionID="b6efc81b1ce79a85c023c4cdd37875e2">
  <xsd:schema xmlns:xsd="http://www.w3.org/2001/XMLSchema" xmlns:xs="http://www.w3.org/2001/XMLSchema" xmlns:p="http://schemas.microsoft.com/office/2006/metadata/properties" xmlns:ns2="520c33e3-c8ac-494c-88e5-c6d8d48436c9" targetNamespace="http://schemas.microsoft.com/office/2006/metadata/properties" ma:root="true" ma:fieldsID="d80c8d6a59c3b9035d920f53e01ec3f9" ns2:_="">
    <xsd:import namespace="520c33e3-c8ac-494c-88e5-c6d8d4843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0c33e3-c8ac-494c-88e5-c6d8d48436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872659-5B01-42E1-B2EA-6CFF9373DBFB}">
  <ds:schemaRefs>
    <ds:schemaRef ds:uri="http://schemas.openxmlformats.org/package/2006/metadata/core-properties"/>
    <ds:schemaRef ds:uri="520c33e3-c8ac-494c-88e5-c6d8d48436c9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CB744C0-2C18-4F67-B5CF-01623E618C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64E9F1-91D2-4ADA-9406-E1C53C3C8B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0c33e3-c8ac-494c-88e5-c6d8d4843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csvSheet</vt:lpstr>
      <vt:lpstr>PR Form</vt:lpstr>
      <vt:lpstr>PR Form (2)</vt:lpstr>
      <vt:lpstr>Revision History</vt:lpstr>
      <vt:lpstr>Attachments</vt:lpstr>
      <vt:lpstr>Sheet2</vt:lpstr>
      <vt:lpstr>'PR Form'!Print_Area</vt:lpstr>
      <vt:lpstr>'PR Form (2)'!Print_Area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LASERMET PHILS</dc:creator>
  <cp:lastModifiedBy>PC</cp:lastModifiedBy>
  <cp:lastPrinted>2023-02-08T01:06:35Z</cp:lastPrinted>
  <dcterms:created xsi:type="dcterms:W3CDTF">2021-05-24T08:00:05Z</dcterms:created>
  <dcterms:modified xsi:type="dcterms:W3CDTF">2023-02-08T05:03:33Z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0x010100BEC73C697CB38B48B69D1D1C28CCF8A8</vt:lpwstr>
  </property>
</Properties>
</file>