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ocuments\hpcintro\assignment3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L2" i="1" l="1"/>
  <c r="H2" i="1" l="1"/>
  <c r="I2" i="1" s="1"/>
  <c r="C2" i="1" s="1"/>
  <c r="F2" i="1"/>
  <c r="E2" i="1"/>
  <c r="C3" i="1"/>
  <c r="C4" i="1"/>
  <c r="C5" i="1"/>
  <c r="C7" i="1"/>
  <c r="M2" i="1"/>
  <c r="B4" i="1"/>
  <c r="B5" i="1"/>
  <c r="B7" i="1"/>
  <c r="B3" i="1"/>
  <c r="J3" i="1"/>
  <c r="J4" i="1"/>
  <c r="J5" i="1"/>
  <c r="J6" i="1"/>
  <c r="B6" i="1" s="1"/>
  <c r="J7" i="1"/>
  <c r="J2" i="1"/>
  <c r="B2" i="1" s="1"/>
  <c r="G7" i="1"/>
  <c r="G6" i="1"/>
  <c r="G3" i="1"/>
  <c r="G4" i="1"/>
  <c r="G5" i="1"/>
  <c r="G2" i="1"/>
  <c r="I3" i="1"/>
  <c r="I4" i="1"/>
  <c r="I5" i="1"/>
  <c r="I6" i="1"/>
  <c r="C6" i="1" s="1"/>
  <c r="I7" i="1"/>
  <c r="H3" i="1"/>
  <c r="H4" i="1"/>
  <c r="H5" i="1"/>
  <c r="H6" i="1"/>
  <c r="H7" i="1"/>
  <c r="F7" i="1"/>
  <c r="F5" i="1"/>
  <c r="F4" i="1"/>
  <c r="F3" i="1"/>
  <c r="E7" i="1"/>
  <c r="E5" i="1"/>
  <c r="E4" i="1"/>
  <c r="E3" i="1"/>
</calcChain>
</file>

<file path=xl/sharedStrings.xml><?xml version="1.0" encoding="utf-8"?>
<sst xmlns="http://schemas.openxmlformats.org/spreadsheetml/2006/main" count="16" uniqueCount="16">
  <si>
    <t>GPU2</t>
  </si>
  <si>
    <t>GPU3</t>
  </si>
  <si>
    <t>GPU4</t>
  </si>
  <si>
    <t>GPU5</t>
  </si>
  <si>
    <t>GPUlib</t>
  </si>
  <si>
    <t>GPU1</t>
  </si>
  <si>
    <t>Compute</t>
  </si>
  <si>
    <t>Memory</t>
  </si>
  <si>
    <t>time Compu</t>
  </si>
  <si>
    <t>time Memo</t>
  </si>
  <si>
    <t>Memo</t>
  </si>
  <si>
    <t>GB/s</t>
  </si>
  <si>
    <t>GFLOP</t>
  </si>
  <si>
    <t>GFLOP/s</t>
  </si>
  <si>
    <t>GFLOP/s peak</t>
  </si>
  <si>
    <t>Memory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</si>
</sst>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C6" sqref="C6"/>
    </sheetView>
  </sheetViews>
  <sheetFormatPr baseColWidth="10" defaultRowHeight="15" x14ac:dyDescent="0.25"/>
  <sheetData>
    <row r="1" spans="1:13" x14ac:dyDescent="0.25">
      <c r="B1" t="s">
        <v>6</v>
      </c>
      <c r="C1" t="s">
        <v>7</v>
      </c>
      <c r="E1" t="s">
        <v>8</v>
      </c>
      <c r="F1" t="s">
        <v>9</v>
      </c>
      <c r="G1" t="s">
        <v>12</v>
      </c>
      <c r="H1" t="s">
        <v>10</v>
      </c>
      <c r="I1" t="s">
        <v>11</v>
      </c>
      <c r="J1" t="s">
        <v>13</v>
      </c>
      <c r="L1" t="s">
        <v>14</v>
      </c>
      <c r="M1" t="s">
        <v>15</v>
      </c>
    </row>
    <row r="2" spans="1:13" x14ac:dyDescent="0.25">
      <c r="A2" t="s">
        <v>5</v>
      </c>
      <c r="B2">
        <f>J2/$L$2</f>
        <v>2.7347380992427771E-6</v>
      </c>
      <c r="C2">
        <f>I2/$M$2*100</f>
        <v>1.7977623387936046</v>
      </c>
      <c r="E2">
        <f>819.419</f>
        <v>819.41899999999998</v>
      </c>
      <c r="F2">
        <f>(2.851+4.0408+0.054342)/1000</f>
        <v>6.9461419999999998E-3</v>
      </c>
      <c r="G2">
        <f>8192000000/10^9</f>
        <v>8.1920000000000002</v>
      </c>
      <c r="H2">
        <f>60000/10^6</f>
        <v>0.06</v>
      </c>
      <c r="I2">
        <f>H2/F2</f>
        <v>8.6378884854355125</v>
      </c>
      <c r="J2">
        <f>G2/E2</f>
        <v>9.9973273746398368E-3</v>
      </c>
      <c r="L2" s="1">
        <f>(3584*1.53*2)/3</f>
        <v>3655.6800000000003</v>
      </c>
      <c r="M2">
        <f>5.005*(384/8)*2</f>
        <v>480.48</v>
      </c>
    </row>
    <row r="3" spans="1:13" x14ac:dyDescent="0.25">
      <c r="A3" t="s">
        <v>0</v>
      </c>
      <c r="B3">
        <f>J3/$L$2*100</f>
        <v>3.90624637604096</v>
      </c>
      <c r="C3">
        <f t="shared" ref="C3:C7" si="0">I3/$M$2*100</f>
        <v>1.1203365884753245</v>
      </c>
      <c r="E3">
        <f>57.367/1000</f>
        <v>5.7366999999999994E-2</v>
      </c>
      <c r="F3">
        <f>11.146215/1000</f>
        <v>1.1146214999999999E-2</v>
      </c>
      <c r="G3">
        <f t="shared" ref="G3:G5" si="1">8192000000/10^9</f>
        <v>8.1920000000000002</v>
      </c>
      <c r="H3">
        <f t="shared" ref="H3:H7" si="2">60000/10^6</f>
        <v>0.06</v>
      </c>
      <c r="I3">
        <f t="shared" ref="I3:I7" si="3">H3/F3</f>
        <v>5.3829932403062388</v>
      </c>
      <c r="J3">
        <f t="shared" ref="J3:J7" si="4">G3/E3</f>
        <v>142.79986751965419</v>
      </c>
    </row>
    <row r="4" spans="1:13" x14ac:dyDescent="0.25">
      <c r="A4" t="s">
        <v>1</v>
      </c>
      <c r="B4">
        <f t="shared" ref="B4:B7" si="5">J4/$L$2*100</f>
        <v>6.9722973196746016</v>
      </c>
      <c r="C4">
        <f t="shared" si="0"/>
        <v>1.3993435656496249</v>
      </c>
      <c r="E4">
        <f>32.14/1000</f>
        <v>3.2140000000000002E-2</v>
      </c>
      <c r="F4">
        <f>8.923836/1000</f>
        <v>8.9238359999999992E-3</v>
      </c>
      <c r="G4">
        <f t="shared" si="1"/>
        <v>8.1920000000000002</v>
      </c>
      <c r="H4">
        <f t="shared" si="2"/>
        <v>0.06</v>
      </c>
      <c r="I4">
        <f t="shared" si="3"/>
        <v>6.7235659642333188</v>
      </c>
      <c r="J4">
        <f t="shared" si="4"/>
        <v>254.8848786558805</v>
      </c>
    </row>
    <row r="5" spans="1:13" x14ac:dyDescent="0.25">
      <c r="A5" t="s">
        <v>2</v>
      </c>
      <c r="B5">
        <f t="shared" si="5"/>
        <v>10.284058552287368</v>
      </c>
      <c r="C5">
        <f t="shared" si="0"/>
        <v>1.2888148310637644</v>
      </c>
      <c r="E5">
        <f>21.79/1000</f>
        <v>2.179E-2</v>
      </c>
      <c r="F5">
        <f>9.689144/1000</f>
        <v>9.6891440000000002E-3</v>
      </c>
      <c r="G5">
        <f t="shared" si="1"/>
        <v>8.1920000000000002</v>
      </c>
      <c r="H5">
        <f t="shared" si="2"/>
        <v>0.06</v>
      </c>
      <c r="I5">
        <f t="shared" si="3"/>
        <v>6.1924975002951754</v>
      </c>
      <c r="J5">
        <f t="shared" si="4"/>
        <v>375.95227168425885</v>
      </c>
    </row>
    <row r="6" spans="1:13" x14ac:dyDescent="0.25">
      <c r="A6" t="s">
        <v>3</v>
      </c>
      <c r="B6">
        <f t="shared" si="5"/>
        <v>6.6472727448522919</v>
      </c>
      <c r="C6">
        <f t="shared" si="0"/>
        <v>1.5608093186644467</v>
      </c>
      <c r="E6">
        <f>34.765/1000</f>
        <v>3.4764999999999997E-2</v>
      </c>
      <c r="F6">
        <f>(4.1657+3.7828+0.052165)/1000</f>
        <v>8.0006650000000006E-3</v>
      </c>
      <c r="G6">
        <f>8448000000/10^9</f>
        <v>8.4480000000000004</v>
      </c>
      <c r="H6">
        <f t="shared" si="2"/>
        <v>0.06</v>
      </c>
      <c r="I6">
        <f t="shared" si="3"/>
        <v>7.4993766143189342</v>
      </c>
      <c r="J6">
        <f t="shared" si="4"/>
        <v>243.00302027901628</v>
      </c>
    </row>
    <row r="7" spans="1:13" x14ac:dyDescent="0.25">
      <c r="A7" t="s">
        <v>4</v>
      </c>
      <c r="B7">
        <f t="shared" si="5"/>
        <v>9.7770313002187574</v>
      </c>
      <c r="C7">
        <f t="shared" si="0"/>
        <v>2.3533454951806143</v>
      </c>
      <c r="E7">
        <f>22.965/1000</f>
        <v>2.2964999999999999E-2</v>
      </c>
      <c r="F7">
        <f>5.306281/1000</f>
        <v>5.3062810000000004E-3</v>
      </c>
      <c r="G7">
        <f>(314867712+341106688+7552106496)/10^9</f>
        <v>8.2080808960000002</v>
      </c>
      <c r="H7">
        <f t="shared" si="2"/>
        <v>0.06</v>
      </c>
      <c r="I7">
        <f t="shared" si="3"/>
        <v>11.307354435243816</v>
      </c>
      <c r="J7">
        <f t="shared" si="4"/>
        <v>357.41697783583714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Suau de Castro</dc:creator>
  <cp:lastModifiedBy>Miguel Suau de Castro</cp:lastModifiedBy>
  <dcterms:created xsi:type="dcterms:W3CDTF">2017-01-20T21:04:04Z</dcterms:created>
  <dcterms:modified xsi:type="dcterms:W3CDTF">2017-01-21T11:14:44Z</dcterms:modified>
</cp:coreProperties>
</file>