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ahp\UnB\MATLAB\_03\"/>
    </mc:Choice>
  </mc:AlternateContent>
  <bookViews>
    <workbookView xWindow="0" yWindow="0" windowWidth="14380" windowHeight="4190" activeTab="1"/>
  </bookViews>
  <sheets>
    <sheet name="Sheet1" sheetId="1" r:id="rId1"/>
    <sheet name="d=1.6nm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3" l="1"/>
  <c r="P5" i="3"/>
  <c r="H12" i="3"/>
  <c r="H5" i="3"/>
  <c r="H5" i="1"/>
  <c r="O13" i="3"/>
  <c r="G12" i="3"/>
  <c r="O5" i="3"/>
  <c r="G5" i="3"/>
  <c r="M11" i="3" l="1"/>
  <c r="E11" i="3"/>
  <c r="M9" i="3"/>
  <c r="E9" i="3"/>
  <c r="M5" i="3"/>
  <c r="E5" i="3"/>
  <c r="M3" i="3"/>
  <c r="E3" i="3"/>
  <c r="L9" i="2" l="1"/>
  <c r="I9" i="2"/>
  <c r="F9" i="2"/>
  <c r="C9" i="2"/>
  <c r="L7" i="2"/>
  <c r="I6" i="2"/>
  <c r="F5" i="2"/>
  <c r="C5" i="2"/>
  <c r="P11" i="1" l="1"/>
  <c r="O24" i="1"/>
  <c r="G16" i="1"/>
  <c r="G11" i="1"/>
  <c r="P5" i="1" l="1"/>
  <c r="H11" i="1"/>
  <c r="O5" i="1"/>
  <c r="O11" i="1"/>
  <c r="G5" i="1"/>
  <c r="M18" i="1"/>
  <c r="M16" i="1"/>
  <c r="M11" i="1" l="1"/>
  <c r="E11" i="1"/>
  <c r="M5" i="1"/>
  <c r="E5" i="1"/>
  <c r="E3" i="1" l="1"/>
  <c r="M9" i="1"/>
  <c r="E9" i="1"/>
  <c r="M3" i="1"/>
</calcChain>
</file>

<file path=xl/sharedStrings.xml><?xml version="1.0" encoding="utf-8"?>
<sst xmlns="http://schemas.openxmlformats.org/spreadsheetml/2006/main" count="135" uniqueCount="28">
  <si>
    <t>FBG</t>
  </si>
  <si>
    <t>V</t>
  </si>
  <si>
    <t>Ion</t>
  </si>
  <si>
    <t>Ioff</t>
  </si>
  <si>
    <t>Isum</t>
  </si>
  <si>
    <t>Ion/Ioff</t>
  </si>
  <si>
    <t>SS</t>
  </si>
  <si>
    <t>1G</t>
  </si>
  <si>
    <t>2G</t>
  </si>
  <si>
    <t>3G</t>
  </si>
  <si>
    <t>op01(1).Isum(13)</t>
  </si>
  <si>
    <t>op01(2).Isum(13)</t>
  </si>
  <si>
    <t>Ioff_0</t>
  </si>
  <si>
    <t>Peak gm</t>
  </si>
  <si>
    <t>op01(1).Isum(1)</t>
  </si>
  <si>
    <r>
      <t>Ion/I</t>
    </r>
    <r>
      <rPr>
        <sz val="8"/>
        <color theme="1"/>
        <rFont val="Calibri"/>
        <family val="2"/>
        <scheme val="minor"/>
      </rPr>
      <t>0</t>
    </r>
  </si>
  <si>
    <t>Capacitance</t>
  </si>
  <si>
    <t>NOVO 100nm</t>
  </si>
  <si>
    <t>GS</t>
  </si>
  <si>
    <t>GD</t>
  </si>
  <si>
    <t>G GD</t>
  </si>
  <si>
    <t>G GS</t>
  </si>
  <si>
    <t>3G 100nm</t>
  </si>
  <si>
    <t xml:space="preserve">GD </t>
  </si>
  <si>
    <t>CAPACITANCES sem overlap</t>
  </si>
  <si>
    <t>op7(1).Isum(13)</t>
  </si>
  <si>
    <t>op7(2).Isum(13)</t>
  </si>
  <si>
    <t>op7(1).Isum(1)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</si>
</sst>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11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0" xfId="0" applyNumberFormat="1" applyBorder="1"/>
    <xf numFmtId="11" fontId="0" fillId="0" borderId="7" xfId="0" applyNumberFormat="1" applyBorder="1"/>
    <xf numFmtId="164" fontId="0" fillId="0" borderId="7" xfId="0" applyNumberFormat="1" applyBorder="1"/>
    <xf numFmtId="0" fontId="0" fillId="0" borderId="3" xfId="0" applyBorder="1" applyAlignment="1">
      <alignment horizontal="center"/>
    </xf>
    <xf numFmtId="11" fontId="0" fillId="0" borderId="5" xfId="0" applyNumberFormat="1" applyBorder="1"/>
    <xf numFmtId="11" fontId="0" fillId="0" borderId="5" xfId="0" applyNumberFormat="1" applyBorder="1" applyAlignment="1">
      <alignment horizontal="right"/>
    </xf>
    <xf numFmtId="11" fontId="0" fillId="0" borderId="8" xfId="0" applyNumberFormat="1" applyBorder="1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6" workbookViewId="0">
      <selection activeCell="H5" sqref="H5"/>
    </sheetView>
  </sheetViews>
  <sheetFormatPr defaultRowHeight="14.5" x14ac:dyDescent="0.35"/>
  <cols>
    <col min="5" max="5" width="9.36328125" bestFit="1" customWidth="1"/>
    <col min="7" max="7" width="12.54296875" customWidth="1"/>
    <col min="8" max="8" width="9" bestFit="1" customWidth="1"/>
    <col min="13" max="13" width="9.36328125" bestFit="1" customWidth="1"/>
    <col min="15" max="15" width="13.1796875" customWidth="1"/>
  </cols>
  <sheetData>
    <row r="1" spans="1:16" x14ac:dyDescent="0.35">
      <c r="A1" s="1" t="s">
        <v>0</v>
      </c>
      <c r="B1" s="2"/>
      <c r="C1" s="2"/>
      <c r="D1" s="2"/>
      <c r="E1" s="2"/>
      <c r="F1" s="2"/>
      <c r="G1" s="3"/>
      <c r="I1" s="1" t="s">
        <v>7</v>
      </c>
      <c r="J1" s="2"/>
      <c r="K1" s="2"/>
      <c r="L1" s="2"/>
      <c r="M1" s="2"/>
      <c r="N1" s="2"/>
      <c r="O1" s="6"/>
    </row>
    <row r="2" spans="1:16" x14ac:dyDescent="0.35">
      <c r="A2" s="4"/>
      <c r="B2" s="5" t="s">
        <v>1</v>
      </c>
      <c r="C2" s="5" t="s">
        <v>4</v>
      </c>
      <c r="D2" s="5"/>
      <c r="E2" s="5" t="s">
        <v>5</v>
      </c>
      <c r="F2" s="5" t="s">
        <v>6</v>
      </c>
      <c r="G2" s="6" t="s">
        <v>16</v>
      </c>
      <c r="I2" s="4"/>
      <c r="J2" s="5" t="s">
        <v>1</v>
      </c>
      <c r="K2" s="5" t="s">
        <v>4</v>
      </c>
      <c r="L2" s="5"/>
      <c r="M2" s="5" t="s">
        <v>5</v>
      </c>
      <c r="N2" s="5" t="s">
        <v>6</v>
      </c>
      <c r="O2" s="9" t="s">
        <v>16</v>
      </c>
    </row>
    <row r="3" spans="1:16" x14ac:dyDescent="0.35">
      <c r="A3" s="4" t="s">
        <v>2</v>
      </c>
      <c r="B3" s="7">
        <v>0.82758620689999995</v>
      </c>
      <c r="C3" s="8">
        <v>4.5499287310000004E-6</v>
      </c>
      <c r="D3" s="7"/>
      <c r="E3" s="12">
        <f>C3/C4</f>
        <v>3120.5343081188425</v>
      </c>
      <c r="F3" s="7">
        <v>130</v>
      </c>
      <c r="G3" s="16">
        <v>1.5013663610000001E-17</v>
      </c>
      <c r="I3" s="4" t="s">
        <v>2</v>
      </c>
      <c r="J3" s="7">
        <v>0.82758620689999995</v>
      </c>
      <c r="K3" s="8">
        <v>3.1936578319999999E-6</v>
      </c>
      <c r="L3" s="7"/>
      <c r="M3" s="12">
        <f>K3/K4</f>
        <v>298.06534204761829</v>
      </c>
      <c r="N3" s="7">
        <v>158</v>
      </c>
      <c r="O3" s="17">
        <v>1.5013663610000001E-17</v>
      </c>
    </row>
    <row r="4" spans="1:16" x14ac:dyDescent="0.35">
      <c r="A4" s="4" t="s">
        <v>3</v>
      </c>
      <c r="B4" s="7">
        <v>-0.82758620689999995</v>
      </c>
      <c r="C4" s="8">
        <v>1.458060794E-9</v>
      </c>
      <c r="D4" s="7"/>
      <c r="E4" s="7" t="s">
        <v>15</v>
      </c>
      <c r="F4" s="5" t="s">
        <v>13</v>
      </c>
      <c r="G4" s="17">
        <v>1.2834212159999999E-18</v>
      </c>
      <c r="I4" s="4" t="s">
        <v>3</v>
      </c>
      <c r="J4" s="7">
        <v>-0.82758620689999995</v>
      </c>
      <c r="K4" s="8">
        <v>1.0714623210000001E-8</v>
      </c>
      <c r="L4" s="7"/>
      <c r="M4" s="7" t="s">
        <v>15</v>
      </c>
      <c r="N4" s="5" t="s">
        <v>13</v>
      </c>
      <c r="O4" s="17">
        <v>4.6186340409999998E-19</v>
      </c>
    </row>
    <row r="5" spans="1:16" ht="15" thickBot="1" x14ac:dyDescent="0.4">
      <c r="A5" s="10" t="s">
        <v>12</v>
      </c>
      <c r="B5" s="11">
        <v>0</v>
      </c>
      <c r="C5" s="13">
        <v>2.9152E-9</v>
      </c>
      <c r="D5" s="11"/>
      <c r="E5" s="14">
        <f>C3/C5</f>
        <v>1560.760404431943</v>
      </c>
      <c r="F5" s="11">
        <v>8.7565000000000008</v>
      </c>
      <c r="G5" s="18">
        <f>SUM(G3:G4)</f>
        <v>1.6297084826E-17</v>
      </c>
      <c r="H5" s="20">
        <f>G5*10^15</f>
        <v>1.6297084826000001E-2</v>
      </c>
      <c r="I5" s="10" t="s">
        <v>12</v>
      </c>
      <c r="J5" s="11">
        <v>0</v>
      </c>
      <c r="K5" s="13">
        <v>8.6454999999999996E-9</v>
      </c>
      <c r="L5" s="11"/>
      <c r="M5" s="14">
        <f>K3/K5</f>
        <v>369.4011719391591</v>
      </c>
      <c r="N5" s="11">
        <v>10.743399999999999</v>
      </c>
      <c r="O5" s="18">
        <f>SUM(O3:O4)</f>
        <v>1.5475527014099999E-17</v>
      </c>
      <c r="P5" s="19">
        <f>O5*10^15</f>
        <v>1.54755270141E-2</v>
      </c>
    </row>
    <row r="6" spans="1:16" ht="15" thickBot="1" x14ac:dyDescent="0.4">
      <c r="N6" s="7"/>
    </row>
    <row r="7" spans="1:16" x14ac:dyDescent="0.35">
      <c r="A7" s="1" t="s">
        <v>8</v>
      </c>
      <c r="B7" s="2"/>
      <c r="C7" s="2"/>
      <c r="D7" s="2"/>
      <c r="E7" s="2"/>
      <c r="F7" s="2"/>
      <c r="G7" s="15"/>
      <c r="I7" s="1" t="s">
        <v>9</v>
      </c>
      <c r="J7" s="2"/>
      <c r="K7" s="2"/>
      <c r="L7" s="2"/>
      <c r="M7" s="2"/>
      <c r="N7" s="2"/>
      <c r="O7" s="15"/>
      <c r="P7" s="20">
        <v>1.1465368950000001E-30</v>
      </c>
    </row>
    <row r="8" spans="1:16" x14ac:dyDescent="0.35">
      <c r="A8" s="4"/>
      <c r="B8" s="5" t="s">
        <v>1</v>
      </c>
      <c r="C8" s="5" t="s">
        <v>4</v>
      </c>
      <c r="D8" s="5"/>
      <c r="E8" s="5" t="s">
        <v>5</v>
      </c>
      <c r="F8" s="5" t="s">
        <v>6</v>
      </c>
      <c r="G8" s="6" t="s">
        <v>16</v>
      </c>
      <c r="I8" s="4"/>
      <c r="J8" s="5" t="s">
        <v>1</v>
      </c>
      <c r="K8" s="5" t="s">
        <v>4</v>
      </c>
      <c r="L8" s="5"/>
      <c r="M8" s="5" t="s">
        <v>5</v>
      </c>
      <c r="N8" s="5" t="s">
        <v>6</v>
      </c>
      <c r="O8" s="9" t="s">
        <v>16</v>
      </c>
      <c r="P8" s="20">
        <v>1.083543246E-30</v>
      </c>
    </row>
    <row r="9" spans="1:16" x14ac:dyDescent="0.35">
      <c r="A9" s="4" t="s">
        <v>2</v>
      </c>
      <c r="B9" s="7">
        <v>0.82758620689999995</v>
      </c>
      <c r="C9" s="8">
        <v>4.5228788499999997E-6</v>
      </c>
      <c r="D9" s="7"/>
      <c r="E9" s="12">
        <f>C9/C10</f>
        <v>24906871.75555867</v>
      </c>
      <c r="F9" s="7">
        <v>111</v>
      </c>
      <c r="G9" s="17">
        <v>1.5018643529999999E-17</v>
      </c>
      <c r="I9" s="4" t="s">
        <v>2</v>
      </c>
      <c r="J9" s="7">
        <v>0.82758620689999995</v>
      </c>
      <c r="K9" s="8">
        <v>9.7720166140000001E-6</v>
      </c>
      <c r="L9" s="7"/>
      <c r="M9" s="12">
        <f>K9/K10</f>
        <v>86350.238534617383</v>
      </c>
      <c r="N9" s="7">
        <v>133</v>
      </c>
      <c r="O9" s="17">
        <v>3.9519623720000002E-32</v>
      </c>
      <c r="P9" s="20">
        <v>3.0098617250000001E-18</v>
      </c>
    </row>
    <row r="10" spans="1:16" x14ac:dyDescent="0.35">
      <c r="A10" s="4" t="s">
        <v>3</v>
      </c>
      <c r="B10" s="7">
        <v>-0.82758620689999995</v>
      </c>
      <c r="C10" s="8">
        <v>1.815916063E-13</v>
      </c>
      <c r="D10" s="7"/>
      <c r="E10" s="7" t="s">
        <v>15</v>
      </c>
      <c r="F10" s="5" t="s">
        <v>13</v>
      </c>
      <c r="G10" s="17">
        <v>1.284145602E-18</v>
      </c>
      <c r="I10" s="4" t="s">
        <v>3</v>
      </c>
      <c r="J10" s="7">
        <v>-0.82758620689999995</v>
      </c>
      <c r="K10" s="8">
        <v>1.1316722199999999E-10</v>
      </c>
      <c r="L10" s="7"/>
      <c r="M10" s="7" t="s">
        <v>15</v>
      </c>
      <c r="N10" s="5" t="s">
        <v>13</v>
      </c>
      <c r="O10" s="17">
        <v>3.2193872540000002E-18</v>
      </c>
      <c r="P10" s="20">
        <v>3.2193872540000002E-18</v>
      </c>
    </row>
    <row r="11" spans="1:16" ht="15" thickBot="1" x14ac:dyDescent="0.4">
      <c r="A11" s="10" t="s">
        <v>12</v>
      </c>
      <c r="B11" s="11">
        <v>0</v>
      </c>
      <c r="C11" s="13">
        <v>1.4617E-9</v>
      </c>
      <c r="D11" s="11"/>
      <c r="E11" s="14">
        <f>C9/C11</f>
        <v>3094.2593213381674</v>
      </c>
      <c r="F11" s="11">
        <v>8.5606000000000009</v>
      </c>
      <c r="G11" s="18">
        <f>SUM(G9:G10)</f>
        <v>1.6302789132E-17</v>
      </c>
      <c r="H11" s="19">
        <f>G11*10^15</f>
        <v>1.6302789131999999E-2</v>
      </c>
      <c r="I11" s="10" t="s">
        <v>12</v>
      </c>
      <c r="J11" s="11">
        <v>0</v>
      </c>
      <c r="K11" s="13">
        <v>3.1772000000000002E-8</v>
      </c>
      <c r="L11" s="11"/>
      <c r="M11" s="14">
        <f>K9/K11</f>
        <v>307.56693358932392</v>
      </c>
      <c r="N11" s="11">
        <v>23.5307</v>
      </c>
      <c r="O11" s="18">
        <f>SUM(O9:O10)</f>
        <v>3.2193872540000398E-18</v>
      </c>
      <c r="P11" s="20">
        <f>SUM(P7:P10)</f>
        <v>6.2292489790022305E-18</v>
      </c>
    </row>
    <row r="13" spans="1:16" ht="15" thickBot="1" x14ac:dyDescent="0.4">
      <c r="F13" t="s">
        <v>18</v>
      </c>
      <c r="G13" s="20">
        <v>1.5009484819999999E-17</v>
      </c>
      <c r="I13" t="s">
        <v>17</v>
      </c>
    </row>
    <row r="14" spans="1:16" x14ac:dyDescent="0.35">
      <c r="A14" t="s">
        <v>10</v>
      </c>
      <c r="C14" t="s">
        <v>3</v>
      </c>
      <c r="F14" t="s">
        <v>19</v>
      </c>
      <c r="G14" s="20">
        <v>3.6676062640000003E-36</v>
      </c>
      <c r="I14" s="1" t="s">
        <v>9</v>
      </c>
      <c r="J14" s="2"/>
      <c r="K14" s="2"/>
      <c r="L14" s="2"/>
      <c r="M14" s="2"/>
      <c r="N14" s="2"/>
      <c r="O14" s="15"/>
    </row>
    <row r="15" spans="1:16" x14ac:dyDescent="0.35">
      <c r="A15" t="s">
        <v>11</v>
      </c>
      <c r="C15" t="s">
        <v>2</v>
      </c>
      <c r="F15" t="s">
        <v>20</v>
      </c>
      <c r="G15" s="20">
        <v>1.284145602E-18</v>
      </c>
      <c r="I15" s="4"/>
      <c r="J15" s="5" t="s">
        <v>1</v>
      </c>
      <c r="K15" s="5" t="s">
        <v>4</v>
      </c>
      <c r="L15" s="5"/>
      <c r="M15" s="5" t="s">
        <v>5</v>
      </c>
      <c r="N15" s="5" t="s">
        <v>6</v>
      </c>
      <c r="O15" s="9" t="s">
        <v>16</v>
      </c>
    </row>
    <row r="16" spans="1:16" x14ac:dyDescent="0.35">
      <c r="G16" s="20">
        <f>SUM(G13:G15)</f>
        <v>1.6293630422E-17</v>
      </c>
      <c r="I16" s="4" t="s">
        <v>2</v>
      </c>
      <c r="J16" s="7">
        <v>0.82758620689999995</v>
      </c>
      <c r="K16" s="8">
        <v>6.8399367030000002E-6</v>
      </c>
      <c r="L16" s="7"/>
      <c r="M16" s="12">
        <f>K16/K17</f>
        <v>902.80806507247962</v>
      </c>
      <c r="N16" s="7">
        <v>270</v>
      </c>
      <c r="O16" s="17"/>
    </row>
    <row r="17" spans="1:16" x14ac:dyDescent="0.35">
      <c r="A17" t="s">
        <v>14</v>
      </c>
      <c r="C17" t="s">
        <v>12</v>
      </c>
      <c r="I17" s="4" t="s">
        <v>3</v>
      </c>
      <c r="J17" s="7">
        <v>-0.82758620689999995</v>
      </c>
      <c r="K17" s="8">
        <v>7.5762910940000004E-9</v>
      </c>
      <c r="L17" s="7"/>
      <c r="M17" s="7" t="s">
        <v>15</v>
      </c>
      <c r="N17" s="5" t="s">
        <v>13</v>
      </c>
      <c r="O17" s="17"/>
    </row>
    <row r="18" spans="1:16" ht="15" thickBot="1" x14ac:dyDescent="0.4">
      <c r="I18" s="10" t="s">
        <v>12</v>
      </c>
      <c r="J18" s="11">
        <v>0</v>
      </c>
      <c r="K18" s="13">
        <v>2.1884403620000001E-7</v>
      </c>
      <c r="L18" s="11"/>
      <c r="M18" s="14">
        <f>K16/K18</f>
        <v>31.254846244697436</v>
      </c>
      <c r="N18" s="11">
        <v>11.79</v>
      </c>
      <c r="O18" s="18"/>
      <c r="P18" s="19"/>
    </row>
    <row r="20" spans="1:16" x14ac:dyDescent="0.35">
      <c r="N20" t="s">
        <v>18</v>
      </c>
      <c r="O20" s="20">
        <v>1.234941879E-27</v>
      </c>
    </row>
    <row r="21" spans="1:16" x14ac:dyDescent="0.35">
      <c r="N21" t="s">
        <v>19</v>
      </c>
      <c r="O21" s="20">
        <v>1.1255629720000001E-27</v>
      </c>
    </row>
    <row r="22" spans="1:16" x14ac:dyDescent="0.35">
      <c r="N22" t="s">
        <v>21</v>
      </c>
      <c r="O22" s="20">
        <v>1.323506598E-18</v>
      </c>
    </row>
    <row r="23" spans="1:16" x14ac:dyDescent="0.35">
      <c r="N23" t="s">
        <v>20</v>
      </c>
      <c r="O23" s="20">
        <v>1.3623424780000001E-18</v>
      </c>
    </row>
    <row r="24" spans="1:16" x14ac:dyDescent="0.35">
      <c r="O24" s="20">
        <f>SUM(O20:O23)</f>
        <v>2.685849078360505E-18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P13" sqref="P13"/>
    </sheetView>
  </sheetViews>
  <sheetFormatPr defaultRowHeight="14.5" x14ac:dyDescent="0.35"/>
  <cols>
    <col min="5" max="5" width="9.36328125" bestFit="1" customWidth="1"/>
    <col min="7" max="7" width="10.81640625" bestFit="1" customWidth="1"/>
    <col min="8" max="8" width="11.81640625" bestFit="1" customWidth="1"/>
    <col min="13" max="13" width="9.36328125" bestFit="1" customWidth="1"/>
    <col min="15" max="15" width="10.81640625" bestFit="1" customWidth="1"/>
  </cols>
  <sheetData>
    <row r="1" spans="1:16" x14ac:dyDescent="0.35">
      <c r="A1" s="1" t="s">
        <v>0</v>
      </c>
      <c r="B1" s="2"/>
      <c r="C1" s="2"/>
      <c r="D1" s="2"/>
      <c r="E1" s="2"/>
      <c r="F1" s="2"/>
      <c r="G1" s="3"/>
      <c r="I1" s="1" t="s">
        <v>7</v>
      </c>
      <c r="J1" s="2"/>
      <c r="K1" s="2"/>
      <c r="L1" s="2"/>
      <c r="M1" s="2"/>
      <c r="N1" s="2"/>
      <c r="O1" s="6"/>
    </row>
    <row r="2" spans="1:16" x14ac:dyDescent="0.35">
      <c r="A2" s="4"/>
      <c r="B2" s="5" t="s">
        <v>1</v>
      </c>
      <c r="C2" s="5" t="s">
        <v>4</v>
      </c>
      <c r="D2" s="5"/>
      <c r="E2" s="5" t="s">
        <v>5</v>
      </c>
      <c r="F2" s="5" t="s">
        <v>6</v>
      </c>
      <c r="G2" s="6" t="s">
        <v>16</v>
      </c>
      <c r="I2" s="4"/>
      <c r="J2" s="5" t="s">
        <v>1</v>
      </c>
      <c r="K2" s="5" t="s">
        <v>4</v>
      </c>
      <c r="L2" s="5"/>
      <c r="M2" s="5" t="s">
        <v>5</v>
      </c>
      <c r="N2" s="5" t="s">
        <v>6</v>
      </c>
      <c r="O2" s="9" t="s">
        <v>16</v>
      </c>
    </row>
    <row r="3" spans="1:16" x14ac:dyDescent="0.35">
      <c r="A3" s="4" t="s">
        <v>2</v>
      </c>
      <c r="B3" s="7">
        <v>0.82758620689999995</v>
      </c>
      <c r="C3" s="8">
        <v>1.2486E-6</v>
      </c>
      <c r="D3" s="7"/>
      <c r="E3" s="12">
        <f>C3/C4</f>
        <v>24733.078462056532</v>
      </c>
      <c r="F3" s="7">
        <v>152</v>
      </c>
      <c r="G3" s="16">
        <v>1.5013663610000001E-17</v>
      </c>
      <c r="I3" s="4" t="s">
        <v>2</v>
      </c>
      <c r="J3" s="7">
        <v>0.82758620689999995</v>
      </c>
      <c r="K3" s="8">
        <v>1.1619E-6</v>
      </c>
      <c r="L3" s="7"/>
      <c r="M3" s="12">
        <f>K3/K4</f>
        <v>4031.5752949340736</v>
      </c>
      <c r="N3" s="7">
        <v>168</v>
      </c>
      <c r="O3" s="17">
        <v>1.5013663610000001E-17</v>
      </c>
    </row>
    <row r="4" spans="1:16" x14ac:dyDescent="0.35">
      <c r="A4" s="4" t="s">
        <v>3</v>
      </c>
      <c r="B4" s="7">
        <v>-0.82758620689999995</v>
      </c>
      <c r="C4" s="8">
        <v>5.0483000000000003E-11</v>
      </c>
      <c r="D4" s="7"/>
      <c r="E4" s="7" t="s">
        <v>15</v>
      </c>
      <c r="F4" s="5" t="s">
        <v>13</v>
      </c>
      <c r="G4" s="17">
        <v>1.2834212159999999E-18</v>
      </c>
      <c r="I4" s="4" t="s">
        <v>3</v>
      </c>
      <c r="J4" s="7">
        <v>-0.82758620689999995</v>
      </c>
      <c r="K4" s="8">
        <v>2.882E-10</v>
      </c>
      <c r="L4" s="7"/>
      <c r="M4" s="7" t="s">
        <v>15</v>
      </c>
      <c r="N4" s="5" t="s">
        <v>13</v>
      </c>
      <c r="O4" s="17">
        <v>4.6186340409999998E-19</v>
      </c>
    </row>
    <row r="5" spans="1:16" ht="15" thickBot="1" x14ac:dyDescent="0.4">
      <c r="A5" s="10" t="s">
        <v>12</v>
      </c>
      <c r="B5" s="11">
        <v>0</v>
      </c>
      <c r="C5" s="13">
        <v>1.0028E-10</v>
      </c>
      <c r="D5" s="11"/>
      <c r="E5" s="14">
        <f>C3/C5</f>
        <v>12451.136816912644</v>
      </c>
      <c r="F5" s="11">
        <v>6.57</v>
      </c>
      <c r="G5" s="18">
        <f>SUM(G3:G4)</f>
        <v>1.6297084826E-17</v>
      </c>
      <c r="H5" s="20">
        <f>G5*10^18</f>
        <v>16.297084825999999</v>
      </c>
      <c r="I5" s="10" t="s">
        <v>12</v>
      </c>
      <c r="J5" s="11">
        <v>0</v>
      </c>
      <c r="K5" s="13">
        <v>2.5129000000000002E-10</v>
      </c>
      <c r="L5" s="11"/>
      <c r="M5" s="14">
        <f>K3/K5</f>
        <v>4623.7414938915199</v>
      </c>
      <c r="N5" s="11">
        <v>3.85</v>
      </c>
      <c r="O5" s="18">
        <f>SUM(O3:O4)</f>
        <v>1.5475527014099999E-17</v>
      </c>
      <c r="P5" s="20">
        <f>O5*10^18</f>
        <v>15.475527014099999</v>
      </c>
    </row>
    <row r="6" spans="1:16" ht="15" thickBot="1" x14ac:dyDescent="0.4">
      <c r="N6" s="7"/>
    </row>
    <row r="7" spans="1:16" x14ac:dyDescent="0.35">
      <c r="A7" s="1" t="s">
        <v>8</v>
      </c>
      <c r="B7" s="2"/>
      <c r="C7" s="2"/>
      <c r="D7" s="2"/>
      <c r="E7" s="2"/>
      <c r="F7" s="2"/>
      <c r="G7" s="15"/>
      <c r="I7" s="1" t="s">
        <v>9</v>
      </c>
      <c r="J7" s="2"/>
      <c r="K7" s="2"/>
      <c r="L7" s="2"/>
      <c r="M7" s="2"/>
      <c r="N7" s="2"/>
      <c r="O7" s="15"/>
    </row>
    <row r="8" spans="1:16" x14ac:dyDescent="0.35">
      <c r="A8" s="4"/>
      <c r="B8" s="5" t="s">
        <v>1</v>
      </c>
      <c r="C8" s="5" t="s">
        <v>4</v>
      </c>
      <c r="D8" s="5"/>
      <c r="E8" s="5" t="s">
        <v>5</v>
      </c>
      <c r="F8" s="5" t="s">
        <v>6</v>
      </c>
      <c r="G8" s="6" t="s">
        <v>16</v>
      </c>
      <c r="I8" s="4"/>
      <c r="J8" s="5" t="s">
        <v>1</v>
      </c>
      <c r="K8" s="5" t="s">
        <v>4</v>
      </c>
      <c r="L8" s="5"/>
      <c r="M8" s="5" t="s">
        <v>5</v>
      </c>
      <c r="N8" s="5" t="s">
        <v>6</v>
      </c>
      <c r="O8" s="9" t="s">
        <v>16</v>
      </c>
    </row>
    <row r="9" spans="1:16" x14ac:dyDescent="0.35">
      <c r="A9" s="4" t="s">
        <v>2</v>
      </c>
      <c r="B9" s="7">
        <v>0.82758620689999995</v>
      </c>
      <c r="C9" s="8">
        <v>1.243E-6</v>
      </c>
      <c r="D9" s="7"/>
      <c r="E9" s="12">
        <f>C9/C10</f>
        <v>11012.669442721715</v>
      </c>
      <c r="F9" s="7">
        <v>127</v>
      </c>
      <c r="G9" s="17">
        <v>1.501033152E-17</v>
      </c>
      <c r="I9" s="4" t="s">
        <v>2</v>
      </c>
      <c r="J9" s="7">
        <v>0.82758620689999995</v>
      </c>
      <c r="K9" s="8">
        <v>3.2397000000000001E-6</v>
      </c>
      <c r="L9" s="7"/>
      <c r="M9" s="12">
        <f>K9/K10</f>
        <v>1544921.3161659513</v>
      </c>
      <c r="N9" s="7">
        <v>70</v>
      </c>
      <c r="O9" s="17">
        <v>1.642750075E-27</v>
      </c>
    </row>
    <row r="10" spans="1:16" x14ac:dyDescent="0.35">
      <c r="A10" s="4" t="s">
        <v>3</v>
      </c>
      <c r="B10" s="7">
        <v>-0.82758620689999995</v>
      </c>
      <c r="C10" s="8">
        <v>1.1286999999999999E-10</v>
      </c>
      <c r="D10" s="7"/>
      <c r="E10" s="7" t="s">
        <v>15</v>
      </c>
      <c r="F10" s="5" t="s">
        <v>13</v>
      </c>
      <c r="G10" s="17">
        <v>6.7923959920000005E-36</v>
      </c>
      <c r="I10" s="4" t="s">
        <v>3</v>
      </c>
      <c r="J10" s="7">
        <v>-0.82758620689999995</v>
      </c>
      <c r="K10" s="8">
        <v>2.0970000000000001E-12</v>
      </c>
      <c r="L10" s="7"/>
      <c r="M10" s="7" t="s">
        <v>15</v>
      </c>
      <c r="N10" s="5" t="s">
        <v>13</v>
      </c>
      <c r="O10" s="17">
        <v>1.498190606E-27</v>
      </c>
    </row>
    <row r="11" spans="1:16" ht="15" thickBot="1" x14ac:dyDescent="0.4">
      <c r="A11" s="10" t="s">
        <v>12</v>
      </c>
      <c r="B11" s="11">
        <v>0</v>
      </c>
      <c r="C11" s="13">
        <v>5.0938000000000003E-11</v>
      </c>
      <c r="D11" s="11"/>
      <c r="E11" s="14">
        <f>C9/C11</f>
        <v>24402.214456790607</v>
      </c>
      <c r="F11" s="11">
        <v>8.1199999999999992</v>
      </c>
      <c r="G11" s="18">
        <v>1.286234341E-18</v>
      </c>
      <c r="H11" s="19"/>
      <c r="I11" s="10" t="s">
        <v>12</v>
      </c>
      <c r="J11" s="11">
        <v>0</v>
      </c>
      <c r="K11" s="13">
        <v>2.148E-10</v>
      </c>
      <c r="L11" s="11"/>
      <c r="M11" s="14">
        <f>K9/K11</f>
        <v>15082.402234636873</v>
      </c>
      <c r="N11" s="11">
        <v>7.08</v>
      </c>
      <c r="O11" s="18">
        <v>1.3244711719999999E-18</v>
      </c>
    </row>
    <row r="12" spans="1:16" ht="15" thickBot="1" x14ac:dyDescent="0.4">
      <c r="G12" s="18">
        <f>SUM(G9:G11)</f>
        <v>1.6296565861000001E-17</v>
      </c>
      <c r="H12" s="20">
        <f>G12*10^18</f>
        <v>16.296565861000001</v>
      </c>
      <c r="O12" s="20">
        <v>1.363188337E-18</v>
      </c>
    </row>
    <row r="13" spans="1:16" ht="15" thickBot="1" x14ac:dyDescent="0.4">
      <c r="O13" s="18">
        <f>SUM(O9:O12)</f>
        <v>2.6876595121409404E-18</v>
      </c>
      <c r="P13" s="20">
        <f>O13*10^18</f>
        <v>2.6876595121409403</v>
      </c>
    </row>
    <row r="14" spans="1:16" x14ac:dyDescent="0.35">
      <c r="A14" t="s">
        <v>25</v>
      </c>
      <c r="C14" t="s">
        <v>3</v>
      </c>
    </row>
    <row r="15" spans="1:16" x14ac:dyDescent="0.35">
      <c r="A15" t="s">
        <v>26</v>
      </c>
      <c r="C15" t="s">
        <v>2</v>
      </c>
    </row>
    <row r="17" spans="1:3" x14ac:dyDescent="0.35">
      <c r="A17" t="s">
        <v>27</v>
      </c>
      <c r="C17" t="s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A2" sqref="A2"/>
    </sheetView>
  </sheetViews>
  <sheetFormatPr defaultRowHeight="14.5" x14ac:dyDescent="0.35"/>
  <sheetData>
    <row r="1" spans="1:12" x14ac:dyDescent="0.35">
      <c r="A1" t="s">
        <v>24</v>
      </c>
    </row>
    <row r="2" spans="1:12" x14ac:dyDescent="0.35">
      <c r="C2" t="s">
        <v>0</v>
      </c>
      <c r="F2" t="s">
        <v>7</v>
      </c>
      <c r="I2" t="s">
        <v>8</v>
      </c>
      <c r="L2" t="s">
        <v>22</v>
      </c>
    </row>
    <row r="3" spans="1:12" x14ac:dyDescent="0.35">
      <c r="B3" t="s">
        <v>18</v>
      </c>
      <c r="C3" s="20">
        <v>1.2904402149999999E-17</v>
      </c>
      <c r="D3" s="20"/>
      <c r="E3" t="s">
        <v>18</v>
      </c>
      <c r="F3" s="20">
        <v>1.2904402149999999E-17</v>
      </c>
      <c r="G3" s="20"/>
      <c r="H3" t="s">
        <v>18</v>
      </c>
      <c r="I3" s="20">
        <v>1.290022328E-17</v>
      </c>
      <c r="J3" s="20"/>
      <c r="K3" t="s">
        <v>18</v>
      </c>
      <c r="L3" s="20">
        <v>1.642758512E-27</v>
      </c>
    </row>
    <row r="4" spans="1:12" x14ac:dyDescent="0.35">
      <c r="B4" t="s">
        <v>19</v>
      </c>
      <c r="C4" s="20">
        <v>1.2834212159999999E-18</v>
      </c>
      <c r="D4" s="20"/>
      <c r="E4" t="s">
        <v>19</v>
      </c>
      <c r="F4" s="20">
        <v>4.6186340409999998E-19</v>
      </c>
      <c r="G4" s="20"/>
      <c r="H4" t="s">
        <v>23</v>
      </c>
      <c r="I4" s="20">
        <v>3.6676251969999999E-36</v>
      </c>
      <c r="J4" s="20"/>
      <c r="K4" t="s">
        <v>19</v>
      </c>
      <c r="L4" s="20">
        <v>1.4981983400000001E-27</v>
      </c>
    </row>
    <row r="5" spans="1:12" x14ac:dyDescent="0.35">
      <c r="C5" s="20">
        <f>SUM(C3:C4)</f>
        <v>1.4187823365999998E-17</v>
      </c>
      <c r="F5" s="20">
        <f>SUM(F3:F4)</f>
        <v>1.3366265554099999E-17</v>
      </c>
      <c r="H5" t="s">
        <v>20</v>
      </c>
      <c r="I5" s="20">
        <v>1.284145602E-18</v>
      </c>
      <c r="J5" s="20"/>
      <c r="K5" t="s">
        <v>21</v>
      </c>
      <c r="L5" s="20">
        <v>1.3244711719999999E-18</v>
      </c>
    </row>
    <row r="6" spans="1:12" x14ac:dyDescent="0.35">
      <c r="I6" s="20">
        <f>SUM(I3:I5)</f>
        <v>1.4184368881999999E-17</v>
      </c>
      <c r="K6" t="s">
        <v>20</v>
      </c>
      <c r="L6" s="20">
        <v>1.363188337E-18</v>
      </c>
    </row>
    <row r="7" spans="1:12" x14ac:dyDescent="0.35">
      <c r="L7" s="20">
        <f>SUM(L3:L6)</f>
        <v>2.6876595121409565E-18</v>
      </c>
    </row>
    <row r="9" spans="1:12" x14ac:dyDescent="0.35">
      <c r="C9" s="20">
        <f>C5*10^18</f>
        <v>14.187823365999998</v>
      </c>
      <c r="F9" s="20">
        <f>F5*10^18</f>
        <v>13.3662655541</v>
      </c>
      <c r="I9" s="20">
        <f>I6*10^18</f>
        <v>14.184368881999999</v>
      </c>
      <c r="L9" s="20">
        <f>L7*10^18</f>
        <v>2.6876595121409563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d=1.6nm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becahp</dc:creator>
  <cp:lastModifiedBy>becahp</cp:lastModifiedBy>
  <dcterms:created xsi:type="dcterms:W3CDTF">2017-02-07T20:35:10Z</dcterms:created>
  <dcterms:modified xsi:type="dcterms:W3CDTF">2017-06-06T20:25:57Z</dcterms:modified>
</cp:coreProperties>
</file>