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H39" i="1"/>
  <c r="I38" i="1"/>
  <c r="H38" i="1"/>
  <c r="I37" i="1"/>
  <c r="H37" i="1"/>
  <c r="I34" i="1"/>
  <c r="H34" i="1"/>
  <c r="I33" i="1"/>
  <c r="H33" i="1"/>
  <c r="I32" i="1"/>
  <c r="H32" i="1"/>
  <c r="D25" i="1" l="1"/>
  <c r="E25" i="1" s="1"/>
  <c r="G26" i="1"/>
  <c r="G25" i="1"/>
  <c r="I9" i="1" s="1"/>
  <c r="G24" i="1"/>
  <c r="G23" i="1"/>
  <c r="G22" i="1"/>
  <c r="G21" i="1"/>
  <c r="I10" i="1"/>
  <c r="D26" i="1"/>
  <c r="F26" i="1" s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D24" i="1" l="1"/>
  <c r="F24" i="1" s="1"/>
  <c r="D23" i="1"/>
  <c r="E23" i="1" s="1"/>
  <c r="D22" i="1"/>
  <c r="E22" i="1" s="1"/>
  <c r="D21" i="1"/>
  <c r="F21" i="1" s="1"/>
  <c r="D20" i="1"/>
  <c r="F20" i="1" s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D4" i="1"/>
  <c r="J4" i="1" s="1"/>
  <c r="D3" i="1"/>
  <c r="J3" i="1" s="1"/>
  <c r="F19" i="1" l="1"/>
  <c r="H8" i="1"/>
  <c r="H9" i="1"/>
  <c r="H10" i="1"/>
  <c r="J9" i="1"/>
  <c r="J10" i="1"/>
  <c r="H3" i="1"/>
  <c r="K3" i="1" s="1"/>
  <c r="H4" i="1"/>
  <c r="K4" i="1" s="1"/>
  <c r="H7" i="1"/>
  <c r="H5" i="1"/>
  <c r="F22" i="1"/>
  <c r="E21" i="1"/>
  <c r="J6" i="1"/>
  <c r="J8" i="1"/>
  <c r="K8" i="1" s="1"/>
  <c r="F23" i="1"/>
  <c r="J5" i="1"/>
  <c r="K5" i="1" s="1"/>
  <c r="J7" i="1"/>
  <c r="K7" i="1" s="1"/>
  <c r="E20" i="1"/>
  <c r="E24" i="1"/>
  <c r="H6" i="1"/>
  <c r="K10" i="1" l="1"/>
  <c r="K6" i="1"/>
  <c r="K9" i="1"/>
</calcChain>
</file>

<file path=xl/sharedStrings.xml><?xml version="1.0" encoding="utf-8"?>
<sst xmlns="http://schemas.openxmlformats.org/spreadsheetml/2006/main" count="103" uniqueCount="58">
  <si>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</si>
  <si>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</si>
  <si>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</si>
  <si>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</si>
  <si>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</si>
  <si>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</si>
  <si>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</si>
  <si>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</si>
  <si>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</si>
  <si>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</si>
  <si>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</si>
  <si>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</si>
  <si>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</si>
  <si>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</si>
  <si>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</si>
  <si>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</si>
  <si>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</si>
  <si>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</si>
  <si>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</si>
  <si>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</si>
  <si>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</si>
  <si>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</si>
  <si>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</si>
  <si>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</si>
  <si>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</si>
  <si>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</si>
  <si>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</si>
  <si>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</si>
  <si>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</si>
  <si>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</si>
  <si>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</si>
  <si>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</si>
  <si>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</si>
  <si>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</si>
  <si>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</si>
  <si>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</si>
  <si>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</si>
  <si>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</si>
  <si>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</si>
  <si>
    <t>y3 (EL dividido por T)</t>
  </si>
  <si>
    <t>y2/x</t>
  </si>
  <si>
    <t>nome:</t>
  </si>
  <si>
    <t>'HP_110'</t>
  </si>
  <si>
    <t>Vg:</t>
  </si>
  <si>
    <t>FE:</t>
  </si>
  <si>
    <t>'HP_000'</t>
  </si>
  <si>
    <t>'HP_010'</t>
  </si>
  <si>
    <t>'LP_010'</t>
  </si>
  <si>
    <t>'LP_000'</t>
  </si>
  <si>
    <t>'LP_110'</t>
  </si>
  <si>
    <t>ids para vgs= 0.5 e FE correspondente</t>
  </si>
  <si>
    <t>VBG = -1V</t>
  </si>
  <si>
    <t>nHP</t>
  </si>
  <si>
    <t>nLP</t>
  </si>
  <si>
    <t>VBG = 0V</t>
  </si>
  <si>
    <t>VBG = 1V</t>
  </si>
  <si>
    <t>Vg_FE</t>
  </si>
  <si>
    <t>VG=0.5V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</si>
</sst>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2" zoomScaleNormal="100" workbookViewId="0">
      <selection activeCell="G31" sqref="G31:I39"/>
    </sheetView>
  </sheetViews>
  <sheetFormatPr defaultRowHeight="14.5" x14ac:dyDescent="0.35"/>
  <cols>
    <col min="1" max="1" width="12.1796875"/>
    <col min="2" max="2" width="8.90625" bestFit="1" customWidth="1"/>
    <col min="3" max="5" width="9.26953125" bestFit="1" customWidth="1"/>
    <col min="6" max="6" width="9.36328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7" t="s">
        <v>0</v>
      </c>
      <c r="B1" s="17"/>
      <c r="C1" s="17"/>
      <c r="H1" t="s">
        <v>20</v>
      </c>
      <c r="I1" t="s">
        <v>21</v>
      </c>
      <c r="J1" t="s">
        <v>22</v>
      </c>
      <c r="K1" t="s">
        <v>39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K2" t="s">
        <v>40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  <c r="K3" s="1">
        <f>J3/H3</f>
        <v>3.626054054972215E-6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  <c r="K4" s="1">
        <f t="shared" ref="K4:K10" si="1">J4/H4</f>
        <v>7.6797837372899576E-9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2">3*$D$5*B11</f>
        <v>9.6779774207702932E-11</v>
      </c>
      <c r="I5" s="1">
        <f>G21*C21</f>
        <v>1.420414341E-8</v>
      </c>
      <c r="J5" s="1">
        <f t="shared" ref="J5:J10" si="3">$D$5*$C$19*$C$19</f>
        <v>9.4199999999999995E-17</v>
      </c>
      <c r="K5" s="1">
        <f t="shared" si="1"/>
        <v>9.7334387036111107E-7</v>
      </c>
    </row>
    <row r="6" spans="1:14" x14ac:dyDescent="0.35">
      <c r="G6" t="s">
        <v>38</v>
      </c>
      <c r="H6" s="14">
        <f t="shared" si="2"/>
        <v>7.3825456275628532E-8</v>
      </c>
      <c r="I6" s="1">
        <f t="shared" ref="I6:I8" si="4">G22*C22</f>
        <v>2.6705377645000002E-13</v>
      </c>
      <c r="J6" s="1">
        <f t="shared" si="3"/>
        <v>9.4199999999999995E-17</v>
      </c>
      <c r="K6" s="1">
        <f t="shared" si="1"/>
        <v>1.2759826319027786E-9</v>
      </c>
    </row>
    <row r="7" spans="1:14" x14ac:dyDescent="0.35">
      <c r="C7" t="s">
        <v>11</v>
      </c>
      <c r="G7" t="s">
        <v>12</v>
      </c>
      <c r="H7" s="1">
        <f t="shared" si="2"/>
        <v>3.4345304360873006E-11</v>
      </c>
      <c r="I7" s="1">
        <f t="shared" si="4"/>
        <v>2.377496324E-8</v>
      </c>
      <c r="J7" s="1">
        <f t="shared" si="3"/>
        <v>9.4199999999999995E-17</v>
      </c>
      <c r="K7" s="1">
        <f t="shared" si="1"/>
        <v>2.7427330097361108E-6</v>
      </c>
    </row>
    <row r="8" spans="1:14" x14ac:dyDescent="0.35">
      <c r="A8" s="17" t="s">
        <v>13</v>
      </c>
      <c r="B8" s="17"/>
      <c r="C8" s="3">
        <v>60</v>
      </c>
      <c r="D8">
        <v>200</v>
      </c>
      <c r="G8" t="s">
        <v>14</v>
      </c>
      <c r="H8" s="1">
        <f t="shared" si="2"/>
        <v>7.468523347370869E-8</v>
      </c>
      <c r="I8" s="1">
        <f t="shared" si="4"/>
        <v>1.0506204095E-14</v>
      </c>
      <c r="J8" s="1">
        <f t="shared" si="3"/>
        <v>9.4199999999999995E-17</v>
      </c>
      <c r="K8" s="1">
        <f t="shared" si="1"/>
        <v>1.261293506341666E-9</v>
      </c>
    </row>
    <row r="9" spans="1:14" x14ac:dyDescent="0.35">
      <c r="A9" t="s">
        <v>6</v>
      </c>
      <c r="B9" s="1">
        <v>22981.823235388001</v>
      </c>
      <c r="C9" s="16">
        <f t="shared" ref="C9:C15" si="5">B9/$C$8</f>
        <v>383.03038725646667</v>
      </c>
      <c r="D9" s="16">
        <f t="shared" ref="D9:D15" si="6">B9/$D$8</f>
        <v>114.90911617694</v>
      </c>
      <c r="G9" s="4" t="s">
        <v>37</v>
      </c>
      <c r="H9" s="1">
        <f t="shared" si="2"/>
        <v>2.521168747259794E-11</v>
      </c>
      <c r="I9" s="1">
        <f t="shared" ref="I9" si="7">G25*C25</f>
        <v>1.0822910085E-7</v>
      </c>
      <c r="J9" s="1">
        <f t="shared" si="3"/>
        <v>9.4199999999999995E-17</v>
      </c>
      <c r="K9" s="1">
        <f t="shared" si="1"/>
        <v>3.7363623558472242E-6</v>
      </c>
    </row>
    <row r="10" spans="1:14" x14ac:dyDescent="0.35">
      <c r="A10" t="s">
        <v>8</v>
      </c>
      <c r="B10" s="1">
        <v>10851000</v>
      </c>
      <c r="C10" s="16">
        <f t="shared" si="5"/>
        <v>180850</v>
      </c>
      <c r="D10" s="16">
        <f t="shared" si="6"/>
        <v>54255</v>
      </c>
      <c r="G10" s="4" t="s">
        <v>10</v>
      </c>
      <c r="H10" s="14">
        <f t="shared" si="2"/>
        <v>7.0972566518088136E-8</v>
      </c>
      <c r="I10" s="1">
        <f t="shared" ref="I10" si="8">G26*C26</f>
        <v>1.5134157489999999E-15</v>
      </c>
      <c r="J10" s="1">
        <f t="shared" si="3"/>
        <v>9.4199999999999995E-17</v>
      </c>
      <c r="K10" s="1">
        <f t="shared" si="1"/>
        <v>1.3272734046611108E-9</v>
      </c>
    </row>
    <row r="11" spans="1:14" x14ac:dyDescent="0.35">
      <c r="A11" t="s">
        <v>35</v>
      </c>
      <c r="B11" s="1">
        <v>85615.511507168194</v>
      </c>
      <c r="C11" s="16">
        <f t="shared" si="5"/>
        <v>1426.9251917861366</v>
      </c>
      <c r="D11" s="16">
        <f t="shared" si="6"/>
        <v>428.07755753584098</v>
      </c>
      <c r="K11" s="4">
        <f>C9</f>
        <v>383.03038725646667</v>
      </c>
    </row>
    <row r="12" spans="1:14" x14ac:dyDescent="0.35">
      <c r="A12" t="s">
        <v>38</v>
      </c>
      <c r="B12" s="1">
        <v>65309143.909791701</v>
      </c>
      <c r="C12" s="16">
        <f t="shared" si="5"/>
        <v>1088485.7318298616</v>
      </c>
      <c r="D12" s="16">
        <f t="shared" si="6"/>
        <v>326545.71954895853</v>
      </c>
    </row>
    <row r="13" spans="1:14" x14ac:dyDescent="0.35">
      <c r="A13" t="s">
        <v>12</v>
      </c>
      <c r="B13" s="1">
        <v>30383.319498295299</v>
      </c>
      <c r="C13" s="16">
        <f t="shared" si="5"/>
        <v>506.38865830492165</v>
      </c>
      <c r="D13" s="16">
        <f t="shared" si="6"/>
        <v>151.91659749147649</v>
      </c>
    </row>
    <row r="14" spans="1:14" x14ac:dyDescent="0.35">
      <c r="A14" t="s">
        <v>14</v>
      </c>
      <c r="B14" s="1">
        <v>66069739.4494946</v>
      </c>
      <c r="C14" s="16">
        <f t="shared" si="5"/>
        <v>1101162.3241582434</v>
      </c>
      <c r="D14" s="16">
        <f t="shared" si="6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6">
        <f t="shared" si="5"/>
        <v>371.72221444618333</v>
      </c>
      <c r="D15" s="16">
        <f t="shared" si="6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6">
        <f t="shared" ref="C16" si="9">B16/$C$8</f>
        <v>1046422.60141083</v>
      </c>
      <c r="D16" s="16">
        <f t="shared" ref="D16" si="10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1">C19/B19</f>
        <v>79317.836440452549</v>
      </c>
      <c r="E19" s="16">
        <f t="shared" ref="E19:E24" si="12">D19/$E$18</f>
        <v>1321.9639406742092</v>
      </c>
      <c r="F19" s="16">
        <f t="shared" ref="F19:F24" si="13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1"/>
        <v>5480533.1462644683</v>
      </c>
      <c r="E20" s="16">
        <f t="shared" si="12"/>
        <v>91342.219104407806</v>
      </c>
      <c r="F20" s="16">
        <f t="shared" si="13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1"/>
        <v>87690.068222873073</v>
      </c>
      <c r="E21" s="16">
        <f t="shared" si="12"/>
        <v>1461.5011370478846</v>
      </c>
      <c r="F21" s="16">
        <f t="shared" si="13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>
        <v>5.6841999999999999E-9</v>
      </c>
      <c r="C22">
        <v>0.5</v>
      </c>
      <c r="D22" s="1">
        <f t="shared" si="11"/>
        <v>87963125.857640475</v>
      </c>
      <c r="E22" s="16">
        <f t="shared" si="12"/>
        <v>1466052.0976273413</v>
      </c>
      <c r="F22" s="16">
        <f t="shared" si="13"/>
        <v>439815.62928820238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 t="shared" si="11"/>
        <v>60479.969034255861</v>
      </c>
      <c r="E23" s="16">
        <f t="shared" si="12"/>
        <v>1007.9994839042644</v>
      </c>
      <c r="F23" s="16">
        <f t="shared" si="13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1"/>
        <v>71645555.109760985</v>
      </c>
      <c r="E24" s="16">
        <f t="shared" si="12"/>
        <v>1194092.5851626832</v>
      </c>
      <c r="F24" s="16">
        <f t="shared" si="13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4">C25/B25</f>
        <v>5784.3590930124938</v>
      </c>
      <c r="E25" s="16">
        <f t="shared" ref="E25" si="15">D25/$E$18</f>
        <v>96.405984883541564</v>
      </c>
      <c r="F25" s="16">
        <f t="shared" ref="F25" si="16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7">C26/B26</f>
        <v>57843580.778723739</v>
      </c>
      <c r="E26" s="16">
        <f t="shared" ref="E26" si="18">D26/$E$18</f>
        <v>964059.6796453956</v>
      </c>
      <c r="F26" s="16">
        <f t="shared" ref="F26" si="19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  <row r="30" spans="1:11" x14ac:dyDescent="0.35">
      <c r="A30" t="s">
        <v>50</v>
      </c>
    </row>
    <row r="31" spans="1:11" x14ac:dyDescent="0.35">
      <c r="A31" s="4" t="s">
        <v>41</v>
      </c>
      <c r="B31" s="4" t="s">
        <v>42</v>
      </c>
      <c r="C31" s="4"/>
      <c r="D31" s="4" t="s">
        <v>41</v>
      </c>
      <c r="E31" s="4" t="s">
        <v>47</v>
      </c>
      <c r="G31" s="21" t="s">
        <v>52</v>
      </c>
      <c r="H31" s="21" t="s">
        <v>57</v>
      </c>
      <c r="I31" s="21" t="s">
        <v>56</v>
      </c>
    </row>
    <row r="32" spans="1:11" x14ac:dyDescent="0.35">
      <c r="A32" s="4" t="s">
        <v>43</v>
      </c>
      <c r="B32" s="1">
        <v>5.6986000000000002E-2</v>
      </c>
      <c r="C32" s="4"/>
      <c r="D32" s="4" t="s">
        <v>43</v>
      </c>
      <c r="E32" s="1">
        <v>8.6440000000000006E-5</v>
      </c>
      <c r="G32" t="s">
        <v>51</v>
      </c>
      <c r="H32" s="1">
        <f>B32</f>
        <v>5.6986000000000002E-2</v>
      </c>
      <c r="I32" s="1">
        <f>B33</f>
        <v>9.7575999999999996E-2</v>
      </c>
    </row>
    <row r="33" spans="1:9" x14ac:dyDescent="0.35">
      <c r="A33" s="4" t="s">
        <v>44</v>
      </c>
      <c r="B33" s="1">
        <v>9.7575999999999996E-2</v>
      </c>
      <c r="C33" s="4"/>
      <c r="D33" s="4" t="s">
        <v>44</v>
      </c>
      <c r="E33" s="1">
        <v>1.2493000000000001E-4</v>
      </c>
      <c r="G33" t="s">
        <v>54</v>
      </c>
      <c r="H33" s="1">
        <f>B36</f>
        <v>8.2671999999999995E-2</v>
      </c>
      <c r="I33" s="1">
        <f>B37</f>
        <v>0.11112</v>
      </c>
    </row>
    <row r="34" spans="1:9" x14ac:dyDescent="0.35">
      <c r="A34" s="4"/>
      <c r="B34" s="4"/>
      <c r="C34" s="4"/>
      <c r="D34" s="4"/>
      <c r="E34" s="4"/>
      <c r="G34" s="4" t="s">
        <v>55</v>
      </c>
      <c r="H34" s="1">
        <f>B40</f>
        <v>0.10246</v>
      </c>
      <c r="I34" s="1">
        <f>B41</f>
        <v>0.12316000000000001</v>
      </c>
    </row>
    <row r="35" spans="1:9" x14ac:dyDescent="0.35">
      <c r="A35" s="4" t="s">
        <v>41</v>
      </c>
      <c r="B35" s="4" t="s">
        <v>45</v>
      </c>
      <c r="C35" s="4"/>
      <c r="D35" s="4" t="s">
        <v>41</v>
      </c>
      <c r="E35" s="4" t="s">
        <v>48</v>
      </c>
    </row>
    <row r="36" spans="1:9" x14ac:dyDescent="0.35">
      <c r="A36" s="4" t="s">
        <v>43</v>
      </c>
      <c r="B36" s="1">
        <v>8.2671999999999995E-2</v>
      </c>
      <c r="C36" s="4"/>
      <c r="D36" s="4" t="s">
        <v>43</v>
      </c>
      <c r="E36" s="1">
        <v>6.9788000000000003E-5</v>
      </c>
      <c r="G36" s="21" t="s">
        <v>53</v>
      </c>
      <c r="H36" s="21" t="s">
        <v>57</v>
      </c>
      <c r="I36" s="21" t="s">
        <v>56</v>
      </c>
    </row>
    <row r="37" spans="1:9" x14ac:dyDescent="0.35">
      <c r="A37" s="4" t="s">
        <v>44</v>
      </c>
      <c r="B37" s="1">
        <v>0.11112</v>
      </c>
      <c r="C37" s="4"/>
      <c r="D37" s="4" t="s">
        <v>44</v>
      </c>
      <c r="E37" s="1">
        <v>1.1657E-3</v>
      </c>
      <c r="G37" s="4" t="s">
        <v>51</v>
      </c>
      <c r="H37" s="1">
        <f>E40</f>
        <v>5.6842000000000002E-5</v>
      </c>
      <c r="I37" s="1">
        <f>E41</f>
        <v>7.8951999999999999E-5</v>
      </c>
    </row>
    <row r="38" spans="1:9" x14ac:dyDescent="0.35">
      <c r="A38" s="4"/>
      <c r="B38" s="4"/>
      <c r="C38" s="4"/>
      <c r="D38" s="4"/>
      <c r="E38" s="4"/>
      <c r="G38" s="4" t="s">
        <v>54</v>
      </c>
      <c r="H38" s="1">
        <f>E36</f>
        <v>6.9788000000000003E-5</v>
      </c>
      <c r="I38" s="1">
        <f>E37</f>
        <v>1.1657E-3</v>
      </c>
    </row>
    <row r="39" spans="1:9" x14ac:dyDescent="0.35">
      <c r="A39" s="4" t="s">
        <v>41</v>
      </c>
      <c r="B39" s="4" t="s">
        <v>46</v>
      </c>
      <c r="C39" s="4"/>
      <c r="D39" s="4" t="s">
        <v>41</v>
      </c>
      <c r="E39" s="4" t="s">
        <v>49</v>
      </c>
      <c r="G39" s="4" t="s">
        <v>55</v>
      </c>
      <c r="H39" s="1">
        <f>E32</f>
        <v>8.6440000000000006E-5</v>
      </c>
      <c r="I39" s="1">
        <f>E33</f>
        <v>1.2493000000000001E-4</v>
      </c>
    </row>
    <row r="40" spans="1:9" x14ac:dyDescent="0.35">
      <c r="A40" s="4" t="s">
        <v>43</v>
      </c>
      <c r="B40" s="1">
        <v>0.10246</v>
      </c>
      <c r="C40" s="4"/>
      <c r="D40" s="4" t="s">
        <v>43</v>
      </c>
      <c r="E40" s="1">
        <v>5.6842000000000002E-5</v>
      </c>
    </row>
    <row r="41" spans="1:9" x14ac:dyDescent="0.35">
      <c r="A41" s="4" t="s">
        <v>44</v>
      </c>
      <c r="B41" s="1">
        <v>0.12316000000000001</v>
      </c>
      <c r="C41" s="4"/>
      <c r="D41" s="4" t="s">
        <v>44</v>
      </c>
      <c r="E41" s="1">
        <v>7.8951999999999999E-5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4.5" x14ac:dyDescent="0.35"/>
  <sheetData>
    <row r="1" spans="1:12" ht="15" thickBot="1" x14ac:dyDescent="0.4">
      <c r="A1" s="18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8" t="s">
        <v>29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2019-03-22T17:46:15Z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