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omments/comment4.xml" ContentType="application/vnd.openxmlformats-officedocument.spreadsheetml.comment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omments/comment5.xml" ContentType="application/vnd.openxmlformats-officedocument.spreadsheetml.comments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815" firstSheet="20" activeTab="33" autoFilterDateGrouping="1"/>
  </bookViews>
  <sheets>
    <sheet xmlns:r="http://schemas.openxmlformats.org/officeDocument/2006/relationships" name="Legacy" sheetId="1" state="visible" r:id="rId1"/>
    <sheet xmlns:r="http://schemas.openxmlformats.org/officeDocument/2006/relationships" name="Centinela" sheetId="2" state="visible" r:id="rId2"/>
    <sheet xmlns:r="http://schemas.openxmlformats.org/officeDocument/2006/relationships" name="Encino-Garden Grove" sheetId="3" state="visible" r:id="rId3"/>
    <sheet xmlns:r="http://schemas.openxmlformats.org/officeDocument/2006/relationships" name="St. Francis" sheetId="4" state="visible" r:id="rId4"/>
    <sheet xmlns:r="http://schemas.openxmlformats.org/officeDocument/2006/relationships" name="Alvarado" sheetId="5" state="hidden" r:id="rId5"/>
    <sheet xmlns:r="http://schemas.openxmlformats.org/officeDocument/2006/relationships" name="Pampa" sheetId="6" state="visible" r:id="rId6"/>
    <sheet xmlns:r="http://schemas.openxmlformats.org/officeDocument/2006/relationships" name="Roxborough" sheetId="7" state="visible" r:id="rId7"/>
    <sheet xmlns:r="http://schemas.openxmlformats.org/officeDocument/2006/relationships" name="Lower Bucks" sheetId="8" state="visible" r:id="rId8"/>
    <sheet xmlns:r="http://schemas.openxmlformats.org/officeDocument/2006/relationships" name="Dallas Medical Center" sheetId="9" state="visible" r:id="rId9"/>
    <sheet xmlns:r="http://schemas.openxmlformats.org/officeDocument/2006/relationships" name="Harlingen" sheetId="10" state="visible" r:id="rId10"/>
    <sheet xmlns:r="http://schemas.openxmlformats.org/officeDocument/2006/relationships" name="Knapp" sheetId="11" state="visible" r:id="rId11"/>
    <sheet xmlns:r="http://schemas.openxmlformats.org/officeDocument/2006/relationships" name="Glendora" sheetId="12" state="hidden" r:id="rId12"/>
    <sheet xmlns:r="http://schemas.openxmlformats.org/officeDocument/2006/relationships" name="RHRI" sheetId="13" state="hidden" r:id="rId13"/>
    <sheet xmlns:r="http://schemas.openxmlformats.org/officeDocument/2006/relationships" name="Monroe" sheetId="14" state="visible" r:id="rId14"/>
    <sheet xmlns:r="http://schemas.openxmlformats.org/officeDocument/2006/relationships" name="Saint Mary's Reno" sheetId="15" state="visible" r:id="rId15"/>
    <sheet xmlns:r="http://schemas.openxmlformats.org/officeDocument/2006/relationships" name="North Vista" sheetId="16" state="visible" r:id="rId16"/>
    <sheet xmlns:r="http://schemas.openxmlformats.org/officeDocument/2006/relationships" name="Dallas Regional" sheetId="17" state="visible" r:id="rId17"/>
    <sheet xmlns:r="http://schemas.openxmlformats.org/officeDocument/2006/relationships" name="Riverview &amp; Gadsden" sheetId="18" state="visible" r:id="rId18"/>
    <sheet xmlns:r="http://schemas.openxmlformats.org/officeDocument/2006/relationships" name="Saint Clare's" sheetId="19" state="visible" r:id="rId19"/>
    <sheet xmlns:r="http://schemas.openxmlformats.org/officeDocument/2006/relationships" name="Landmark" sheetId="20" state="visible" r:id="rId20"/>
    <sheet xmlns:r="http://schemas.openxmlformats.org/officeDocument/2006/relationships" name="Saint Mary's Passaic" sheetId="21" state="visible" r:id="rId21"/>
    <sheet xmlns:r="http://schemas.openxmlformats.org/officeDocument/2006/relationships" name="Southern Regional" sheetId="22" state="visible" r:id="rId22"/>
    <sheet xmlns:r="http://schemas.openxmlformats.org/officeDocument/2006/relationships" name="Lehigh" sheetId="23" state="hidden" r:id="rId23"/>
    <sheet xmlns:r="http://schemas.openxmlformats.org/officeDocument/2006/relationships" name="St Michael's" sheetId="24" state="visible" r:id="rId24"/>
    <sheet xmlns:r="http://schemas.openxmlformats.org/officeDocument/2006/relationships" name="Reddy Dev." sheetId="25" state="hidden" r:id="rId25"/>
    <sheet xmlns:r="http://schemas.openxmlformats.org/officeDocument/2006/relationships" name="Mission" sheetId="26" state="visible" r:id="rId26"/>
    <sheet xmlns:r="http://schemas.openxmlformats.org/officeDocument/2006/relationships" name="Coshocton" sheetId="27" state="visible" r:id="rId27"/>
    <sheet xmlns:r="http://schemas.openxmlformats.org/officeDocument/2006/relationships" name="Suburban" sheetId="28" state="visible" r:id="rId28"/>
    <sheet xmlns:r="http://schemas.openxmlformats.org/officeDocument/2006/relationships" name="Garden City" sheetId="29" state="visible" r:id="rId29"/>
    <sheet xmlns:r="http://schemas.openxmlformats.org/officeDocument/2006/relationships" name="Lake Huron" sheetId="30" state="visible" r:id="rId30"/>
    <sheet xmlns:r="http://schemas.openxmlformats.org/officeDocument/2006/relationships" name="Providence &amp; St John" sheetId="31" state="visible" r:id="rId31"/>
    <sheet xmlns:r="http://schemas.openxmlformats.org/officeDocument/2006/relationships" name="East Liverpool" sheetId="32" state="visible" r:id="rId32"/>
    <sheet xmlns:r="http://schemas.openxmlformats.org/officeDocument/2006/relationships" name="St Joe &amp; St Mary's" sheetId="33" state="visible" r:id="rId33"/>
    <sheet xmlns:r="http://schemas.openxmlformats.org/officeDocument/2006/relationships" name="Illinois" sheetId="34" state="visible" r:id="rId34"/>
  </sheets>
  <externalReferences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</externalReferences>
  <definedNames>
    <definedName name="union">'[1]Plan Key'!$B$123:$D$134</definedName>
    <definedName name="_xlnm.Print_Titles" localSheetId="0">'Legacy'!$1:$1</definedName>
    <definedName name="_xlnm.Print_Area" localSheetId="0">'Legacy'!$D$1:$J$323</definedName>
    <definedName name="_xlnm.Print_Titles" localSheetId="1">'Centinela'!$1:$1</definedName>
    <definedName name="_xlnm.Print_Area" localSheetId="1">'Centinela'!$A$1:$H$75</definedName>
    <definedName name="_xlnm.Print_Titles" localSheetId="2">'Encino-Garden Grove'!$1:$1</definedName>
    <definedName name="_xlnm.Print_Area" localSheetId="2">'Encino-Garden Grove'!$A$1:$G$138</definedName>
    <definedName name="_xlnm.Print_Area" localSheetId="3">'St. Francis'!$A$1:$G$54</definedName>
    <definedName name="_xlnm.Print_Titles" localSheetId="4">'Alvarado'!$1:$1</definedName>
    <definedName name="_xlnm.Print_Area" localSheetId="4">'Alvarado'!$A$1:$G$28</definedName>
    <definedName name="_xlnm.Print_Titles" localSheetId="5">'Pampa'!$1:$1</definedName>
    <definedName name="_xlnm.Print_Area" localSheetId="5">'Pampa'!$A$1:$G$16</definedName>
    <definedName name="_xlnm.Print_Titles" localSheetId="6">'Roxborough'!$1:$1</definedName>
    <definedName name="_xlnm.Print_Area" localSheetId="6">'Roxborough'!$A$1:$G$16</definedName>
    <definedName name="_xlnm.Print_Titles" localSheetId="7">'Lower Bucks'!$1:$1</definedName>
    <definedName name="_xlnm.Print_Area" localSheetId="7">'Lower Bucks'!$A$1:$G$29</definedName>
    <definedName name="_xlnm.Print_Titles" localSheetId="8">'Dallas Medical Center'!$1:$1</definedName>
    <definedName name="_xlnm.Print_Area" localSheetId="8">'Dallas Medical Center'!$A$1:$G$16</definedName>
    <definedName name="_xlnm.Print_Titles" localSheetId="9">'Harlingen'!$1:$1</definedName>
    <definedName name="_xlnm.Print_Area" localSheetId="9">'Harlingen'!$A$1:$G$16</definedName>
    <definedName name="_xlnm.Print_Titles" localSheetId="10">'Knapp'!$1:$1</definedName>
    <definedName name="_xlnm.Print_Area" localSheetId="10">'Knapp'!$A$1:$G$33</definedName>
    <definedName name="_xlnm.Print_Titles" localSheetId="11">'Glendora'!$1:$1</definedName>
    <definedName name="_xlnm.Print_Area" localSheetId="11">'Glendora'!$A$1:$G$16</definedName>
    <definedName name="_xlnm.Print_Titles" localSheetId="12">'RHRI'!$1:$1</definedName>
    <definedName name="_xlnm.Print_Area" localSheetId="12">'RHRI'!$A$1:$G$16</definedName>
    <definedName name="_xlnm.Print_Titles" localSheetId="13">'Monroe'!$1:$1</definedName>
    <definedName name="_xlnm.Print_Area" localSheetId="13">'Monroe'!$A$1:$G$16</definedName>
    <definedName name="_xlnm.Print_Titles" localSheetId="14">'Saint Mary''s Reno'!$1:$1</definedName>
    <definedName name="_xlnm.Print_Area" localSheetId="14">'Saint Mary''s Reno'!$A$1:$G$96</definedName>
    <definedName name="_xlnm.Print_Titles" localSheetId="15">'North Vista'!$1:$1</definedName>
    <definedName name="_xlnm.Print_Area" localSheetId="15">'North Vista'!$A$1:$G$39</definedName>
    <definedName name="_xlnm.Print_Titles" localSheetId="16">'Dallas Regional'!$1:$1</definedName>
    <definedName name="_xlnm.Print_Area" localSheetId="16">'Dallas Regional'!$A$1:$G$16</definedName>
    <definedName name="_xlnm.Print_Titles" localSheetId="17">'Riverview &amp; Gadsden'!$1:$1</definedName>
    <definedName name="_xlnm.Print_Area" localSheetId="17">'Riverview &amp; Gadsden'!$A$1:$G$35</definedName>
    <definedName name="_xlnm.Print_Titles" localSheetId="18">'Saint Clare''s'!$1:$1</definedName>
    <definedName name="_xlnm.Print_Area" localSheetId="18">'Saint Clare''s'!$A$1:$AJ$16</definedName>
    <definedName name="_xlnm.Print_Titles" localSheetId="19">'Landmark'!$1:$1</definedName>
    <definedName name="_xlnm.Print_Area" localSheetId="19">'Landmark'!$A$1:$G$16</definedName>
    <definedName name="_xlnm.Print_Titles" localSheetId="20">'Saint Mary''s Passaic'!$1:$1</definedName>
    <definedName name="_xlnm.Print_Area" localSheetId="20">'Saint Mary''s Passaic'!$A$1:$G$21</definedName>
    <definedName name="_xlnm.Print_Titles" localSheetId="21">'Southern Regional'!$1:$1</definedName>
    <definedName name="_xlnm.Print_Area" localSheetId="21">'Southern Regional'!$A$1:$G$16</definedName>
    <definedName name="_xlnm.Print_Titles" localSheetId="22">'Lehigh'!$1:$1</definedName>
    <definedName name="_xlnm.Print_Area" localSheetId="22">'Lehigh'!$A$1:$G$16</definedName>
    <definedName name="_xlnm.Print_Titles" localSheetId="23">'St Michael''s'!$1:$1</definedName>
    <definedName name="_xlnm.Print_Area" localSheetId="23">'St Michael''s'!$A$1:$H$40</definedName>
    <definedName name="_xlnm.Print_Titles" localSheetId="24">'Reddy Dev.'!$1:$1</definedName>
    <definedName name="_xlnm.Print_Area" localSheetId="24">'Reddy Dev.'!$A$1:$G$16</definedName>
    <definedName name="_xlnm.Print_Titles" localSheetId="25">'Mission'!$1:$1</definedName>
    <definedName name="_xlnm.Print_Area" localSheetId="25">'Mission'!$A$1:$G$16</definedName>
    <definedName name="_xlnm.Print_Titles" localSheetId="26">'Coshocton'!$1:$1</definedName>
    <definedName name="_xlnm.Print_Area" localSheetId="26">'Coshocton'!$A$1:$G$16</definedName>
    <definedName name="_xlnm.Print_Titles" localSheetId="27">'Suburban'!$1:$1</definedName>
    <definedName name="_xlnm.Print_Area" localSheetId="27">'Suburban'!$A$1:$AR$49</definedName>
    <definedName name="_xlnm.Print_Titles" localSheetId="28">'Garden City'!$1:$1</definedName>
    <definedName name="_xlnm.Print_Area" localSheetId="28">'Garden City'!$A$1:$G$51</definedName>
    <definedName name="_xlnm.Print_Titles" localSheetId="29">'Lake Huron'!$1:$1</definedName>
    <definedName name="_xlnm.Print_Area" localSheetId="29">'Lake Huron'!$A$1:$G$47</definedName>
    <definedName name="_xlnm.Print_Titles" localSheetId="30">'Providence &amp; St John'!$1:$1</definedName>
    <definedName name="_xlnm.Print_Area" localSheetId="30">'Providence &amp; St John'!$A$1:$G$35</definedName>
    <definedName name="_xlnm.Print_Titles" localSheetId="31">'East Liverpool'!$1:$1</definedName>
    <definedName name="_xlnm.Print_Area" localSheetId="31">'East Liverpool'!$A$1:$G$91</definedName>
    <definedName name="_xlnm.Print_Titles" localSheetId="32">'St Joe &amp; St Mary''s'!$1:$1</definedName>
    <definedName name="_xlnm.Print_Area" localSheetId="32">'St Joe &amp; St Mary''s'!$A$1:$G$115</definedName>
    <definedName name="_xlnm.Print_Titles" localSheetId="33">'Illinois'!$1:$1</definedName>
    <definedName name="_xlnm.Print_Area" localSheetId="33">'Illinois'!$A$1:$G$195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m/d/yy"/>
    <numFmt numFmtId="165" formatCode="0.0%"/>
    <numFmt numFmtId="166" formatCode="&quot;$&quot;#,##0_);\(&quot;$&quot;#,##0\)"/>
    <numFmt numFmtId="167" formatCode="&quot;$&quot;#,##0.00_);\(&quot;$&quot;#,##0.00\)"/>
    <numFmt numFmtId="168" formatCode="&quot;$&quot;#,##0.000"/>
    <numFmt numFmtId="169" formatCode="&quot;$&quot;#,##0.00"/>
    <numFmt numFmtId="170" formatCode="&quot;$&quot;#,##0"/>
    <numFmt numFmtId="171" formatCode="&quot;$&quot;#,##0.000_);\(&quot;$&quot;#,##0.000\)"/>
    <numFmt numFmtId="172" formatCode="&quot;$&quot;#,##0_);[Red]\(&quot;$&quot;#,##0\)"/>
    <numFmt numFmtId="173" formatCode="_(&quot;$&quot;* #,##0.00_);_(&quot;$&quot;* \(#,##0.00\);_(&quot;$&quot;* &quot;-&quot;??_);_(@_)"/>
    <numFmt numFmtId="174" formatCode="&quot;$&quot;#,##0.00_);[Red]\(&quot;$&quot;#,##0.00\)"/>
  </numFmts>
  <fonts count="39">
    <font>
      <name val="Garamond"/>
      <sz val="12"/>
    </font>
    <font>
      <name val="Garamond"/>
      <family val="1"/>
      <sz val="12"/>
    </font>
    <font>
      <name val="Arial"/>
      <family val="2"/>
      <b val="1"/>
      <sz val="9"/>
    </font>
    <font>
      <name val="Arial"/>
      <family val="2"/>
      <b val="1"/>
      <i val="1"/>
      <sz val="9"/>
    </font>
    <font>
      <name val="Arial"/>
      <family val="2"/>
      <sz val="9"/>
    </font>
    <font>
      <name val="Arial"/>
      <family val="2"/>
      <i val="1"/>
      <sz val="9"/>
    </font>
    <font>
      <name val="Garamond"/>
      <family val="1"/>
      <sz val="8"/>
    </font>
    <font>
      <name val="Arial"/>
      <family val="2"/>
      <color indexed="22"/>
      <sz val="9"/>
    </font>
    <font>
      <name val="Arial"/>
      <family val="2"/>
      <b val="1"/>
      <i val="1"/>
      <sz val="10"/>
    </font>
    <font>
      <name val="Garamond"/>
      <family val="1"/>
      <b val="1"/>
      <i val="1"/>
      <sz val="12"/>
    </font>
    <font>
      <name val="Arial"/>
      <family val="2"/>
      <sz val="9"/>
      <u val="single"/>
    </font>
    <font>
      <name val="Arial"/>
      <family val="2"/>
      <b val="1"/>
      <i val="1"/>
      <color indexed="48"/>
      <sz val="9"/>
    </font>
    <font>
      <name val="Arial"/>
      <family val="2"/>
      <color indexed="48"/>
      <sz val="9"/>
    </font>
    <font>
      <name val="Arial"/>
      <family val="2"/>
      <b val="1"/>
      <color indexed="48"/>
      <sz val="9"/>
    </font>
    <font>
      <name val="Arial"/>
      <family val="2"/>
      <color indexed="8"/>
      <sz val="10"/>
    </font>
    <font>
      <name val="Arial"/>
      <family val="2"/>
      <sz val="10"/>
    </font>
    <font>
      <name val="Arial"/>
      <family val="2"/>
      <b val="1"/>
      <color theme="0"/>
      <sz val="9"/>
    </font>
    <font>
      <name val="Arial"/>
      <family val="2"/>
      <color theme="0"/>
      <sz val="9"/>
    </font>
    <font>
      <name val="Arial"/>
      <family val="2"/>
      <color rgb="FFFF0000"/>
      <sz val="9"/>
    </font>
    <font>
      <name val="Arial"/>
      <family val="2"/>
      <b val="1"/>
      <color rgb="FFFF0000"/>
      <sz val="9"/>
    </font>
    <font>
      <name val="Arial"/>
      <family val="2"/>
      <color indexed="8"/>
      <sz val="10"/>
    </font>
    <font>
      <name val="Arial"/>
      <family val="2"/>
      <b val="1"/>
      <i val="1"/>
      <color rgb="FFFF0000"/>
      <sz val="9"/>
    </font>
    <font>
      <name val="Arial"/>
      <family val="2"/>
      <b val="1"/>
      <i val="1"/>
      <color rgb="FF3366FF"/>
      <sz val="9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9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theme="1"/>
      <sz val="9"/>
    </font>
    <font>
      <name val="Arial"/>
      <family val="2"/>
      <color theme="1"/>
      <sz val="9"/>
      <u val="single"/>
    </font>
    <font>
      <name val="Arial"/>
      <family val="2"/>
      <b val="1"/>
      <sz val="9"/>
      <u val="single"/>
    </font>
    <font>
      <name val="Arial"/>
      <family val="2"/>
      <b val="1"/>
      <i val="1"/>
      <color rgb="FFFFFF00"/>
      <sz val="9"/>
    </font>
    <font>
      <name val="Garamond"/>
      <family val="1"/>
      <sz val="12"/>
    </font>
    <font>
      <name val="Tahoma"/>
      <family val="2"/>
      <color indexed="81"/>
      <sz val="9"/>
    </font>
    <font>
      <name val="Tahoma"/>
      <family val="2"/>
      <b val="1"/>
      <color indexed="81"/>
      <sz val="9"/>
    </font>
    <font>
      <name val="Arial"/>
      <family val="2"/>
      <color indexed="8"/>
      <sz val="10"/>
    </font>
    <font>
      <name val="Arial"/>
      <family val="2"/>
      <color rgb="FFFF0000"/>
      <sz val="9"/>
      <u val="single"/>
    </font>
  </fonts>
  <fills count="12">
    <fill>
      <patternFill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0">
    <xf numFmtId="0" fontId="0" fillId="0" borderId="0"/>
    <xf numFmtId="44" fontId="34" fillId="0" borderId="0"/>
    <xf numFmtId="0" fontId="37" fillId="0" borderId="0"/>
    <xf numFmtId="0" fontId="15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4" fillId="0" borderId="0"/>
    <xf numFmtId="0" fontId="37" fillId="0" borderId="0"/>
    <xf numFmtId="0" fontId="37" fillId="0" borderId="0"/>
    <xf numFmtId="44" fontId="37" fillId="0" borderId="0"/>
    <xf numFmtId="9" fontId="37" fillId="0" borderId="0"/>
    <xf numFmtId="0" fontId="37" fillId="0" borderId="0"/>
    <xf numFmtId="0" fontId="34" fillId="0" borderId="0"/>
  </cellStyleXfs>
  <cellXfs count="517">
    <xf numFmtId="0" fontId="0" fillId="0" borderId="0" pivotButton="0" quotePrefix="0" xfId="0"/>
    <xf numFmtId="0" fontId="2" fillId="0" borderId="1" pivotButton="0" quotePrefix="0" xfId="0"/>
    <xf numFmtId="0" fontId="2" fillId="0" borderId="1" applyAlignment="1" pivotButton="0" quotePrefix="0" xfId="0">
      <alignment horizontal="center"/>
    </xf>
    <xf numFmtId="0" fontId="2" fillId="0" borderId="1" applyAlignment="1" pivotButton="0" quotePrefix="0" xfId="0">
      <alignment horizontal="center" wrapText="1"/>
    </xf>
    <xf numFmtId="0" fontId="2" fillId="0" borderId="0" pivotButton="0" quotePrefix="0" xfId="0"/>
    <xf numFmtId="0" fontId="4" fillId="0" borderId="0" pivotButton="0" quotePrefix="0" xfId="0"/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3" fontId="4" fillId="0" borderId="0" applyAlignment="1" pivotButton="0" quotePrefix="0" xfId="0">
      <alignment horizontal="center"/>
    </xf>
    <xf numFmtId="0" fontId="4" fillId="0" borderId="2" applyAlignment="1" pivotButton="0" quotePrefix="0" xfId="0">
      <alignment horizontal="center"/>
    </xf>
    <xf numFmtId="164" fontId="4" fillId="0" borderId="0" applyAlignment="1" pivotButton="0" quotePrefix="0" xfId="0">
      <alignment horizontal="center"/>
    </xf>
    <xf numFmtId="165" fontId="4" fillId="0" borderId="0" applyAlignment="1" pivotButton="0" quotePrefix="0" xfId="0">
      <alignment horizontal="center"/>
    </xf>
    <xf numFmtId="0" fontId="4" fillId="2" borderId="3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  <xf numFmtId="164" fontId="4" fillId="2" borderId="3" applyAlignment="1" pivotButton="0" quotePrefix="0" xfId="0">
      <alignment horizontal="center" vertical="center"/>
    </xf>
    <xf numFmtId="3" fontId="4" fillId="2" borderId="3" applyAlignment="1" pivotButton="0" quotePrefix="0" xfId="0">
      <alignment horizontal="center" vertical="center"/>
    </xf>
    <xf numFmtId="166" fontId="4" fillId="2" borderId="3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4" fillId="2" borderId="3" applyAlignment="1" pivotButton="0" quotePrefix="0" xfId="0">
      <alignment vertical="center"/>
    </xf>
    <xf numFmtId="167" fontId="4" fillId="2" borderId="3" applyAlignment="1" pivotButton="0" quotePrefix="0" xfId="0">
      <alignment horizontal="center" vertical="center"/>
    </xf>
    <xf numFmtId="0" fontId="5" fillId="2" borderId="3" applyAlignment="1" pivotButton="0" quotePrefix="0" xfId="0">
      <alignment vertical="center"/>
    </xf>
    <xf numFmtId="165" fontId="4" fillId="0" borderId="0" applyAlignment="1" pivotButton="0" quotePrefix="0" xfId="0">
      <alignment horizontal="center" vertical="center"/>
    </xf>
    <xf numFmtId="168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/>
    </xf>
    <xf numFmtId="167" fontId="4" fillId="0" borderId="0" applyAlignment="1" pivotButton="0" quotePrefix="0" xfId="0">
      <alignment horizontal="center" vertical="center"/>
    </xf>
    <xf numFmtId="0" fontId="8" fillId="2" borderId="3" applyAlignment="1" pivotButton="0" quotePrefix="0" xfId="0">
      <alignment vertical="center"/>
    </xf>
    <xf numFmtId="0" fontId="2" fillId="3" borderId="3" applyAlignment="1" pivotButton="0" quotePrefix="0" xfId="0">
      <alignment horizontal="center" vertical="center"/>
    </xf>
    <xf numFmtId="3" fontId="2" fillId="3" borderId="3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wrapText="1"/>
    </xf>
    <xf numFmtId="164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169" fontId="4" fillId="0" borderId="0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71" fontId="4" fillId="0" borderId="0" applyAlignment="1" pivotButton="0" quotePrefix="0" xfId="0">
      <alignment horizontal="center" vertical="center"/>
    </xf>
    <xf numFmtId="172" fontId="4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65" fontId="7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left" vertical="center"/>
    </xf>
    <xf numFmtId="164" fontId="4" fillId="4" borderId="3" applyAlignment="1" pivotButton="0" quotePrefix="0" xfId="0">
      <alignment horizontal="center" vertical="center"/>
    </xf>
    <xf numFmtId="0" fontId="4" fillId="4" borderId="3" applyAlignment="1" pivotButton="0" quotePrefix="0" xfId="0">
      <alignment horizontal="center" vertical="center"/>
    </xf>
    <xf numFmtId="167" fontId="4" fillId="4" borderId="3" applyAlignment="1" pivotButton="0" quotePrefix="0" xfId="0">
      <alignment horizontal="center" vertical="center"/>
    </xf>
    <xf numFmtId="0" fontId="8" fillId="5" borderId="3" applyAlignment="1" pivotButton="0" quotePrefix="0" xfId="0">
      <alignment vertical="center"/>
    </xf>
    <xf numFmtId="164" fontId="4" fillId="5" borderId="3" applyAlignment="1" pivotButton="0" quotePrefix="0" xfId="0">
      <alignment horizontal="center" vertical="center"/>
    </xf>
    <xf numFmtId="0" fontId="2" fillId="5" borderId="3" applyAlignment="1" pivotButton="0" quotePrefix="0" xfId="0">
      <alignment horizontal="center" vertical="center"/>
    </xf>
    <xf numFmtId="3" fontId="2" fillId="5" borderId="3" applyAlignment="1" pivotButton="0" quotePrefix="0" xfId="0">
      <alignment horizontal="center" vertical="center"/>
    </xf>
    <xf numFmtId="0" fontId="8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/>
    </xf>
    <xf numFmtId="166" fontId="2" fillId="0" borderId="0" applyAlignment="1" pivotButton="0" quotePrefix="0" xfId="0">
      <alignment horizontal="center" wrapText="1"/>
    </xf>
    <xf numFmtId="3" fontId="2" fillId="0" borderId="0" applyAlignment="1" pivotButton="0" quotePrefix="0" xfId="0">
      <alignment horizontal="center" vertical="center"/>
    </xf>
    <xf numFmtId="170" fontId="2" fillId="0" borderId="0" applyAlignment="1" pivotButton="0" quotePrefix="0" xfId="0">
      <alignment horizontal="center" vertical="center"/>
    </xf>
    <xf numFmtId="0" fontId="9" fillId="0" borderId="0" pivotButton="0" quotePrefix="0" xfId="0"/>
    <xf numFmtId="0" fontId="3" fillId="0" borderId="0" applyAlignment="1" pivotButton="0" quotePrefix="0" xfId="0">
      <alignment horizontal="center"/>
    </xf>
    <xf numFmtId="3" fontId="3" fillId="0" borderId="0" applyAlignment="1" pivotButton="0" quotePrefix="0" xfId="0">
      <alignment horizontal="center"/>
    </xf>
    <xf numFmtId="166" fontId="3" fillId="0" borderId="0" applyAlignment="1" pivotButton="0" quotePrefix="0" xfId="0">
      <alignment horizontal="center"/>
    </xf>
    <xf numFmtId="166" fontId="2" fillId="5" borderId="3" applyAlignment="1" pivotButton="0" quotePrefix="0" xfId="0">
      <alignment horizontal="center" vertical="center"/>
    </xf>
    <xf numFmtId="0" fontId="2" fillId="6" borderId="3" applyAlignment="1" pivotButton="0" quotePrefix="0" xfId="0">
      <alignment horizontal="center" vertical="center"/>
    </xf>
    <xf numFmtId="166" fontId="2" fillId="5" borderId="3" applyAlignment="1" pivotButton="0" quotePrefix="0" xfId="1">
      <alignment horizontal="center" vertical="center"/>
    </xf>
    <xf numFmtId="0" fontId="3" fillId="0" borderId="3" applyAlignment="1" pivotButton="0" quotePrefix="0" xfId="0">
      <alignment vertical="center"/>
    </xf>
    <xf numFmtId="164" fontId="4" fillId="0" borderId="3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/>
    </xf>
    <xf numFmtId="3" fontId="4" fillId="0" borderId="3" applyAlignment="1" pivotButton="0" quotePrefix="0" xfId="0">
      <alignment horizontal="center" vertical="center"/>
    </xf>
    <xf numFmtId="3" fontId="10" fillId="0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166" fontId="4" fillId="0" borderId="3" applyAlignment="1" pivotButton="0" quotePrefix="0" xfId="0">
      <alignment horizontal="center" vertical="center"/>
    </xf>
    <xf numFmtId="0" fontId="8" fillId="3" borderId="3" applyAlignment="1" pivotButton="0" quotePrefix="0" xfId="0">
      <alignment vertical="center"/>
    </xf>
    <xf numFmtId="164" fontId="4" fillId="3" borderId="3" applyAlignment="1" pivotButton="0" quotePrefix="0" xfId="0">
      <alignment horizontal="center" vertical="center"/>
    </xf>
    <xf numFmtId="0" fontId="2" fillId="0" borderId="3" pivotButton="0" quotePrefix="0" xfId="0"/>
    <xf numFmtId="0" fontId="2" fillId="0" borderId="3" applyAlignment="1" pivotButton="0" quotePrefix="0" xfId="0">
      <alignment horizontal="center"/>
    </xf>
    <xf numFmtId="0" fontId="2" fillId="0" borderId="3" applyAlignment="1" pivotButton="0" quotePrefix="0" xfId="0">
      <alignment horizontal="center" wrapText="1"/>
    </xf>
    <xf numFmtId="0" fontId="11" fillId="4" borderId="3" applyAlignment="1" pivotButton="0" quotePrefix="0" xfId="0">
      <alignment vertical="center"/>
    </xf>
    <xf numFmtId="164" fontId="12" fillId="4" borderId="3" applyAlignment="1" pivotButton="0" quotePrefix="0" xfId="0">
      <alignment horizontal="center" vertical="center"/>
    </xf>
    <xf numFmtId="0" fontId="12" fillId="4" borderId="3" applyAlignment="1" pivotButton="0" quotePrefix="0" xfId="0">
      <alignment horizontal="center" vertical="center"/>
    </xf>
    <xf numFmtId="3" fontId="12" fillId="4" borderId="3" applyAlignment="1" pivotButton="0" quotePrefix="0" xfId="0">
      <alignment horizontal="center" vertical="center"/>
    </xf>
    <xf numFmtId="167" fontId="12" fillId="4" borderId="3" applyAlignment="1" pivotButton="0" quotePrefix="0" xfId="0">
      <alignment horizontal="center" vertical="center"/>
    </xf>
    <xf numFmtId="0" fontId="13" fillId="0" borderId="0" pivotButton="0" quotePrefix="0" xfId="0"/>
    <xf numFmtId="0" fontId="12" fillId="0" borderId="0" applyAlignment="1" pivotButton="0" quotePrefix="0" xfId="0">
      <alignment vertical="center"/>
    </xf>
    <xf numFmtId="0" fontId="12" fillId="0" borderId="0" pivotButton="0" quotePrefix="0" xfId="0"/>
    <xf numFmtId="164" fontId="12" fillId="0" borderId="0" applyAlignment="1" pivotButton="0" quotePrefix="0" xfId="0">
      <alignment horizontal="center" vertical="center"/>
    </xf>
    <xf numFmtId="3" fontId="2" fillId="3" borderId="3" applyAlignment="1" pivotButton="0" quotePrefix="0" xfId="1">
      <alignment horizontal="center" vertical="center"/>
    </xf>
    <xf numFmtId="170" fontId="2" fillId="3" borderId="3" applyAlignment="1" pivotButton="0" quotePrefix="0" xfId="1">
      <alignment horizontal="center" vertical="center"/>
    </xf>
    <xf numFmtId="170" fontId="2" fillId="5" borderId="3" applyAlignment="1" pivotButton="0" quotePrefix="0" xfId="1">
      <alignment horizontal="center" vertical="center"/>
    </xf>
    <xf numFmtId="170" fontId="4" fillId="0" borderId="0" applyAlignment="1" pivotButton="0" quotePrefix="0" xfId="0">
      <alignment horizontal="center"/>
    </xf>
    <xf numFmtId="0" fontId="2" fillId="3" borderId="3" applyAlignment="1" pivotButton="0" quotePrefix="0" xfId="0">
      <alignment horizontal="center" vertical="center" wrapText="1"/>
    </xf>
    <xf numFmtId="0" fontId="2" fillId="2" borderId="3" applyAlignment="1" pivotButton="0" quotePrefix="0" xfId="0">
      <alignment horizontal="center" vertical="center"/>
    </xf>
    <xf numFmtId="0" fontId="2" fillId="2" borderId="3" applyAlignment="1" pivotButton="0" quotePrefix="0" xfId="0">
      <alignment horizontal="center" vertical="center" wrapText="1"/>
    </xf>
    <xf numFmtId="166" fontId="2" fillId="2" borderId="3" applyAlignment="1" pivotButton="0" quotePrefix="0" xfId="0">
      <alignment horizontal="center" vertical="center" wrapText="1"/>
    </xf>
    <xf numFmtId="0" fontId="4" fillId="0" borderId="3" applyAlignment="1" pivotButton="0" quotePrefix="0" xfId="0">
      <alignment vertical="center"/>
    </xf>
    <xf numFmtId="3" fontId="4" fillId="0" borderId="3" applyAlignment="1" pivotButton="0" quotePrefix="0" xfId="0">
      <alignment horizontal="center" vertical="center"/>
    </xf>
    <xf numFmtId="170" fontId="4" fillId="0" borderId="3" applyAlignment="1" pivotButton="0" quotePrefix="0" xfId="0">
      <alignment horizontal="center" vertical="center"/>
    </xf>
    <xf numFmtId="0" fontId="2" fillId="5" borderId="3" applyAlignment="1" pivotButton="0" quotePrefix="0" xfId="0">
      <alignment horizontal="center" vertical="center" wrapText="1"/>
    </xf>
    <xf numFmtId="0" fontId="3" fillId="6" borderId="3" applyAlignment="1" pivotButton="0" quotePrefix="0" xfId="0">
      <alignment vertical="center"/>
    </xf>
    <xf numFmtId="0" fontId="4" fillId="6" borderId="3" applyAlignment="1" pivotButton="0" quotePrefix="0" xfId="0">
      <alignment horizontal="center" vertical="center"/>
    </xf>
    <xf numFmtId="170" fontId="2" fillId="5" borderId="3" applyAlignment="1" pivotButton="0" quotePrefix="0" xfId="0">
      <alignment horizontal="center" vertical="center"/>
    </xf>
    <xf numFmtId="166" fontId="2" fillId="5" borderId="3" applyAlignment="1" pivotButton="0" quotePrefix="0" xfId="0">
      <alignment horizontal="center" vertical="center" wrapText="1"/>
    </xf>
    <xf numFmtId="170" fontId="4" fillId="2" borderId="3" applyAlignment="1" pivotButton="0" quotePrefix="0" xfId="0">
      <alignment horizontal="center" vertical="center"/>
    </xf>
    <xf numFmtId="166" fontId="2" fillId="3" borderId="3" applyAlignment="1" pivotButton="0" quotePrefix="0" xfId="0">
      <alignment horizontal="center" vertical="center" wrapText="1"/>
    </xf>
    <xf numFmtId="166" fontId="4" fillId="0" borderId="0" applyAlignment="1" pivotButton="0" quotePrefix="0" xfId="0">
      <alignment horizontal="center"/>
    </xf>
    <xf numFmtId="3" fontId="2" fillId="0" borderId="0" applyAlignment="1" pivotButton="0" quotePrefix="0" xfId="0">
      <alignment vertical="center"/>
    </xf>
    <xf numFmtId="170" fontId="2" fillId="3" borderId="3" applyAlignment="1" pivotButton="0" quotePrefix="0" xfId="0">
      <alignment horizontal="center" vertical="center"/>
    </xf>
    <xf numFmtId="173" fontId="4" fillId="0" borderId="0" applyAlignment="1" pivotButton="0" quotePrefix="0" xfId="1">
      <alignment horizontal="center" vertical="center"/>
    </xf>
    <xf numFmtId="0" fontId="16" fillId="0" borderId="0" applyAlignment="1" pivotButton="0" quotePrefix="0" xfId="0">
      <alignment horizontal="center" wrapText="1"/>
    </xf>
    <xf numFmtId="164" fontId="17" fillId="0" borderId="0" applyAlignment="1" pivotButton="0" quotePrefix="0" xfId="0">
      <alignment horizontal="center" vertical="center"/>
    </xf>
    <xf numFmtId="166" fontId="17" fillId="0" borderId="0" applyAlignment="1" pivotButton="0" quotePrefix="0" xfId="0">
      <alignment horizontal="center" vertical="center"/>
    </xf>
    <xf numFmtId="0" fontId="17" fillId="0" borderId="2" applyAlignment="1" pivotButton="0" quotePrefix="0" xfId="0">
      <alignment horizontal="center"/>
    </xf>
    <xf numFmtId="3" fontId="4" fillId="4" borderId="3" applyAlignment="1" pivotButton="0" quotePrefix="0" xfId="0">
      <alignment horizontal="center" vertical="center"/>
    </xf>
    <xf numFmtId="3" fontId="18" fillId="2" borderId="3" applyAlignment="1" pivotButton="0" quotePrefix="0" xfId="0">
      <alignment horizontal="center" vertical="center"/>
    </xf>
    <xf numFmtId="3" fontId="18" fillId="4" borderId="3" applyAlignment="1" pivotButton="0" quotePrefix="0" xfId="0">
      <alignment horizontal="center" vertical="center"/>
    </xf>
    <xf numFmtId="0" fontId="19" fillId="2" borderId="3" applyAlignment="1" pivotButton="0" quotePrefix="0" xfId="0">
      <alignment horizontal="center" vertical="center" wrapText="1"/>
    </xf>
    <xf numFmtId="3" fontId="18" fillId="0" borderId="0" applyAlignment="1" pivotButton="0" quotePrefix="0" xfId="0">
      <alignment horizontal="center"/>
    </xf>
    <xf numFmtId="13" fontId="4" fillId="0" borderId="0" applyAlignment="1" pivotButton="0" quotePrefix="0" xfId="0">
      <alignment horizontal="center" vertical="center"/>
    </xf>
    <xf numFmtId="0" fontId="4" fillId="7" borderId="0" applyAlignment="1" pivotButton="0" quotePrefix="0" xfId="0">
      <alignment vertical="center"/>
    </xf>
    <xf numFmtId="0" fontId="19" fillId="3" borderId="3" applyAlignment="1" pivotButton="0" quotePrefix="0" xfId="0">
      <alignment horizontal="center" vertical="center" wrapText="1"/>
    </xf>
    <xf numFmtId="3" fontId="19" fillId="5" borderId="3" applyAlignment="1" pivotButton="0" quotePrefix="0" xfId="0">
      <alignment horizontal="center" vertical="center"/>
    </xf>
    <xf numFmtId="0" fontId="19" fillId="5" borderId="3" applyAlignment="1" pivotButton="0" quotePrefix="0" xfId="0">
      <alignment horizontal="center" vertical="center" wrapText="1"/>
    </xf>
    <xf numFmtId="0" fontId="19" fillId="0" borderId="0" applyAlignment="1" pivotButton="0" quotePrefix="0" xfId="0">
      <alignment horizontal="center" wrapText="1"/>
    </xf>
    <xf numFmtId="3" fontId="18" fillId="0" borderId="0" applyAlignment="1" pivotButton="0" quotePrefix="0" xfId="0">
      <alignment horizontal="center" vertical="center"/>
    </xf>
    <xf numFmtId="3" fontId="19" fillId="0" borderId="0" applyAlignment="1" pivotButton="0" quotePrefix="0" xfId="0">
      <alignment horizontal="center" vertical="center"/>
    </xf>
    <xf numFmtId="3" fontId="18" fillId="0" borderId="0" applyAlignment="1" pivotButton="0" quotePrefix="0" xfId="0">
      <alignment horizontal="center"/>
    </xf>
    <xf numFmtId="3" fontId="21" fillId="0" borderId="0" applyAlignment="1" pivotButton="0" quotePrefix="0" xfId="0">
      <alignment horizontal="center"/>
    </xf>
    <xf numFmtId="3" fontId="18" fillId="0" borderId="0" applyAlignment="1" pivotButton="0" quotePrefix="0" xfId="0">
      <alignment horizontal="center" vertical="center" wrapText="1"/>
    </xf>
    <xf numFmtId="3" fontId="19" fillId="0" borderId="0" applyAlignment="1" pivotButton="0" quotePrefix="0" xfId="0">
      <alignment horizontal="center" vertical="center" wrapText="1"/>
    </xf>
    <xf numFmtId="0" fontId="22" fillId="4" borderId="3" applyAlignment="1" pivotButton="0" quotePrefix="0" xfId="0">
      <alignment vertical="center"/>
    </xf>
    <xf numFmtId="0" fontId="5" fillId="0" borderId="3" applyAlignment="1" pivotButton="0" quotePrefix="0" xfId="0">
      <alignment vertical="center"/>
    </xf>
    <xf numFmtId="0" fontId="21" fillId="0" borderId="0" applyAlignment="1" pivotButton="0" quotePrefix="0" xfId="0">
      <alignment vertical="center"/>
    </xf>
    <xf numFmtId="0" fontId="17" fillId="0" borderId="0" applyAlignment="1" pivotButton="0" quotePrefix="0" xfId="0">
      <alignment horizontal="center"/>
    </xf>
    <xf numFmtId="166" fontId="2" fillId="2" borderId="0" applyAlignment="1" pivotButton="0" quotePrefix="0" xfId="0">
      <alignment horizontal="center" vertical="center" wrapText="1"/>
    </xf>
    <xf numFmtId="167" fontId="4" fillId="4" borderId="0" applyAlignment="1" pivotButton="0" quotePrefix="0" xfId="0">
      <alignment horizontal="center" vertical="center"/>
    </xf>
    <xf numFmtId="167" fontId="10" fillId="0" borderId="0" applyAlignment="1" pivotButton="0" quotePrefix="0" xfId="0">
      <alignment horizontal="center" vertical="center"/>
    </xf>
    <xf numFmtId="167" fontId="4" fillId="2" borderId="0" applyAlignment="1" pivotButton="0" quotePrefix="0" xfId="0">
      <alignment horizontal="center" vertical="center"/>
    </xf>
    <xf numFmtId="170" fontId="2" fillId="3" borderId="0" applyAlignment="1" pivotButton="0" quotePrefix="0" xfId="1">
      <alignment horizontal="center" vertical="center"/>
    </xf>
    <xf numFmtId="166" fontId="4" fillId="2" borderId="0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70" fontId="2" fillId="5" borderId="0" applyAlignment="1" pivotButton="0" quotePrefix="0" xfId="1">
      <alignment horizontal="center" vertical="center"/>
    </xf>
    <xf numFmtId="170" fontId="2" fillId="6" borderId="0" applyAlignment="1" pivotButton="0" quotePrefix="0" xfId="1">
      <alignment horizontal="center" vertical="center"/>
    </xf>
    <xf numFmtId="0" fontId="2" fillId="0" borderId="4" applyAlignment="1" pivotButton="0" quotePrefix="0" xfId="0">
      <alignment horizontal="center" wrapText="1"/>
    </xf>
    <xf numFmtId="167" fontId="12" fillId="4" borderId="4" applyAlignment="1" pivotButton="0" quotePrefix="0" xfId="0">
      <alignment horizontal="center" vertical="center"/>
    </xf>
    <xf numFmtId="166" fontId="4" fillId="0" borderId="4" applyAlignment="1" pivotButton="0" quotePrefix="0" xfId="0">
      <alignment horizontal="center" vertical="center"/>
    </xf>
    <xf numFmtId="167" fontId="4" fillId="2" borderId="4" applyAlignment="1" pivotButton="0" quotePrefix="0" xfId="0">
      <alignment horizontal="center" vertical="center"/>
    </xf>
    <xf numFmtId="170" fontId="2" fillId="5" borderId="4" applyAlignment="1" pivotButton="0" quotePrefix="0" xfId="0">
      <alignment horizontal="center" vertical="center"/>
    </xf>
    <xf numFmtId="166" fontId="2" fillId="5" borderId="4" applyAlignment="1" pivotButton="0" quotePrefix="0" xfId="0">
      <alignment horizontal="center" vertical="center" wrapText="1"/>
    </xf>
    <xf numFmtId="0" fontId="4" fillId="0" borderId="0" pivotButton="0" quotePrefix="0" xfId="0"/>
    <xf numFmtId="170" fontId="4" fillId="0" borderId="0" applyAlignment="1" pivotButton="0" quotePrefix="0" xfId="0">
      <alignment horizontal="center"/>
    </xf>
    <xf numFmtId="0" fontId="27" fillId="0" borderId="3" applyAlignment="1" pivotButton="0" quotePrefix="0" xfId="10">
      <alignment horizontal="center"/>
    </xf>
    <xf numFmtId="174" fontId="4" fillId="0" borderId="3" applyAlignment="1" pivotButton="0" quotePrefix="0" xfId="0">
      <alignment horizontal="center" vertical="center"/>
    </xf>
    <xf numFmtId="174" fontId="10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10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4" fillId="0" borderId="4" applyAlignment="1" pivotButton="0" quotePrefix="0" xfId="0">
      <alignment horizontal="center" vertical="center"/>
    </xf>
    <xf numFmtId="167" fontId="10" fillId="0" borderId="4" applyAlignment="1" pivotButton="0" quotePrefix="0" xfId="0">
      <alignment horizontal="center" vertical="center"/>
    </xf>
    <xf numFmtId="174" fontId="4" fillId="0" borderId="3" applyAlignment="1" pivotButton="0" quotePrefix="0" xfId="0">
      <alignment horizontal="center" vertical="center"/>
    </xf>
    <xf numFmtId="169" fontId="4" fillId="0" borderId="3" applyAlignment="1" pivotButton="0" quotePrefix="0" xfId="0">
      <alignment horizontal="center" vertical="center"/>
    </xf>
    <xf numFmtId="169" fontId="10" fillId="0" borderId="3" applyAlignment="1" pivotButton="0" quotePrefix="0" xfId="0">
      <alignment horizontal="center" vertical="center"/>
    </xf>
    <xf numFmtId="167" fontId="18" fillId="0" borderId="0" applyAlignment="1" pivotButton="0" quotePrefix="0" xfId="0">
      <alignment horizontal="center" vertic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3" fontId="30" fillId="0" borderId="3" applyAlignment="1" pivotButton="0" quotePrefix="0" xfId="0">
      <alignment horizontal="center" vertical="center"/>
    </xf>
    <xf numFmtId="3" fontId="31" fillId="0" borderId="3" applyAlignment="1" pivotButton="0" quotePrefix="0" xfId="0">
      <alignment horizontal="center" vertic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0" fontId="4" fillId="0" borderId="3" applyAlignment="1" pivotButton="0" quotePrefix="0" xfId="12">
      <alignment horizontal="center" vertical="center"/>
    </xf>
    <xf numFmtId="0" fontId="10" fillId="0" borderId="3" applyAlignment="1" pivotButton="0" quotePrefix="0" xfId="12">
      <alignment horizontal="center" vertic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3" fontId="2" fillId="6" borderId="3" applyAlignment="1" pivotButton="0" quotePrefix="0" xfId="0">
      <alignment horizontal="center" vertical="center"/>
    </xf>
    <xf numFmtId="170" fontId="2" fillId="6" borderId="3" applyAlignment="1" pivotButton="0" quotePrefix="0" xfId="1">
      <alignment horizontal="center" vertical="center"/>
    </xf>
    <xf numFmtId="3" fontId="4" fillId="6" borderId="3" applyAlignment="1" pivotButton="0" quotePrefix="0" xfId="0">
      <alignment horizontal="center" vertical="center"/>
    </xf>
    <xf numFmtId="17" fontId="2" fillId="0" borderId="3" applyAlignment="1" pivotButton="0" quotePrefix="0" xfId="0">
      <alignment horizontal="center" wrapText="1"/>
    </xf>
    <xf numFmtId="17" fontId="2" fillId="0" borderId="1" applyAlignment="1" pivotButton="0" quotePrefix="0" xfId="0">
      <alignment horizontal="center" wrapText="1"/>
    </xf>
    <xf numFmtId="3" fontId="4" fillId="0" borderId="0" applyAlignment="1" pivotButton="0" quotePrefix="0" xfId="0">
      <alignment horizontal="right"/>
    </xf>
    <xf numFmtId="3" fontId="4" fillId="0" borderId="3" applyAlignment="1" pivotButton="0" quotePrefix="0" xfId="0">
      <alignment horizontal="right"/>
    </xf>
    <xf numFmtId="3" fontId="4" fillId="0" borderId="3" applyAlignment="1" pivotButton="0" quotePrefix="0" xfId="0">
      <alignment horizontal="center"/>
    </xf>
    <xf numFmtId="0" fontId="2" fillId="0" borderId="0" pivotButton="0" quotePrefix="0" xfId="0"/>
    <xf numFmtId="0" fontId="2" fillId="0" borderId="0" applyAlignment="1" pivotButton="0" quotePrefix="0" xfId="0">
      <alignment horizontal="center"/>
    </xf>
    <xf numFmtId="0" fontId="32" fillId="0" borderId="0" applyAlignment="1" pivotButton="0" quotePrefix="0" xfId="0">
      <alignment horizontal="right"/>
    </xf>
    <xf numFmtId="0" fontId="32" fillId="0" borderId="0" applyAlignment="1" pivotButton="0" quotePrefix="0" xfId="0">
      <alignment horizontal="center"/>
    </xf>
    <xf numFmtId="3" fontId="2" fillId="0" borderId="3" applyAlignment="1" pivotButton="0" quotePrefix="0" xfId="0">
      <alignment horizontal="center"/>
    </xf>
    <xf numFmtId="0" fontId="18" fillId="0" borderId="0" pivotButton="0" quotePrefix="0" xfId="0"/>
    <xf numFmtId="3" fontId="2" fillId="0" borderId="3" applyAlignment="1" pivotButton="0" quotePrefix="0" xfId="0">
      <alignment horizontal="right"/>
    </xf>
    <xf numFmtId="166" fontId="18" fillId="0" borderId="0" applyAlignment="1" pivotButton="0" quotePrefix="0" xfId="0">
      <alignment horizontal="center" vertical="center"/>
    </xf>
    <xf numFmtId="167" fontId="18" fillId="2" borderId="0" applyAlignment="1" pivotButton="0" quotePrefix="0" xfId="0">
      <alignment horizontal="center" vertical="center"/>
    </xf>
    <xf numFmtId="170" fontId="19" fillId="3" borderId="0" applyAlignment="1" pivotButton="0" quotePrefix="0" xfId="1">
      <alignment horizontal="center" vertical="center"/>
    </xf>
    <xf numFmtId="166" fontId="19" fillId="2" borderId="0" applyAlignment="1" pivotButton="0" quotePrefix="0" xfId="0">
      <alignment horizontal="center" vertical="center" wrapText="1"/>
    </xf>
    <xf numFmtId="167" fontId="18" fillId="4" borderId="0" applyAlignment="1" pivotButton="0" quotePrefix="0" xfId="0">
      <alignment horizontal="center" vertical="center"/>
    </xf>
    <xf numFmtId="0" fontId="33" fillId="0" borderId="0" applyAlignment="1" pivotButton="0" quotePrefix="0" xfId="0">
      <alignment vertical="center"/>
    </xf>
    <xf numFmtId="0" fontId="33" fillId="7" borderId="0" applyAlignment="1" pivotButton="0" quotePrefix="0" xfId="0">
      <alignment vertical="center"/>
    </xf>
    <xf numFmtId="0" fontId="3" fillId="8" borderId="3" applyAlignment="1" pivotButton="0" quotePrefix="0" xfId="0">
      <alignment vertical="center"/>
    </xf>
    <xf numFmtId="164" fontId="4" fillId="8" borderId="3" applyAlignment="1" pivotButton="0" quotePrefix="0" xfId="0">
      <alignment horizontal="center" vertical="center"/>
    </xf>
    <xf numFmtId="0" fontId="4" fillId="8" borderId="3" applyAlignment="1" pivotButton="0" quotePrefix="0" xfId="0">
      <alignment horizontal="center" vertical="center"/>
    </xf>
    <xf numFmtId="0" fontId="4" fillId="8" borderId="3" applyAlignment="1" pivotButton="0" quotePrefix="0" xfId="12">
      <alignment horizontal="center"/>
    </xf>
    <xf numFmtId="174" fontId="4" fillId="8" borderId="3" applyAlignment="1" pivotButton="0" quotePrefix="0" xfId="0">
      <alignment horizontal="center" vertical="center"/>
    </xf>
    <xf numFmtId="167" fontId="4" fillId="8" borderId="3" applyAlignment="1" pivotButton="0" quotePrefix="0" xfId="0">
      <alignment horizontal="center" vertical="center"/>
    </xf>
    <xf numFmtId="0" fontId="5" fillId="8" borderId="3" applyAlignment="1" pivotButton="0" quotePrefix="0" xfId="0">
      <alignment vertical="center"/>
    </xf>
    <xf numFmtId="0" fontId="10" fillId="8" borderId="3" applyAlignment="1" pivotButton="0" quotePrefix="0" xfId="12">
      <alignment horizontal="center"/>
    </xf>
    <xf numFmtId="174" fontId="10" fillId="8" borderId="3" applyAlignment="1" pivotButton="0" quotePrefix="0" xfId="0">
      <alignment horizontal="center" vertical="center"/>
    </xf>
    <xf numFmtId="167" fontId="10" fillId="8" borderId="3" applyAlignment="1" pivotButton="0" quotePrefix="0" xfId="0">
      <alignment horizontal="center" vertical="center"/>
    </xf>
    <xf numFmtId="0" fontId="4" fillId="8" borderId="3" applyAlignment="1" pivotButton="0" quotePrefix="0" xfId="0">
      <alignment vertical="center"/>
    </xf>
    <xf numFmtId="0" fontId="2" fillId="8" borderId="3" applyAlignment="1" pivotButton="0" quotePrefix="0" xfId="0">
      <alignment horizontal="center" vertical="center"/>
    </xf>
    <xf numFmtId="3" fontId="4" fillId="8" borderId="3" applyAlignment="1" pivotButton="0" quotePrefix="0" xfId="0">
      <alignment horizontal="center" vertical="center"/>
    </xf>
    <xf numFmtId="166" fontId="4" fillId="8" borderId="3" applyAlignment="1" pivotButton="0" quotePrefix="0" xfId="0">
      <alignment horizontal="center" vertical="center"/>
    </xf>
    <xf numFmtId="0" fontId="10" fillId="0" borderId="0" pivotButton="0" quotePrefix="0" xfId="0"/>
    <xf numFmtId="9" fontId="4" fillId="0" borderId="0" applyAlignment="1" pivotButton="0" quotePrefix="0" xfId="13">
      <alignment horizontal="center" vertical="center"/>
    </xf>
    <xf numFmtId="169" fontId="4" fillId="0" borderId="0" applyAlignment="1" pivotButton="0" quotePrefix="0" xfId="0">
      <alignment horizontal="center"/>
    </xf>
    <xf numFmtId="169" fontId="4" fillId="8" borderId="3" applyAlignment="1" pivotButton="0" quotePrefix="0" xfId="0">
      <alignment horizontal="center" vertical="center"/>
    </xf>
    <xf numFmtId="0" fontId="4" fillId="8" borderId="3" applyAlignment="1" pivotButton="0" quotePrefix="0" xfId="10">
      <alignment horizontal="center"/>
    </xf>
    <xf numFmtId="0" fontId="10" fillId="8" borderId="3" applyAlignment="1" pivotButton="0" quotePrefix="0" xfId="10">
      <alignment horizontal="center"/>
    </xf>
    <xf numFmtId="0" fontId="11" fillId="8" borderId="3" applyAlignment="1" pivotButton="0" quotePrefix="0" xfId="0">
      <alignment vertical="center"/>
    </xf>
    <xf numFmtId="164" fontId="12" fillId="8" borderId="3" applyAlignment="1" pivotButton="0" quotePrefix="0" xfId="0">
      <alignment horizontal="center" vertical="center"/>
    </xf>
    <xf numFmtId="0" fontId="12" fillId="8" borderId="3" applyAlignment="1" pivotButton="0" quotePrefix="0" xfId="0">
      <alignment horizontal="center" vertical="center"/>
    </xf>
    <xf numFmtId="167" fontId="12" fillId="8" borderId="3" applyAlignment="1" pivotButton="0" quotePrefix="0" xfId="0">
      <alignment horizontal="center" vertical="center"/>
    </xf>
    <xf numFmtId="0" fontId="8" fillId="8" borderId="3" applyAlignment="1" pivotButton="0" quotePrefix="0" xfId="0">
      <alignment vertical="center"/>
    </xf>
    <xf numFmtId="3" fontId="2" fillId="8" borderId="3" applyAlignment="1" pivotButton="0" quotePrefix="0" xfId="0">
      <alignment horizontal="center" vertical="center"/>
    </xf>
    <xf numFmtId="170" fontId="2" fillId="8" borderId="3" applyAlignment="1" pivotButton="0" quotePrefix="0" xfId="1">
      <alignment horizontal="center" vertical="center"/>
    </xf>
    <xf numFmtId="0" fontId="2" fillId="8" borderId="3" applyAlignment="1" pivotButton="0" quotePrefix="0" xfId="0">
      <alignment horizontal="center" vertical="center" wrapText="1"/>
    </xf>
    <xf numFmtId="169" fontId="4" fillId="0" borderId="0" applyAlignment="1" pivotButton="0" quotePrefix="0" xfId="0">
      <alignment horizontal="right"/>
    </xf>
    <xf numFmtId="0" fontId="4" fillId="0" borderId="0" applyAlignment="1" pivotButton="0" quotePrefix="0" xfId="0">
      <alignment horizontal="right"/>
    </xf>
    <xf numFmtId="169" fontId="2" fillId="0" borderId="0" applyAlignment="1" pivotButton="0" quotePrefix="0" xfId="0">
      <alignment horizontal="right"/>
    </xf>
    <xf numFmtId="169" fontId="10" fillId="0" borderId="0" applyAlignment="1" pivotButton="0" quotePrefix="0" xfId="0">
      <alignment horizontal="right"/>
    </xf>
    <xf numFmtId="165" fontId="2" fillId="0" borderId="0" applyAlignment="1" pivotButton="0" quotePrefix="0" xfId="13">
      <alignment horizontal="center"/>
    </xf>
    <xf numFmtId="165" fontId="4" fillId="0" borderId="0" applyAlignment="1" pivotButton="0" quotePrefix="0" xfId="13">
      <alignment horizontal="center"/>
    </xf>
    <xf numFmtId="165" fontId="10" fillId="0" borderId="0" applyAlignment="1" pivotButton="0" quotePrefix="0" xfId="13">
      <alignment horizont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166" fontId="2" fillId="8" borderId="3" applyAlignment="1" pivotButton="0" quotePrefix="0" xfId="0">
      <alignment horizontal="center" vertical="center" wrapText="1"/>
    </xf>
    <xf numFmtId="0" fontId="4" fillId="9" borderId="3" applyAlignment="1" pivotButton="0" quotePrefix="0" xfId="12">
      <alignment horizontal="center"/>
    </xf>
    <xf numFmtId="0" fontId="10" fillId="9" borderId="3" applyAlignment="1" pivotButton="0" quotePrefix="0" xfId="12">
      <alignment horizontal="center"/>
    </xf>
    <xf numFmtId="3" fontId="4" fillId="9" borderId="3" applyAlignment="1" pivotButton="0" quotePrefix="0" xfId="0">
      <alignment horizontal="center" vertic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0">
      <alignment horizontal="center" vertical="center"/>
    </xf>
    <xf numFmtId="0" fontId="10" fillId="0" borderId="3" applyAlignment="1" pivotButton="0" quotePrefix="0" xfId="0">
      <alignment horizontal="center" vertical="center"/>
    </xf>
    <xf numFmtId="3" fontId="30" fillId="0" borderId="3" applyAlignment="1" pivotButton="0" quotePrefix="0" xfId="0">
      <alignment horizontal="center" vertical="center"/>
    </xf>
    <xf numFmtId="3" fontId="31" fillId="0" borderId="3" applyAlignment="1" pivotButton="0" quotePrefix="0" xfId="0">
      <alignment horizontal="center" vertical="center"/>
    </xf>
    <xf numFmtId="3" fontId="10" fillId="0" borderId="3" applyAlignment="1" pivotButton="0" quotePrefix="0" xfId="0">
      <alignment horizontal="center" vertical="center"/>
    </xf>
    <xf numFmtId="0" fontId="4" fillId="8" borderId="3" applyAlignment="1" pivotButton="0" quotePrefix="0" xfId="12">
      <alignment horizontal="center"/>
    </xf>
    <xf numFmtId="0" fontId="10" fillId="8" borderId="3" applyAlignment="1" pivotButton="0" quotePrefix="0" xfId="12">
      <alignment horizontal="center"/>
    </xf>
    <xf numFmtId="0" fontId="4" fillId="9" borderId="3" applyAlignment="1" pivotButton="0" quotePrefix="0" xfId="12">
      <alignment horizontal="center"/>
    </xf>
    <xf numFmtId="0" fontId="10" fillId="9" borderId="3" applyAlignment="1" pivotButton="0" quotePrefix="0" xfId="12">
      <alignment horizontal="center"/>
    </xf>
    <xf numFmtId="3" fontId="4" fillId="0" borderId="0" applyAlignment="1" pivotButton="0" quotePrefix="0" xfId="0">
      <alignment horizontal="center"/>
    </xf>
    <xf numFmtId="3" fontId="18" fillId="0" borderId="0" applyAlignment="1" pivotButton="0" quotePrefix="0" xfId="0">
      <alignment horizontal="center" vertical="center"/>
    </xf>
    <xf numFmtId="0" fontId="10" fillId="0" borderId="0" pivotButton="0" quotePrefix="0" xfId="0"/>
    <xf numFmtId="167" fontId="4" fillId="8" borderId="0" applyAlignment="1" pivotButton="0" quotePrefix="0" xfId="0">
      <alignment horizontal="center" vertical="center"/>
    </xf>
    <xf numFmtId="167" fontId="10" fillId="8" borderId="0" applyAlignment="1" pivotButton="0" quotePrefix="0" xfId="0">
      <alignment horizontal="center" vertical="center"/>
    </xf>
    <xf numFmtId="166" fontId="4" fillId="8" borderId="0" applyAlignment="1" pivotButton="0" quotePrefix="0" xfId="0">
      <alignment horizontal="center" vertical="center"/>
    </xf>
    <xf numFmtId="170" fontId="2" fillId="8" borderId="0" applyAlignment="1" pivotButton="0" quotePrefix="0" xfId="1">
      <alignment horizontal="center" vertical="center"/>
    </xf>
    <xf numFmtId="166" fontId="2" fillId="8" borderId="0" applyAlignment="1" pivotButton="0" quotePrefix="0" xfId="0">
      <alignment horizontal="center" vertical="center" wrapText="1"/>
    </xf>
    <xf numFmtId="170" fontId="4" fillId="5" borderId="0" applyAlignment="1" pivotButton="0" quotePrefix="0" xfId="1">
      <alignment horizontal="center" vertical="center"/>
    </xf>
    <xf numFmtId="169" fontId="4" fillId="0" borderId="0" applyAlignment="1" pivotButton="0" quotePrefix="0" xfId="0">
      <alignment horizontal="center" vertical="center"/>
    </xf>
    <xf numFmtId="170" fontId="2" fillId="5" borderId="0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 wrapText="1"/>
    </xf>
    <xf numFmtId="9" fontId="4" fillId="0" borderId="0" applyAlignment="1" pivotButton="0" quotePrefix="0" xfId="0">
      <alignment horizontal="center" vertical="center"/>
    </xf>
    <xf numFmtId="167" fontId="12" fillId="4" borderId="0" applyAlignment="1" pivotButton="0" quotePrefix="0" xfId="0">
      <alignment horizontal="center" vertical="center"/>
    </xf>
    <xf numFmtId="170" fontId="4" fillId="2" borderId="0" applyAlignment="1" pivotButton="0" quotePrefix="0" xfId="0">
      <alignment horizontal="center" vertical="center"/>
    </xf>
    <xf numFmtId="170" fontId="2" fillId="3" borderId="0" applyAlignment="1" pivotButton="0" quotePrefix="0" xfId="0">
      <alignment horizontal="center" vertical="center"/>
    </xf>
    <xf numFmtId="166" fontId="2" fillId="3" borderId="0" applyAlignment="1" pivotButton="0" quotePrefix="0" xfId="0">
      <alignment horizontal="center" vertical="center" wrapText="1"/>
    </xf>
    <xf numFmtId="166" fontId="2" fillId="5" borderId="0" applyAlignment="1" pivotButton="0" quotePrefix="0" xfId="1">
      <alignment horizontal="center" vertical="center"/>
    </xf>
    <xf numFmtId="165" fontId="0" fillId="0" borderId="0" pivotButton="0" quotePrefix="0" xfId="0"/>
    <xf numFmtId="169" fontId="4" fillId="8" borderId="0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/>
    </xf>
    <xf numFmtId="174" fontId="2" fillId="0" borderId="0" applyAlignment="1" pivotButton="0" quotePrefix="0" xfId="0">
      <alignment horizontal="center" wrapText="1"/>
    </xf>
    <xf numFmtId="174" fontId="12" fillId="0" borderId="0" applyAlignment="1" pivotButton="0" quotePrefix="0" xfId="0">
      <alignment horizontal="center" vertical="center"/>
    </xf>
    <xf numFmtId="174" fontId="4" fillId="0" borderId="0" applyAlignment="1" pivotButton="0" quotePrefix="0" xfId="0">
      <alignment horizontal="center" vertical="center"/>
    </xf>
    <xf numFmtId="174" fontId="4" fillId="0" borderId="0" applyAlignment="1" pivotButton="0" quotePrefix="0" xfId="1">
      <alignment horizontal="center" vertical="center"/>
    </xf>
    <xf numFmtId="174" fontId="4" fillId="0" borderId="0" applyAlignment="1" pivotButton="0" quotePrefix="0" xfId="0">
      <alignment horizontal="center"/>
    </xf>
    <xf numFmtId="174" fontId="4" fillId="0" borderId="2" applyAlignment="1" pivotButton="0" quotePrefix="0" xfId="0">
      <alignment horizontal="center"/>
    </xf>
    <xf numFmtId="0" fontId="2" fillId="0" borderId="0" applyAlignment="1" pivotButton="0" quotePrefix="0" xfId="0">
      <alignment horizontal="center" wrapText="1"/>
    </xf>
    <xf numFmtId="3" fontId="4" fillId="0" borderId="0" applyAlignment="1" pivotButton="0" quotePrefix="0" xfId="0">
      <alignment horizontal="center" vertical="center"/>
    </xf>
    <xf numFmtId="3" fontId="2" fillId="0" borderId="0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/>
    </xf>
    <xf numFmtId="167" fontId="12" fillId="8" borderId="0" applyAlignment="1" pivotButton="0" quotePrefix="0" xfId="0">
      <alignment horizontal="center" vertical="center"/>
    </xf>
    <xf numFmtId="167" fontId="4" fillId="0" borderId="0" applyAlignment="1" pivotButton="0" quotePrefix="0" xfId="0">
      <alignment vertical="center"/>
    </xf>
    <xf numFmtId="174" fontId="10" fillId="0" borderId="0" applyAlignment="1" pivotButton="0" quotePrefix="0" xfId="0">
      <alignment horizontal="center" vertical="center"/>
    </xf>
    <xf numFmtId="174" fontId="4" fillId="2" borderId="0" applyAlignment="1" pivotButton="0" quotePrefix="0" xfId="0">
      <alignment horizontal="center" vertical="center"/>
    </xf>
    <xf numFmtId="165" fontId="4" fillId="0" borderId="0" pivotButton="0" quotePrefix="0" xfId="13"/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169" fontId="4" fillId="0" borderId="0" applyAlignment="1" pivotButton="0" quotePrefix="0" xfId="0">
      <alignment horizontal="center"/>
    </xf>
    <xf numFmtId="3" fontId="4" fillId="0" borderId="0" applyAlignment="1" pivotButton="0" quotePrefix="0" xfId="0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3" fontId="4" fillId="0" borderId="3" applyAlignment="1" pivotButton="0" quotePrefix="0" xfId="12">
      <alignment horizontal="center"/>
    </xf>
    <xf numFmtId="3" fontId="2" fillId="10" borderId="3" applyAlignment="1" pivotButton="0" quotePrefix="0" xfId="0">
      <alignment horizontal="center"/>
    </xf>
    <xf numFmtId="0" fontId="4" fillId="0" borderId="3" applyAlignment="1" pivotButton="0" quotePrefix="0" xfId="12">
      <alignment horizontal="center" vertical="center"/>
    </xf>
    <xf numFmtId="0" fontId="10" fillId="0" borderId="3" applyAlignment="1" pivotButton="0" quotePrefix="0" xfId="12">
      <alignment horizontal="center" vertical="center"/>
    </xf>
    <xf numFmtId="0" fontId="10" fillId="0" borderId="3" applyAlignment="1" pivotButton="0" quotePrefix="0" xfId="0">
      <alignment horizontal="center" vertical="center"/>
    </xf>
    <xf numFmtId="0" fontId="4" fillId="8" borderId="3" applyAlignment="1" pivotButton="0" quotePrefix="0" xfId="10">
      <alignment horizontal="center"/>
    </xf>
    <xf numFmtId="0" fontId="10" fillId="8" borderId="3" applyAlignment="1" pivotButton="0" quotePrefix="0" xfId="10">
      <alignment horizontal="center"/>
    </xf>
    <xf numFmtId="3" fontId="4" fillId="10" borderId="3" applyAlignment="1" pivotButton="0" quotePrefix="0" xfId="0">
      <alignment horizontal="center"/>
    </xf>
    <xf numFmtId="0" fontId="21" fillId="0" borderId="3" applyAlignment="1" pivotButton="0" quotePrefix="0" xfId="0">
      <alignment vertical="center"/>
    </xf>
    <xf numFmtId="0" fontId="27" fillId="0" borderId="3" applyAlignment="1" pivotButton="0" quotePrefix="0" xfId="10">
      <alignment horizontal="center"/>
    </xf>
    <xf numFmtId="0" fontId="19" fillId="0" borderId="0" applyAlignment="1" pivotButton="0" quotePrefix="0" xfId="0">
      <alignment horizontal="center" wrapText="1"/>
    </xf>
    <xf numFmtId="3" fontId="19" fillId="0" borderId="0" applyAlignment="1" pivotButton="0" quotePrefix="0" xfId="0">
      <alignment horizontal="center" vertical="center"/>
    </xf>
    <xf numFmtId="3" fontId="18" fillId="0" borderId="0" applyAlignment="1" pivotButton="0" quotePrefix="0" xfId="0">
      <alignment horizontal="center"/>
    </xf>
    <xf numFmtId="3" fontId="21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  <xf numFmtId="169" fontId="4" fillId="0" borderId="0" applyAlignment="1" pivotButton="0" quotePrefix="0" xfId="0">
      <alignment horizontal="center" vertic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1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right" vertical="center"/>
    </xf>
    <xf numFmtId="0" fontId="11" fillId="11" borderId="3" applyAlignment="1" pivotButton="0" quotePrefix="0" xfId="0">
      <alignment vertical="center"/>
    </xf>
    <xf numFmtId="170" fontId="4" fillId="0" borderId="0" applyAlignment="1" pivotButton="0" quotePrefix="0" xfId="0">
      <alignment horizontal="right"/>
    </xf>
    <xf numFmtId="0" fontId="4" fillId="0" borderId="3" applyAlignment="1" pivotButton="0" quotePrefix="0" xfId="15">
      <alignment horizontal="center"/>
    </xf>
    <xf numFmtId="0" fontId="10" fillId="0" borderId="3" applyAlignment="1" pivotButton="0" quotePrefix="0" xfId="15">
      <alignment horizontal="center"/>
    </xf>
    <xf numFmtId="0" fontId="4" fillId="0" borderId="3" applyAlignment="1" pivotButton="0" quotePrefix="0" xfId="18">
      <alignment horizontal="center"/>
    </xf>
    <xf numFmtId="0" fontId="10" fillId="0" borderId="3" applyAlignment="1" pivotButton="0" quotePrefix="0" xfId="18">
      <alignment horizontal="center"/>
    </xf>
    <xf numFmtId="3" fontId="18" fillId="0" borderId="0" applyAlignment="1" pivotButton="0" quotePrefix="0" xfId="0">
      <alignment horizontal="center" vertical="center" wrapText="1"/>
    </xf>
    <xf numFmtId="3" fontId="19" fillId="0" borderId="0" applyAlignment="1" pivotButton="0" quotePrefix="0" xfId="0">
      <alignment horizontal="center" vertical="center" wrapText="1"/>
    </xf>
    <xf numFmtId="0" fontId="4" fillId="8" borderId="3" applyAlignment="1" pivotButton="0" quotePrefix="0" xfId="15">
      <alignment horizontal="center"/>
    </xf>
    <xf numFmtId="0" fontId="10" fillId="8" borderId="3" applyAlignment="1" pivotButton="0" quotePrefix="0" xfId="15">
      <alignment horizontal="center"/>
    </xf>
    <xf numFmtId="0" fontId="2" fillId="0" borderId="3" pivotButton="0" quotePrefix="0" xfId="19"/>
    <xf numFmtId="0" fontId="2" fillId="0" borderId="3" applyAlignment="1" pivotButton="0" quotePrefix="0" xfId="19">
      <alignment horizontal="center"/>
    </xf>
    <xf numFmtId="0" fontId="2" fillId="0" borderId="3" applyAlignment="1" pivotButton="0" quotePrefix="0" xfId="19">
      <alignment horizontal="center" wrapText="1"/>
    </xf>
    <xf numFmtId="0" fontId="2" fillId="0" borderId="1" applyAlignment="1" pivotButton="0" quotePrefix="0" xfId="19">
      <alignment horizontal="center" wrapText="1"/>
    </xf>
    <xf numFmtId="0" fontId="2" fillId="0" borderId="0" pivotButton="0" quotePrefix="0" xfId="19"/>
    <xf numFmtId="0" fontId="11" fillId="4" borderId="3" applyAlignment="1" pivotButton="0" quotePrefix="0" xfId="19">
      <alignment vertical="center"/>
    </xf>
    <xf numFmtId="164" fontId="12" fillId="4" borderId="3" applyAlignment="1" pivotButton="0" quotePrefix="0" xfId="19">
      <alignment horizontal="center" vertical="center"/>
    </xf>
    <xf numFmtId="0" fontId="12" fillId="4" borderId="3" applyAlignment="1" pivotButton="0" quotePrefix="0" xfId="19">
      <alignment horizontal="center" vertical="center"/>
    </xf>
    <xf numFmtId="3" fontId="4" fillId="4" borderId="3" applyAlignment="1" pivotButton="0" quotePrefix="0" xfId="19">
      <alignment horizontal="center" vertical="center"/>
    </xf>
    <xf numFmtId="167" fontId="12" fillId="4" borderId="3" applyAlignment="1" pivotButton="0" quotePrefix="0" xfId="19">
      <alignment horizontal="center" vertical="center"/>
    </xf>
    <xf numFmtId="0" fontId="12" fillId="0" borderId="0" applyAlignment="1" pivotButton="0" quotePrefix="0" xfId="19">
      <alignment vertical="center"/>
    </xf>
    <xf numFmtId="0" fontId="3" fillId="0" borderId="3" applyAlignment="1" pivotButton="0" quotePrefix="0" xfId="19">
      <alignment vertical="center"/>
    </xf>
    <xf numFmtId="164" fontId="4" fillId="0" borderId="3" applyAlignment="1" pivotButton="0" quotePrefix="0" xfId="19">
      <alignment horizontal="center" vertical="center"/>
    </xf>
    <xf numFmtId="0" fontId="4" fillId="0" borderId="3" applyAlignment="1" pivotButton="0" quotePrefix="0" xfId="19">
      <alignment horizontal="center" vertical="center"/>
    </xf>
    <xf numFmtId="174" fontId="4" fillId="0" borderId="3" applyAlignment="1" pivotButton="0" quotePrefix="0" xfId="19">
      <alignment horizontal="center" vertical="center"/>
    </xf>
    <xf numFmtId="167" fontId="4" fillId="0" borderId="3" applyAlignment="1" pivotButton="0" quotePrefix="0" xfId="19">
      <alignment horizontal="center" vertical="center"/>
    </xf>
    <xf numFmtId="0" fontId="4" fillId="0" borderId="0" applyAlignment="1" pivotButton="0" quotePrefix="0" xfId="19">
      <alignment vertical="center"/>
    </xf>
    <xf numFmtId="0" fontId="5" fillId="2" borderId="3" applyAlignment="1" pivotButton="0" quotePrefix="0" xfId="19">
      <alignment vertical="center"/>
    </xf>
    <xf numFmtId="164" fontId="4" fillId="2" borderId="3" applyAlignment="1" pivotButton="0" quotePrefix="0" xfId="19">
      <alignment horizontal="center" vertical="center"/>
    </xf>
    <xf numFmtId="174" fontId="10" fillId="0" borderId="3" applyAlignment="1" pivotButton="0" quotePrefix="0" xfId="19">
      <alignment horizontal="center" vertical="center"/>
    </xf>
    <xf numFmtId="167" fontId="10" fillId="0" borderId="3" applyAlignment="1" pivotButton="0" quotePrefix="0" xfId="19">
      <alignment horizontal="center" vertical="center"/>
    </xf>
    <xf numFmtId="0" fontId="4" fillId="2" borderId="3" applyAlignment="1" pivotButton="0" quotePrefix="0" xfId="19">
      <alignment vertical="center"/>
    </xf>
    <xf numFmtId="0" fontId="2" fillId="0" borderId="3" applyAlignment="1" pivotButton="0" quotePrefix="0" xfId="19">
      <alignment horizontal="center" vertical="center"/>
    </xf>
    <xf numFmtId="3" fontId="4" fillId="0" borderId="3" applyAlignment="1" pivotButton="0" quotePrefix="0" xfId="19">
      <alignment horizontal="center" vertical="center"/>
    </xf>
    <xf numFmtId="166" fontId="4" fillId="0" borderId="3" applyAlignment="1" pivotButton="0" quotePrefix="0" xfId="19">
      <alignment horizontal="center" vertical="center"/>
    </xf>
    <xf numFmtId="0" fontId="4" fillId="2" borderId="3" applyAlignment="1" pivotButton="0" quotePrefix="0" xfId="19">
      <alignment horizontal="center" vertical="center"/>
    </xf>
    <xf numFmtId="3" fontId="4" fillId="2" borderId="3" applyAlignment="1" pivotButton="0" quotePrefix="0" xfId="19">
      <alignment horizontal="center" vertical="center"/>
    </xf>
    <xf numFmtId="167" fontId="4" fillId="2" borderId="3" applyAlignment="1" pivotButton="0" quotePrefix="0" xfId="19">
      <alignment horizontal="center" vertical="center"/>
    </xf>
    <xf numFmtId="0" fontId="8" fillId="3" borderId="3" applyAlignment="1" pivotButton="0" quotePrefix="0" xfId="19">
      <alignment vertical="center"/>
    </xf>
    <xf numFmtId="164" fontId="4" fillId="3" borderId="3" applyAlignment="1" pivotButton="0" quotePrefix="0" xfId="19">
      <alignment horizontal="center" vertical="center"/>
    </xf>
    <xf numFmtId="0" fontId="2" fillId="3" borderId="3" applyAlignment="1" pivotButton="0" quotePrefix="0" xfId="19">
      <alignment horizontal="center" vertical="center"/>
    </xf>
    <xf numFmtId="3" fontId="2" fillId="3" borderId="3" applyAlignment="1" pivotButton="0" quotePrefix="0" xfId="19">
      <alignment horizontal="center" vertical="center"/>
    </xf>
    <xf numFmtId="0" fontId="2" fillId="3" borderId="3" applyAlignment="1" pivotButton="0" quotePrefix="0" xfId="19">
      <alignment horizontal="center" vertical="center" wrapText="1"/>
    </xf>
    <xf numFmtId="0" fontId="1" fillId="0" borderId="0" pivotButton="0" quotePrefix="0" xfId="19"/>
    <xf numFmtId="0" fontId="8" fillId="5" borderId="3" applyAlignment="1" pivotButton="0" quotePrefix="0" xfId="19">
      <alignment vertical="center"/>
    </xf>
    <xf numFmtId="164" fontId="4" fillId="5" borderId="3" applyAlignment="1" pivotButton="0" quotePrefix="0" xfId="19">
      <alignment horizontal="center" vertical="center"/>
    </xf>
    <xf numFmtId="0" fontId="2" fillId="5" borderId="3" applyAlignment="1" pivotButton="0" quotePrefix="0" xfId="19">
      <alignment horizontal="center" vertical="center"/>
    </xf>
    <xf numFmtId="3" fontId="2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/>
    </xf>
    <xf numFmtId="0" fontId="2" fillId="5" borderId="3" applyAlignment="1" pivotButton="0" quotePrefix="0" xfId="19">
      <alignment horizontal="center" vertical="center" wrapText="1"/>
    </xf>
    <xf numFmtId="166" fontId="2" fillId="5" borderId="3" applyAlignment="1" pivotButton="0" quotePrefix="0" xfId="19">
      <alignment horizontal="center" vertical="center" wrapText="1"/>
    </xf>
    <xf numFmtId="0" fontId="33" fillId="0" borderId="0" applyAlignment="1" pivotButton="0" quotePrefix="0" xfId="19">
      <alignment vertical="center"/>
    </xf>
    <xf numFmtId="0" fontId="4" fillId="0" borderId="0" applyAlignment="1" pivotButton="0" quotePrefix="0" xfId="19">
      <alignment horizontal="center"/>
    </xf>
    <xf numFmtId="3" fontId="4" fillId="0" borderId="0" applyAlignment="1" pivotButton="0" quotePrefix="0" xfId="19">
      <alignment horizontal="center"/>
    </xf>
    <xf numFmtId="0" fontId="4" fillId="0" borderId="0" pivotButton="0" quotePrefix="0" xfId="19"/>
    <xf numFmtId="166" fontId="4" fillId="0" borderId="0" applyAlignment="1" pivotButton="0" quotePrefix="0" xfId="19">
      <alignment horizontal="center"/>
    </xf>
    <xf numFmtId="0" fontId="30" fillId="0" borderId="3" applyAlignment="1" pivotButton="0" quotePrefix="0" xfId="15">
      <alignment horizontal="center"/>
    </xf>
    <xf numFmtId="0" fontId="31" fillId="0" borderId="3" applyAlignment="1" pivotButton="0" quotePrefix="0" xfId="15">
      <alignment horizontal="center"/>
    </xf>
    <xf numFmtId="0" fontId="18" fillId="0" borderId="3" applyAlignment="1" pivotButton="0" quotePrefix="0" xfId="12">
      <alignment horizontal="center"/>
    </xf>
    <xf numFmtId="0" fontId="38" fillId="0" borderId="3" applyAlignment="1" pivotButton="0" quotePrefix="0" xfId="12">
      <alignment horizontal="center"/>
    </xf>
    <xf numFmtId="3" fontId="18" fillId="0" borderId="3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166" fontId="2" fillId="2" borderId="3" applyAlignment="1" pivotButton="0" quotePrefix="0" xfId="0">
      <alignment horizontal="center" vertical="center" wrapText="1"/>
    </xf>
    <xf numFmtId="166" fontId="2" fillId="2" borderId="0" applyAlignment="1" pivotButton="0" quotePrefix="0" xfId="0">
      <alignment horizontal="center" vertical="center" wrapText="1"/>
    </xf>
    <xf numFmtId="164" fontId="12" fillId="4" borderId="3" applyAlignment="1" pivotButton="0" quotePrefix="0" xfId="0">
      <alignment horizontal="center" vertical="center"/>
    </xf>
    <xf numFmtId="167" fontId="12" fillId="4" borderId="3" applyAlignment="1" pivotButton="0" quotePrefix="0" xfId="0">
      <alignment horizontal="center" vertical="center"/>
    </xf>
    <xf numFmtId="167" fontId="4" fillId="4" borderId="3" applyAlignment="1" pivotButton="0" quotePrefix="0" xfId="0">
      <alignment horizontal="center" vertical="center"/>
    </xf>
    <xf numFmtId="167" fontId="4" fillId="4" borderId="0" applyAlignment="1" pivotButton="0" quotePrefix="0" xfId="0">
      <alignment horizontal="center" vertical="center"/>
    </xf>
    <xf numFmtId="164" fontId="4" fillId="0" borderId="3" applyAlignment="1" pivotButton="0" quotePrefix="0" xfId="0">
      <alignment horizontal="center" vertical="center"/>
    </xf>
    <xf numFmtId="174" fontId="4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4" fillId="0" borderId="0" applyAlignment="1" pivotButton="0" quotePrefix="0" xfId="0">
      <alignment horizontal="center" vertical="center"/>
    </xf>
    <xf numFmtId="164" fontId="4" fillId="2" borderId="3" applyAlignment="1" pivotButton="0" quotePrefix="0" xfId="0">
      <alignment horizontal="center" vertical="center"/>
    </xf>
    <xf numFmtId="174" fontId="10" fillId="0" borderId="3" applyAlignment="1" pivotButton="0" quotePrefix="0" xfId="0">
      <alignment horizontal="center" vertical="center"/>
    </xf>
    <xf numFmtId="167" fontId="10" fillId="0" borderId="3" applyAlignment="1" pivotButton="0" quotePrefix="0" xfId="0">
      <alignment horizontal="center" vertical="center"/>
    </xf>
    <xf numFmtId="166" fontId="4" fillId="0" borderId="3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 vertical="center"/>
    </xf>
    <xf numFmtId="167" fontId="4" fillId="2" borderId="3" applyAlignment="1" pivotButton="0" quotePrefix="0" xfId="0">
      <alignment horizontal="center" vertical="center"/>
    </xf>
    <xf numFmtId="167" fontId="4" fillId="2" borderId="0" applyAlignment="1" pivotButton="0" quotePrefix="0" xfId="0">
      <alignment horizontal="center" vertical="center"/>
    </xf>
    <xf numFmtId="164" fontId="4" fillId="3" borderId="3" applyAlignment="1" pivotButton="0" quotePrefix="0" xfId="0">
      <alignment horizontal="center" vertical="center"/>
    </xf>
    <xf numFmtId="170" fontId="2" fillId="3" borderId="3" applyAlignment="1" pivotButton="0" quotePrefix="0" xfId="1">
      <alignment horizontal="center" vertical="center"/>
    </xf>
    <xf numFmtId="170" fontId="2" fillId="3" borderId="0" applyAlignment="1" pivotButton="0" quotePrefix="0" xfId="1">
      <alignment horizontal="center" vertical="center"/>
    </xf>
    <xf numFmtId="167" fontId="10" fillId="0" borderId="0" applyAlignment="1" pivotButton="0" quotePrefix="0" xfId="0">
      <alignment horizontal="center" vertical="center"/>
    </xf>
    <xf numFmtId="166" fontId="4" fillId="2" borderId="3" applyAlignment="1" pivotButton="0" quotePrefix="0" xfId="0">
      <alignment horizontal="center" vertical="center"/>
    </xf>
    <xf numFmtId="166" fontId="4" fillId="2" borderId="0" applyAlignment="1" pivotButton="0" quotePrefix="0" xfId="0">
      <alignment horizontal="center" vertical="center"/>
    </xf>
    <xf numFmtId="164" fontId="12" fillId="8" borderId="3" applyAlignment="1" pivotButton="0" quotePrefix="0" xfId="0">
      <alignment horizontal="center" vertical="center"/>
    </xf>
    <xf numFmtId="167" fontId="12" fillId="8" borderId="3" applyAlignment="1" pivotButton="0" quotePrefix="0" xfId="0">
      <alignment horizontal="center" vertical="center"/>
    </xf>
    <xf numFmtId="167" fontId="4" fillId="8" borderId="3" applyAlignment="1" pivotButton="0" quotePrefix="0" xfId="0">
      <alignment horizontal="center" vertical="center"/>
    </xf>
    <xf numFmtId="167" fontId="4" fillId="8" borderId="0" applyAlignment="1" pivotButton="0" quotePrefix="0" xfId="0">
      <alignment horizontal="center" vertical="center"/>
    </xf>
    <xf numFmtId="164" fontId="4" fillId="8" borderId="3" applyAlignment="1" pivotButton="0" quotePrefix="0" xfId="0">
      <alignment horizontal="center" vertical="center"/>
    </xf>
    <xf numFmtId="167" fontId="10" fillId="8" borderId="3" applyAlignment="1" pivotButton="0" quotePrefix="0" xfId="0">
      <alignment horizontal="center" vertical="center"/>
    </xf>
    <xf numFmtId="167" fontId="10" fillId="8" borderId="0" applyAlignment="1" pivotButton="0" quotePrefix="0" xfId="0">
      <alignment horizontal="center" vertical="center"/>
    </xf>
    <xf numFmtId="166" fontId="4" fillId="8" borderId="3" applyAlignment="1" pivotButton="0" quotePrefix="0" xfId="0">
      <alignment horizontal="center" vertical="center"/>
    </xf>
    <xf numFmtId="166" fontId="4" fillId="8" borderId="0" applyAlignment="1" pivotButton="0" quotePrefix="0" xfId="0">
      <alignment horizontal="center" vertical="center"/>
    </xf>
    <xf numFmtId="170" fontId="2" fillId="8" borderId="3" applyAlignment="1" pivotButton="0" quotePrefix="0" xfId="1">
      <alignment horizontal="center" vertical="center"/>
    </xf>
    <xf numFmtId="170" fontId="2" fillId="8" borderId="0" applyAlignment="1" pivotButton="0" quotePrefix="0" xfId="1">
      <alignment horizontal="center" vertical="center"/>
    </xf>
    <xf numFmtId="166" fontId="2" fillId="8" borderId="3" applyAlignment="1" pivotButton="0" quotePrefix="0" xfId="0">
      <alignment horizontal="center" vertical="center" wrapText="1"/>
    </xf>
    <xf numFmtId="166" fontId="2" fillId="8" borderId="0" applyAlignment="1" pivotButton="0" quotePrefix="0" xfId="0">
      <alignment horizontal="center" vertical="center" wrapText="1"/>
    </xf>
    <xf numFmtId="166" fontId="18" fillId="0" borderId="0" applyAlignment="1" pivotButton="0" quotePrefix="0" xfId="0">
      <alignment horizontal="center" vertical="center"/>
    </xf>
    <xf numFmtId="167" fontId="18" fillId="2" borderId="0" applyAlignment="1" pivotButton="0" quotePrefix="0" xfId="0">
      <alignment horizontal="center" vertical="center"/>
    </xf>
    <xf numFmtId="167" fontId="18" fillId="0" borderId="0" applyAlignment="1" pivotButton="0" quotePrefix="0" xfId="0">
      <alignment horizontal="center" vertical="center"/>
    </xf>
    <xf numFmtId="170" fontId="19" fillId="3" borderId="0" applyAlignment="1" pivotButton="0" quotePrefix="0" xfId="1">
      <alignment horizontal="center" vertical="center"/>
    </xf>
    <xf numFmtId="166" fontId="19" fillId="2" borderId="0" applyAlignment="1" pivotButton="0" quotePrefix="0" xfId="0">
      <alignment horizontal="center" vertical="center" wrapText="1"/>
    </xf>
    <xf numFmtId="167" fontId="18" fillId="4" borderId="0" applyAlignment="1" pivotButton="0" quotePrefix="0" xfId="0">
      <alignment horizontal="center" vertical="center"/>
    </xf>
    <xf numFmtId="170" fontId="4" fillId="0" borderId="3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64" fontId="4" fillId="5" borderId="3" applyAlignment="1" pivotButton="0" quotePrefix="0" xfId="0">
      <alignment horizontal="center" vertical="center"/>
    </xf>
    <xf numFmtId="170" fontId="2" fillId="5" borderId="3" applyAlignment="1" pivotButton="0" quotePrefix="0" xfId="1">
      <alignment horizontal="center" vertical="center"/>
    </xf>
    <xf numFmtId="170" fontId="2" fillId="5" borderId="0" applyAlignment="1" pivotButton="0" quotePrefix="0" xfId="1">
      <alignment horizontal="center" vertical="center"/>
    </xf>
    <xf numFmtId="170" fontId="2" fillId="6" borderId="3" applyAlignment="1" pivotButton="0" quotePrefix="0" xfId="1">
      <alignment horizontal="center" vertical="center"/>
    </xf>
    <xf numFmtId="170" fontId="2" fillId="6" borderId="0" applyAlignment="1" pivotButton="0" quotePrefix="0" xfId="1">
      <alignment horizontal="center" vertical="center"/>
    </xf>
    <xf numFmtId="169" fontId="4" fillId="0" borderId="0" applyAlignment="1" pivotButton="0" quotePrefix="0" xfId="0">
      <alignment horizontal="right"/>
    </xf>
    <xf numFmtId="170" fontId="4" fillId="5" borderId="0" applyAlignment="1" pivotButton="0" quotePrefix="0" xfId="1">
      <alignment horizontal="center" vertical="center"/>
    </xf>
    <xf numFmtId="169" fontId="10" fillId="0" borderId="0" applyAlignment="1" pivotButton="0" quotePrefix="0" xfId="0">
      <alignment horizontal="right"/>
    </xf>
    <xf numFmtId="169" fontId="2" fillId="0" borderId="0" applyAlignment="1" pivotButton="0" quotePrefix="0" xfId="0">
      <alignment horizontal="right"/>
    </xf>
    <xf numFmtId="170" fontId="4" fillId="0" borderId="0" applyAlignment="1" pivotButton="0" quotePrefix="0" xfId="0">
      <alignment horizontal="right"/>
    </xf>
    <xf numFmtId="174" fontId="4" fillId="0" borderId="0" applyAlignment="1" pivotButton="0" quotePrefix="0" xfId="0">
      <alignment horizontal="center"/>
    </xf>
    <xf numFmtId="169" fontId="4" fillId="0" borderId="0" applyAlignment="1" pivotButton="0" quotePrefix="0" xfId="0">
      <alignment horizontal="center"/>
    </xf>
    <xf numFmtId="164" fontId="17" fillId="0" borderId="0" applyAlignment="1" pivotButton="0" quotePrefix="0" xfId="0">
      <alignment horizontal="center" vertical="center"/>
    </xf>
    <xf numFmtId="169" fontId="4" fillId="0" borderId="3" applyAlignment="1" pivotButton="0" quotePrefix="0" xfId="0">
      <alignment horizontal="center" vertical="center"/>
    </xf>
    <xf numFmtId="169" fontId="4" fillId="0" borderId="0" applyAlignment="1" pivotButton="0" quotePrefix="0" xfId="0">
      <alignment horizontal="center" vertical="center"/>
    </xf>
    <xf numFmtId="166" fontId="17" fillId="0" borderId="0" applyAlignment="1" pivotButton="0" quotePrefix="0" xfId="0">
      <alignment horizontal="center" vertical="center"/>
    </xf>
    <xf numFmtId="166" fontId="2" fillId="5" borderId="3" applyAlignment="1" pivotButton="0" quotePrefix="0" xfId="0">
      <alignment horizontal="center" vertical="center" wrapText="1"/>
    </xf>
    <xf numFmtId="166" fontId="2" fillId="5" borderId="0" applyAlignment="1" pivotButton="0" quotePrefix="0" xfId="0">
      <alignment horizontal="center" vertical="center" wrapText="1"/>
    </xf>
    <xf numFmtId="166" fontId="2" fillId="0" borderId="0" applyAlignment="1" pivotButton="0" quotePrefix="0" xfId="0">
      <alignment horizontal="center" wrapText="1"/>
    </xf>
    <xf numFmtId="164" fontId="4" fillId="0" borderId="0" applyAlignment="1" pivotButton="0" quotePrefix="0" xfId="0">
      <alignment horizontal="center" vertical="center"/>
    </xf>
    <xf numFmtId="170" fontId="2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/>
    </xf>
    <xf numFmtId="170" fontId="4" fillId="0" borderId="0" applyAlignment="1" pivotButton="0" quotePrefix="0" xfId="0">
      <alignment horizontal="center"/>
    </xf>
    <xf numFmtId="167" fontId="12" fillId="4" borderId="0" applyAlignment="1" pivotButton="0" quotePrefix="0" xfId="0">
      <alignment horizontal="center" vertical="center"/>
    </xf>
    <xf numFmtId="170" fontId="4" fillId="2" borderId="3" applyAlignment="1" pivotButton="0" quotePrefix="0" xfId="0">
      <alignment horizontal="center" vertical="center"/>
    </xf>
    <xf numFmtId="170" fontId="4" fillId="2" borderId="0" applyAlignment="1" pivotButton="0" quotePrefix="0" xfId="0">
      <alignment horizontal="center" vertical="center"/>
    </xf>
    <xf numFmtId="170" fontId="2" fillId="3" borderId="3" applyAlignment="1" pivotButton="0" quotePrefix="0" xfId="0">
      <alignment horizontal="center" vertical="center"/>
    </xf>
    <xf numFmtId="170" fontId="2" fillId="3" borderId="0" applyAlignment="1" pivotButton="0" quotePrefix="0" xfId="0">
      <alignment horizontal="center" vertical="center"/>
    </xf>
    <xf numFmtId="166" fontId="2" fillId="3" borderId="3" applyAlignment="1" pivotButton="0" quotePrefix="0" xfId="0">
      <alignment horizontal="center" vertical="center" wrapText="1"/>
    </xf>
    <xf numFmtId="166" fontId="2" fillId="3" borderId="0" applyAlignment="1" pivotButton="0" quotePrefix="0" xfId="0">
      <alignment horizontal="center" vertical="center" wrapText="1"/>
    </xf>
    <xf numFmtId="164" fontId="4" fillId="4" borderId="3" applyAlignment="1" pivotButton="0" quotePrefix="0" xfId="0">
      <alignment horizontal="center" vertical="center"/>
    </xf>
    <xf numFmtId="169" fontId="10" fillId="0" borderId="3" applyAlignment="1" pivotButton="0" quotePrefix="0" xfId="0">
      <alignment horizontal="center" vertical="center"/>
    </xf>
    <xf numFmtId="173" fontId="4" fillId="0" borderId="0" applyAlignment="1" pivotButton="0" quotePrefix="0" xfId="1">
      <alignment horizontal="center" vertical="center"/>
    </xf>
    <xf numFmtId="170" fontId="2" fillId="5" borderId="3" applyAlignment="1" pivotButton="0" quotePrefix="0" xfId="0">
      <alignment horizontal="center" vertical="center"/>
    </xf>
    <xf numFmtId="170" fontId="2" fillId="5" borderId="0" applyAlignment="1" pivotButton="0" quotePrefix="0" xfId="0">
      <alignment horizontal="center" vertical="center"/>
    </xf>
    <xf numFmtId="166" fontId="2" fillId="5" borderId="3" applyAlignment="1" pivotButton="0" quotePrefix="0" xfId="1">
      <alignment horizontal="center" vertical="center"/>
    </xf>
    <xf numFmtId="166" fontId="2" fillId="5" borderId="0" applyAlignment="1" pivotButton="0" quotePrefix="0" xfId="1">
      <alignment horizontal="center" vertical="center"/>
    </xf>
    <xf numFmtId="172" fontId="4" fillId="0" borderId="0" applyAlignment="1" pivotButton="0" quotePrefix="0" xfId="0">
      <alignment horizontal="center" vertical="center"/>
    </xf>
    <xf numFmtId="171" fontId="4" fillId="0" borderId="0" applyAlignment="1" pivotButton="0" quotePrefix="0" xfId="0">
      <alignment horizontal="center" vertical="center"/>
    </xf>
    <xf numFmtId="164" fontId="4" fillId="0" borderId="0" applyAlignment="1" pivotButton="0" quotePrefix="0" xfId="0">
      <alignment horizontal="center"/>
    </xf>
    <xf numFmtId="166" fontId="2" fillId="5" borderId="3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/>
    </xf>
    <xf numFmtId="174" fontId="4" fillId="8" borderId="3" applyAlignment="1" pivotButton="0" quotePrefix="0" xfId="0">
      <alignment horizontal="center" vertical="center"/>
    </xf>
    <xf numFmtId="169" fontId="4" fillId="8" borderId="3" applyAlignment="1" pivotButton="0" quotePrefix="0" xfId="0">
      <alignment horizontal="center" vertical="center"/>
    </xf>
    <xf numFmtId="169" fontId="4" fillId="8" borderId="0" applyAlignment="1" pivotButton="0" quotePrefix="0" xfId="0">
      <alignment horizontal="center" vertical="center"/>
    </xf>
    <xf numFmtId="174" fontId="10" fillId="8" borderId="3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/>
    </xf>
    <xf numFmtId="174" fontId="4" fillId="0" borderId="2" applyAlignment="1" pivotButton="0" quotePrefix="0" xfId="0">
      <alignment horizontal="center"/>
    </xf>
    <xf numFmtId="174" fontId="2" fillId="0" borderId="0" applyAlignment="1" pivotButton="0" quotePrefix="0" xfId="0">
      <alignment horizontal="center" wrapText="1"/>
    </xf>
    <xf numFmtId="174" fontId="12" fillId="0" borderId="0" applyAlignment="1" pivotButton="0" quotePrefix="0" xfId="0">
      <alignment horizontal="center" vertical="center"/>
    </xf>
    <xf numFmtId="174" fontId="4" fillId="0" borderId="0" applyAlignment="1" pivotButton="0" quotePrefix="0" xfId="0">
      <alignment horizontal="center" vertical="center"/>
    </xf>
    <xf numFmtId="174" fontId="4" fillId="0" borderId="0" applyAlignment="1" pivotButton="0" quotePrefix="0" xfId="1">
      <alignment horizontal="center" vertical="center"/>
    </xf>
    <xf numFmtId="167" fontId="12" fillId="4" borderId="4" applyAlignment="1" pivotButton="0" quotePrefix="0" xfId="0">
      <alignment horizontal="center" vertical="center"/>
    </xf>
    <xf numFmtId="167" fontId="4" fillId="0" borderId="4" applyAlignment="1" pivotButton="0" quotePrefix="0" xfId="0">
      <alignment horizontal="center" vertical="center"/>
    </xf>
    <xf numFmtId="167" fontId="10" fillId="0" borderId="4" applyAlignment="1" pivotButton="0" quotePrefix="0" xfId="0">
      <alignment horizontal="center" vertical="center"/>
    </xf>
    <xf numFmtId="166" fontId="4" fillId="0" borderId="4" applyAlignment="1" pivotButton="0" quotePrefix="0" xfId="0">
      <alignment horizontal="center" vertical="center"/>
    </xf>
    <xf numFmtId="167" fontId="4" fillId="2" borderId="4" applyAlignment="1" pivotButton="0" quotePrefix="0" xfId="0">
      <alignment horizontal="center" vertical="center"/>
    </xf>
    <xf numFmtId="170" fontId="2" fillId="5" borderId="4" applyAlignment="1" pivotButton="0" quotePrefix="0" xfId="0">
      <alignment horizontal="center" vertical="center"/>
    </xf>
    <xf numFmtId="166" fontId="2" fillId="5" borderId="4" applyAlignment="1" pivotButton="0" quotePrefix="0" xfId="0">
      <alignment horizontal="center" vertical="center" wrapText="1"/>
    </xf>
    <xf numFmtId="167" fontId="4" fillId="0" borderId="0" applyAlignment="1" pivotButton="0" quotePrefix="0" xfId="0">
      <alignment vertical="center"/>
    </xf>
    <xf numFmtId="174" fontId="10" fillId="0" borderId="0" applyAlignment="1" pivotButton="0" quotePrefix="0" xfId="0">
      <alignment horizontal="center" vertical="center"/>
    </xf>
    <xf numFmtId="174" fontId="4" fillId="2" borderId="0" applyAlignment="1" pivotButton="0" quotePrefix="0" xfId="0">
      <alignment horizontal="center" vertical="center"/>
    </xf>
    <xf numFmtId="167" fontId="12" fillId="8" borderId="0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164" fontId="12" fillId="4" borderId="3" applyAlignment="1" pivotButton="0" quotePrefix="0" xfId="19">
      <alignment horizontal="center" vertical="center"/>
    </xf>
    <xf numFmtId="167" fontId="12" fillId="4" borderId="3" applyAlignment="1" pivotButton="0" quotePrefix="0" xfId="19">
      <alignment horizontal="center" vertical="center"/>
    </xf>
    <xf numFmtId="164" fontId="4" fillId="0" borderId="3" applyAlignment="1" pivotButton="0" quotePrefix="0" xfId="19">
      <alignment horizontal="center" vertical="center"/>
    </xf>
    <xf numFmtId="174" fontId="4" fillId="0" borderId="3" applyAlignment="1" pivotButton="0" quotePrefix="0" xfId="19">
      <alignment horizontal="center" vertical="center"/>
    </xf>
    <xf numFmtId="167" fontId="4" fillId="0" borderId="3" applyAlignment="1" pivotButton="0" quotePrefix="0" xfId="19">
      <alignment horizontal="center" vertical="center"/>
    </xf>
    <xf numFmtId="164" fontId="4" fillId="2" borderId="3" applyAlignment="1" pivotButton="0" quotePrefix="0" xfId="19">
      <alignment horizontal="center" vertical="center"/>
    </xf>
    <xf numFmtId="174" fontId="10" fillId="0" borderId="3" applyAlignment="1" pivotButton="0" quotePrefix="0" xfId="19">
      <alignment horizontal="center" vertical="center"/>
    </xf>
    <xf numFmtId="167" fontId="10" fillId="0" borderId="3" applyAlignment="1" pivotButton="0" quotePrefix="0" xfId="19">
      <alignment horizontal="center" vertical="center"/>
    </xf>
    <xf numFmtId="166" fontId="4" fillId="0" borderId="3" applyAlignment="1" pivotButton="0" quotePrefix="0" xfId="19">
      <alignment horizontal="center" vertical="center"/>
    </xf>
    <xf numFmtId="167" fontId="4" fillId="2" borderId="3" applyAlignment="1" pivotButton="0" quotePrefix="0" xfId="19">
      <alignment horizontal="center" vertical="center"/>
    </xf>
    <xf numFmtId="164" fontId="4" fillId="3" borderId="3" applyAlignment="1" pivotButton="0" quotePrefix="0" xfId="19">
      <alignment horizontal="center" vertical="center"/>
    </xf>
    <xf numFmtId="164" fontId="4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 wrapText="1"/>
    </xf>
    <xf numFmtId="166" fontId="4" fillId="0" borderId="0" applyAlignment="1" pivotButton="0" quotePrefix="0" xfId="19">
      <alignment horizontal="center"/>
    </xf>
  </cellXfs>
  <cellStyles count="20">
    <cellStyle name="Normal" xfId="0" builtinId="0"/>
    <cellStyle name="Currency" xfId="1" builtinId="4"/>
    <cellStyle name="Normal 2" xfId="2"/>
    <cellStyle name="Normal 2 2" xfId="3"/>
    <cellStyle name="Normal 3" xfId="4"/>
    <cellStyle name="Normal 4" xfId="5"/>
    <cellStyle name="Normal 2 2 2" xfId="6"/>
    <cellStyle name="Normal 3 2" xfId="7"/>
    <cellStyle name="Normal 5" xfId="8"/>
    <cellStyle name="Normal 6" xfId="9"/>
    <cellStyle name="Normal 7" xfId="10"/>
    <cellStyle name="Normal 8" xfId="11"/>
    <cellStyle name="Normal 9" xfId="12"/>
    <cellStyle name="Percent" xfId="13" builtinId="5"/>
    <cellStyle name="Normal 10" xfId="14"/>
    <cellStyle name="Normal 9 2" xfId="15"/>
    <cellStyle name="Currency 2" xfId="16"/>
    <cellStyle name="Percent 2" xfId="17"/>
    <cellStyle name="Normal 7 2" xfId="18"/>
    <cellStyle name="Normal 11" xfId="19"/>
  </cellStyles>
  <tableStyles count="1" defaultTableStyle="TableStyleMedium9" defaultPivotStyle="PivotStyleLight16">
    <tableStyle name="Invisible" pivot="0" table="0" count="0"/>
  </tableStyles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externalLink" Target="/xl/externalLinks/externalLink1.xml" Id="rId35"/><Relationship Type="http://schemas.openxmlformats.org/officeDocument/2006/relationships/externalLink" Target="/xl/externalLinks/externalLink2.xml" Id="rId36"/><Relationship Type="http://schemas.openxmlformats.org/officeDocument/2006/relationships/externalLink" Target="/xl/externalLinks/externalLink3.xml" Id="rId37"/><Relationship Type="http://schemas.openxmlformats.org/officeDocument/2006/relationships/styles" Target="styles.xml" Id="rId38"/><Relationship Type="http://schemas.openxmlformats.org/officeDocument/2006/relationships/theme" Target="theme/theme1.xml" Id="rId39"/></Relationships>
</file>

<file path=xl/comments/comment1.xml><?xml version="1.0" encoding="utf-8"?>
<comments xmlns="http://schemas.openxmlformats.org/spreadsheetml/2006/main">
  <authors>
    <author>Jarrett Ebersberger</author>
  </authors>
  <commentList>
    <comment ref="BB165" authorId="0" shapeId="0">
      <text>
        <t xml:space="preserve">Jarrett Ebersberger:
Including EPOLE2 Plan
</t>
      </text>
    </comment>
    <comment ref="BC165" authorId="0" shapeId="0">
      <text>
        <t xml:space="preserve">Jarrett Ebersberger:
Including EPOLE2 Plan
</t>
      </text>
    </comment>
    <comment ref="BD165" authorId="0" shapeId="0">
      <text>
        <t xml:space="preserve">Jarrett Ebersberger:
Including EPOLE2 Plan
</t>
      </text>
    </comment>
    <comment ref="BE165" authorId="0" shapeId="0">
      <text>
        <t xml:space="preserve">Jarrett Ebersberger:
Including EPOLE2 Plan
</t>
      </text>
    </comment>
    <comment ref="BF165" authorId="0" shapeId="0">
      <text>
        <t xml:space="preserve">Jarrett Ebersberger:
Including EPOLE2 Plan
</t>
      </text>
    </comment>
    <comment ref="BB175" authorId="0" shapeId="0">
      <text>
        <t xml:space="preserve">Jarrett Ebersberger:
Including EPOLE2 Plan
</t>
      </text>
    </comment>
    <comment ref="BC175" authorId="0" shapeId="0">
      <text>
        <t xml:space="preserve">Jarrett Ebersberger:
Including EPOLE2 Plan
</t>
      </text>
    </comment>
    <comment ref="BD175" authorId="0" shapeId="0">
      <text>
        <t xml:space="preserve">Jarrett Ebersberger:
Including EPOLE2 Plan
</t>
      </text>
    </comment>
    <comment ref="BE175" authorId="0" shapeId="0">
      <text>
        <t xml:space="preserve">Jarrett Ebersberger:
Including EPOLE2 Plan
</t>
      </text>
    </comment>
    <comment ref="BF175" authorId="0" shapeId="0">
      <text>
        <t xml:space="preserve">Jarrett Ebersberger:
Including EPOLE2 Plan
</t>
      </text>
    </comment>
  </commentList>
</comments>
</file>

<file path=xl/comments/comment2.xml><?xml version="1.0" encoding="utf-8"?>
<comments xmlns="http://schemas.openxmlformats.org/spreadsheetml/2006/main">
  <authors>
    <author>Jarrett Ebersberger</author>
    <author>Kevin Davis</author>
  </authors>
  <commentList>
    <comment ref="A3" authorId="0" shapeId="0">
      <text>
        <t xml:space="preserve">Jarrett Ebersberger:
Make sure to combine EPO plans and PRE21
</t>
      </text>
    </comment>
    <comment ref="A9" authorId="1" shapeId="0">
      <text>
        <t>Kevin Davis:
Only COBRA members remaining.</t>
      </text>
    </comment>
    <comment ref="A27" authorId="0" shapeId="0">
      <text>
        <t xml:space="preserve">Jarrett Ebersberger:
Make sure to combine EPO plans and PRE21
</t>
      </text>
    </comment>
    <comment ref="A33" authorId="1" shapeId="0">
      <text>
        <t>Kevin Davis:
Only COBRA members remaining.</t>
      </text>
    </comment>
    <comment ref="A51" authorId="0" shapeId="0">
      <text>
        <t xml:space="preserve">Jarrett Ebersberger:
Make sure to combine EPO plans and PRE21
</t>
      </text>
    </comment>
    <comment ref="A57" authorId="1" shapeId="0">
      <text>
        <t>Kevin Davis:
Only COBRA members remaining.</t>
      </text>
    </comment>
  </commentList>
</comments>
</file>

<file path=xl/comments/comment3.xml><?xml version="1.0" encoding="utf-8"?>
<comments xmlns="http://schemas.openxmlformats.org/spreadsheetml/2006/main">
  <authors>
    <author>Jarrett Ebersberger</author>
    <author>Kevin Davis</author>
  </authors>
  <commentList>
    <comment ref="D3" authorId="0" shapeId="0">
      <text>
        <t xml:space="preserve">Jarrett Ebersberger:
Add EPOLE+ PRE21
</t>
      </text>
    </comment>
    <comment ref="AU3" authorId="0" shapeId="0">
      <text>
        <t xml:space="preserve">Jarrett Ebersberger:
Add EPOLE+ PRE21
</t>
      </text>
    </comment>
    <comment ref="AV3" authorId="0" shapeId="0">
      <text>
        <t xml:space="preserve">Jarrett Ebersberger:
Add EPOLE+ PRE21
</t>
      </text>
    </comment>
    <comment ref="AW3" authorId="0" shapeId="0">
      <text>
        <t xml:space="preserve">Jarrett Ebersberger:
Add EPOLE+ PRE21
</t>
      </text>
    </comment>
    <comment ref="AX3" authorId="0" shapeId="0">
      <text>
        <t xml:space="preserve">Jarrett Ebersberger:
Add EPOLE+ PRE21
</t>
      </text>
    </comment>
    <comment ref="AY3" authorId="0" shapeId="0">
      <text>
        <t xml:space="preserve">Jarrett Ebersberger:
Add EPOLE+ PRE21
</t>
      </text>
    </comment>
    <comment ref="AZ3" authorId="0" shapeId="0">
      <text>
        <t xml:space="preserve">Jarrett Ebersberger:
Add EPOLE+ PRE21
</t>
      </text>
    </comment>
    <comment ref="BA3" authorId="0" shapeId="0">
      <text>
        <t xml:space="preserve">Jarrett Ebersberger:
Add EPOLE+ PRE21
</t>
      </text>
    </comment>
    <comment ref="BB3" authorId="0" shapeId="0">
      <text>
        <t xml:space="preserve">Jarrett Ebersberger:
Add EPOLE+ PRE21
</t>
      </text>
    </comment>
    <comment ref="BC3" authorId="0" shapeId="0">
      <text>
        <t xml:space="preserve">Jarrett Ebersberger:
Add EPOLE+ PRE21
</t>
      </text>
    </comment>
    <comment ref="BD3" authorId="0" shapeId="0">
      <text>
        <t xml:space="preserve">Jarrett Ebersberger:
Add EPOLE+ PRE21
</t>
      </text>
    </comment>
    <comment ref="BE3" authorId="0" shapeId="0">
      <text>
        <t xml:space="preserve">Jarrett Ebersberger:
Add EPOLE+ PRE21
</t>
      </text>
    </comment>
    <comment ref="BF3" authorId="0" shapeId="0">
      <text>
        <t xml:space="preserve">Jarrett Ebersberger:
Add EPOLE+ PRE21
</t>
      </text>
    </comment>
    <comment ref="BG3" authorId="0" shapeId="0">
      <text>
        <t xml:space="preserve">Jarrett Ebersberger:
Add EPOLE+ PRE21
</t>
      </text>
    </comment>
    <comment ref="BH3" authorId="0" shapeId="0">
      <text>
        <t xml:space="preserve">Jarrett Ebersberger:
Add EPOLE+ PRE21
</t>
      </text>
    </comment>
    <comment ref="BI3" authorId="0" shapeId="0">
      <text>
        <t xml:space="preserve">Jarrett Ebersberger:
Add EPOLE+ PRE21
</t>
      </text>
    </comment>
    <comment ref="BJ3" authorId="0" shapeId="0">
      <text>
        <t xml:space="preserve">Jarrett Ebersberger:
Add EPOLE+ PRE21
</t>
      </text>
    </comment>
    <comment ref="BK3" authorId="0" shapeId="0">
      <text>
        <t xml:space="preserve">Jarrett Ebersberger:
Add EPOLE+ PRE21
</t>
      </text>
    </comment>
    <comment ref="BL3" authorId="0" shapeId="0">
      <text>
        <t xml:space="preserve">Jarrett Ebersberger:
Add EPOLE+ PRE21
</t>
      </text>
    </comment>
    <comment ref="BM3" authorId="0" shapeId="0">
      <text>
        <t xml:space="preserve">Jarrett Ebersberger:
Add EPOLE+ PRE21
</t>
      </text>
    </comment>
    <comment ref="BN3" authorId="0" shapeId="0">
      <text>
        <t xml:space="preserve">Jarrett Ebersberger:
Add EPOLE+ PRE21
</t>
      </text>
    </comment>
    <comment ref="BO3" authorId="0" shapeId="0">
      <text>
        <t xml:space="preserve">Jarrett Ebersberger:
Add EPOLE+ PRE21
</t>
      </text>
    </comment>
    <comment ref="BP3" authorId="0" shapeId="0">
      <text>
        <t xml:space="preserve">Jarrett Ebersberger:
Add EPOLE+ PRE21
</t>
      </text>
    </comment>
    <comment ref="BQ3" authorId="0" shapeId="0">
      <text>
        <t xml:space="preserve">Jarrett Ebersberger:
Add EPOLE+ PRE21
</t>
      </text>
    </comment>
    <comment ref="BR3" authorId="0" shapeId="0">
      <text>
        <t xml:space="preserve">Jarrett Ebersberger:
Add EPOLE+ PRE21
</t>
      </text>
    </comment>
    <comment ref="BS3" authorId="0" shapeId="0">
      <text>
        <t xml:space="preserve">Jarrett Ebersberger:
Add EPOLE+ PRE21
</t>
      </text>
    </comment>
    <comment ref="BT3" authorId="0" shapeId="0">
      <text>
        <t xml:space="preserve">Jarrett Ebersberger:
Add EPOLE+ PRE21
</t>
      </text>
    </comment>
    <comment ref="BU3" authorId="0" shapeId="0">
      <text>
        <t xml:space="preserve">Jarrett Ebersberger:
Add EPOLE+ PRE21
</t>
      </text>
    </comment>
    <comment ref="BV3" authorId="0" shapeId="0">
      <text>
        <t xml:space="preserve">Jarrett Ebersberger:
Add EPOLE+ PRE21
</t>
      </text>
    </comment>
    <comment ref="BW3" authorId="0" shapeId="0">
      <text>
        <t xml:space="preserve">Jarrett Ebersberger:
Add EPOLE+ PRE21
</t>
      </text>
    </comment>
    <comment ref="BX3" authorId="0" shapeId="0">
      <text>
        <t xml:space="preserve">Jarrett Ebersberger:
Add EPOLE+ PRE21
</t>
      </text>
    </comment>
    <comment ref="BY3" authorId="0" shapeId="0">
      <text>
        <t xml:space="preserve">Jarrett Ebersberger:
Add EPOLE+ PRE21
</t>
      </text>
    </comment>
    <comment ref="BZ3" authorId="0" shapeId="0">
      <text>
        <t xml:space="preserve">Jarrett Ebersberger:
Add EPOLE+ PRE21
</t>
      </text>
    </comment>
    <comment ref="CA3" authorId="0" shapeId="0">
      <text>
        <t xml:space="preserve">Jarrett Ebersberger:
Add EPOLE+ PRE21
</t>
      </text>
    </comment>
    <comment ref="CB3" authorId="0" shapeId="0">
      <text>
        <t xml:space="preserve">Jarrett Ebersberger:
Add EPOLE+ PRE21
</t>
      </text>
    </comment>
    <comment ref="CC3" authorId="0" shapeId="0">
      <text>
        <t xml:space="preserve">Jarrett Ebersberger:
Add EPOLE+ PRE21
</t>
      </text>
    </comment>
    <comment ref="CD3" authorId="0" shapeId="0">
      <text>
        <t xml:space="preserve">Jarrett Ebersberger:
Add EPOLE+ PRE21
</t>
      </text>
    </comment>
    <comment ref="CE3" authorId="0" shapeId="0">
      <text>
        <t xml:space="preserve">Jarrett Ebersberger:
Add EPOLE+ PRE21
</t>
      </text>
    </comment>
    <comment ref="CF3" authorId="0" shapeId="0">
      <text>
        <t xml:space="preserve">Jarrett Ebersberger:
Add EPOLE+ PRE21
</t>
      </text>
    </comment>
    <comment ref="CG3" authorId="0" shapeId="0">
      <text>
        <t xml:space="preserve">Jarrett Ebersberger:
Add EPOLE+ PRE21
</t>
      </text>
    </comment>
    <comment ref="CH3" authorId="0" shapeId="0">
      <text>
        <t xml:space="preserve">Jarrett Ebersberger:
Add EPOLE+ PRE21
</t>
      </text>
    </comment>
    <comment ref="CI3" authorId="0" shapeId="0">
      <text>
        <t xml:space="preserve">Jarrett Ebersberger:
Add EPOLE+ PRE21
</t>
      </text>
    </comment>
    <comment ref="CJ3" authorId="0" shapeId="0">
      <text>
        <t xml:space="preserve">Jarrett Ebersberger:
Add EPOLE+ PRE21
</t>
      </text>
    </comment>
    <comment ref="CK3" authorId="0" shapeId="0">
      <text>
        <t xml:space="preserve">Jarrett Ebersberger:
Add EPOLE+ PRE21
</t>
      </text>
    </comment>
    <comment ref="CL3" authorId="0" shapeId="0">
      <text>
        <t xml:space="preserve">Jarrett Ebersberger:
Add EPOLE+ PRE21
</t>
      </text>
    </comment>
    <comment ref="CM3" authorId="0" shapeId="0">
      <text>
        <t xml:space="preserve">Jarrett Ebersberger:
Add EPOLE+ PRE21
</t>
      </text>
    </comment>
    <comment ref="CN3" authorId="0" shapeId="0">
      <text>
        <t xml:space="preserve">Jarrett Ebersberger:
Add EPOLE+ PRE21
</t>
      </text>
    </comment>
    <comment ref="CO3" authorId="0" shapeId="0">
      <text>
        <t xml:space="preserve">Jarrett Ebersberger:
Add EPOLE+ PRE21
</t>
      </text>
    </comment>
    <comment ref="CP3" authorId="0" shapeId="0">
      <text>
        <t xml:space="preserve">Jarrett Ebersberger:
Add EPOLE+ PRE21
</t>
      </text>
    </comment>
    <comment ref="CQ3" authorId="0" shapeId="0">
      <text>
        <t xml:space="preserve">Jarrett Ebersberger:
Add EPOLE+ PRE21
</t>
      </text>
    </comment>
    <comment ref="CS3" authorId="0" shapeId="0">
      <text>
        <t xml:space="preserve">Jarrett Ebersberger:
Add EPOLE+ PRE21
</t>
      </text>
    </comment>
    <comment ref="CT3" authorId="0" shapeId="0">
      <text>
        <t xml:space="preserve">Jarrett Ebersberger:
Add EPOLE+ PRE21
</t>
      </text>
    </comment>
    <comment ref="CU3" authorId="0" shapeId="0">
      <text>
        <t xml:space="preserve">Jarrett Ebersberger:
Add EPOLE+ PRE21
</t>
      </text>
    </comment>
    <comment ref="CV3" authorId="0" shapeId="0">
      <text>
        <t xml:space="preserve">Jarrett Ebersberger:
Add EPOLE+ PRE21
</t>
      </text>
    </comment>
    <comment ref="CW3" authorId="0" shapeId="0">
      <text>
        <t xml:space="preserve">Jarrett Ebersberger:
Add EPOLE+ PRE21
</t>
      </text>
    </comment>
    <comment ref="A17" authorId="1" shapeId="0">
      <text>
        <t xml:space="preserve">Kevin Davis:
Eliminated plan effective 1/1/2021; remaining enrollment is COBRA </t>
      </text>
    </comment>
    <comment ref="A24" authorId="0" shapeId="0">
      <text>
        <t>Jarrett Ebersberger:
Eliminated plan effective 1/1/2021</t>
      </text>
    </comment>
    <comment ref="A31" authorId="0" shapeId="0">
      <text>
        <t>Jarrett Ebersberger:
Eliminated plan effective 1/1/2021</t>
      </text>
    </comment>
    <comment ref="A38" authorId="0" shapeId="0">
      <text>
        <t>Jarrett Ebersberger:
Eliminated plan effective 1/1/2021</t>
      </text>
    </comment>
    <comment ref="A45" authorId="0" shapeId="0">
      <text>
        <t>Jarrett Ebersberger:
Eliminated plan effective 1/1/2021</t>
      </text>
    </comment>
    <comment ref="A52" authorId="0" shapeId="0">
      <text>
        <t>Jarrett Ebersberger:
Eliminated plan effective 1/1/2021</t>
      </text>
    </comment>
    <comment ref="A83" authorId="1" shapeId="0">
      <text>
        <t xml:space="preserve">Kevin Davis:
Eliminated plan effective 1/1/2021; remaining enrollment is COBRA </t>
      </text>
    </comment>
    <comment ref="A90" authorId="1" shapeId="0">
      <text>
        <t xml:space="preserve">Kevin Davis:
Eliminated plan effective 1/1/2021; remaining enrollment is COBRA </t>
      </text>
    </comment>
    <comment ref="A97" authorId="1" shapeId="0">
      <text>
        <t>Kevin Davis:
Eliminated plan eff. 1/1/2021</t>
      </text>
    </comment>
    <comment ref="A104" authorId="1" shapeId="0">
      <text>
        <t>Kevin Davis:
Eliminated plan eff. 1/1/2021</t>
      </text>
    </comment>
    <comment ref="A111" authorId="1" shapeId="0">
      <text>
        <t>Kevin Davis:
Eliminated plan eff. 1/1/2021</t>
      </text>
    </comment>
    <comment ref="A118" authorId="1" shapeId="0">
      <text>
        <t>Kevin Davis:
Eliminated plan eff. 1/1/2021</t>
      </text>
    </comment>
  </commentList>
</comments>
</file>

<file path=xl/comments/comment4.xml><?xml version="1.0" encoding="utf-8"?>
<comments xmlns="http://schemas.openxmlformats.org/spreadsheetml/2006/main">
  <authors>
    <author>Kevin Davis</author>
  </authors>
  <commentList>
    <comment ref="A9" authorId="0" shapeId="0">
      <text>
        <t>Kevin Davis:
Plan eliminated eff. 1/1/2021.</t>
      </text>
    </comment>
  </commentList>
</comments>
</file>

<file path=xl/comments/comment5.xml><?xml version="1.0" encoding="utf-8"?>
<comments xmlns="http://schemas.openxmlformats.org/spreadsheetml/2006/main">
  <authors>
    <author>Kevin Davis</author>
  </authors>
  <commentList>
    <comment ref="A9" authorId="0" shapeId="0">
      <text>
        <t>Kevin Davis:
Eliminated plan eff. 1/1/2021; remaining enrollment is COBRA.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katornas4\Healthcare$\Documents%20and%20Settings\taoki\Desktop\Antelope%20Valley%20Hospital\PRIME%20HC\Template%20Facility%20ID%20Plan%20Keys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katornas4\Healthcare$\0%20Clients\PRIME%20Healthcare%20Services\Medical%20&amp;%20Rx\Medical\Keenan%20TPA\Experience%20Reports\PSIMedica\Enrollment%20report\2022\12\Prime%20Enrollment%20Funding%20by%20Facility%20as%20of%2011-21-2022%20for%20December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Healthcare\0%20Clients\PRIME%20Healthcare%20Services\Medical%20&amp;%20Rx\Medical\Keenan%20TPA\Experience%20Reports\PSIMedica\Enrollment%20report\2025\05\Prime%20Enrollment%20Funding%20by%20Facility%20for%20May.xlsx" TargetMode="External" Id="rId2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acility ID"/>
      <sheetName val="Sheet2"/>
      <sheetName val="Sheet1"/>
      <sheetName val="Plan Key"/>
    </sheetNames>
    <sheetDataSet>
      <sheetData sheetId="0" refreshError="1"/>
      <sheetData sheetId="1" refreshError="1"/>
      <sheetData sheetId="2" refreshError="1"/>
      <sheetData sheetId="3">
        <row r="123">
          <cell r="B123">
            <v>1</v>
          </cell>
          <cell r="C123" t="str">
            <v>UE</v>
          </cell>
          <cell r="D123" t="str">
            <v>Union EPO RX1</v>
          </cell>
        </row>
        <row r="124">
          <cell r="B124">
            <v>2</v>
          </cell>
          <cell r="C124" t="str">
            <v>UE</v>
          </cell>
          <cell r="D124" t="str">
            <v>Union EPO RX2</v>
          </cell>
        </row>
        <row r="125">
          <cell r="B125">
            <v>3</v>
          </cell>
          <cell r="C125" t="str">
            <v>UH</v>
          </cell>
          <cell r="D125" t="str">
            <v>Union High PPO RX1</v>
          </cell>
        </row>
        <row r="126">
          <cell r="B126">
            <v>4</v>
          </cell>
          <cell r="C126" t="str">
            <v>UH</v>
          </cell>
          <cell r="D126" t="str">
            <v>Union High PPO RX2</v>
          </cell>
        </row>
        <row r="127">
          <cell r="B127">
            <v>5</v>
          </cell>
          <cell r="C127" t="str">
            <v>UL</v>
          </cell>
          <cell r="D127" t="str">
            <v>Union Low PPO RX1</v>
          </cell>
        </row>
        <row r="128">
          <cell r="B128">
            <v>6</v>
          </cell>
          <cell r="C128" t="str">
            <v>UL</v>
          </cell>
          <cell r="D128" t="str">
            <v>Union Low PPO RX2</v>
          </cell>
        </row>
        <row r="129">
          <cell r="B129">
            <v>991</v>
          </cell>
          <cell r="C129" t="str">
            <v>UE</v>
          </cell>
          <cell r="D129" t="str">
            <v>Union EPO RX1</v>
          </cell>
        </row>
        <row r="130">
          <cell r="B130">
            <v>992</v>
          </cell>
          <cell r="C130" t="str">
            <v>UE</v>
          </cell>
          <cell r="D130" t="str">
            <v>Union EPO RX2</v>
          </cell>
        </row>
        <row r="131">
          <cell r="B131">
            <v>993</v>
          </cell>
          <cell r="C131" t="str">
            <v>UH</v>
          </cell>
          <cell r="D131" t="str">
            <v>Union High PPO RX1</v>
          </cell>
        </row>
        <row r="132">
          <cell r="B132">
            <v>994</v>
          </cell>
          <cell r="C132" t="str">
            <v>UH</v>
          </cell>
          <cell r="D132" t="str">
            <v>Union High PPO RX2</v>
          </cell>
        </row>
        <row r="133">
          <cell r="B133">
            <v>995</v>
          </cell>
          <cell r="C133" t="str">
            <v>UL</v>
          </cell>
          <cell r="D133" t="str">
            <v>Union Low PPO RX1</v>
          </cell>
        </row>
        <row r="134">
          <cell r="B134">
            <v>996</v>
          </cell>
          <cell r="C134" t="str">
            <v>UL</v>
          </cell>
          <cell r="D134" t="str">
            <v>Union Low PPO RX2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</sheetNames>
    <sheetDataSet>
      <sheetData sheetId="0" refreshError="1">
        <row r="4">
          <cell r="E4">
            <v>563.91999999999996</v>
          </cell>
          <cell r="G4">
            <v>54.169999999999959</v>
          </cell>
        </row>
        <row r="5">
          <cell r="E5">
            <v>1184.28</v>
          </cell>
          <cell r="G5">
            <v>137.40999999999997</v>
          </cell>
        </row>
        <row r="6">
          <cell r="E6">
            <v>1065.8399999999999</v>
          </cell>
          <cell r="G6">
            <v>112.42999999999995</v>
          </cell>
        </row>
        <row r="7">
          <cell r="E7">
            <v>1776.42</v>
          </cell>
          <cell r="G7">
            <v>281.06999999999994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201.22</v>
          </cell>
        </row>
        <row r="13">
          <cell r="E13">
            <v>1308</v>
          </cell>
          <cell r="G13">
            <v>401.59</v>
          </cell>
        </row>
        <row r="20">
          <cell r="E20">
            <v>563.91999999999996</v>
          </cell>
          <cell r="G20">
            <v>54.169999999999959</v>
          </cell>
        </row>
        <row r="21">
          <cell r="E21">
            <v>1184.28</v>
          </cell>
          <cell r="G21">
            <v>137.40999999999997</v>
          </cell>
        </row>
        <row r="22">
          <cell r="E22">
            <v>1065.8399999999999</v>
          </cell>
          <cell r="G22">
            <v>112.42999999999995</v>
          </cell>
        </row>
        <row r="23">
          <cell r="E23">
            <v>1776.42</v>
          </cell>
          <cell r="G23">
            <v>281.06999999999994</v>
          </cell>
        </row>
        <row r="26">
          <cell r="E26">
            <v>435.99</v>
          </cell>
          <cell r="G26">
            <v>103.15</v>
          </cell>
        </row>
        <row r="27">
          <cell r="E27">
            <v>872</v>
          </cell>
          <cell r="G27">
            <v>240.98</v>
          </cell>
        </row>
        <row r="28">
          <cell r="E28">
            <v>784.79</v>
          </cell>
          <cell r="G28">
            <v>201.22</v>
          </cell>
        </row>
        <row r="29">
          <cell r="E29">
            <v>1308</v>
          </cell>
          <cell r="G29">
            <v>401.59</v>
          </cell>
        </row>
        <row r="36">
          <cell r="E36">
            <v>563.91999999999996</v>
          </cell>
          <cell r="G36">
            <v>0</v>
          </cell>
        </row>
        <row r="37">
          <cell r="E37">
            <v>1184.28</v>
          </cell>
          <cell r="G37">
            <v>112.57</v>
          </cell>
        </row>
        <row r="38">
          <cell r="E38">
            <v>1065.8399999999999</v>
          </cell>
          <cell r="G38">
            <v>101.32</v>
          </cell>
        </row>
        <row r="39">
          <cell r="E39">
            <v>1776.42</v>
          </cell>
          <cell r="G39">
            <v>168.86</v>
          </cell>
        </row>
        <row r="53">
          <cell r="E53">
            <v>563.91999999999996</v>
          </cell>
          <cell r="G53">
            <v>0</v>
          </cell>
        </row>
        <row r="54">
          <cell r="E54">
            <v>1184.28</v>
          </cell>
          <cell r="G54">
            <v>112.57</v>
          </cell>
        </row>
        <row r="55">
          <cell r="E55">
            <v>1065.8399999999999</v>
          </cell>
          <cell r="G55">
            <v>101.32</v>
          </cell>
        </row>
        <row r="56">
          <cell r="E56">
            <v>1776.42</v>
          </cell>
          <cell r="G56">
            <v>168.86</v>
          </cell>
        </row>
        <row r="245">
          <cell r="E245">
            <v>563.91999999999996</v>
          </cell>
          <cell r="G245">
            <v>0</v>
          </cell>
        </row>
        <row r="246">
          <cell r="E246">
            <v>1184.28</v>
          </cell>
          <cell r="G246">
            <v>113.3</v>
          </cell>
        </row>
        <row r="247">
          <cell r="E247">
            <v>1065.8399999999999</v>
          </cell>
          <cell r="G247">
            <v>92.7</v>
          </cell>
        </row>
        <row r="248">
          <cell r="E248">
            <v>1776.42</v>
          </cell>
          <cell r="G248">
            <v>231.76</v>
          </cell>
        </row>
        <row r="261">
          <cell r="E261">
            <v>563.91999999999996</v>
          </cell>
          <cell r="G261">
            <v>0</v>
          </cell>
        </row>
        <row r="262">
          <cell r="E262">
            <v>1243.5</v>
          </cell>
          <cell r="G262">
            <v>124.92</v>
          </cell>
        </row>
        <row r="263">
          <cell r="E263">
            <v>1119.1400000000001</v>
          </cell>
          <cell r="G263">
            <v>102.21</v>
          </cell>
        </row>
        <row r="264">
          <cell r="E264">
            <v>1865.24</v>
          </cell>
          <cell r="G264">
            <v>255.52</v>
          </cell>
        </row>
        <row r="277">
          <cell r="E277">
            <v>563.91999999999996</v>
          </cell>
          <cell r="G277">
            <v>0</v>
          </cell>
        </row>
        <row r="278">
          <cell r="E278">
            <v>1243.5</v>
          </cell>
          <cell r="G278">
            <v>124.92</v>
          </cell>
        </row>
        <row r="279">
          <cell r="E279">
            <v>1119.1400000000001</v>
          </cell>
          <cell r="G279">
            <v>102.21</v>
          </cell>
        </row>
        <row r="280">
          <cell r="E280">
            <v>1865.24</v>
          </cell>
          <cell r="G280">
            <v>255.52</v>
          </cell>
        </row>
      </sheetData>
      <sheetData sheetId="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2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112.57</v>
          </cell>
        </row>
        <row r="5">
          <cell r="E5">
            <v>1065.8399999999999</v>
          </cell>
          <cell r="G5">
            <v>101.32</v>
          </cell>
        </row>
        <row r="6">
          <cell r="E6">
            <v>1065.8399999999999</v>
          </cell>
          <cell r="G6">
            <v>101.32</v>
          </cell>
        </row>
        <row r="7">
          <cell r="E7">
            <v>1776.42</v>
          </cell>
          <cell r="G7">
            <v>168.86</v>
          </cell>
        </row>
        <row r="10">
          <cell r="E10">
            <v>563.91999999999996</v>
          </cell>
          <cell r="G10">
            <v>0</v>
          </cell>
        </row>
        <row r="11">
          <cell r="E11">
            <v>1184.28</v>
          </cell>
          <cell r="G11">
            <v>112.57</v>
          </cell>
        </row>
        <row r="12">
          <cell r="E12">
            <v>1065.8399999999999</v>
          </cell>
          <cell r="G12">
            <v>101.32</v>
          </cell>
        </row>
        <row r="13">
          <cell r="E13">
            <v>1065.8399999999999</v>
          </cell>
          <cell r="G13">
            <v>101.32</v>
          </cell>
        </row>
        <row r="14">
          <cell r="E14">
            <v>1776.42</v>
          </cell>
          <cell r="G14">
            <v>168.86</v>
          </cell>
        </row>
        <row r="59">
          <cell r="E59">
            <v>435.99</v>
          </cell>
          <cell r="G59">
            <v>101.79</v>
          </cell>
        </row>
        <row r="60">
          <cell r="E60">
            <v>872</v>
          </cell>
          <cell r="G60">
            <v>237.79</v>
          </cell>
        </row>
        <row r="61">
          <cell r="E61">
            <v>784.79</v>
          </cell>
          <cell r="G61">
            <v>180.51</v>
          </cell>
        </row>
        <row r="62">
          <cell r="E62">
            <v>784.79</v>
          </cell>
          <cell r="G62">
            <v>234.66</v>
          </cell>
        </row>
        <row r="63">
          <cell r="E63">
            <v>1308</v>
          </cell>
          <cell r="G63">
            <v>396.28</v>
          </cell>
        </row>
      </sheetData>
      <sheetData sheetId="3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4" refreshError="1">
        <row r="3">
          <cell r="E3">
            <v>562.44000000000005</v>
          </cell>
          <cell r="G3">
            <v>0</v>
          </cell>
        </row>
        <row r="4">
          <cell r="E4">
            <v>1181.1600000000001</v>
          </cell>
          <cell r="G4">
            <v>121.28</v>
          </cell>
        </row>
        <row r="5">
          <cell r="E5">
            <v>1063.05</v>
          </cell>
          <cell r="G5">
            <v>99.23</v>
          </cell>
        </row>
        <row r="6">
          <cell r="E6">
            <v>1771.75</v>
          </cell>
          <cell r="G6">
            <v>248.07</v>
          </cell>
        </row>
        <row r="9">
          <cell r="E9">
            <v>574.51</v>
          </cell>
          <cell r="G9">
            <v>0</v>
          </cell>
        </row>
        <row r="10">
          <cell r="E10">
            <v>1206.5</v>
          </cell>
          <cell r="G10">
            <v>121.28</v>
          </cell>
        </row>
        <row r="11">
          <cell r="E11">
            <v>1085.8499999999999</v>
          </cell>
          <cell r="G11">
            <v>99.23</v>
          </cell>
        </row>
        <row r="12">
          <cell r="E12">
            <v>1809.76</v>
          </cell>
          <cell r="G12">
            <v>248.07</v>
          </cell>
        </row>
        <row r="21">
          <cell r="E21">
            <v>435.99</v>
          </cell>
          <cell r="G21">
            <v>92.39</v>
          </cell>
        </row>
        <row r="22">
          <cell r="E22">
            <v>872</v>
          </cell>
          <cell r="G22">
            <v>197.6</v>
          </cell>
        </row>
        <row r="23">
          <cell r="E23">
            <v>784.79</v>
          </cell>
          <cell r="G23">
            <v>165</v>
          </cell>
        </row>
        <row r="24">
          <cell r="E24">
            <v>1308</v>
          </cell>
          <cell r="G24">
            <v>329.3</v>
          </cell>
        </row>
      </sheetData>
      <sheetData sheetId="5" refreshError="1">
        <row r="3">
          <cell r="E3">
            <v>649.62</v>
          </cell>
          <cell r="G3">
            <v>54.17</v>
          </cell>
        </row>
        <row r="4">
          <cell r="E4">
            <v>1364.23</v>
          </cell>
          <cell r="G4">
            <v>144.29</v>
          </cell>
        </row>
        <row r="5">
          <cell r="E5">
            <v>1227.81</v>
          </cell>
          <cell r="G5">
            <v>118.05</v>
          </cell>
        </row>
        <row r="6">
          <cell r="E6">
            <v>2046.37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7" refreshError="1">
        <row r="3">
          <cell r="E3">
            <v>1042.71</v>
          </cell>
          <cell r="G3">
            <v>188.82</v>
          </cell>
        </row>
        <row r="4">
          <cell r="E4">
            <v>2360.23</v>
          </cell>
          <cell r="G4">
            <v>427.53</v>
          </cell>
        </row>
        <row r="5">
          <cell r="E5">
            <v>1295.46</v>
          </cell>
          <cell r="G5">
            <v>233.68</v>
          </cell>
        </row>
        <row r="6">
          <cell r="E6">
            <v>1794.95</v>
          </cell>
          <cell r="G6">
            <v>323.81</v>
          </cell>
        </row>
        <row r="7">
          <cell r="E7">
            <v>3007.73</v>
          </cell>
          <cell r="G7">
            <v>548.79</v>
          </cell>
        </row>
        <row r="10">
          <cell r="E10">
            <v>596.85</v>
          </cell>
          <cell r="G10">
            <v>0</v>
          </cell>
        </row>
        <row r="11">
          <cell r="E11">
            <v>1316.09</v>
          </cell>
          <cell r="G11">
            <v>124.92</v>
          </cell>
        </row>
        <row r="12">
          <cell r="E12">
            <v>1184.47</v>
          </cell>
          <cell r="G12">
            <v>102.21</v>
          </cell>
        </row>
        <row r="13">
          <cell r="E13">
            <v>1974.15</v>
          </cell>
          <cell r="G13">
            <v>255.52</v>
          </cell>
        </row>
        <row r="16">
          <cell r="E16">
            <v>635.42999999999995</v>
          </cell>
          <cell r="G16">
            <v>0</v>
          </cell>
        </row>
        <row r="17">
          <cell r="E17">
            <v>1396.61</v>
          </cell>
          <cell r="G17">
            <v>124.92</v>
          </cell>
        </row>
        <row r="18">
          <cell r="E18">
            <v>1258.3999999999999</v>
          </cell>
          <cell r="G18">
            <v>102.21</v>
          </cell>
        </row>
        <row r="19">
          <cell r="E19">
            <v>2096.71</v>
          </cell>
          <cell r="G19">
            <v>255.52</v>
          </cell>
        </row>
        <row r="22">
          <cell r="E22">
            <v>435.99</v>
          </cell>
          <cell r="G22">
            <v>101.79</v>
          </cell>
        </row>
        <row r="23">
          <cell r="E23">
            <v>872</v>
          </cell>
          <cell r="G23">
            <v>237.79</v>
          </cell>
        </row>
        <row r="24">
          <cell r="E24">
            <v>784.79</v>
          </cell>
          <cell r="G24">
            <v>198.56</v>
          </cell>
        </row>
        <row r="25">
          <cell r="E25">
            <v>1308</v>
          </cell>
          <cell r="G25">
            <v>396.28</v>
          </cell>
        </row>
      </sheetData>
      <sheetData sheetId="8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9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0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8">
          <cell r="E18">
            <v>590.55999999999995</v>
          </cell>
          <cell r="G18">
            <v>54.17</v>
          </cell>
        </row>
        <row r="19">
          <cell r="E19">
            <v>1240.22</v>
          </cell>
          <cell r="G19">
            <v>137.41</v>
          </cell>
        </row>
        <row r="20">
          <cell r="E20">
            <v>1116.2</v>
          </cell>
          <cell r="G20">
            <v>112.43</v>
          </cell>
        </row>
        <row r="21">
          <cell r="E21">
            <v>1860.34</v>
          </cell>
          <cell r="G21">
            <v>281.07</v>
          </cell>
        </row>
        <row r="24">
          <cell r="E24">
            <v>435.99</v>
          </cell>
          <cell r="G24">
            <v>103.15</v>
          </cell>
        </row>
        <row r="25">
          <cell r="E25">
            <v>872</v>
          </cell>
          <cell r="G25">
            <v>240.98</v>
          </cell>
        </row>
        <row r="26">
          <cell r="E26">
            <v>784.79</v>
          </cell>
          <cell r="G26">
            <v>201.22</v>
          </cell>
        </row>
        <row r="27">
          <cell r="E27">
            <v>1308</v>
          </cell>
          <cell r="G27">
            <v>401.59</v>
          </cell>
        </row>
      </sheetData>
      <sheetData sheetId="1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118.97</v>
          </cell>
        </row>
        <row r="5">
          <cell r="E5">
            <v>1065.8399999999999</v>
          </cell>
          <cell r="G5">
            <v>97.34</v>
          </cell>
        </row>
        <row r="6">
          <cell r="E6">
            <v>1776.42</v>
          </cell>
          <cell r="G6">
            <v>243.35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2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3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4" refreshError="1">
        <row r="3">
          <cell r="E3">
            <v>627.76</v>
          </cell>
          <cell r="G3">
            <v>0</v>
          </cell>
        </row>
        <row r="4">
          <cell r="E4">
            <v>1318.32</v>
          </cell>
          <cell r="G4">
            <v>143.77000000000001</v>
          </cell>
        </row>
        <row r="5">
          <cell r="E5">
            <v>1186.5</v>
          </cell>
          <cell r="G5">
            <v>114.76</v>
          </cell>
        </row>
        <row r="6">
          <cell r="E6">
            <v>1977.5</v>
          </cell>
          <cell r="G6">
            <v>274.45999999999998</v>
          </cell>
        </row>
        <row r="15">
          <cell r="E15">
            <v>435.99</v>
          </cell>
          <cell r="G15">
            <v>92.39</v>
          </cell>
        </row>
        <row r="16">
          <cell r="E16">
            <v>872</v>
          </cell>
          <cell r="G16">
            <v>197.6</v>
          </cell>
        </row>
        <row r="17">
          <cell r="E17">
            <v>784.79</v>
          </cell>
          <cell r="G17">
            <v>165</v>
          </cell>
        </row>
        <row r="18">
          <cell r="E18">
            <v>1308</v>
          </cell>
          <cell r="G18">
            <v>329.3</v>
          </cell>
        </row>
        <row r="25">
          <cell r="E25">
            <v>627.76</v>
          </cell>
          <cell r="G25">
            <v>0</v>
          </cell>
        </row>
        <row r="26">
          <cell r="E26">
            <v>1318.32</v>
          </cell>
          <cell r="G26">
            <v>143.77000000000001</v>
          </cell>
        </row>
        <row r="27">
          <cell r="E27">
            <v>1186.5</v>
          </cell>
          <cell r="G27">
            <v>114.76</v>
          </cell>
        </row>
        <row r="28">
          <cell r="E28">
            <v>1977.5</v>
          </cell>
          <cell r="G28">
            <v>274.45999999999998</v>
          </cell>
        </row>
        <row r="31">
          <cell r="E31">
            <v>627.76</v>
          </cell>
          <cell r="G31">
            <v>0</v>
          </cell>
        </row>
        <row r="32">
          <cell r="E32">
            <v>1318.32</v>
          </cell>
          <cell r="G32">
            <v>143.77000000000001</v>
          </cell>
        </row>
        <row r="33">
          <cell r="E33">
            <v>1186.5</v>
          </cell>
          <cell r="G33">
            <v>114.76</v>
          </cell>
        </row>
        <row r="34">
          <cell r="E34">
            <v>1977.5</v>
          </cell>
          <cell r="G34">
            <v>274.45999999999998</v>
          </cell>
        </row>
        <row r="37">
          <cell r="E37">
            <v>641.23</v>
          </cell>
          <cell r="G37">
            <v>0</v>
          </cell>
        </row>
        <row r="38">
          <cell r="E38">
            <v>1346.6</v>
          </cell>
          <cell r="G38">
            <v>143.77000000000001</v>
          </cell>
        </row>
        <row r="39">
          <cell r="E39">
            <v>1211.95</v>
          </cell>
          <cell r="G39">
            <v>114.76</v>
          </cell>
        </row>
        <row r="40">
          <cell r="E40">
            <v>2019.91</v>
          </cell>
          <cell r="G40">
            <v>274.45999999999998</v>
          </cell>
        </row>
        <row r="49">
          <cell r="E49">
            <v>435.99</v>
          </cell>
          <cell r="G49">
            <v>92.39</v>
          </cell>
        </row>
        <row r="50">
          <cell r="E50">
            <v>872</v>
          </cell>
          <cell r="G50">
            <v>197.6</v>
          </cell>
        </row>
        <row r="51">
          <cell r="E51">
            <v>784.79</v>
          </cell>
          <cell r="G51">
            <v>165</v>
          </cell>
        </row>
        <row r="52">
          <cell r="E52">
            <v>1308</v>
          </cell>
          <cell r="G52">
            <v>329.3</v>
          </cell>
        </row>
        <row r="59">
          <cell r="E59">
            <v>627.76</v>
          </cell>
          <cell r="G59">
            <v>0</v>
          </cell>
        </row>
        <row r="60">
          <cell r="E60">
            <v>1318.32</v>
          </cell>
          <cell r="G60">
            <v>143.77000000000001</v>
          </cell>
        </row>
        <row r="61">
          <cell r="E61">
            <v>1186.5</v>
          </cell>
          <cell r="G61">
            <v>114.76</v>
          </cell>
        </row>
        <row r="62">
          <cell r="E62">
            <v>1977.5</v>
          </cell>
          <cell r="G62">
            <v>274.45999999999998</v>
          </cell>
        </row>
        <row r="71">
          <cell r="E71">
            <v>435.99</v>
          </cell>
          <cell r="G71">
            <v>92.39</v>
          </cell>
        </row>
        <row r="72">
          <cell r="E72">
            <v>872</v>
          </cell>
          <cell r="G72">
            <v>197.6</v>
          </cell>
        </row>
        <row r="73">
          <cell r="E73">
            <v>784.79</v>
          </cell>
          <cell r="G73">
            <v>165</v>
          </cell>
        </row>
        <row r="74">
          <cell r="E74">
            <v>1308</v>
          </cell>
          <cell r="G74">
            <v>329.3</v>
          </cell>
        </row>
      </sheetData>
      <sheetData sheetId="15" refreshError="1">
        <row r="3">
          <cell r="E3">
            <v>597.99</v>
          </cell>
          <cell r="G3">
            <v>54.17</v>
          </cell>
        </row>
        <row r="4">
          <cell r="E4">
            <v>1255.8</v>
          </cell>
          <cell r="G4">
            <v>144.29</v>
          </cell>
        </row>
        <row r="5">
          <cell r="E5">
            <v>1130.22</v>
          </cell>
          <cell r="G5">
            <v>118.07</v>
          </cell>
        </row>
        <row r="6">
          <cell r="E6">
            <v>1130.22</v>
          </cell>
          <cell r="G6">
            <v>141.68</v>
          </cell>
        </row>
        <row r="7">
          <cell r="E7">
            <v>1883.72</v>
          </cell>
          <cell r="G7">
            <v>295.13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182.93</v>
          </cell>
        </row>
        <row r="13">
          <cell r="E13">
            <v>784.79</v>
          </cell>
          <cell r="G13">
            <v>237.8</v>
          </cell>
        </row>
        <row r="14">
          <cell r="E14">
            <v>1308</v>
          </cell>
          <cell r="G14">
            <v>401.59</v>
          </cell>
        </row>
        <row r="21">
          <cell r="E21">
            <v>597.99</v>
          </cell>
          <cell r="G21">
            <v>54.17</v>
          </cell>
        </row>
        <row r="22">
          <cell r="E22">
            <v>1255.8</v>
          </cell>
          <cell r="G22">
            <v>144.29</v>
          </cell>
        </row>
        <row r="23">
          <cell r="E23">
            <v>1130.22</v>
          </cell>
          <cell r="G23">
            <v>118.07</v>
          </cell>
        </row>
        <row r="24">
          <cell r="E24">
            <v>1130.22</v>
          </cell>
          <cell r="G24">
            <v>141.68</v>
          </cell>
        </row>
        <row r="25">
          <cell r="E25">
            <v>1883.72</v>
          </cell>
          <cell r="G25">
            <v>295.13</v>
          </cell>
        </row>
        <row r="28">
          <cell r="E28">
            <v>435.99</v>
          </cell>
          <cell r="G28">
            <v>103.15</v>
          </cell>
        </row>
        <row r="29">
          <cell r="E29">
            <v>872</v>
          </cell>
          <cell r="G29">
            <v>240.98</v>
          </cell>
        </row>
        <row r="30">
          <cell r="E30">
            <v>784.79</v>
          </cell>
          <cell r="G30">
            <v>182.93</v>
          </cell>
        </row>
        <row r="31">
          <cell r="E31">
            <v>784.79</v>
          </cell>
          <cell r="G31">
            <v>237.8</v>
          </cell>
        </row>
        <row r="32">
          <cell r="E32">
            <v>1308</v>
          </cell>
          <cell r="G32">
            <v>401.59</v>
          </cell>
        </row>
      </sheetData>
      <sheetData sheetId="1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7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627.89</v>
          </cell>
          <cell r="G19">
            <v>54.17</v>
          </cell>
        </row>
        <row r="20">
          <cell r="E20">
            <v>1318.6</v>
          </cell>
          <cell r="G20">
            <v>144.29</v>
          </cell>
        </row>
        <row r="21">
          <cell r="E21">
            <v>1186.73</v>
          </cell>
          <cell r="G21">
            <v>118.05</v>
          </cell>
        </row>
        <row r="22">
          <cell r="E22">
            <v>1977.91</v>
          </cell>
          <cell r="G22">
            <v>295.13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18" refreshError="1">
        <row r="3">
          <cell r="E3">
            <v>644.54</v>
          </cell>
          <cell r="G3">
            <v>54.17</v>
          </cell>
        </row>
        <row r="4">
          <cell r="E4">
            <v>1353.55</v>
          </cell>
          <cell r="G4">
            <v>137.41</v>
          </cell>
        </row>
        <row r="5">
          <cell r="E5">
            <v>1218.17</v>
          </cell>
          <cell r="G5">
            <v>112.43</v>
          </cell>
        </row>
        <row r="6">
          <cell r="E6">
            <v>2030.32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9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0" refreshError="1">
        <row r="3">
          <cell r="E3">
            <v>627.9</v>
          </cell>
          <cell r="G3">
            <v>0</v>
          </cell>
        </row>
        <row r="4">
          <cell r="E4">
            <v>1318.59</v>
          </cell>
          <cell r="G4">
            <v>124.92</v>
          </cell>
        </row>
        <row r="5">
          <cell r="E5">
            <v>1186.73</v>
          </cell>
          <cell r="G5">
            <v>102.21</v>
          </cell>
        </row>
        <row r="6">
          <cell r="E6">
            <v>1977.91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</sheetData>
      <sheetData sheetId="21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2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3" refreshError="1">
        <row r="3">
          <cell r="E3">
            <v>655.4</v>
          </cell>
          <cell r="G3">
            <v>0</v>
          </cell>
        </row>
        <row r="4">
          <cell r="E4">
            <v>1376.32</v>
          </cell>
          <cell r="G4">
            <v>124.92</v>
          </cell>
        </row>
        <row r="5">
          <cell r="E5">
            <v>1238.7</v>
          </cell>
          <cell r="G5">
            <v>102.21</v>
          </cell>
        </row>
        <row r="6">
          <cell r="E6">
            <v>2064.52</v>
          </cell>
          <cell r="G6">
            <v>255.52</v>
          </cell>
        </row>
        <row r="9">
          <cell r="E9">
            <v>655.4</v>
          </cell>
          <cell r="G9">
            <v>0</v>
          </cell>
        </row>
        <row r="10">
          <cell r="E10">
            <v>1376.32</v>
          </cell>
          <cell r="G10">
            <v>124.92</v>
          </cell>
        </row>
        <row r="11">
          <cell r="E11">
            <v>1238.7</v>
          </cell>
          <cell r="G11">
            <v>102.21</v>
          </cell>
        </row>
        <row r="12">
          <cell r="E12">
            <v>2064.52</v>
          </cell>
          <cell r="G12">
            <v>255.52</v>
          </cell>
        </row>
        <row r="15">
          <cell r="E15">
            <v>655.4</v>
          </cell>
          <cell r="G15">
            <v>0</v>
          </cell>
        </row>
        <row r="16">
          <cell r="E16">
            <v>1376.32</v>
          </cell>
          <cell r="G16">
            <v>124.92</v>
          </cell>
        </row>
        <row r="17">
          <cell r="E17">
            <v>1238.7</v>
          </cell>
          <cell r="G17">
            <v>102.21</v>
          </cell>
        </row>
        <row r="18">
          <cell r="E18">
            <v>2064.52</v>
          </cell>
          <cell r="G18">
            <v>255.52</v>
          </cell>
        </row>
        <row r="21">
          <cell r="E21">
            <v>655.4</v>
          </cell>
          <cell r="G21">
            <v>0</v>
          </cell>
        </row>
        <row r="22">
          <cell r="E22">
            <v>1376.32</v>
          </cell>
          <cell r="G22">
            <v>124.92</v>
          </cell>
        </row>
        <row r="23">
          <cell r="E23">
            <v>1238.7</v>
          </cell>
          <cell r="G23">
            <v>102.21</v>
          </cell>
        </row>
        <row r="24">
          <cell r="E24">
            <v>2064.52</v>
          </cell>
          <cell r="G24">
            <v>255.52</v>
          </cell>
        </row>
        <row r="26">
          <cell r="E26"/>
          <cell r="G26"/>
        </row>
        <row r="27">
          <cell r="E27">
            <v>696.97</v>
          </cell>
          <cell r="G27">
            <v>161.85000000000002</v>
          </cell>
        </row>
        <row r="28">
          <cell r="E28">
            <v>1499.18</v>
          </cell>
          <cell r="G28">
            <v>364.57000000000016</v>
          </cell>
        </row>
        <row r="29">
          <cell r="E29">
            <v>1449.6</v>
          </cell>
          <cell r="G29">
            <v>354.33999999999992</v>
          </cell>
        </row>
        <row r="33">
          <cell r="E33">
            <v>435.99</v>
          </cell>
          <cell r="G33">
            <v>92.39</v>
          </cell>
        </row>
        <row r="34">
          <cell r="E34">
            <v>872</v>
          </cell>
          <cell r="G34">
            <v>197.6</v>
          </cell>
        </row>
        <row r="35">
          <cell r="E35">
            <v>784.79</v>
          </cell>
          <cell r="G35">
            <v>165</v>
          </cell>
        </row>
        <row r="36">
          <cell r="E36">
            <v>1308</v>
          </cell>
          <cell r="G36">
            <v>329.3</v>
          </cell>
        </row>
      </sheetData>
      <sheetData sheetId="24" refreshError="1"/>
      <sheetData sheetId="25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6" refreshError="1">
        <row r="3">
          <cell r="E3">
            <v>570.82000000000005</v>
          </cell>
          <cell r="G3">
            <v>0</v>
          </cell>
        </row>
        <row r="4">
          <cell r="E4">
            <v>1198.72</v>
          </cell>
          <cell r="G4">
            <v>124.92</v>
          </cell>
        </row>
        <row r="5">
          <cell r="E5">
            <v>1078.8399999999999</v>
          </cell>
          <cell r="G5">
            <v>102.21</v>
          </cell>
        </row>
        <row r="6">
          <cell r="E6">
            <v>1798.1</v>
          </cell>
          <cell r="G6">
            <v>255.52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7" refreshError="1">
        <row r="3">
          <cell r="E3">
            <v>729.89</v>
          </cell>
          <cell r="G3">
            <v>0</v>
          </cell>
        </row>
        <row r="4">
          <cell r="E4">
            <v>1604.8899999999999</v>
          </cell>
          <cell r="G4">
            <v>124.92</v>
          </cell>
        </row>
        <row r="5">
          <cell r="E5">
            <v>1445.86</v>
          </cell>
          <cell r="G5">
            <v>102.21</v>
          </cell>
        </row>
        <row r="6">
          <cell r="E6">
            <v>2409.12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25">
          <cell r="E25">
            <v>729.89</v>
          </cell>
          <cell r="G25">
            <v>0</v>
          </cell>
        </row>
        <row r="26">
          <cell r="E26">
            <v>1604.8899999999999</v>
          </cell>
          <cell r="G26">
            <v>124.92</v>
          </cell>
        </row>
        <row r="27">
          <cell r="E27">
            <v>1445.86</v>
          </cell>
          <cell r="G27">
            <v>102.21</v>
          </cell>
        </row>
        <row r="28">
          <cell r="E28">
            <v>2409.12</v>
          </cell>
          <cell r="G28">
            <v>255.52</v>
          </cell>
        </row>
        <row r="37">
          <cell r="E37">
            <v>435.99</v>
          </cell>
          <cell r="G37">
            <v>101.79</v>
          </cell>
        </row>
        <row r="38">
          <cell r="E38">
            <v>872</v>
          </cell>
          <cell r="G38">
            <v>237.79</v>
          </cell>
        </row>
        <row r="39">
          <cell r="E39">
            <v>784.79</v>
          </cell>
          <cell r="G39">
            <v>198.56</v>
          </cell>
        </row>
        <row r="40">
          <cell r="E40">
            <v>1308</v>
          </cell>
          <cell r="G40">
            <v>396.28</v>
          </cell>
        </row>
      </sheetData>
      <sheetData sheetId="28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</sheetData>
      <sheetData sheetId="29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15">
          <cell r="E15">
            <v>435.99</v>
          </cell>
          <cell r="G15">
            <v>103.15</v>
          </cell>
        </row>
        <row r="16">
          <cell r="E16">
            <v>872</v>
          </cell>
          <cell r="G16">
            <v>240.98</v>
          </cell>
        </row>
        <row r="17">
          <cell r="E17">
            <v>784.79</v>
          </cell>
          <cell r="G17">
            <v>201.22</v>
          </cell>
        </row>
        <row r="18">
          <cell r="E18">
            <v>1308</v>
          </cell>
          <cell r="G18">
            <v>401.59</v>
          </cell>
        </row>
        <row r="25">
          <cell r="E25">
            <v>722.35</v>
          </cell>
          <cell r="G25">
            <v>54.17</v>
          </cell>
        </row>
        <row r="26">
          <cell r="E26">
            <v>1516.96</v>
          </cell>
          <cell r="G26">
            <v>151.13999999999999</v>
          </cell>
        </row>
        <row r="27">
          <cell r="E27">
            <v>1365.25</v>
          </cell>
          <cell r="G27">
            <v>123.66</v>
          </cell>
        </row>
        <row r="28">
          <cell r="E28">
            <v>2275.44</v>
          </cell>
          <cell r="G28">
            <v>309.18</v>
          </cell>
        </row>
        <row r="37">
          <cell r="E37">
            <v>435.99</v>
          </cell>
          <cell r="G37">
            <v>103.15</v>
          </cell>
        </row>
        <row r="38">
          <cell r="E38">
            <v>872</v>
          </cell>
          <cell r="G38">
            <v>240.98</v>
          </cell>
        </row>
        <row r="39">
          <cell r="E39">
            <v>784.79</v>
          </cell>
          <cell r="G39">
            <v>201.22</v>
          </cell>
        </row>
        <row r="40">
          <cell r="E40">
            <v>1308</v>
          </cell>
          <cell r="G40">
            <v>401.59</v>
          </cell>
        </row>
      </sheetData>
      <sheetData sheetId="30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31" refreshError="1">
        <row r="3">
          <cell r="E3">
            <v>722.35</v>
          </cell>
          <cell r="G3">
            <v>0</v>
          </cell>
        </row>
        <row r="4">
          <cell r="E4">
            <v>1516.96</v>
          </cell>
          <cell r="G4">
            <v>124.92</v>
          </cell>
        </row>
        <row r="5">
          <cell r="E5">
            <v>1365.25</v>
          </cell>
          <cell r="G5">
            <v>102.21</v>
          </cell>
        </row>
        <row r="6">
          <cell r="E6">
            <v>2275.44</v>
          </cell>
          <cell r="G6">
            <v>255.52</v>
          </cell>
        </row>
        <row r="9">
          <cell r="E9">
            <v>874.03</v>
          </cell>
          <cell r="G9">
            <v>337.64</v>
          </cell>
        </row>
        <row r="10">
          <cell r="E10">
            <v>1748.11</v>
          </cell>
          <cell r="G10">
            <v>584.15</v>
          </cell>
        </row>
        <row r="11">
          <cell r="E11">
            <v>1573.29</v>
          </cell>
          <cell r="G11">
            <v>535.94000000000005</v>
          </cell>
        </row>
        <row r="12">
          <cell r="E12">
            <v>2622.18</v>
          </cell>
          <cell r="G12">
            <v>808.07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47">
          <cell r="E47">
            <v>722.35</v>
          </cell>
          <cell r="G47">
            <v>0</v>
          </cell>
        </row>
        <row r="48">
          <cell r="E48">
            <v>1516.96</v>
          </cell>
          <cell r="G48">
            <v>124.92000000000007</v>
          </cell>
        </row>
        <row r="49">
          <cell r="E49">
            <v>1365.25</v>
          </cell>
          <cell r="G49">
            <v>102.21000000000004</v>
          </cell>
        </row>
        <row r="50">
          <cell r="E50">
            <v>2275.44</v>
          </cell>
          <cell r="G50">
            <v>255.51999999999998</v>
          </cell>
        </row>
        <row r="53">
          <cell r="E53">
            <v>874.03</v>
          </cell>
          <cell r="G53">
            <v>337.64</v>
          </cell>
        </row>
        <row r="54">
          <cell r="E54">
            <v>1748.11</v>
          </cell>
          <cell r="G54">
            <v>584.14999999999986</v>
          </cell>
        </row>
        <row r="55">
          <cell r="E55">
            <v>1573.29</v>
          </cell>
          <cell r="G55">
            <v>535.94000000000005</v>
          </cell>
        </row>
        <row r="56">
          <cell r="E56">
            <v>2622.18</v>
          </cell>
          <cell r="G56">
            <v>808.07000000000016</v>
          </cell>
        </row>
        <row r="59">
          <cell r="E59">
            <v>435.99</v>
          </cell>
          <cell r="G59">
            <v>101.79000000000002</v>
          </cell>
        </row>
        <row r="60">
          <cell r="E60">
            <v>872</v>
          </cell>
          <cell r="G60">
            <v>237.78999999999996</v>
          </cell>
        </row>
        <row r="61">
          <cell r="E61">
            <v>784.79</v>
          </cell>
          <cell r="G61">
            <v>198.55999999999995</v>
          </cell>
        </row>
        <row r="62">
          <cell r="E62">
            <v>1308</v>
          </cell>
          <cell r="G62">
            <v>396.28</v>
          </cell>
        </row>
        <row r="69">
          <cell r="E69">
            <v>722.35</v>
          </cell>
          <cell r="G69">
            <v>0</v>
          </cell>
        </row>
        <row r="70">
          <cell r="E70">
            <v>1516.96</v>
          </cell>
          <cell r="G70">
            <v>124.92000000000007</v>
          </cell>
        </row>
        <row r="71">
          <cell r="E71">
            <v>1365.25</v>
          </cell>
          <cell r="G71">
            <v>102.21000000000004</v>
          </cell>
        </row>
        <row r="72">
          <cell r="E72">
            <v>2275.44</v>
          </cell>
          <cell r="G72">
            <v>255.51999999999998</v>
          </cell>
        </row>
        <row r="75">
          <cell r="E75">
            <v>874.03</v>
          </cell>
          <cell r="G75">
            <v>337.64</v>
          </cell>
        </row>
        <row r="76">
          <cell r="E76">
            <v>1748.11</v>
          </cell>
          <cell r="G76">
            <v>584.14999999999986</v>
          </cell>
        </row>
        <row r="77">
          <cell r="E77">
            <v>1573.29</v>
          </cell>
          <cell r="G77">
            <v>535.94000000000005</v>
          </cell>
        </row>
        <row r="78">
          <cell r="E78">
            <v>2622.18</v>
          </cell>
          <cell r="G78">
            <v>808.07000000000016</v>
          </cell>
        </row>
        <row r="81">
          <cell r="E81">
            <v>435.99</v>
          </cell>
          <cell r="G81">
            <v>101.79000000000002</v>
          </cell>
        </row>
        <row r="82">
          <cell r="E82">
            <v>872</v>
          </cell>
          <cell r="G82">
            <v>237.78999999999996</v>
          </cell>
        </row>
        <row r="83">
          <cell r="E83">
            <v>784.79</v>
          </cell>
          <cell r="G83">
            <v>198.55999999999995</v>
          </cell>
        </row>
        <row r="84">
          <cell r="E84">
            <v>1308</v>
          </cell>
          <cell r="G84">
            <v>396.28</v>
          </cell>
        </row>
      </sheetData>
      <sheetData sheetId="32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  <row r="51">
          <cell r="E51">
            <v>722.35</v>
          </cell>
          <cell r="G51">
            <v>54.17</v>
          </cell>
        </row>
        <row r="52">
          <cell r="E52">
            <v>1516.96</v>
          </cell>
          <cell r="G52">
            <v>151.13999999999999</v>
          </cell>
        </row>
        <row r="53">
          <cell r="E53">
            <v>1365.25</v>
          </cell>
          <cell r="G53">
            <v>123.66</v>
          </cell>
        </row>
        <row r="54">
          <cell r="E54">
            <v>2275.44</v>
          </cell>
          <cell r="G54">
            <v>309.18</v>
          </cell>
        </row>
        <row r="57">
          <cell r="E57">
            <v>435.99</v>
          </cell>
          <cell r="G57">
            <v>103.15</v>
          </cell>
        </row>
        <row r="58">
          <cell r="E58">
            <v>872</v>
          </cell>
          <cell r="G58">
            <v>240.98</v>
          </cell>
        </row>
        <row r="59">
          <cell r="E59">
            <v>784.79</v>
          </cell>
          <cell r="G59">
            <v>201.22</v>
          </cell>
        </row>
        <row r="60">
          <cell r="E60">
            <v>1308</v>
          </cell>
          <cell r="G60">
            <v>401.59</v>
          </cell>
        </row>
        <row r="67">
          <cell r="E67">
            <v>722.35</v>
          </cell>
          <cell r="G67">
            <v>54.17</v>
          </cell>
        </row>
        <row r="68">
          <cell r="E68">
            <v>1516.96</v>
          </cell>
          <cell r="G68">
            <v>151.13999999999999</v>
          </cell>
        </row>
        <row r="69">
          <cell r="E69">
            <v>1365.25</v>
          </cell>
          <cell r="G69">
            <v>123.66</v>
          </cell>
        </row>
        <row r="70">
          <cell r="E70">
            <v>2275.44</v>
          </cell>
          <cell r="G70">
            <v>309.18</v>
          </cell>
        </row>
        <row r="73">
          <cell r="E73">
            <v>435.99</v>
          </cell>
          <cell r="G73">
            <v>103.15</v>
          </cell>
        </row>
        <row r="74">
          <cell r="E74">
            <v>872</v>
          </cell>
          <cell r="G74">
            <v>240.98</v>
          </cell>
        </row>
        <row r="75">
          <cell r="E75">
            <v>784.79</v>
          </cell>
          <cell r="G75">
            <v>201.22</v>
          </cell>
        </row>
        <row r="76">
          <cell r="E76">
            <v>1308</v>
          </cell>
          <cell r="G76">
            <v>401.59</v>
          </cell>
        </row>
        <row r="83">
          <cell r="E83">
            <v>722.35</v>
          </cell>
          <cell r="G83">
            <v>54.17</v>
          </cell>
        </row>
        <row r="84">
          <cell r="E84">
            <v>1516.96</v>
          </cell>
          <cell r="G84">
            <v>151.13999999999999</v>
          </cell>
        </row>
        <row r="85">
          <cell r="E85">
            <v>1365.25</v>
          </cell>
          <cell r="G85">
            <v>123.66</v>
          </cell>
        </row>
        <row r="86">
          <cell r="E86">
            <v>2275.44</v>
          </cell>
          <cell r="G86">
            <v>309.18</v>
          </cell>
        </row>
        <row r="89">
          <cell r="E89">
            <v>435.99</v>
          </cell>
          <cell r="G89">
            <v>103.15</v>
          </cell>
        </row>
        <row r="90">
          <cell r="E90">
            <v>872</v>
          </cell>
          <cell r="G90">
            <v>240.98</v>
          </cell>
        </row>
        <row r="91">
          <cell r="E91">
            <v>784.79</v>
          </cell>
          <cell r="G91">
            <v>201.22</v>
          </cell>
        </row>
        <row r="92">
          <cell r="E92">
            <v>1308</v>
          </cell>
          <cell r="G92">
            <v>401.59</v>
          </cell>
        </row>
        <row r="99">
          <cell r="E99">
            <v>722.35</v>
          </cell>
          <cell r="G99">
            <v>54.17</v>
          </cell>
        </row>
        <row r="100">
          <cell r="E100">
            <v>1516.96</v>
          </cell>
          <cell r="G100">
            <v>151.13999999999999</v>
          </cell>
        </row>
        <row r="101">
          <cell r="E101">
            <v>1365.25</v>
          </cell>
          <cell r="G101">
            <v>123.66</v>
          </cell>
        </row>
        <row r="102">
          <cell r="E102">
            <v>2275.44</v>
          </cell>
          <cell r="G102">
            <v>309.18</v>
          </cell>
        </row>
        <row r="105">
          <cell r="E105">
            <v>435.99</v>
          </cell>
          <cell r="G105">
            <v>103.15</v>
          </cell>
        </row>
        <row r="106">
          <cell r="E106">
            <v>872</v>
          </cell>
          <cell r="G106">
            <v>240.98</v>
          </cell>
        </row>
        <row r="107">
          <cell r="E107">
            <v>784.79</v>
          </cell>
          <cell r="G107">
            <v>201.22</v>
          </cell>
        </row>
        <row r="108">
          <cell r="E108">
            <v>1308</v>
          </cell>
          <cell r="G108">
            <v>401.59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  <sheetName val="Illino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21.xml.rels><Relationships xmlns="http://schemas.openxmlformats.org/package/2006/relationships"><Relationship Type="http://schemas.openxmlformats.org/officeDocument/2006/relationships/comments" Target="/xl/comments/comment4.xml" Id="comments"/><Relationship Type="http://schemas.openxmlformats.org/officeDocument/2006/relationships/vmlDrawing" Target="/xl/drawings/commentsDrawing4.vml" Id="anysvml"/></Relationships>
</file>

<file path=xl/worksheets/_rels/sheet28.xml.rels><Relationships xmlns="http://schemas.openxmlformats.org/package/2006/relationships"><Relationship Type="http://schemas.openxmlformats.org/officeDocument/2006/relationships/comments" Target="/xl/comments/comment5.xml" Id="comments"/><Relationship Type="http://schemas.openxmlformats.org/officeDocument/2006/relationships/vmlDrawing" Target="/xl/drawings/commentsDrawing5.vml" Id="anysvml"/></Relationships>
</file>

<file path=xl/worksheets/sheet1.xml><?xml version="1.0" encoding="utf-8"?>
<worksheet xmlns="http://schemas.openxmlformats.org/spreadsheetml/2006/main">
  <sheetPr codeName="Sheet1">
    <tabColor rgb="FFFF0000"/>
    <outlinePr summaryBelow="1" summaryRight="1"/>
    <pageSetUpPr/>
  </sheetPr>
  <dimension ref="A1:CZ373"/>
  <sheetViews>
    <sheetView view="pageBreakPreview" topLeftCell="E1" zoomScale="70" zoomScaleNormal="70" zoomScaleSheetLayoutView="70" workbookViewId="0">
      <pane ySplit="1" topLeftCell="A37" activePane="bottomLeft" state="frozen"/>
      <selection activeCell="G5" sqref="G5"/>
      <selection pane="bottomLeft" activeCell="G5" sqref="G5"/>
    </sheetView>
  </sheetViews>
  <sheetFormatPr baseColWidth="8" defaultColWidth="9" defaultRowHeight="12"/>
  <cols>
    <col hidden="1" width="51.25" customWidth="1" style="291" min="1" max="1"/>
    <col hidden="1" width="35.5" customWidth="1" style="81" min="2" max="2"/>
    <col hidden="1" width="100.375" customWidth="1" style="81" min="3" max="3"/>
    <col width="56.375" customWidth="1" style="291" min="4" max="4"/>
    <col width="13" bestFit="1" customWidth="1" style="292" min="5" max="5"/>
    <col width="24.625" customWidth="1" style="292" min="6" max="6"/>
    <col width="10.875" customWidth="1" style="294" min="7" max="7"/>
    <col width="17" customWidth="1" style="292" min="8" max="10"/>
    <col hidden="1" width="21.375" customWidth="1" style="292" min="11" max="11"/>
    <col hidden="1" width="12.625" customWidth="1" style="292" min="12" max="13"/>
    <col hidden="1" width="5.875" customWidth="1" style="294" min="14" max="55"/>
    <col hidden="1" width="5.875" customWidth="1" style="294" min="56" max="56"/>
    <col hidden="1" width="5.875" customWidth="1" style="294" min="57" max="73"/>
    <col hidden="1" width="5.875" customWidth="1" style="294" min="74" max="74"/>
    <col hidden="1" width="5.875" customWidth="1" style="294" min="75" max="86"/>
    <col width="12.75" customWidth="1" style="294" min="87" max="98"/>
    <col width="8.125" customWidth="1" style="294" min="99" max="101"/>
    <col width="10.875" customWidth="1" style="294" min="102" max="102"/>
    <col width="10.875" customWidth="1" style="294" min="103" max="104"/>
    <col width="9" customWidth="1" style="291" min="105" max="16384"/>
  </cols>
  <sheetData>
    <row r="1" ht="30" customFormat="1" customHeight="1" s="183">
      <c r="B1" s="81" t="n"/>
      <c r="C1" s="81" t="n"/>
      <c r="D1" s="73" t="inlineStr">
        <is>
          <t>Coverage / Carrier</t>
        </is>
      </c>
      <c r="E1" s="74" t="inlineStr">
        <is>
          <t>Renewal Period</t>
        </is>
      </c>
      <c r="F1" s="75" t="inlineStr">
        <is>
          <t>Category</t>
        </is>
      </c>
      <c r="G1" s="75" t="inlineStr">
        <is>
          <t>Ees</t>
        </is>
      </c>
      <c r="H1" s="75" t="inlineStr">
        <is>
          <t xml:space="preserve">
Rate/Fee</t>
        </is>
      </c>
      <c r="I1" s="75" t="inlineStr">
        <is>
          <t>PRIME
Contribution</t>
        </is>
      </c>
      <c r="J1" s="75" t="inlineStr">
        <is>
          <t>Employee
Contribution</t>
        </is>
      </c>
      <c r="K1" s="282" t="n"/>
      <c r="L1" s="282" t="n"/>
      <c r="M1" s="282" t="n"/>
      <c r="N1" s="178" t="n">
        <v>43101</v>
      </c>
      <c r="O1" s="178" t="n">
        <v>43132</v>
      </c>
      <c r="P1" s="178" t="n">
        <v>43160</v>
      </c>
      <c r="Q1" s="178" t="n">
        <v>43191</v>
      </c>
      <c r="R1" s="178" t="n">
        <v>43221</v>
      </c>
      <c r="S1" s="178" t="n">
        <v>43252</v>
      </c>
      <c r="T1" s="178" t="n">
        <v>43282</v>
      </c>
      <c r="U1" s="178" t="n">
        <v>43313</v>
      </c>
      <c r="V1" s="178" t="n">
        <v>43344</v>
      </c>
      <c r="W1" s="178" t="n">
        <v>43374</v>
      </c>
      <c r="X1" s="178" t="n">
        <v>43405</v>
      </c>
      <c r="Y1" s="178" t="n">
        <v>43435</v>
      </c>
      <c r="Z1" s="178" t="n">
        <v>43466</v>
      </c>
      <c r="AA1" s="178" t="n">
        <v>43497</v>
      </c>
      <c r="AB1" s="178" t="n">
        <v>43525</v>
      </c>
      <c r="AC1" s="178" t="n">
        <v>43556</v>
      </c>
      <c r="AD1" s="178" t="n">
        <v>43586</v>
      </c>
      <c r="AE1" s="178" t="n">
        <v>43617</v>
      </c>
      <c r="AF1" s="178" t="n">
        <v>43647</v>
      </c>
      <c r="AG1" s="178" t="n">
        <v>43678</v>
      </c>
      <c r="AH1" s="178" t="n">
        <v>43709</v>
      </c>
      <c r="AI1" s="178" t="n">
        <v>43739</v>
      </c>
      <c r="AJ1" s="178" t="n">
        <v>43770</v>
      </c>
      <c r="AK1" s="178" t="n">
        <v>43800</v>
      </c>
      <c r="AL1" s="178" t="n">
        <v>43831</v>
      </c>
      <c r="AM1" s="178" t="n">
        <v>43862</v>
      </c>
      <c r="AN1" s="178" t="n">
        <v>43891</v>
      </c>
      <c r="AO1" s="178" t="n">
        <v>43922</v>
      </c>
      <c r="AP1" s="178" t="n">
        <v>43952</v>
      </c>
      <c r="AQ1" s="178" t="n">
        <v>43983</v>
      </c>
      <c r="AR1" s="178" t="n">
        <v>44013</v>
      </c>
      <c r="AS1" s="178" t="n">
        <v>44044</v>
      </c>
      <c r="AT1" s="178" t="n">
        <v>44075</v>
      </c>
      <c r="AU1" s="178" t="n">
        <v>44105</v>
      </c>
      <c r="AV1" s="178" t="n">
        <v>44136</v>
      </c>
      <c r="AW1" s="178" t="n">
        <v>44166</v>
      </c>
      <c r="AX1" s="178" t="n">
        <v>44197</v>
      </c>
      <c r="AY1" s="178" t="n">
        <v>44228</v>
      </c>
      <c r="AZ1" s="178" t="n">
        <v>44256</v>
      </c>
      <c r="BA1" s="178" t="n">
        <v>44287</v>
      </c>
      <c r="BB1" s="178" t="n">
        <v>44317</v>
      </c>
      <c r="BC1" s="178" t="n">
        <v>44348</v>
      </c>
      <c r="BD1" s="178" t="n">
        <v>44378</v>
      </c>
      <c r="BE1" s="178" t="n">
        <v>44409</v>
      </c>
      <c r="BF1" s="178" t="n">
        <v>44440</v>
      </c>
      <c r="BG1" s="178" t="n">
        <v>44470</v>
      </c>
      <c r="BH1" s="178" t="n">
        <v>44501</v>
      </c>
      <c r="BI1" s="178" t="n">
        <v>44531</v>
      </c>
      <c r="BJ1" s="178" t="n">
        <v>44562</v>
      </c>
      <c r="BK1" s="178" t="n">
        <v>44593</v>
      </c>
      <c r="BL1" s="178" t="n">
        <v>44621</v>
      </c>
      <c r="BM1" s="178" t="n">
        <v>44652</v>
      </c>
      <c r="BN1" s="178" t="n">
        <v>44682</v>
      </c>
      <c r="BO1" s="178" t="n">
        <v>44713</v>
      </c>
      <c r="BP1" s="178" t="n">
        <v>44743</v>
      </c>
      <c r="BQ1" s="178" t="n">
        <v>44774</v>
      </c>
      <c r="BR1" s="178" t="n">
        <v>44805</v>
      </c>
      <c r="BS1" s="178" t="n">
        <v>44835</v>
      </c>
      <c r="BT1" s="178" t="n">
        <v>44866</v>
      </c>
      <c r="BU1" s="178" t="n">
        <v>44896</v>
      </c>
      <c r="BV1" s="178" t="n">
        <v>44927</v>
      </c>
      <c r="BW1" s="178" t="n">
        <v>44958</v>
      </c>
      <c r="BX1" s="178" t="n">
        <v>44986</v>
      </c>
      <c r="BY1" s="178" t="n">
        <v>45017</v>
      </c>
      <c r="BZ1" s="178" t="n">
        <v>45047</v>
      </c>
      <c r="CA1" s="178" t="n">
        <v>45078</v>
      </c>
      <c r="CB1" s="178" t="n">
        <v>45108</v>
      </c>
      <c r="CC1" s="178" t="n">
        <v>45139</v>
      </c>
      <c r="CD1" s="178" t="n">
        <v>45170</v>
      </c>
      <c r="CE1" s="178" t="n">
        <v>45200</v>
      </c>
      <c r="CF1" s="178" t="n">
        <v>45231</v>
      </c>
      <c r="CG1" s="178" t="n">
        <v>45261</v>
      </c>
      <c r="CH1" s="178" t="n">
        <v>45292</v>
      </c>
      <c r="CI1" s="178" t="n">
        <v>45323</v>
      </c>
      <c r="CJ1" s="178" t="n">
        <v>45352</v>
      </c>
      <c r="CK1" s="178" t="n">
        <v>45383</v>
      </c>
      <c r="CL1" s="178" t="n">
        <v>45413</v>
      </c>
      <c r="CM1" s="178" t="n">
        <v>45444</v>
      </c>
      <c r="CN1" s="178" t="n">
        <v>45474</v>
      </c>
      <c r="CO1" s="178" t="n">
        <v>45505</v>
      </c>
      <c r="CP1" s="178" t="n">
        <v>45536</v>
      </c>
      <c r="CQ1" s="178" t="n">
        <v>45566</v>
      </c>
      <c r="CR1" s="178" t="n">
        <v>45597</v>
      </c>
      <c r="CS1" s="178" t="n">
        <v>45627</v>
      </c>
      <c r="CT1" s="178" t="n">
        <v>45658</v>
      </c>
      <c r="CU1" s="178" t="n">
        <v>45689</v>
      </c>
      <c r="CV1" s="178" t="n">
        <v>45717</v>
      </c>
      <c r="CW1" s="178" t="n">
        <v>45748</v>
      </c>
      <c r="CX1" s="178" t="n">
        <v>45778</v>
      </c>
      <c r="CY1" s="178" t="n">
        <v>45809</v>
      </c>
      <c r="CZ1" s="178" t="n">
        <v>45839</v>
      </c>
    </row>
    <row r="2" ht="13.15" customFormat="1" customHeight="1" s="183">
      <c r="B2" s="81" t="n"/>
      <c r="C2" s="81" t="n"/>
      <c r="D2" s="28" t="n"/>
      <c r="E2" s="90" t="n"/>
      <c r="F2" s="91" t="n"/>
      <c r="G2" s="91" t="n"/>
      <c r="H2" s="388" t="n"/>
      <c r="I2" s="388" t="n"/>
      <c r="J2" s="388" t="n"/>
      <c r="K2" s="389" t="n"/>
      <c r="L2" s="389" t="n"/>
      <c r="M2" s="389" t="n"/>
      <c r="N2" s="91" t="n"/>
      <c r="O2" s="91" t="n"/>
      <c r="P2" s="91" t="n"/>
      <c r="Q2" s="91" t="n"/>
      <c r="R2" s="91" t="n"/>
      <c r="S2" s="91" t="n"/>
      <c r="T2" s="91" t="n"/>
      <c r="U2" s="91" t="n"/>
      <c r="V2" s="91" t="n"/>
      <c r="W2" s="91" t="n"/>
      <c r="X2" s="91" t="n"/>
      <c r="Y2" s="91" t="n"/>
      <c r="Z2" s="91" t="n"/>
      <c r="AA2" s="91" t="n"/>
      <c r="AB2" s="91" t="n"/>
      <c r="AC2" s="91" t="n"/>
      <c r="AD2" s="91" t="n"/>
      <c r="AE2" s="91" t="n"/>
      <c r="AF2" s="91" t="n"/>
      <c r="AG2" s="91" t="n"/>
      <c r="AH2" s="91" t="n"/>
      <c r="AI2" s="91" t="n"/>
      <c r="AJ2" s="91" t="n"/>
      <c r="AK2" s="91" t="n"/>
      <c r="AL2" s="91" t="n"/>
      <c r="AM2" s="91" t="n"/>
      <c r="AN2" s="91" t="n"/>
      <c r="AO2" s="91" t="n"/>
      <c r="AP2" s="91" t="n"/>
      <c r="AQ2" s="91" t="n"/>
      <c r="AR2" s="91" t="n"/>
      <c r="AS2" s="91" t="n"/>
      <c r="AT2" s="91" t="n"/>
      <c r="AU2" s="91" t="n"/>
      <c r="AV2" s="91" t="n"/>
      <c r="AW2" s="91" t="n"/>
      <c r="AX2" s="91" t="n"/>
      <c r="AY2" s="91" t="n"/>
      <c r="AZ2" s="91" t="n"/>
      <c r="BA2" s="91" t="n"/>
      <c r="BB2" s="91" t="n"/>
      <c r="BC2" s="91" t="n"/>
      <c r="BD2" s="91" t="n"/>
      <c r="BE2" s="91" t="n"/>
      <c r="BF2" s="91" t="n"/>
      <c r="BG2" s="91" t="n"/>
      <c r="BH2" s="91" t="n"/>
      <c r="BI2" s="91" t="n"/>
      <c r="BJ2" s="91" t="n"/>
      <c r="BK2" s="91" t="n"/>
      <c r="BL2" s="91" t="n"/>
      <c r="BM2" s="91" t="n"/>
      <c r="BN2" s="91" t="n"/>
      <c r="BO2" s="91" t="n"/>
      <c r="BP2" s="91" t="n"/>
      <c r="BQ2" s="91" t="n"/>
      <c r="BR2" s="91" t="n"/>
      <c r="BS2" s="91" t="n"/>
      <c r="BT2" s="91" t="n"/>
      <c r="BU2" s="91" t="n"/>
      <c r="BV2" s="91" t="n"/>
      <c r="BW2" s="91" t="n"/>
      <c r="BX2" s="91" t="n"/>
      <c r="BY2" s="91" t="n"/>
      <c r="BZ2" s="91" t="n"/>
      <c r="CA2" s="91" t="n"/>
      <c r="CB2" s="91" t="n"/>
      <c r="CC2" s="91" t="n"/>
      <c r="CD2" s="91" t="n"/>
      <c r="CE2" s="91" t="n"/>
      <c r="CF2" s="91" t="n"/>
      <c r="CG2" s="91" t="n"/>
      <c r="CH2" s="91" t="n"/>
      <c r="CI2" s="91" t="n"/>
      <c r="CJ2" s="91" t="n"/>
      <c r="CK2" s="91" t="n"/>
      <c r="CL2" s="91" t="n"/>
      <c r="CM2" s="91" t="n"/>
      <c r="CN2" s="91" t="n"/>
      <c r="CO2" s="91" t="n"/>
      <c r="CP2" s="91" t="n"/>
      <c r="CQ2" s="91" t="n"/>
      <c r="CR2" s="91" t="n"/>
      <c r="CS2" s="91" t="n"/>
      <c r="CT2" s="91" t="n"/>
      <c r="CU2" s="91" t="n"/>
      <c r="CV2" s="91" t="n"/>
      <c r="CW2" s="91" t="n"/>
      <c r="CX2" s="91" t="n"/>
      <c r="CY2" s="91" t="n"/>
      <c r="CZ2" s="91" t="n"/>
    </row>
    <row r="3" customFormat="1" s="81">
      <c r="A3" s="81">
        <f>D3</f>
        <v/>
      </c>
      <c r="D3" s="76" t="inlineStr">
        <is>
          <t>San Dimas Community Hospital - Client ID H3170</t>
        </is>
      </c>
      <c r="E3" s="390" t="n"/>
      <c r="F3" s="78" t="n"/>
      <c r="G3" s="111" t="n"/>
      <c r="H3" s="391" t="n"/>
      <c r="I3" s="391" t="n"/>
      <c r="J3" s="392" t="n"/>
      <c r="K3" s="393" t="n"/>
      <c r="L3" s="393" t="n"/>
      <c r="M3" s="393" t="n"/>
      <c r="N3" s="111" t="n"/>
      <c r="O3" s="111" t="n"/>
      <c r="P3" s="111" t="n"/>
      <c r="Q3" s="111" t="n"/>
      <c r="R3" s="111" t="n"/>
      <c r="S3" s="111" t="n"/>
      <c r="T3" s="111" t="n"/>
      <c r="U3" s="111" t="n"/>
      <c r="V3" s="111" t="n"/>
      <c r="W3" s="111" t="n"/>
      <c r="X3" s="111" t="n"/>
      <c r="Y3" s="111" t="n"/>
      <c r="Z3" s="111" t="n"/>
      <c r="AA3" s="111" t="n"/>
      <c r="AB3" s="111" t="n"/>
      <c r="AC3" s="111" t="n"/>
      <c r="AD3" s="111" t="n"/>
      <c r="AE3" s="111" t="n"/>
      <c r="AF3" s="111" t="n"/>
      <c r="AG3" s="111" t="n"/>
      <c r="AH3" s="111" t="n"/>
      <c r="AI3" s="111" t="n"/>
      <c r="AJ3" s="111" t="n"/>
      <c r="AK3" s="111" t="n"/>
      <c r="AL3" s="111" t="n"/>
      <c r="AM3" s="111" t="n"/>
      <c r="AN3" s="111" t="n"/>
      <c r="AO3" s="111" t="n"/>
      <c r="AP3" s="111" t="n"/>
      <c r="AQ3" s="111" t="n"/>
      <c r="AR3" s="111" t="n"/>
      <c r="AS3" s="111" t="n"/>
      <c r="AT3" s="111" t="n"/>
      <c r="AU3" s="111" t="n"/>
      <c r="AV3" s="111" t="n"/>
      <c r="AW3" s="111" t="n"/>
      <c r="AX3" s="111" t="n"/>
      <c r="AY3" s="111" t="n"/>
      <c r="AZ3" s="111" t="n"/>
      <c r="BA3" s="111" t="n"/>
      <c r="BB3" s="111" t="n"/>
      <c r="BC3" s="111" t="n"/>
      <c r="BD3" s="111" t="n"/>
      <c r="BE3" s="111" t="n"/>
      <c r="BF3" s="111" t="n"/>
      <c r="BG3" s="111" t="n"/>
      <c r="BH3" s="111" t="n"/>
      <c r="BI3" s="111" t="n"/>
      <c r="BJ3" s="111" t="n"/>
      <c r="BK3" s="111" t="n"/>
      <c r="BL3" s="111" t="n"/>
      <c r="BM3" s="111" t="n"/>
      <c r="BN3" s="111" t="n"/>
      <c r="BO3" s="111" t="n"/>
      <c r="BP3" s="111" t="n"/>
      <c r="BQ3" s="111" t="n"/>
      <c r="BR3" s="111" t="n"/>
      <c r="BS3" s="111" t="n"/>
      <c r="BT3" s="111" t="n"/>
      <c r="BU3" s="111" t="n"/>
      <c r="BV3" s="111" t="n"/>
      <c r="BW3" s="111" t="n"/>
      <c r="BX3" s="111" t="n"/>
      <c r="BY3" s="111" t="n"/>
      <c r="BZ3" s="111" t="n"/>
      <c r="CA3" s="111" t="n"/>
      <c r="CB3" s="111" t="n"/>
      <c r="CC3" s="111" t="n"/>
      <c r="CD3" s="111" t="n"/>
      <c r="CE3" s="111" t="n"/>
      <c r="CF3" s="111" t="n"/>
      <c r="CG3" s="111" t="n"/>
      <c r="CH3" s="111" t="n"/>
      <c r="CI3" s="111" t="n"/>
      <c r="CJ3" s="111" t="n"/>
      <c r="CK3" s="111" t="n"/>
      <c r="CL3" s="111" t="n"/>
      <c r="CM3" s="111" t="n"/>
      <c r="CN3" s="111" t="n"/>
      <c r="CO3" s="111" t="n"/>
      <c r="CP3" s="111" t="n"/>
      <c r="CQ3" s="111" t="n"/>
      <c r="CR3" s="111" t="n"/>
      <c r="CS3" s="111" t="n"/>
      <c r="CT3" s="111" t="n"/>
      <c r="CU3" s="111" t="n"/>
      <c r="CV3" s="111" t="n"/>
      <c r="CW3" s="111" t="n"/>
      <c r="CX3" s="111" t="n"/>
      <c r="CY3" s="111" t="n"/>
      <c r="CZ3" s="111" t="n"/>
    </row>
    <row r="4" ht="13.15" customFormat="1" customHeight="1" s="183">
      <c r="A4" s="81">
        <f>A3</f>
        <v/>
      </c>
      <c r="B4" s="81">
        <f>D4</f>
        <v/>
      </c>
      <c r="C4" s="81">
        <f>A4&amp;B4&amp;F4</f>
        <v/>
      </c>
      <c r="D4" s="64" t="inlineStr">
        <is>
          <t>PRIME EPO PLAN (Self-Insured)</t>
        </is>
      </c>
      <c r="E4" s="394" t="inlineStr">
        <is>
          <t>1/1/25 - 12/31/25</t>
        </is>
      </c>
      <c r="F4" s="246" t="inlineStr">
        <is>
          <t>EE</t>
        </is>
      </c>
      <c r="G4" s="238" t="n">
        <v>110</v>
      </c>
      <c r="H4" s="395" t="n">
        <v>671</v>
      </c>
      <c r="I4" s="396">
        <f>+H4-J4</f>
        <v/>
      </c>
      <c r="J4" s="396" t="n">
        <v>54.16999999999996</v>
      </c>
      <c r="K4" s="397">
        <f>+"Total:"&amp;TEXT(H4/L4-1,"0.00%")&amp;"/ EE:"&amp;TEXT(J4/M4-1,"0.00%")</f>
        <v/>
      </c>
      <c r="L4" s="397">
        <f>+[2]Legacy!E4</f>
        <v/>
      </c>
      <c r="M4" s="397">
        <f>+[2]Legacy!G4</f>
        <v/>
      </c>
      <c r="N4" s="238" t="n">
        <v>134</v>
      </c>
      <c r="O4" s="238" t="n">
        <v>135</v>
      </c>
      <c r="P4" s="238" t="n">
        <v>131</v>
      </c>
      <c r="Q4" s="238" t="n">
        <v>127</v>
      </c>
      <c r="R4" s="238" t="n">
        <v>130</v>
      </c>
      <c r="S4" s="238" t="n">
        <v>127</v>
      </c>
      <c r="T4" s="238" t="n">
        <v>124</v>
      </c>
      <c r="U4" s="238" t="n">
        <v>122</v>
      </c>
      <c r="V4" s="238" t="n">
        <v>123</v>
      </c>
      <c r="W4" s="238" t="n">
        <v>123</v>
      </c>
      <c r="X4" s="238" t="n">
        <v>120</v>
      </c>
      <c r="Y4" s="238" t="n">
        <v>127</v>
      </c>
      <c r="Z4" s="238" t="n">
        <v>129</v>
      </c>
      <c r="AA4" s="238" t="n">
        <v>118</v>
      </c>
      <c r="AB4" s="238" t="n">
        <v>117</v>
      </c>
      <c r="AC4" s="238" t="n">
        <v>116</v>
      </c>
      <c r="AD4" s="238" t="n">
        <v>117</v>
      </c>
      <c r="AE4" s="238" t="n">
        <v>113</v>
      </c>
      <c r="AF4" s="238" t="n">
        <v>112</v>
      </c>
      <c r="AG4" s="238" t="n">
        <v>112</v>
      </c>
      <c r="AH4" s="238" t="n">
        <v>109</v>
      </c>
      <c r="AI4" s="238" t="n">
        <v>109</v>
      </c>
      <c r="AJ4" s="238" t="n">
        <v>106</v>
      </c>
      <c r="AK4" s="238" t="n">
        <v>106</v>
      </c>
      <c r="AL4" s="238" t="n">
        <v>116</v>
      </c>
      <c r="AM4" s="238" t="n">
        <v>115</v>
      </c>
      <c r="AN4" s="238" t="n">
        <v>118</v>
      </c>
      <c r="AO4" s="238" t="n">
        <v>113</v>
      </c>
      <c r="AP4" s="238" t="n">
        <v>117</v>
      </c>
      <c r="AQ4" s="238" t="n">
        <v>110</v>
      </c>
      <c r="AR4" s="238" t="n">
        <v>117</v>
      </c>
      <c r="AS4" s="238" t="n">
        <v>117</v>
      </c>
      <c r="AT4" s="238" t="n">
        <v>115</v>
      </c>
      <c r="AU4" s="238" t="n">
        <v>114</v>
      </c>
      <c r="AV4" s="238" t="n">
        <v>114</v>
      </c>
      <c r="AW4" s="238" t="n">
        <v>113</v>
      </c>
      <c r="AX4" s="238" t="n">
        <v>119</v>
      </c>
      <c r="AY4" s="238" t="n">
        <v>116</v>
      </c>
      <c r="AZ4" s="238" t="n">
        <v>116</v>
      </c>
      <c r="BA4" s="238" t="n">
        <v>116</v>
      </c>
      <c r="BB4" s="238" t="n">
        <v>114</v>
      </c>
      <c r="BC4" s="238" t="n">
        <v>113</v>
      </c>
      <c r="BD4" s="238" t="n">
        <v>112</v>
      </c>
      <c r="BE4" s="238" t="n">
        <v>108</v>
      </c>
      <c r="BF4" s="238" t="n">
        <v>104</v>
      </c>
      <c r="BG4" s="238" t="n">
        <v>97</v>
      </c>
      <c r="BH4" s="238" t="n">
        <v>96</v>
      </c>
      <c r="BI4" s="238" t="n">
        <v>93</v>
      </c>
      <c r="BJ4" s="238" t="n">
        <v>94</v>
      </c>
      <c r="BK4" s="238" t="n">
        <v>93</v>
      </c>
      <c r="BL4" s="238" t="n">
        <v>88</v>
      </c>
      <c r="BM4" s="238" t="n">
        <v>89</v>
      </c>
      <c r="BN4" s="238" t="n">
        <v>87</v>
      </c>
      <c r="BO4" s="238" t="n">
        <v>86</v>
      </c>
      <c r="BP4" s="238" t="n">
        <v>90</v>
      </c>
      <c r="BQ4" s="238" t="n">
        <v>90</v>
      </c>
      <c r="BR4" s="238" t="n">
        <v>90</v>
      </c>
      <c r="BS4" s="238" t="n">
        <v>85</v>
      </c>
      <c r="BT4" s="238" t="n">
        <v>86</v>
      </c>
      <c r="BU4" s="238" t="n">
        <v>82</v>
      </c>
      <c r="BV4" s="238" t="n">
        <v>91</v>
      </c>
      <c r="BW4" s="238" t="n">
        <v>90</v>
      </c>
      <c r="BX4" s="238" t="n">
        <v>89</v>
      </c>
      <c r="BY4" s="238" t="n">
        <v>89</v>
      </c>
      <c r="BZ4" s="238" t="n">
        <v>88</v>
      </c>
      <c r="CA4" s="238" t="n">
        <v>97</v>
      </c>
      <c r="CB4" s="238" t="n">
        <v>95</v>
      </c>
      <c r="CC4" s="238" t="n">
        <v>97</v>
      </c>
      <c r="CD4" s="238" t="n">
        <v>93</v>
      </c>
      <c r="CE4" s="238" t="n">
        <v>94</v>
      </c>
      <c r="CF4" s="238" t="n">
        <v>96</v>
      </c>
      <c r="CG4" s="238" t="n">
        <v>93</v>
      </c>
      <c r="CH4" s="238" t="n">
        <v>89</v>
      </c>
      <c r="CI4" s="238" t="n">
        <v>94</v>
      </c>
      <c r="CJ4" s="238" t="n">
        <v>96</v>
      </c>
      <c r="CK4" s="238" t="n">
        <v>96</v>
      </c>
      <c r="CL4" s="238" t="n">
        <v>99</v>
      </c>
      <c r="CM4" s="238" t="n">
        <v>97</v>
      </c>
      <c r="CN4" s="238" t="n">
        <v>102</v>
      </c>
      <c r="CO4" s="238" t="n">
        <v>107</v>
      </c>
      <c r="CP4" s="238" t="n">
        <v>108</v>
      </c>
      <c r="CQ4" s="238" t="n">
        <v>104</v>
      </c>
      <c r="CR4" s="238" t="n">
        <v>102</v>
      </c>
      <c r="CS4" s="238" t="n">
        <v>104</v>
      </c>
      <c r="CT4" s="238" t="n">
        <v>110</v>
      </c>
      <c r="CU4" s="238" t="n">
        <v>110</v>
      </c>
      <c r="CV4" s="238" t="n">
        <v>111</v>
      </c>
      <c r="CW4" s="238" t="n">
        <v>107</v>
      </c>
      <c r="CX4" s="377" t="n">
        <v>108</v>
      </c>
      <c r="CY4" s="238" t="n">
        <v>109</v>
      </c>
      <c r="CZ4" s="238" t="n">
        <v>109</v>
      </c>
    </row>
    <row r="5" ht="13.15" customFormat="1" customHeight="1" s="183">
      <c r="A5" s="81">
        <f>A4</f>
        <v/>
      </c>
      <c r="B5" s="81">
        <f>B4</f>
        <v/>
      </c>
      <c r="C5" s="81">
        <f>A5&amp;B5&amp;F5</f>
        <v/>
      </c>
      <c r="D5" s="22" t="n"/>
      <c r="E5" s="398" t="n"/>
      <c r="F5" s="246" t="inlineStr">
        <is>
          <t>EE &amp; Spouse</t>
        </is>
      </c>
      <c r="G5" s="238" t="n">
        <v>23</v>
      </c>
      <c r="H5" s="395" t="n">
        <v>1409.16</v>
      </c>
      <c r="I5" s="396">
        <f>+H5-J5</f>
        <v/>
      </c>
      <c r="J5" s="396" t="n">
        <v>137.41</v>
      </c>
      <c r="K5" s="397">
        <f>+"Total:"&amp;TEXT(H5/L5-1,"0.00%")&amp;"/ EE:"&amp;TEXT(J5/M5-1,"0.00%")</f>
        <v/>
      </c>
      <c r="L5" s="397">
        <f>+[2]Legacy!E5</f>
        <v/>
      </c>
      <c r="M5" s="397">
        <f>+[2]Legacy!G5</f>
        <v/>
      </c>
      <c r="N5" s="238" t="n">
        <v>24</v>
      </c>
      <c r="O5" s="238" t="n">
        <v>24</v>
      </c>
      <c r="P5" s="238" t="n">
        <v>24</v>
      </c>
      <c r="Q5" s="238" t="n">
        <v>24</v>
      </c>
      <c r="R5" s="238" t="n">
        <v>24</v>
      </c>
      <c r="S5" s="238" t="n">
        <v>25</v>
      </c>
      <c r="T5" s="238" t="n">
        <v>27</v>
      </c>
      <c r="U5" s="238" t="n">
        <v>28</v>
      </c>
      <c r="V5" s="238" t="n">
        <v>27</v>
      </c>
      <c r="W5" s="238" t="n">
        <v>27</v>
      </c>
      <c r="X5" s="238" t="n">
        <v>27</v>
      </c>
      <c r="Y5" s="238" t="n">
        <v>27</v>
      </c>
      <c r="Z5" s="238" t="n">
        <v>23</v>
      </c>
      <c r="AA5" s="238" t="n">
        <v>24</v>
      </c>
      <c r="AB5" s="238" t="n">
        <v>24</v>
      </c>
      <c r="AC5" s="238" t="n">
        <v>23</v>
      </c>
      <c r="AD5" s="238" t="n">
        <v>23</v>
      </c>
      <c r="AE5" s="238" t="n">
        <v>23</v>
      </c>
      <c r="AF5" s="238" t="n">
        <v>21</v>
      </c>
      <c r="AG5" s="238" t="n">
        <v>22</v>
      </c>
      <c r="AH5" s="238" t="n">
        <v>23</v>
      </c>
      <c r="AI5" s="238" t="n">
        <v>24</v>
      </c>
      <c r="AJ5" s="238" t="n">
        <v>22</v>
      </c>
      <c r="AK5" s="238" t="n">
        <v>22</v>
      </c>
      <c r="AL5" s="238" t="n">
        <v>23</v>
      </c>
      <c r="AM5" s="238" t="n">
        <v>22</v>
      </c>
      <c r="AN5" s="238" t="n">
        <v>21</v>
      </c>
      <c r="AO5" s="238" t="n">
        <v>21</v>
      </c>
      <c r="AP5" s="238" t="n">
        <v>20</v>
      </c>
      <c r="AQ5" s="238" t="n">
        <v>19</v>
      </c>
      <c r="AR5" s="238" t="n">
        <v>17</v>
      </c>
      <c r="AS5" s="238" t="n">
        <v>17</v>
      </c>
      <c r="AT5" s="238" t="n">
        <v>18</v>
      </c>
      <c r="AU5" s="238" t="n">
        <v>20</v>
      </c>
      <c r="AV5" s="238" t="n">
        <v>21</v>
      </c>
      <c r="AW5" s="238" t="n">
        <v>20</v>
      </c>
      <c r="AX5" s="238" t="n">
        <v>21</v>
      </c>
      <c r="AY5" s="238" t="n">
        <v>22</v>
      </c>
      <c r="AZ5" s="238" t="n">
        <v>21</v>
      </c>
      <c r="BA5" s="238" t="n">
        <v>21</v>
      </c>
      <c r="BB5" s="238" t="n">
        <v>22</v>
      </c>
      <c r="BC5" s="238" t="n">
        <v>22</v>
      </c>
      <c r="BD5" s="238" t="n">
        <v>21</v>
      </c>
      <c r="BE5" s="238" t="n">
        <v>21</v>
      </c>
      <c r="BF5" s="238" t="n">
        <v>20</v>
      </c>
      <c r="BG5" s="238" t="n">
        <v>20</v>
      </c>
      <c r="BH5" s="238" t="n">
        <v>19</v>
      </c>
      <c r="BI5" s="238" t="n">
        <v>19</v>
      </c>
      <c r="BJ5" s="238" t="n">
        <v>20</v>
      </c>
      <c r="BK5" s="238" t="n">
        <v>20</v>
      </c>
      <c r="BL5" s="238" t="n">
        <v>18</v>
      </c>
      <c r="BM5" s="238" t="n">
        <v>19</v>
      </c>
      <c r="BN5" s="238" t="n">
        <v>18</v>
      </c>
      <c r="BO5" s="238" t="n">
        <v>19</v>
      </c>
      <c r="BP5" s="238" t="n">
        <v>20</v>
      </c>
      <c r="BQ5" s="238" t="n">
        <v>18</v>
      </c>
      <c r="BR5" s="238" t="n">
        <v>18</v>
      </c>
      <c r="BS5" s="238" t="n">
        <v>18</v>
      </c>
      <c r="BT5" s="238" t="n">
        <v>19</v>
      </c>
      <c r="BU5" s="238" t="n">
        <v>20</v>
      </c>
      <c r="BV5" s="238" t="n">
        <v>23</v>
      </c>
      <c r="BW5" s="238" t="n">
        <v>24</v>
      </c>
      <c r="BX5" s="238" t="n">
        <v>24</v>
      </c>
      <c r="BY5" s="238" t="n">
        <v>24</v>
      </c>
      <c r="BZ5" s="238" t="n">
        <v>21</v>
      </c>
      <c r="CA5" s="238" t="n">
        <v>20</v>
      </c>
      <c r="CB5" s="238" t="n">
        <v>20</v>
      </c>
      <c r="CC5" s="238" t="n">
        <v>19</v>
      </c>
      <c r="CD5" s="238" t="n">
        <v>19</v>
      </c>
      <c r="CE5" s="238" t="n">
        <v>19</v>
      </c>
      <c r="CF5" s="238" t="n">
        <v>17</v>
      </c>
      <c r="CG5" s="238" t="n">
        <v>17</v>
      </c>
      <c r="CH5" s="238" t="n">
        <v>20</v>
      </c>
      <c r="CI5" s="238" t="n">
        <v>21</v>
      </c>
      <c r="CJ5" s="238" t="n">
        <v>20</v>
      </c>
      <c r="CK5" s="238" t="n">
        <v>19</v>
      </c>
      <c r="CL5" s="238" t="n">
        <v>21</v>
      </c>
      <c r="CM5" s="238" t="n">
        <v>20</v>
      </c>
      <c r="CN5" s="238" t="n">
        <v>21</v>
      </c>
      <c r="CO5" s="238" t="n">
        <v>22</v>
      </c>
      <c r="CP5" s="238" t="n">
        <v>21</v>
      </c>
      <c r="CQ5" s="238" t="n">
        <v>21</v>
      </c>
      <c r="CR5" s="238" t="n">
        <v>21</v>
      </c>
      <c r="CS5" s="238" t="n">
        <v>22</v>
      </c>
      <c r="CT5" s="238" t="n">
        <v>22</v>
      </c>
      <c r="CU5" s="238" t="n">
        <v>24</v>
      </c>
      <c r="CV5" s="238" t="n">
        <v>24</v>
      </c>
      <c r="CW5" s="238" t="n">
        <v>23</v>
      </c>
      <c r="CX5" s="377" t="n">
        <v>23</v>
      </c>
      <c r="CY5" s="238" t="n">
        <v>22</v>
      </c>
      <c r="CZ5" s="238" t="n">
        <v>21</v>
      </c>
    </row>
    <row r="6" ht="13.15" customFormat="1" customHeight="1" s="183">
      <c r="A6" s="81">
        <f>A5</f>
        <v/>
      </c>
      <c r="B6" s="81">
        <f>B5</f>
        <v/>
      </c>
      <c r="C6" s="81">
        <f>A6&amp;B6&amp;F6</f>
        <v/>
      </c>
      <c r="D6" s="22" t="n"/>
      <c r="E6" s="398" t="n"/>
      <c r="F6" s="246" t="inlineStr">
        <is>
          <t>EE &amp; Child(ren)</t>
        </is>
      </c>
      <c r="G6" s="238" t="n">
        <v>44</v>
      </c>
      <c r="H6" s="395" t="n">
        <v>1268.22</v>
      </c>
      <c r="I6" s="396">
        <f>+H6-J6</f>
        <v/>
      </c>
      <c r="J6" s="396" t="n">
        <v>112.4299999999999</v>
      </c>
      <c r="K6" s="397">
        <f>+"Total:"&amp;TEXT(H6/L6-1,"0.00%")&amp;"/ EE:"&amp;TEXT(J6/M6-1,"0.00%")</f>
        <v/>
      </c>
      <c r="L6" s="397">
        <f>+[2]Legacy!E6</f>
        <v/>
      </c>
      <c r="M6" s="397">
        <f>+[2]Legacy!G6</f>
        <v/>
      </c>
      <c r="N6" s="238" t="n">
        <v>46</v>
      </c>
      <c r="O6" s="238" t="n">
        <v>47</v>
      </c>
      <c r="P6" s="238" t="n">
        <v>47</v>
      </c>
      <c r="Q6" s="238" t="n">
        <v>50</v>
      </c>
      <c r="R6" s="238" t="n">
        <v>50</v>
      </c>
      <c r="S6" s="238" t="n">
        <v>50</v>
      </c>
      <c r="T6" s="238" t="n">
        <v>51</v>
      </c>
      <c r="U6" s="238" t="n">
        <v>51</v>
      </c>
      <c r="V6" s="238" t="n">
        <v>51</v>
      </c>
      <c r="W6" s="238" t="n">
        <v>49</v>
      </c>
      <c r="X6" s="238" t="n">
        <v>49</v>
      </c>
      <c r="Y6" s="238" t="n">
        <v>49</v>
      </c>
      <c r="Z6" s="238" t="n">
        <v>60</v>
      </c>
      <c r="AA6" s="238" t="n">
        <v>59</v>
      </c>
      <c r="AB6" s="238" t="n">
        <v>58</v>
      </c>
      <c r="AC6" s="238" t="n">
        <v>60</v>
      </c>
      <c r="AD6" s="238" t="n">
        <v>59</v>
      </c>
      <c r="AE6" s="238" t="n">
        <v>59</v>
      </c>
      <c r="AF6" s="238" t="n">
        <v>57</v>
      </c>
      <c r="AG6" s="238" t="n">
        <v>55</v>
      </c>
      <c r="AH6" s="238" t="n">
        <v>51</v>
      </c>
      <c r="AI6" s="238" t="n">
        <v>52</v>
      </c>
      <c r="AJ6" s="238" t="n">
        <v>50</v>
      </c>
      <c r="AK6" s="238" t="n">
        <v>50</v>
      </c>
      <c r="AL6" s="238" t="n">
        <v>47</v>
      </c>
      <c r="AM6" s="238" t="n">
        <v>45</v>
      </c>
      <c r="AN6" s="238" t="n">
        <v>45</v>
      </c>
      <c r="AO6" s="238" t="n">
        <v>43</v>
      </c>
      <c r="AP6" s="238" t="n">
        <v>42</v>
      </c>
      <c r="AQ6" s="238" t="n">
        <v>43</v>
      </c>
      <c r="AR6" s="238" t="n">
        <v>45</v>
      </c>
      <c r="AS6" s="238" t="n">
        <v>42</v>
      </c>
      <c r="AT6" s="238" t="n">
        <v>43</v>
      </c>
      <c r="AU6" s="238" t="n">
        <v>43</v>
      </c>
      <c r="AV6" s="238" t="n">
        <v>44</v>
      </c>
      <c r="AW6" s="238" t="n">
        <v>44</v>
      </c>
      <c r="AX6" s="238" t="n">
        <v>44</v>
      </c>
      <c r="AY6" s="238" t="n">
        <v>44</v>
      </c>
      <c r="AZ6" s="238" t="n">
        <v>44</v>
      </c>
      <c r="BA6" s="238" t="n">
        <v>45</v>
      </c>
      <c r="BB6" s="238" t="n">
        <v>44</v>
      </c>
      <c r="BC6" s="238" t="n">
        <v>43</v>
      </c>
      <c r="BD6" s="238" t="n">
        <v>42</v>
      </c>
      <c r="BE6" s="238" t="n">
        <v>42</v>
      </c>
      <c r="BF6" s="238" t="n">
        <v>43</v>
      </c>
      <c r="BG6" s="238" t="n">
        <v>41</v>
      </c>
      <c r="BH6" s="238" t="n">
        <v>41</v>
      </c>
      <c r="BI6" s="238" t="n">
        <v>40</v>
      </c>
      <c r="BJ6" s="238" t="n">
        <v>44</v>
      </c>
      <c r="BK6" s="238" t="n">
        <v>45</v>
      </c>
      <c r="BL6" s="238" t="n">
        <v>42</v>
      </c>
      <c r="BM6" s="238" t="n">
        <v>43</v>
      </c>
      <c r="BN6" s="238" t="n">
        <v>40</v>
      </c>
      <c r="BO6" s="238" t="n">
        <v>43</v>
      </c>
      <c r="BP6" s="238" t="n">
        <v>43</v>
      </c>
      <c r="BQ6" s="238" t="n">
        <v>41</v>
      </c>
      <c r="BR6" s="238" t="n">
        <v>41</v>
      </c>
      <c r="BS6" s="238" t="n">
        <v>42</v>
      </c>
      <c r="BT6" s="238" t="n">
        <v>40</v>
      </c>
      <c r="BU6" s="238" t="n">
        <v>39</v>
      </c>
      <c r="BV6" s="238" t="n">
        <v>40</v>
      </c>
      <c r="BW6" s="238" t="n">
        <v>40</v>
      </c>
      <c r="BX6" s="238" t="n">
        <v>41</v>
      </c>
      <c r="BY6" s="238" t="n">
        <v>41</v>
      </c>
      <c r="BZ6" s="238" t="n">
        <v>40</v>
      </c>
      <c r="CA6" s="238" t="n">
        <v>40</v>
      </c>
      <c r="CB6" s="238" t="n">
        <v>41</v>
      </c>
      <c r="CC6" s="238" t="n">
        <v>39</v>
      </c>
      <c r="CD6" s="238" t="n">
        <v>41</v>
      </c>
      <c r="CE6" s="238" t="n">
        <v>39</v>
      </c>
      <c r="CF6" s="238" t="n">
        <v>38</v>
      </c>
      <c r="CG6" s="238" t="n">
        <v>37</v>
      </c>
      <c r="CH6" s="238" t="n">
        <v>37</v>
      </c>
      <c r="CI6" s="238" t="n">
        <v>36</v>
      </c>
      <c r="CJ6" s="238" t="n">
        <v>37</v>
      </c>
      <c r="CK6" s="238" t="n">
        <v>39</v>
      </c>
      <c r="CL6" s="238" t="n">
        <v>39</v>
      </c>
      <c r="CM6" s="238" t="n">
        <v>39</v>
      </c>
      <c r="CN6" s="238" t="n">
        <v>34</v>
      </c>
      <c r="CO6" s="238" t="n">
        <v>35</v>
      </c>
      <c r="CP6" s="238" t="n">
        <v>35</v>
      </c>
      <c r="CQ6" s="238" t="n">
        <v>37</v>
      </c>
      <c r="CR6" s="238" t="n">
        <v>38</v>
      </c>
      <c r="CS6" s="238" t="n">
        <v>40</v>
      </c>
      <c r="CT6" s="238" t="n">
        <v>42</v>
      </c>
      <c r="CU6" s="238" t="n">
        <v>43</v>
      </c>
      <c r="CV6" s="238" t="n">
        <v>45</v>
      </c>
      <c r="CW6" s="238" t="n">
        <v>43</v>
      </c>
      <c r="CX6" s="377" t="n">
        <v>44</v>
      </c>
      <c r="CY6" s="238" t="n">
        <v>44</v>
      </c>
      <c r="CZ6" s="238" t="n">
        <v>44</v>
      </c>
    </row>
    <row r="7" ht="13.15" customFormat="1" customHeight="1" s="183">
      <c r="A7" s="81">
        <f>A6</f>
        <v/>
      </c>
      <c r="B7" s="81">
        <f>B6</f>
        <v/>
      </c>
      <c r="C7" s="81">
        <f>A7&amp;B7&amp;F7</f>
        <v/>
      </c>
      <c r="D7" s="22" t="n"/>
      <c r="E7" s="398" t="n"/>
      <c r="F7" s="246" t="inlineStr">
        <is>
          <t>EE &amp; Family</t>
        </is>
      </c>
      <c r="G7" s="239" t="n">
        <v>23</v>
      </c>
      <c r="H7" s="399" t="n">
        <v>2113.73</v>
      </c>
      <c r="I7" s="400">
        <f>+H7-J7</f>
        <v/>
      </c>
      <c r="J7" s="400" t="n">
        <v>281.0699999999999</v>
      </c>
      <c r="K7" s="397">
        <f>+"Total:"&amp;TEXT(H7/L7-1,"0.00%")&amp;"/ EE:"&amp;TEXT(J7/M7-1,"0.00%")</f>
        <v/>
      </c>
      <c r="L7" s="397">
        <f>+[2]Legacy!E7</f>
        <v/>
      </c>
      <c r="M7" s="397">
        <f>+[2]Legacy!G7</f>
        <v/>
      </c>
      <c r="N7" s="239" t="n">
        <v>45</v>
      </c>
      <c r="O7" s="239" t="n">
        <v>46</v>
      </c>
      <c r="P7" s="239" t="n">
        <v>46</v>
      </c>
      <c r="Q7" s="239" t="n">
        <v>46</v>
      </c>
      <c r="R7" s="239" t="n">
        <v>45</v>
      </c>
      <c r="S7" s="239" t="n">
        <v>45</v>
      </c>
      <c r="T7" s="239" t="n">
        <v>45</v>
      </c>
      <c r="U7" s="239" t="n">
        <v>44</v>
      </c>
      <c r="V7" s="239" t="n">
        <v>46</v>
      </c>
      <c r="W7" s="239" t="n">
        <v>45</v>
      </c>
      <c r="X7" s="239" t="n">
        <v>41</v>
      </c>
      <c r="Y7" s="239" t="n">
        <v>41</v>
      </c>
      <c r="Z7" s="239" t="n">
        <v>40</v>
      </c>
      <c r="AA7" s="239" t="n">
        <v>41</v>
      </c>
      <c r="AB7" s="239" t="n">
        <v>41</v>
      </c>
      <c r="AC7" s="239" t="n">
        <v>41</v>
      </c>
      <c r="AD7" s="239" t="n">
        <v>41</v>
      </c>
      <c r="AE7" s="239" t="n">
        <v>42</v>
      </c>
      <c r="AF7" s="239" t="n">
        <v>38</v>
      </c>
      <c r="AG7" s="239" t="n">
        <v>38</v>
      </c>
      <c r="AH7" s="239" t="n">
        <v>37</v>
      </c>
      <c r="AI7" s="239" t="n">
        <v>38</v>
      </c>
      <c r="AJ7" s="239" t="n">
        <v>41</v>
      </c>
      <c r="AK7" s="239" t="n">
        <v>41</v>
      </c>
      <c r="AL7" s="239" t="n">
        <v>44</v>
      </c>
      <c r="AM7" s="239" t="n">
        <v>44</v>
      </c>
      <c r="AN7" s="239" t="n">
        <v>43</v>
      </c>
      <c r="AO7" s="239" t="n">
        <v>42</v>
      </c>
      <c r="AP7" s="239" t="n">
        <v>42</v>
      </c>
      <c r="AQ7" s="239" t="n">
        <v>39</v>
      </c>
      <c r="AR7" s="239" t="n">
        <v>41</v>
      </c>
      <c r="AS7" s="239" t="n">
        <v>43</v>
      </c>
      <c r="AT7" s="239" t="n">
        <v>43</v>
      </c>
      <c r="AU7" s="239" t="n">
        <v>41</v>
      </c>
      <c r="AV7" s="239" t="n">
        <v>39</v>
      </c>
      <c r="AW7" s="239" t="n">
        <v>40</v>
      </c>
      <c r="AX7" s="239" t="n">
        <v>36</v>
      </c>
      <c r="AY7" s="239" t="n">
        <v>37</v>
      </c>
      <c r="AZ7" s="239" t="n">
        <v>38</v>
      </c>
      <c r="BA7" s="239" t="n">
        <v>38</v>
      </c>
      <c r="BB7" s="239" t="n">
        <v>38</v>
      </c>
      <c r="BC7" s="239" t="n">
        <v>37</v>
      </c>
      <c r="BD7" s="239" t="n">
        <v>37</v>
      </c>
      <c r="BE7" s="239" t="n">
        <v>35</v>
      </c>
      <c r="BF7" s="239" t="n">
        <v>33</v>
      </c>
      <c r="BG7" s="239" t="n">
        <v>30</v>
      </c>
      <c r="BH7" s="239" t="n">
        <v>29</v>
      </c>
      <c r="BI7" s="239" t="n">
        <v>28</v>
      </c>
      <c r="BJ7" s="239" t="n">
        <v>27</v>
      </c>
      <c r="BK7" s="239" t="n">
        <v>27</v>
      </c>
      <c r="BL7" s="239" t="n">
        <v>26</v>
      </c>
      <c r="BM7" s="239" t="n">
        <v>26</v>
      </c>
      <c r="BN7" s="239" t="n">
        <v>25</v>
      </c>
      <c r="BO7" s="239" t="n">
        <v>26</v>
      </c>
      <c r="BP7" s="239" t="n">
        <v>25</v>
      </c>
      <c r="BQ7" s="239" t="n">
        <v>24</v>
      </c>
      <c r="BR7" s="239" t="n">
        <v>24</v>
      </c>
      <c r="BS7" s="239" t="n">
        <v>24</v>
      </c>
      <c r="BT7" s="239" t="n">
        <v>24</v>
      </c>
      <c r="BU7" s="239" t="n">
        <v>23</v>
      </c>
      <c r="BV7" s="239" t="n">
        <v>22</v>
      </c>
      <c r="BW7" s="239" t="n">
        <v>22</v>
      </c>
      <c r="BX7" s="239" t="n">
        <v>22</v>
      </c>
      <c r="BY7" s="239" t="n">
        <v>22</v>
      </c>
      <c r="BZ7" s="239" t="n">
        <v>23</v>
      </c>
      <c r="CA7" s="239" t="n">
        <v>21</v>
      </c>
      <c r="CB7" s="239" t="n">
        <v>24</v>
      </c>
      <c r="CC7" s="239" t="n">
        <v>24</v>
      </c>
      <c r="CD7" s="239" t="n">
        <v>23</v>
      </c>
      <c r="CE7" s="239" t="n">
        <v>23</v>
      </c>
      <c r="CF7" s="239" t="n">
        <v>25</v>
      </c>
      <c r="CG7" s="239" t="n">
        <v>24</v>
      </c>
      <c r="CH7" s="239" t="n">
        <v>26</v>
      </c>
      <c r="CI7" s="239" t="n">
        <v>27</v>
      </c>
      <c r="CJ7" s="239" t="n">
        <v>27</v>
      </c>
      <c r="CK7" s="239" t="n">
        <v>26</v>
      </c>
      <c r="CL7" s="239" t="n">
        <v>25</v>
      </c>
      <c r="CM7" s="239" t="n">
        <v>25</v>
      </c>
      <c r="CN7" s="239" t="n">
        <v>25</v>
      </c>
      <c r="CO7" s="239" t="n">
        <v>26</v>
      </c>
      <c r="CP7" s="239" t="n">
        <v>27</v>
      </c>
      <c r="CQ7" s="239" t="n">
        <v>27</v>
      </c>
      <c r="CR7" s="239" t="n">
        <v>26</v>
      </c>
      <c r="CS7" s="239" t="n">
        <v>26</v>
      </c>
      <c r="CT7" s="239" t="n">
        <v>26</v>
      </c>
      <c r="CU7" s="239" t="n">
        <v>25</v>
      </c>
      <c r="CV7" s="239" t="n">
        <v>26</v>
      </c>
      <c r="CW7" s="239" t="n">
        <v>25</v>
      </c>
      <c r="CX7" s="378" t="n">
        <v>24</v>
      </c>
      <c r="CY7" s="239" t="n">
        <v>24</v>
      </c>
      <c r="CZ7" s="239" t="n">
        <v>23</v>
      </c>
    </row>
    <row r="8" ht="13.15" customFormat="1" customHeight="1" s="183">
      <c r="A8" s="81">
        <f>A7</f>
        <v/>
      </c>
      <c r="B8" s="81">
        <f>B7</f>
        <v/>
      </c>
      <c r="C8" s="81" t="n"/>
      <c r="D8" s="20" t="n"/>
      <c r="E8" s="398" t="n"/>
      <c r="F8" s="69" t="inlineStr">
        <is>
          <t>Estimated Monthly Premium</t>
        </is>
      </c>
      <c r="G8" s="94">
        <f>SUM(G4:G7)</f>
        <v/>
      </c>
      <c r="H8" s="401">
        <f>SUMPRODUCT(H4:H7,$G4:$G7)</f>
        <v/>
      </c>
      <c r="I8" s="401">
        <f>SUMPRODUCT(I4:I7,$G4:$G7)</f>
        <v/>
      </c>
      <c r="J8" s="401">
        <f>SUMPRODUCT(J4:J7,$G4:$G7)</f>
        <v/>
      </c>
      <c r="K8" s="402" t="n"/>
      <c r="L8" s="402" t="n"/>
      <c r="M8" s="402" t="n"/>
      <c r="N8" s="94" t="n">
        <v>249</v>
      </c>
      <c r="O8" s="94" t="n">
        <v>252</v>
      </c>
      <c r="P8" s="94" t="n">
        <v>248</v>
      </c>
      <c r="Q8" s="94" t="n">
        <v>247</v>
      </c>
      <c r="R8" s="94" t="n">
        <v>249</v>
      </c>
      <c r="S8" s="94">
        <f>SUM(S4:S7)</f>
        <v/>
      </c>
      <c r="T8" s="94">
        <f>SUM(T4:T7)</f>
        <v/>
      </c>
      <c r="U8" s="94">
        <f>SUM(U4:U7)</f>
        <v/>
      </c>
      <c r="V8" s="94">
        <f>SUM(V4:V7)</f>
        <v/>
      </c>
      <c r="W8" s="94">
        <f>SUM(W4:W7)</f>
        <v/>
      </c>
      <c r="X8" s="94">
        <f>SUM(X4:X7)</f>
        <v/>
      </c>
      <c r="Y8" s="94">
        <f>SUM(Y4:Y7)</f>
        <v/>
      </c>
      <c r="Z8" s="94">
        <f>SUM(Z4:Z7)</f>
        <v/>
      </c>
      <c r="AA8" s="94">
        <f>SUM(AA4:AA7)</f>
        <v/>
      </c>
      <c r="AB8" s="94">
        <f>SUM(AB4:AB7)</f>
        <v/>
      </c>
      <c r="AC8" s="94">
        <f>SUM(AC4:AC7)</f>
        <v/>
      </c>
      <c r="AD8" s="94">
        <f>SUM(AD4:AD7)</f>
        <v/>
      </c>
      <c r="AE8" s="94">
        <f>SUM(AE4:AE7)</f>
        <v/>
      </c>
      <c r="AF8" s="94">
        <f>SUM(AF4:AF7)</f>
        <v/>
      </c>
      <c r="AG8" s="94">
        <f>SUM(AG4:AG7)</f>
        <v/>
      </c>
      <c r="AH8" s="94">
        <f>SUM(AH4:AH7)</f>
        <v/>
      </c>
      <c r="AI8" s="94">
        <f>SUM(AI4:AI7)</f>
        <v/>
      </c>
      <c r="AJ8" s="94">
        <f>SUM(AJ4:AJ7)</f>
        <v/>
      </c>
      <c r="AK8" s="94">
        <f>SUM(AK4:AK7)</f>
        <v/>
      </c>
      <c r="AL8" s="94">
        <f>SUM(AL4:AL7)</f>
        <v/>
      </c>
      <c r="AM8" s="94">
        <f>SUM(AM4:AM7)</f>
        <v/>
      </c>
      <c r="AN8" s="94">
        <f>SUM(AN4:AN7)</f>
        <v/>
      </c>
      <c r="AO8" s="94">
        <f>SUM(AO4:AO7)</f>
        <v/>
      </c>
      <c r="AP8" s="94">
        <f>SUM(AP4:AP7)</f>
        <v/>
      </c>
      <c r="AQ8" s="94">
        <f>SUM(AQ4:AQ7)</f>
        <v/>
      </c>
      <c r="AR8" s="94">
        <f>SUM(AR4:AR7)</f>
        <v/>
      </c>
      <c r="AS8" s="94">
        <f>SUM(AS4:AS7)</f>
        <v/>
      </c>
      <c r="AT8" s="94">
        <f>SUM(AT4:AT7)</f>
        <v/>
      </c>
      <c r="AU8" s="94">
        <f>SUM(AU4:AU7)</f>
        <v/>
      </c>
      <c r="AV8" s="94">
        <f>SUM(AV4:AV7)</f>
        <v/>
      </c>
      <c r="AW8" s="94">
        <f>SUM(AW4:AW7)</f>
        <v/>
      </c>
      <c r="AX8" s="94">
        <f>SUM(AX4:AX7)</f>
        <v/>
      </c>
      <c r="AY8" s="94">
        <f>SUM(AY4:AY7)</f>
        <v/>
      </c>
      <c r="AZ8" s="94">
        <f>SUM(AZ4:AZ7)</f>
        <v/>
      </c>
      <c r="BA8" s="94">
        <f>SUM(BA4:BA7)</f>
        <v/>
      </c>
      <c r="BB8" s="94">
        <f>SUM(BB4:BB7)</f>
        <v/>
      </c>
      <c r="BC8" s="94">
        <f>SUM(BC4:BC7)</f>
        <v/>
      </c>
      <c r="BD8" s="94">
        <f>SUM(BD4:BD7)</f>
        <v/>
      </c>
      <c r="BE8" s="94">
        <f>SUM(BE4:BE7)</f>
        <v/>
      </c>
      <c r="BF8" s="94">
        <f>SUM(BF4:BF7)</f>
        <v/>
      </c>
      <c r="BG8" s="94">
        <f>SUM(BG4:BG7)</f>
        <v/>
      </c>
      <c r="BH8" s="94">
        <f>SUM(BH4:BH7)</f>
        <v/>
      </c>
      <c r="BI8" s="94">
        <f>SUM(BI4:BI7)</f>
        <v/>
      </c>
      <c r="BJ8" s="94">
        <f>SUM(BJ4:BJ7)</f>
        <v/>
      </c>
      <c r="BK8" s="94">
        <f>SUM(BK4:BK7)</f>
        <v/>
      </c>
      <c r="BL8" s="94">
        <f>SUM(BL4:BL7)</f>
        <v/>
      </c>
      <c r="BM8" s="94">
        <f>SUM(BM4:BM7)</f>
        <v/>
      </c>
      <c r="BN8" s="94">
        <f>SUM(BN4:BN7)</f>
        <v/>
      </c>
      <c r="BO8" s="94">
        <f>SUM(BO4:BO7)</f>
        <v/>
      </c>
      <c r="BP8" s="94">
        <f>SUM(BP4:BP7)</f>
        <v/>
      </c>
      <c r="BQ8" s="94">
        <f>SUM(BQ4:BQ7)</f>
        <v/>
      </c>
      <c r="BR8" s="94">
        <f>SUM(BR4:BR7)</f>
        <v/>
      </c>
      <c r="BS8" s="94">
        <f>SUM(BS4:BS7)</f>
        <v/>
      </c>
      <c r="BT8" s="94">
        <f>SUM(BT4:BT7)</f>
        <v/>
      </c>
      <c r="BU8" s="94">
        <f>SUM(BU4:BU7)</f>
        <v/>
      </c>
      <c r="BV8" s="94">
        <f>SUM(BV4:BV7)</f>
        <v/>
      </c>
      <c r="BW8" s="94">
        <f>SUM(BW4:BW7)</f>
        <v/>
      </c>
      <c r="BX8" s="94">
        <f>SUM(BX4:BX7)</f>
        <v/>
      </c>
      <c r="BY8" s="94">
        <f>SUM(BY4:BY7)</f>
        <v/>
      </c>
      <c r="BZ8" s="94">
        <f>SUM(BZ4:BZ7)</f>
        <v/>
      </c>
      <c r="CA8" s="94">
        <f>SUM(CA4:CA7)</f>
        <v/>
      </c>
      <c r="CB8" s="94">
        <f>SUM(CB4:CB7)</f>
        <v/>
      </c>
      <c r="CC8" s="94">
        <f>SUM(CC4:CC7)</f>
        <v/>
      </c>
      <c r="CD8" s="94">
        <f>SUM(CD4:CD7)</f>
        <v/>
      </c>
      <c r="CE8" s="94">
        <f>SUM(CE4:CE7)</f>
        <v/>
      </c>
      <c r="CF8" s="94">
        <f>SUM(CF4:CF7)</f>
        <v/>
      </c>
      <c r="CG8" s="94">
        <f>SUM(CG4:CG7)</f>
        <v/>
      </c>
      <c r="CH8" s="94">
        <f>SUM(CH4:CH7)</f>
        <v/>
      </c>
      <c r="CI8" s="94">
        <f>SUM(CI4:CI7)</f>
        <v/>
      </c>
      <c r="CJ8" s="94">
        <f>SUM(CJ4:CJ7)</f>
        <v/>
      </c>
      <c r="CK8" s="94">
        <f>SUM(CK4:CK7)</f>
        <v/>
      </c>
      <c r="CL8" s="94">
        <f>SUM(CL4:CL7)</f>
        <v/>
      </c>
      <c r="CM8" s="94">
        <f>SUM(CM4:CM7)</f>
        <v/>
      </c>
      <c r="CN8" s="94">
        <f>SUM(CN4:CN7)</f>
        <v/>
      </c>
      <c r="CO8" s="94">
        <f>SUM(CO4:CO7)</f>
        <v/>
      </c>
      <c r="CP8" s="94">
        <f>SUM(CP4:CP7)</f>
        <v/>
      </c>
      <c r="CQ8" s="94">
        <f>SUM(CQ4:CQ7)</f>
        <v/>
      </c>
      <c r="CR8" s="94">
        <f>SUM(CR4:CR7)</f>
        <v/>
      </c>
      <c r="CS8" s="94">
        <f>SUM(CS4:CS7)</f>
        <v/>
      </c>
      <c r="CT8" s="94">
        <f>SUM(CT4:CT7)</f>
        <v/>
      </c>
      <c r="CU8" s="94" t="n">
        <v>202</v>
      </c>
      <c r="CV8" s="94">
        <f>SUM(CV4:CV7)</f>
        <v/>
      </c>
      <c r="CW8" s="94">
        <f>SUM(CW4:CW7)</f>
        <v/>
      </c>
      <c r="CX8" s="94">
        <f>SUM(CX4:CX7)</f>
        <v/>
      </c>
      <c r="CY8" s="94">
        <f>SUM(CY4:CY7)</f>
        <v/>
      </c>
      <c r="CZ8" s="94">
        <f>SUM(CZ4:CZ7)</f>
        <v/>
      </c>
    </row>
    <row r="9" ht="13.15" customFormat="1" customHeight="1" s="315">
      <c r="A9" s="81">
        <f>A8</f>
        <v/>
      </c>
      <c r="B9" s="81">
        <f>B8</f>
        <v/>
      </c>
      <c r="C9" s="81" t="n"/>
      <c r="D9" s="20" t="n"/>
      <c r="E9" s="398" t="n"/>
      <c r="F9" s="12" t="n"/>
      <c r="G9" s="16" t="n"/>
      <c r="H9" s="403" t="n"/>
      <c r="I9" s="403" t="n"/>
      <c r="J9" s="403" t="n"/>
      <c r="K9" s="404" t="n"/>
      <c r="L9" s="404" t="n"/>
      <c r="M9" s="404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  <c r="CX9" s="16" t="n"/>
      <c r="CY9" s="16" t="n"/>
      <c r="CZ9" s="16" t="n"/>
    </row>
    <row r="10" ht="13.15" customFormat="1" customHeight="1" s="315">
      <c r="A10" s="81">
        <f>A9</f>
        <v/>
      </c>
      <c r="B10" s="81">
        <f>D10</f>
        <v/>
      </c>
      <c r="C10" s="81">
        <f>A10&amp;B10&amp;F10</f>
        <v/>
      </c>
      <c r="D10" s="64" t="inlineStr">
        <is>
          <t xml:space="preserve">PRIME VALUE PLAN (Self-Insured) </t>
        </is>
      </c>
      <c r="E10" s="394">
        <f>E4</f>
        <v/>
      </c>
      <c r="F10" s="246" t="inlineStr">
        <is>
          <t>EE</t>
        </is>
      </c>
      <c r="G10" s="238" t="n">
        <v>11</v>
      </c>
      <c r="H10" s="396" t="n">
        <v>518.77</v>
      </c>
      <c r="I10" s="396" t="n">
        <v>405.57</v>
      </c>
      <c r="J10" s="396" t="n">
        <v>113.2</v>
      </c>
      <c r="K10" s="397">
        <f>+"Total:"&amp;TEXT(H10/L10-1,"0.00%")&amp;"/ EE:"&amp;TEXT(J10/M10-1,"0.00%")</f>
        <v/>
      </c>
      <c r="L10" s="397">
        <f>+[2]Legacy!E10</f>
        <v/>
      </c>
      <c r="M10" s="397">
        <f>+[2]Legacy!G10</f>
        <v/>
      </c>
      <c r="N10" s="238" t="n">
        <v>12</v>
      </c>
      <c r="O10" s="238" t="n">
        <v>12</v>
      </c>
      <c r="P10" s="238" t="n">
        <v>12</v>
      </c>
      <c r="Q10" s="238" t="n">
        <v>11</v>
      </c>
      <c r="R10" s="238" t="n">
        <v>8</v>
      </c>
      <c r="S10" s="238" t="n">
        <v>8</v>
      </c>
      <c r="T10" s="238" t="n">
        <v>8</v>
      </c>
      <c r="U10" s="238" t="n">
        <v>10</v>
      </c>
      <c r="V10" s="238" t="n">
        <v>9</v>
      </c>
      <c r="W10" s="238" t="n">
        <v>9</v>
      </c>
      <c r="X10" s="238" t="n">
        <v>8</v>
      </c>
      <c r="Y10" s="238" t="n">
        <v>8</v>
      </c>
      <c r="Z10" s="238" t="n">
        <v>8</v>
      </c>
      <c r="AA10" s="238" t="n">
        <v>8</v>
      </c>
      <c r="AB10" s="238" t="n">
        <v>8</v>
      </c>
      <c r="AC10" s="238" t="n">
        <v>9</v>
      </c>
      <c r="AD10" s="238" t="n">
        <v>8</v>
      </c>
      <c r="AE10" s="238" t="n">
        <v>7</v>
      </c>
      <c r="AF10" s="238" t="n">
        <v>8</v>
      </c>
      <c r="AG10" s="238" t="n">
        <v>8</v>
      </c>
      <c r="AH10" s="238" t="n">
        <v>8</v>
      </c>
      <c r="AI10" s="238" t="n">
        <v>10</v>
      </c>
      <c r="AJ10" s="238" t="n">
        <v>10</v>
      </c>
      <c r="AK10" s="238" t="n">
        <v>10</v>
      </c>
      <c r="AL10" s="238" t="n">
        <v>11</v>
      </c>
      <c r="AM10" s="238" t="n">
        <v>12</v>
      </c>
      <c r="AN10" s="238" t="n">
        <v>11</v>
      </c>
      <c r="AO10" s="238" t="n">
        <v>14</v>
      </c>
      <c r="AP10" s="238" t="n">
        <v>15</v>
      </c>
      <c r="AQ10" s="238" t="n">
        <v>15</v>
      </c>
      <c r="AR10" s="238" t="n">
        <v>14</v>
      </c>
      <c r="AS10" s="238" t="n">
        <v>13</v>
      </c>
      <c r="AT10" s="238" t="n">
        <v>12</v>
      </c>
      <c r="AU10" s="238" t="n">
        <v>13</v>
      </c>
      <c r="AV10" s="238" t="n">
        <v>12</v>
      </c>
      <c r="AW10" s="238" t="n">
        <v>13</v>
      </c>
      <c r="AX10" s="238" t="n">
        <v>13</v>
      </c>
      <c r="AY10" s="238" t="n">
        <v>13</v>
      </c>
      <c r="AZ10" s="238" t="n">
        <v>12</v>
      </c>
      <c r="BA10" s="238" t="n">
        <v>12</v>
      </c>
      <c r="BB10" s="238" t="n">
        <v>13</v>
      </c>
      <c r="BC10" s="238" t="n">
        <v>13</v>
      </c>
      <c r="BD10" s="238" t="n">
        <v>13</v>
      </c>
      <c r="BE10" s="238" t="n">
        <v>12</v>
      </c>
      <c r="BF10" s="238" t="n">
        <v>11</v>
      </c>
      <c r="BG10" s="238" t="n">
        <v>11</v>
      </c>
      <c r="BH10" s="238" t="n">
        <v>13</v>
      </c>
      <c r="BI10" s="238" t="n">
        <v>13</v>
      </c>
      <c r="BJ10" s="238" t="n">
        <v>13</v>
      </c>
      <c r="BK10" s="238" t="n">
        <v>12</v>
      </c>
      <c r="BL10" s="238" t="n">
        <v>12</v>
      </c>
      <c r="BM10" s="238" t="n">
        <v>12</v>
      </c>
      <c r="BN10" s="238" t="n">
        <v>12</v>
      </c>
      <c r="BO10" s="238" t="n">
        <v>11</v>
      </c>
      <c r="BP10" s="238" t="n">
        <v>11</v>
      </c>
      <c r="BQ10" s="238" t="n">
        <v>11</v>
      </c>
      <c r="BR10" s="238" t="n">
        <v>13</v>
      </c>
      <c r="BS10" s="238" t="n">
        <v>13</v>
      </c>
      <c r="BT10" s="238" t="n">
        <v>12</v>
      </c>
      <c r="BU10" s="238" t="n">
        <v>13</v>
      </c>
      <c r="BV10" s="238" t="n">
        <v>13</v>
      </c>
      <c r="BW10" s="238" t="n">
        <v>14</v>
      </c>
      <c r="BX10" s="238" t="n">
        <v>14</v>
      </c>
      <c r="BY10" s="238" t="n">
        <v>14</v>
      </c>
      <c r="BZ10" s="238" t="n">
        <v>13</v>
      </c>
      <c r="CA10" s="238" t="n">
        <v>13</v>
      </c>
      <c r="CB10" s="238" t="n">
        <v>13</v>
      </c>
      <c r="CC10" s="238" t="n">
        <v>12</v>
      </c>
      <c r="CD10" s="238" t="n">
        <v>15</v>
      </c>
      <c r="CE10" s="238" t="n">
        <v>14</v>
      </c>
      <c r="CF10" s="238" t="n">
        <v>15</v>
      </c>
      <c r="CG10" s="238" t="n">
        <v>13</v>
      </c>
      <c r="CH10" s="238" t="n">
        <v>16</v>
      </c>
      <c r="CI10" s="238" t="n">
        <v>16</v>
      </c>
      <c r="CJ10" s="238" t="n">
        <v>16</v>
      </c>
      <c r="CK10" s="238" t="n">
        <v>15</v>
      </c>
      <c r="CL10" s="238" t="n">
        <v>13</v>
      </c>
      <c r="CM10" s="238" t="n">
        <v>13</v>
      </c>
      <c r="CN10" s="238" t="n">
        <v>12</v>
      </c>
      <c r="CO10" s="238" t="n">
        <v>12</v>
      </c>
      <c r="CP10" s="238" t="n">
        <v>11</v>
      </c>
      <c r="CQ10" s="238" t="n">
        <v>9</v>
      </c>
      <c r="CR10" s="238" t="n">
        <v>10</v>
      </c>
      <c r="CS10" s="238" t="n">
        <v>9</v>
      </c>
      <c r="CT10" s="238" t="n">
        <v>9</v>
      </c>
      <c r="CU10" s="238" t="n">
        <v>11</v>
      </c>
      <c r="CV10" s="238" t="n">
        <v>11</v>
      </c>
      <c r="CW10" s="238" t="n">
        <v>12</v>
      </c>
      <c r="CX10" s="377" t="n">
        <v>14</v>
      </c>
      <c r="CY10" s="238" t="n">
        <v>13</v>
      </c>
      <c r="CZ10" s="238" t="n">
        <v>11</v>
      </c>
    </row>
    <row r="11" ht="13.15" customFormat="1" customHeight="1" s="315">
      <c r="A11" s="81">
        <f>A10</f>
        <v/>
      </c>
      <c r="B11" s="81">
        <f>B10</f>
        <v/>
      </c>
      <c r="C11" s="81">
        <f>A11&amp;B11&amp;F11</f>
        <v/>
      </c>
      <c r="D11" s="22" t="n"/>
      <c r="E11" s="398" t="n"/>
      <c r="F11" s="246" t="inlineStr">
        <is>
          <t>EE &amp; Spouse</t>
        </is>
      </c>
      <c r="G11" s="238" t="n">
        <v>2</v>
      </c>
      <c r="H11" s="396" t="n">
        <v>1037.57</v>
      </c>
      <c r="I11" s="396">
        <f>+H11-J11</f>
        <v/>
      </c>
      <c r="J11" s="396" t="n">
        <v>240.98</v>
      </c>
      <c r="K11" s="397">
        <f>+"Total:"&amp;TEXT(H11/L11-1,"0.00%")&amp;"/ EE:"&amp;TEXT(J11/M11-1,"0.00%")</f>
        <v/>
      </c>
      <c r="L11" s="397">
        <f>+[2]Legacy!E11</f>
        <v/>
      </c>
      <c r="M11" s="397">
        <f>+[2]Legacy!G11</f>
        <v/>
      </c>
      <c r="N11" s="238" t="n">
        <v>0</v>
      </c>
      <c r="O11" s="238" t="n">
        <v>0</v>
      </c>
      <c r="P11" s="238" t="n">
        <v>0</v>
      </c>
      <c r="Q11" s="238" t="n">
        <v>0</v>
      </c>
      <c r="R11" s="238" t="n">
        <v>0</v>
      </c>
      <c r="S11" s="238" t="n">
        <v>0</v>
      </c>
      <c r="T11" s="238" t="n">
        <v>0</v>
      </c>
      <c r="U11" s="238" t="n">
        <v>0</v>
      </c>
      <c r="V11" s="238" t="n">
        <v>0</v>
      </c>
      <c r="W11" s="238" t="n">
        <v>0</v>
      </c>
      <c r="X11" s="238" t="n">
        <v>0</v>
      </c>
      <c r="Y11" s="238" t="n">
        <v>0</v>
      </c>
      <c r="Z11" s="238" t="n">
        <v>1</v>
      </c>
      <c r="AA11" s="238" t="n">
        <v>1</v>
      </c>
      <c r="AB11" s="238" t="n">
        <v>1</v>
      </c>
      <c r="AC11" s="238" t="n">
        <v>1</v>
      </c>
      <c r="AD11" s="238" t="n">
        <v>1</v>
      </c>
      <c r="AE11" s="238" t="n">
        <v>1</v>
      </c>
      <c r="AF11" s="238" t="n">
        <v>1</v>
      </c>
      <c r="AG11" s="238" t="n">
        <v>1</v>
      </c>
      <c r="AH11" s="238" t="n">
        <v>1</v>
      </c>
      <c r="AI11" s="238" t="n">
        <v>1</v>
      </c>
      <c r="AJ11" s="238" t="n">
        <v>1</v>
      </c>
      <c r="AK11" s="238" t="n">
        <v>1</v>
      </c>
      <c r="AL11" s="238" t="n">
        <v>0</v>
      </c>
      <c r="AM11" s="238" t="n">
        <v>0</v>
      </c>
      <c r="AN11" s="238" t="n">
        <v>0</v>
      </c>
      <c r="AO11" s="238" t="n">
        <v>0</v>
      </c>
      <c r="AP11" s="238" t="n">
        <v>0</v>
      </c>
      <c r="AQ11" s="238" t="n">
        <v>0</v>
      </c>
      <c r="AR11" s="238" t="n">
        <v>0</v>
      </c>
      <c r="AS11" s="238" t="n">
        <v>0</v>
      </c>
      <c r="AT11" s="238" t="n">
        <v>0</v>
      </c>
      <c r="AU11" s="238" t="n">
        <v>0</v>
      </c>
      <c r="AV11" s="238" t="n">
        <v>0</v>
      </c>
      <c r="AW11" s="238" t="n">
        <v>0</v>
      </c>
      <c r="AX11" s="238" t="n">
        <v>0</v>
      </c>
      <c r="AY11" s="238" t="n">
        <v>0</v>
      </c>
      <c r="AZ11" s="238" t="n">
        <v>1</v>
      </c>
      <c r="BA11" s="238" t="n">
        <v>0</v>
      </c>
      <c r="BB11" s="238" t="n">
        <v>1</v>
      </c>
      <c r="BC11" s="238" t="n">
        <v>0</v>
      </c>
      <c r="BD11" s="238" t="n">
        <v>0</v>
      </c>
      <c r="BE11" s="238" t="n">
        <v>0</v>
      </c>
      <c r="BF11" s="238" t="n">
        <v>0</v>
      </c>
      <c r="BG11" s="238" t="n">
        <v>0</v>
      </c>
      <c r="BH11" s="238" t="n">
        <v>0</v>
      </c>
      <c r="BI11" s="238" t="n">
        <v>0</v>
      </c>
      <c r="BJ11" s="238" t="n">
        <v>0</v>
      </c>
      <c r="BK11" s="238" t="n">
        <v>0</v>
      </c>
      <c r="BL11" s="238" t="n">
        <v>0</v>
      </c>
      <c r="BM11" s="238" t="n">
        <v>0</v>
      </c>
      <c r="BN11" s="238" t="n">
        <v>0</v>
      </c>
      <c r="BO11" s="238" t="n">
        <v>0</v>
      </c>
      <c r="BP11" s="238" t="n">
        <v>0</v>
      </c>
      <c r="BQ11" s="238" t="n">
        <v>0</v>
      </c>
      <c r="BR11" s="238" t="n">
        <v>0</v>
      </c>
      <c r="BS11" s="238" t="n">
        <v>0</v>
      </c>
      <c r="BT11" s="238" t="n">
        <v>0</v>
      </c>
      <c r="BU11" s="238" t="n">
        <v>0</v>
      </c>
      <c r="BV11" s="238" t="n">
        <v>0</v>
      </c>
      <c r="BW11" s="238" t="n">
        <v>0</v>
      </c>
      <c r="BX11" s="238" t="n">
        <v>0</v>
      </c>
      <c r="BY11" s="238" t="n">
        <v>0</v>
      </c>
      <c r="BZ11" s="238" t="n">
        <v>0</v>
      </c>
      <c r="CA11" s="238" t="n">
        <v>1</v>
      </c>
      <c r="CB11" s="238" t="n">
        <v>1</v>
      </c>
      <c r="CC11" s="238" t="n">
        <v>1</v>
      </c>
      <c r="CD11" s="238" t="n">
        <v>1</v>
      </c>
      <c r="CE11" s="238" t="n">
        <v>1</v>
      </c>
      <c r="CF11" s="238" t="n">
        <v>1</v>
      </c>
      <c r="CG11" s="238" t="n">
        <v>0</v>
      </c>
      <c r="CH11" s="238" t="n">
        <v>0</v>
      </c>
      <c r="CI11" s="238" t="n">
        <v>1</v>
      </c>
      <c r="CJ11" s="238" t="n">
        <v>1</v>
      </c>
      <c r="CK11" s="238" t="n">
        <v>1</v>
      </c>
      <c r="CL11" s="238" t="n">
        <v>1</v>
      </c>
      <c r="CM11" s="238" t="n">
        <v>1</v>
      </c>
      <c r="CN11" s="238" t="n">
        <v>1</v>
      </c>
      <c r="CO11" s="238" t="n">
        <v>2</v>
      </c>
      <c r="CP11" s="238" t="n">
        <v>2</v>
      </c>
      <c r="CQ11" s="238" t="n">
        <v>2</v>
      </c>
      <c r="CR11" s="238" t="n">
        <v>2</v>
      </c>
      <c r="CS11" s="238" t="n">
        <v>2</v>
      </c>
      <c r="CT11" s="238" t="n">
        <v>3</v>
      </c>
      <c r="CU11" s="238" t="n">
        <v>3</v>
      </c>
      <c r="CV11" s="238" t="n">
        <v>2</v>
      </c>
      <c r="CW11" s="238" t="n">
        <v>2</v>
      </c>
      <c r="CX11" s="377" t="n">
        <v>2</v>
      </c>
      <c r="CY11" s="238" t="n">
        <v>2</v>
      </c>
      <c r="CZ11" s="238" t="n">
        <v>2</v>
      </c>
    </row>
    <row r="12" ht="13.15" customFormat="1" customHeight="1" s="315">
      <c r="A12" s="81">
        <f>A11</f>
        <v/>
      </c>
      <c r="B12" s="81">
        <f>B11</f>
        <v/>
      </c>
      <c r="C12" s="81">
        <f>A12&amp;B12&amp;F12</f>
        <v/>
      </c>
      <c r="D12" s="22" t="n"/>
      <c r="E12" s="398" t="n"/>
      <c r="F12" s="246" t="inlineStr">
        <is>
          <t>EE &amp; Child(ren)</t>
        </is>
      </c>
      <c r="G12" s="238" t="n">
        <v>4</v>
      </c>
      <c r="H12" s="396" t="n">
        <v>933.8</v>
      </c>
      <c r="I12" s="396">
        <f>+H12-J12</f>
        <v/>
      </c>
      <c r="J12" s="396" t="n">
        <v>201.22</v>
      </c>
      <c r="K12" s="397">
        <f>+"Total:"&amp;TEXT(H12/L12-1,"0.00%")&amp;"/ EE:"&amp;TEXT(J12/M12-1,"0.00%")</f>
        <v/>
      </c>
      <c r="L12" s="397">
        <f>+[2]Legacy!E12</f>
        <v/>
      </c>
      <c r="M12" s="397">
        <f>+[2]Legacy!G12</f>
        <v/>
      </c>
      <c r="N12" s="238" t="n">
        <v>0</v>
      </c>
      <c r="O12" s="238" t="n">
        <v>0</v>
      </c>
      <c r="P12" s="238" t="n">
        <v>0</v>
      </c>
      <c r="Q12" s="238" t="n">
        <v>0</v>
      </c>
      <c r="R12" s="238" t="n">
        <v>0</v>
      </c>
      <c r="S12" s="238" t="n">
        <v>0</v>
      </c>
      <c r="T12" s="238" t="n">
        <v>0</v>
      </c>
      <c r="U12" s="238" t="n">
        <v>0</v>
      </c>
      <c r="V12" s="238" t="n">
        <v>1</v>
      </c>
      <c r="W12" s="238" t="n">
        <v>1</v>
      </c>
      <c r="X12" s="238" t="n">
        <v>1</v>
      </c>
      <c r="Y12" s="238" t="n">
        <v>1</v>
      </c>
      <c r="Z12" s="238" t="n">
        <v>1</v>
      </c>
      <c r="AA12" s="238" t="n">
        <v>1</v>
      </c>
      <c r="AB12" s="238" t="n">
        <v>1</v>
      </c>
      <c r="AC12" s="238" t="n">
        <v>1</v>
      </c>
      <c r="AD12" s="238" t="n">
        <v>3</v>
      </c>
      <c r="AE12" s="238" t="n">
        <v>3</v>
      </c>
      <c r="AF12" s="238" t="n">
        <v>3</v>
      </c>
      <c r="AG12" s="238" t="n">
        <v>3</v>
      </c>
      <c r="AH12" s="238" t="n">
        <v>3</v>
      </c>
      <c r="AI12" s="238" t="n">
        <v>3</v>
      </c>
      <c r="AJ12" s="238" t="n">
        <v>3</v>
      </c>
      <c r="AK12" s="238" t="n">
        <v>3</v>
      </c>
      <c r="AL12" s="238" t="n">
        <v>3</v>
      </c>
      <c r="AM12" s="238" t="n">
        <v>3</v>
      </c>
      <c r="AN12" s="238" t="n">
        <v>4</v>
      </c>
      <c r="AO12" s="238" t="n">
        <v>4</v>
      </c>
      <c r="AP12" s="238" t="n">
        <v>4</v>
      </c>
      <c r="AQ12" s="238" t="n">
        <v>3</v>
      </c>
      <c r="AR12" s="238" t="n">
        <v>4</v>
      </c>
      <c r="AS12" s="238" t="n">
        <v>3</v>
      </c>
      <c r="AT12" s="238" t="n">
        <v>3</v>
      </c>
      <c r="AU12" s="238" t="n">
        <v>3</v>
      </c>
      <c r="AV12" s="238" t="n">
        <v>3</v>
      </c>
      <c r="AW12" s="238" t="n">
        <v>3</v>
      </c>
      <c r="AX12" s="238" t="n">
        <v>3</v>
      </c>
      <c r="AY12" s="238" t="n">
        <v>3</v>
      </c>
      <c r="AZ12" s="238" t="n">
        <v>5</v>
      </c>
      <c r="BA12" s="238" t="n">
        <v>5</v>
      </c>
      <c r="BB12" s="238" t="n">
        <v>5</v>
      </c>
      <c r="BC12" s="238" t="n">
        <v>5</v>
      </c>
      <c r="BD12" s="238" t="n">
        <v>5</v>
      </c>
      <c r="BE12" s="238" t="n">
        <v>4</v>
      </c>
      <c r="BF12" s="238" t="n">
        <v>4</v>
      </c>
      <c r="BG12" s="238" t="n">
        <v>3</v>
      </c>
      <c r="BH12" s="238" t="n">
        <v>3</v>
      </c>
      <c r="BI12" s="238" t="n">
        <v>3</v>
      </c>
      <c r="BJ12" s="238" t="n">
        <v>2</v>
      </c>
      <c r="BK12" s="238" t="n">
        <v>2</v>
      </c>
      <c r="BL12" s="238" t="n">
        <v>2</v>
      </c>
      <c r="BM12" s="238" t="n">
        <v>3</v>
      </c>
      <c r="BN12" s="238" t="n">
        <v>3</v>
      </c>
      <c r="BO12" s="238" t="n">
        <v>3</v>
      </c>
      <c r="BP12" s="238" t="n">
        <v>3</v>
      </c>
      <c r="BQ12" s="238" t="n">
        <v>2</v>
      </c>
      <c r="BR12" s="238" t="n">
        <v>2</v>
      </c>
      <c r="BS12" s="238" t="n">
        <v>2</v>
      </c>
      <c r="BT12" s="238" t="n">
        <v>2</v>
      </c>
      <c r="BU12" s="238" t="n">
        <v>2</v>
      </c>
      <c r="BV12" s="238" t="n">
        <v>2</v>
      </c>
      <c r="BW12" s="238" t="n">
        <v>2</v>
      </c>
      <c r="BX12" s="238" t="n">
        <v>2</v>
      </c>
      <c r="BY12" s="238" t="n">
        <v>2</v>
      </c>
      <c r="BZ12" s="238" t="n">
        <v>1</v>
      </c>
      <c r="CA12" s="238" t="n">
        <v>2</v>
      </c>
      <c r="CB12" s="238" t="n">
        <v>1</v>
      </c>
      <c r="CC12" s="238" t="n">
        <v>1</v>
      </c>
      <c r="CD12" s="238" t="n">
        <v>0</v>
      </c>
      <c r="CE12" s="238" t="n">
        <v>1</v>
      </c>
      <c r="CF12" s="238" t="n">
        <v>2</v>
      </c>
      <c r="CG12" s="238" t="n">
        <v>2</v>
      </c>
      <c r="CH12" s="238" t="n">
        <v>2</v>
      </c>
      <c r="CI12" s="238" t="n">
        <v>2</v>
      </c>
      <c r="CJ12" s="238" t="n">
        <v>1</v>
      </c>
      <c r="CK12" s="238" t="n">
        <v>1</v>
      </c>
      <c r="CL12" s="238" t="n">
        <v>2</v>
      </c>
      <c r="CM12" s="238" t="n">
        <v>2</v>
      </c>
      <c r="CN12" s="238" t="n">
        <v>2</v>
      </c>
      <c r="CO12" s="238" t="n">
        <v>2</v>
      </c>
      <c r="CP12" s="238" t="n">
        <v>2</v>
      </c>
      <c r="CQ12" s="238" t="n">
        <v>2</v>
      </c>
      <c r="CR12" s="238" t="n">
        <v>2</v>
      </c>
      <c r="CS12" s="238" t="n">
        <v>2</v>
      </c>
      <c r="CT12" s="238" t="n">
        <v>3</v>
      </c>
      <c r="CU12" s="238" t="n">
        <v>2</v>
      </c>
      <c r="CV12" s="238" t="n">
        <v>2</v>
      </c>
      <c r="CW12" s="238" t="n">
        <v>3</v>
      </c>
      <c r="CX12" s="377" t="n">
        <v>4</v>
      </c>
      <c r="CY12" s="238" t="n">
        <v>3</v>
      </c>
      <c r="CZ12" s="238" t="n">
        <v>3</v>
      </c>
    </row>
    <row r="13" ht="13.15" customFormat="1" customHeight="1" s="315">
      <c r="A13" s="81">
        <f>A12</f>
        <v/>
      </c>
      <c r="B13" s="81">
        <f>B12</f>
        <v/>
      </c>
      <c r="C13" s="81">
        <f>A13&amp;B13&amp;F13</f>
        <v/>
      </c>
      <c r="D13" s="22" t="n"/>
      <c r="E13" s="398" t="n"/>
      <c r="F13" s="246" t="inlineStr">
        <is>
          <t>EE &amp; Family</t>
        </is>
      </c>
      <c r="G13" s="239" t="n">
        <v>4</v>
      </c>
      <c r="H13" s="400" t="n">
        <v>1556.37</v>
      </c>
      <c r="I13" s="400">
        <f>+H13-J13</f>
        <v/>
      </c>
      <c r="J13" s="400" t="n">
        <v>401.59</v>
      </c>
      <c r="K13" s="397">
        <f>+"Total:"&amp;TEXT(H13/L13-1,"0.00%")&amp;"/ EE:"&amp;TEXT(J13/M13-1,"0.00%")</f>
        <v/>
      </c>
      <c r="L13" s="397">
        <f>+[2]Legacy!E13</f>
        <v/>
      </c>
      <c r="M13" s="397">
        <f>+[2]Legacy!G13</f>
        <v/>
      </c>
      <c r="N13" s="239" t="n">
        <v>0</v>
      </c>
      <c r="O13" s="239" t="n">
        <v>0</v>
      </c>
      <c r="P13" s="239" t="n">
        <v>0</v>
      </c>
      <c r="Q13" s="239" t="n">
        <v>0</v>
      </c>
      <c r="R13" s="239" t="n">
        <v>0</v>
      </c>
      <c r="S13" s="239" t="n">
        <v>0</v>
      </c>
      <c r="T13" s="239" t="n">
        <v>1</v>
      </c>
      <c r="U13" s="239" t="n">
        <v>1</v>
      </c>
      <c r="V13" s="239" t="n">
        <v>1</v>
      </c>
      <c r="W13" s="239" t="n">
        <v>1</v>
      </c>
      <c r="X13" s="239" t="n">
        <v>1</v>
      </c>
      <c r="Y13" s="239" t="n">
        <v>1</v>
      </c>
      <c r="Z13" s="239" t="n">
        <v>1</v>
      </c>
      <c r="AA13" s="239" t="n">
        <v>1</v>
      </c>
      <c r="AB13" s="239" t="n">
        <v>1</v>
      </c>
      <c r="AC13" s="239" t="n">
        <v>1</v>
      </c>
      <c r="AD13" s="239" t="n">
        <v>1</v>
      </c>
      <c r="AE13" s="239" t="n">
        <v>1</v>
      </c>
      <c r="AF13" s="239" t="n">
        <v>1</v>
      </c>
      <c r="AG13" s="239" t="n">
        <v>1</v>
      </c>
      <c r="AH13" s="239" t="n">
        <v>1</v>
      </c>
      <c r="AI13" s="239" t="n">
        <v>1</v>
      </c>
      <c r="AJ13" s="239" t="n">
        <v>1</v>
      </c>
      <c r="AK13" s="239" t="n">
        <v>1</v>
      </c>
      <c r="AL13" s="239" t="n">
        <v>1</v>
      </c>
      <c r="AM13" s="239" t="n">
        <v>1</v>
      </c>
      <c r="AN13" s="239" t="n">
        <v>1</v>
      </c>
      <c r="AO13" s="239" t="n">
        <v>1</v>
      </c>
      <c r="AP13" s="239" t="n">
        <v>1</v>
      </c>
      <c r="AQ13" s="239" t="n">
        <v>1</v>
      </c>
      <c r="AR13" s="239" t="n">
        <v>1</v>
      </c>
      <c r="AS13" s="239" t="n">
        <v>1</v>
      </c>
      <c r="AT13" s="239" t="n">
        <v>1</v>
      </c>
      <c r="AU13" s="239" t="n">
        <v>1</v>
      </c>
      <c r="AV13" s="239" t="n">
        <v>1</v>
      </c>
      <c r="AW13" s="239" t="n">
        <v>1</v>
      </c>
      <c r="AX13" s="239" t="n">
        <v>1</v>
      </c>
      <c r="AY13" s="239" t="n">
        <v>1</v>
      </c>
      <c r="AZ13" s="239" t="n">
        <v>1</v>
      </c>
      <c r="BA13" s="239" t="n">
        <v>1</v>
      </c>
      <c r="BB13" s="239" t="n">
        <v>1</v>
      </c>
      <c r="BC13" s="239" t="n">
        <v>1</v>
      </c>
      <c r="BD13" s="239" t="n">
        <v>1</v>
      </c>
      <c r="BE13" s="239" t="n">
        <v>1</v>
      </c>
      <c r="BF13" s="239" t="n">
        <v>1</v>
      </c>
      <c r="BG13" s="239" t="n">
        <v>1</v>
      </c>
      <c r="BH13" s="239" t="n">
        <v>1</v>
      </c>
      <c r="BI13" s="239" t="n">
        <v>1</v>
      </c>
      <c r="BJ13" s="239" t="n">
        <v>1</v>
      </c>
      <c r="BK13" s="239" t="n">
        <v>1</v>
      </c>
      <c r="BL13" s="239" t="n">
        <v>1</v>
      </c>
      <c r="BM13" s="239" t="n">
        <v>1</v>
      </c>
      <c r="BN13" s="239" t="n">
        <v>1</v>
      </c>
      <c r="BO13" s="239" t="n">
        <v>1</v>
      </c>
      <c r="BP13" s="239" t="n">
        <v>2</v>
      </c>
      <c r="BQ13" s="239" t="n">
        <v>2</v>
      </c>
      <c r="BR13" s="239" t="n">
        <v>2</v>
      </c>
      <c r="BS13" s="239" t="n">
        <v>2</v>
      </c>
      <c r="BT13" s="239" t="n">
        <v>2</v>
      </c>
      <c r="BU13" s="239" t="n">
        <v>2</v>
      </c>
      <c r="BV13" s="239" t="n">
        <v>1</v>
      </c>
      <c r="BW13" s="239" t="n">
        <v>1</v>
      </c>
      <c r="BX13" s="239" t="n">
        <v>1</v>
      </c>
      <c r="BY13" s="239" t="n">
        <v>1</v>
      </c>
      <c r="BZ13" s="239" t="n">
        <v>0</v>
      </c>
      <c r="CA13" s="239" t="n">
        <v>1</v>
      </c>
      <c r="CB13" s="239" t="n">
        <v>1</v>
      </c>
      <c r="CC13" s="239" t="n">
        <v>2</v>
      </c>
      <c r="CD13" s="239" t="n">
        <v>1</v>
      </c>
      <c r="CE13" s="239" t="n">
        <v>1</v>
      </c>
      <c r="CF13" s="239" t="n">
        <v>1</v>
      </c>
      <c r="CG13" s="239" t="n">
        <v>2</v>
      </c>
      <c r="CH13" s="239" t="n">
        <v>1</v>
      </c>
      <c r="CI13" s="239" t="n">
        <v>1</v>
      </c>
      <c r="CJ13" s="239" t="n">
        <v>2</v>
      </c>
      <c r="CK13" s="239" t="n">
        <v>2</v>
      </c>
      <c r="CL13" s="239" t="n">
        <v>3</v>
      </c>
      <c r="CM13" s="239" t="n">
        <v>3</v>
      </c>
      <c r="CN13" s="239" t="n">
        <v>4</v>
      </c>
      <c r="CO13" s="239" t="n">
        <v>4</v>
      </c>
      <c r="CP13" s="239" t="n">
        <v>4</v>
      </c>
      <c r="CQ13" s="239" t="n">
        <v>4</v>
      </c>
      <c r="CR13" s="239" t="n">
        <v>4</v>
      </c>
      <c r="CS13" s="239" t="n">
        <v>3</v>
      </c>
      <c r="CT13" s="239" t="n">
        <v>2</v>
      </c>
      <c r="CU13" s="239" t="n">
        <v>2</v>
      </c>
      <c r="CV13" s="239" t="n">
        <v>2</v>
      </c>
      <c r="CW13" s="239" t="n">
        <v>3</v>
      </c>
      <c r="CX13" s="378" t="n">
        <v>3</v>
      </c>
      <c r="CY13" s="239" t="n">
        <v>3</v>
      </c>
      <c r="CZ13" s="239" t="n">
        <v>3</v>
      </c>
    </row>
    <row r="14" ht="13.15" customFormat="1" customHeight="1" s="315">
      <c r="A14" s="81">
        <f>A13</f>
        <v/>
      </c>
      <c r="B14" s="81">
        <f>B13</f>
        <v/>
      </c>
      <c r="C14" s="81" t="n"/>
      <c r="D14" s="20" t="n"/>
      <c r="E14" s="398" t="n"/>
      <c r="F14" s="69" t="inlineStr">
        <is>
          <t>Estimated Monthly Premium</t>
        </is>
      </c>
      <c r="G14" s="94">
        <f>SUM(G10:G13)</f>
        <v/>
      </c>
      <c r="H14" s="401">
        <f>SUMPRODUCT(H10:H13,$G10:$G13)</f>
        <v/>
      </c>
      <c r="I14" s="401">
        <f>SUMPRODUCT(I10:I13,$G10:$G13)</f>
        <v/>
      </c>
      <c r="J14" s="401">
        <f>SUMPRODUCT(J10:J13,$G10:$G13)</f>
        <v/>
      </c>
      <c r="K14" s="402" t="n"/>
      <c r="L14" s="402" t="n"/>
      <c r="M14" s="402" t="n"/>
      <c r="N14" s="94" t="n">
        <v>12</v>
      </c>
      <c r="O14" s="94" t="n">
        <v>12</v>
      </c>
      <c r="P14" s="94" t="n">
        <v>12</v>
      </c>
      <c r="Q14" s="94" t="n">
        <v>11</v>
      </c>
      <c r="R14" s="94" t="n">
        <v>8</v>
      </c>
      <c r="S14" s="94">
        <f>SUM(S10:S13)</f>
        <v/>
      </c>
      <c r="T14" s="94">
        <f>SUM(T10:T13)</f>
        <v/>
      </c>
      <c r="U14" s="94">
        <f>SUM(U10:U13)</f>
        <v/>
      </c>
      <c r="V14" s="94">
        <f>SUM(V10:V13)</f>
        <v/>
      </c>
      <c r="W14" s="94">
        <f>SUM(W10:W13)</f>
        <v/>
      </c>
      <c r="X14" s="94">
        <f>SUM(X10:X13)</f>
        <v/>
      </c>
      <c r="Y14" s="94">
        <f>SUM(Y10:Y13)</f>
        <v/>
      </c>
      <c r="Z14" s="94">
        <f>SUM(Z10:Z13)</f>
        <v/>
      </c>
      <c r="AA14" s="94">
        <f>SUM(AA10:AA13)</f>
        <v/>
      </c>
      <c r="AB14" s="94">
        <f>SUM(AB10:AB13)</f>
        <v/>
      </c>
      <c r="AC14" s="94">
        <f>SUM(AC10:AC13)</f>
        <v/>
      </c>
      <c r="AD14" s="94">
        <f>SUM(AD10:AD13)</f>
        <v/>
      </c>
      <c r="AE14" s="94">
        <f>SUM(AE10:AE13)</f>
        <v/>
      </c>
      <c r="AF14" s="94">
        <f>SUM(AF10:AF13)</f>
        <v/>
      </c>
      <c r="AG14" s="94">
        <f>SUM(AG10:AG13)</f>
        <v/>
      </c>
      <c r="AH14" s="94">
        <f>SUM(AH10:AH13)</f>
        <v/>
      </c>
      <c r="AI14" s="94">
        <f>SUM(AI10:AI13)</f>
        <v/>
      </c>
      <c r="AJ14" s="94">
        <f>SUM(AJ10:AJ13)</f>
        <v/>
      </c>
      <c r="AK14" s="94">
        <f>SUM(AK10:AK13)</f>
        <v/>
      </c>
      <c r="AL14" s="94">
        <f>SUM(AL10:AL13)</f>
        <v/>
      </c>
      <c r="AM14" s="94">
        <f>SUM(AM10:AM13)</f>
        <v/>
      </c>
      <c r="AN14" s="94">
        <f>SUM(AN10:AN13)</f>
        <v/>
      </c>
      <c r="AO14" s="94">
        <f>SUM(AO10:AO13)</f>
        <v/>
      </c>
      <c r="AP14" s="94">
        <f>SUM(AP10:AP13)</f>
        <v/>
      </c>
      <c r="AQ14" s="94">
        <f>SUM(AQ10:AQ13)</f>
        <v/>
      </c>
      <c r="AR14" s="94">
        <f>SUM(AR10:AR13)</f>
        <v/>
      </c>
      <c r="AS14" s="94">
        <f>SUM(AS10:AS13)</f>
        <v/>
      </c>
      <c r="AT14" s="94">
        <f>SUM(AT10:AT13)</f>
        <v/>
      </c>
      <c r="AU14" s="94">
        <f>SUM(AU10:AU13)</f>
        <v/>
      </c>
      <c r="AV14" s="94">
        <f>SUM(AV10:AV13)</f>
        <v/>
      </c>
      <c r="AW14" s="94">
        <f>SUM(AW10:AW13)</f>
        <v/>
      </c>
      <c r="AX14" s="94">
        <f>SUM(AX10:AX13)</f>
        <v/>
      </c>
      <c r="AY14" s="94">
        <f>SUM(AY10:AY13)</f>
        <v/>
      </c>
      <c r="AZ14" s="94">
        <f>SUM(AZ10:AZ13)</f>
        <v/>
      </c>
      <c r="BA14" s="94">
        <f>SUM(BA10:BA13)</f>
        <v/>
      </c>
      <c r="BB14" s="94">
        <f>SUM(BB10:BB13)</f>
        <v/>
      </c>
      <c r="BC14" s="94">
        <f>SUM(BC10:BC13)</f>
        <v/>
      </c>
      <c r="BD14" s="94">
        <f>SUM(BD10:BD13)</f>
        <v/>
      </c>
      <c r="BE14" s="94">
        <f>SUM(BE10:BE13)</f>
        <v/>
      </c>
      <c r="BF14" s="94">
        <f>SUM(BF10:BF13)</f>
        <v/>
      </c>
      <c r="BG14" s="94">
        <f>SUM(BG10:BG13)</f>
        <v/>
      </c>
      <c r="BH14" s="94">
        <f>SUM(BH10:BH13)</f>
        <v/>
      </c>
      <c r="BI14" s="94">
        <f>SUM(BI10:BI13)</f>
        <v/>
      </c>
      <c r="BJ14" s="94">
        <f>SUM(BJ10:BJ13)</f>
        <v/>
      </c>
      <c r="BK14" s="94">
        <f>SUM(BK10:BK13)</f>
        <v/>
      </c>
      <c r="BL14" s="94">
        <f>SUM(BL10:BL13)</f>
        <v/>
      </c>
      <c r="BM14" s="94">
        <f>SUM(BM10:BM13)</f>
        <v/>
      </c>
      <c r="BN14" s="94">
        <f>SUM(BN10:BN13)</f>
        <v/>
      </c>
      <c r="BO14" s="94">
        <f>SUM(BO10:BO13)</f>
        <v/>
      </c>
      <c r="BP14" s="94">
        <f>SUM(BP10:BP13)</f>
        <v/>
      </c>
      <c r="BQ14" s="94">
        <f>SUM(BQ10:BQ13)</f>
        <v/>
      </c>
      <c r="BR14" s="94">
        <f>SUM(BR10:BR13)</f>
        <v/>
      </c>
      <c r="BS14" s="94">
        <f>SUM(BS10:BS13)</f>
        <v/>
      </c>
      <c r="BT14" s="94">
        <f>SUM(BT10:BT13)</f>
        <v/>
      </c>
      <c r="BU14" s="94">
        <f>SUM(BU10:BU13)</f>
        <v/>
      </c>
      <c r="BV14" s="94">
        <f>SUM(BV10:BV13)</f>
        <v/>
      </c>
      <c r="BW14" s="94">
        <f>SUM(BW10:BW13)</f>
        <v/>
      </c>
      <c r="BX14" s="94">
        <f>SUM(BX10:BX13)</f>
        <v/>
      </c>
      <c r="BY14" s="94">
        <f>SUM(BY10:BY13)</f>
        <v/>
      </c>
      <c r="BZ14" s="94">
        <f>SUM(BZ10:BZ13)</f>
        <v/>
      </c>
      <c r="CA14" s="94">
        <f>SUM(CA10:CA13)</f>
        <v/>
      </c>
      <c r="CB14" s="94">
        <f>SUM(CB10:CB13)</f>
        <v/>
      </c>
      <c r="CC14" s="94">
        <f>SUM(CC10:CC13)</f>
        <v/>
      </c>
      <c r="CD14" s="94">
        <f>SUM(CD10:CD13)</f>
        <v/>
      </c>
      <c r="CE14" s="94">
        <f>SUM(CE10:CE13)</f>
        <v/>
      </c>
      <c r="CF14" s="94">
        <f>SUM(CF10:CF13)</f>
        <v/>
      </c>
      <c r="CG14" s="94">
        <f>SUM(CG10:CG13)</f>
        <v/>
      </c>
      <c r="CH14" s="94">
        <f>SUM(CH10:CH13)</f>
        <v/>
      </c>
      <c r="CI14" s="94">
        <f>SUM(CI10:CI13)</f>
        <v/>
      </c>
      <c r="CJ14" s="94">
        <f>SUM(CJ10:CJ13)</f>
        <v/>
      </c>
      <c r="CK14" s="94">
        <f>SUM(CK10:CK13)</f>
        <v/>
      </c>
      <c r="CL14" s="94">
        <f>SUM(CL10:CL13)</f>
        <v/>
      </c>
      <c r="CM14" s="94">
        <f>SUM(CM10:CM13)</f>
        <v/>
      </c>
      <c r="CN14" s="94">
        <f>SUM(CN10:CN13)</f>
        <v/>
      </c>
      <c r="CO14" s="94">
        <f>SUM(CO10:CO13)</f>
        <v/>
      </c>
      <c r="CP14" s="94">
        <f>SUM(CP10:CP13)</f>
        <v/>
      </c>
      <c r="CQ14" s="94">
        <f>SUM(CQ10:CQ13)</f>
        <v/>
      </c>
      <c r="CR14" s="94">
        <f>SUM(CR10:CR13)</f>
        <v/>
      </c>
      <c r="CS14" s="94">
        <f>SUM(CS10:CS13)</f>
        <v/>
      </c>
      <c r="CT14" s="94">
        <f>SUM(CT10:CT13)</f>
        <v/>
      </c>
      <c r="CU14" s="94" t="n">
        <v>18</v>
      </c>
      <c r="CV14" s="94">
        <f>SUM(CV10:CV13)</f>
        <v/>
      </c>
      <c r="CW14" s="94">
        <f>SUM(CW10:CW13)</f>
        <v/>
      </c>
      <c r="CX14" s="94">
        <f>SUM(CX10:CX13)</f>
        <v/>
      </c>
      <c r="CY14" s="94">
        <f>SUM(CY10:CY13)</f>
        <v/>
      </c>
      <c r="CZ14" s="94">
        <f>SUM(CZ10:CZ13)</f>
        <v/>
      </c>
    </row>
    <row r="15" ht="13.15" customFormat="1" customHeight="1" s="315">
      <c r="A15" s="81">
        <f>A14</f>
        <v/>
      </c>
      <c r="B15" s="81">
        <f>B14</f>
        <v/>
      </c>
      <c r="C15" s="81" t="n"/>
      <c r="D15" s="20" t="n"/>
      <c r="E15" s="398" t="n"/>
      <c r="F15" s="12" t="n"/>
      <c r="G15" s="16" t="n"/>
      <c r="H15" s="403" t="n"/>
      <c r="I15" s="403" t="n"/>
      <c r="J15" s="403" t="n"/>
      <c r="K15" s="404" t="n"/>
      <c r="L15" s="404" t="n"/>
      <c r="M15" s="404" t="n"/>
      <c r="N15" s="16" t="n"/>
      <c r="O15" s="16" t="n"/>
      <c r="P15" s="16" t="n"/>
      <c r="Q15" s="16" t="n"/>
      <c r="R15" s="16" t="n"/>
      <c r="S15" s="16" t="n"/>
      <c r="T15" s="16" t="n"/>
      <c r="U15" s="16" t="n"/>
      <c r="V15" s="16" t="n"/>
      <c r="W15" s="16" t="n"/>
      <c r="X15" s="16" t="n"/>
      <c r="Y15" s="16" t="n"/>
      <c r="Z15" s="16" t="n"/>
      <c r="AA15" s="16" t="n"/>
      <c r="AB15" s="16" t="n"/>
      <c r="AC15" s="16" t="n"/>
      <c r="AD15" s="16" t="n"/>
      <c r="AE15" s="16" t="n"/>
      <c r="AF15" s="16" t="n"/>
      <c r="AG15" s="16" t="n"/>
      <c r="AH15" s="16" t="n"/>
      <c r="AI15" s="16" t="n"/>
      <c r="AJ15" s="16" t="n"/>
      <c r="AK15" s="16" t="n"/>
      <c r="AL15" s="16" t="n"/>
      <c r="AM15" s="16" t="n"/>
      <c r="AN15" s="16" t="n"/>
      <c r="AO15" s="16" t="n"/>
      <c r="AP15" s="16" t="n"/>
      <c r="AQ15" s="16" t="n"/>
      <c r="AR15" s="16" t="n"/>
      <c r="AS15" s="16" t="n"/>
      <c r="AT15" s="16" t="n"/>
      <c r="AU15" s="16" t="n"/>
      <c r="AV15" s="16" t="n"/>
      <c r="AW15" s="16" t="n"/>
      <c r="AX15" s="16" t="n"/>
      <c r="AY15" s="16" t="n"/>
      <c r="AZ15" s="16" t="n"/>
      <c r="BA15" s="16" t="n"/>
      <c r="BB15" s="16" t="n"/>
      <c r="BC15" s="16" t="n"/>
      <c r="BD15" s="16" t="n"/>
      <c r="BE15" s="16" t="n"/>
      <c r="BF15" s="16" t="n"/>
      <c r="BG15" s="16" t="n"/>
      <c r="BH15" s="16" t="n"/>
      <c r="BI15" s="16" t="n"/>
      <c r="BJ15" s="16" t="n"/>
      <c r="BK15" s="16" t="n"/>
      <c r="BL15" s="16" t="n"/>
      <c r="BM15" s="16" t="n"/>
      <c r="BN15" s="16" t="n"/>
      <c r="BO15" s="16" t="n"/>
      <c r="BP15" s="16" t="n"/>
      <c r="BQ15" s="16" t="n"/>
      <c r="BR15" s="16" t="n"/>
      <c r="BS15" s="16" t="n"/>
      <c r="BT15" s="16" t="n"/>
      <c r="BU15" s="16" t="n"/>
      <c r="BV15" s="16" t="n"/>
      <c r="BW15" s="16" t="n"/>
      <c r="BX15" s="16" t="n"/>
      <c r="BY15" s="16" t="n"/>
      <c r="BZ15" s="16" t="n"/>
      <c r="CA15" s="16" t="n"/>
      <c r="CB15" s="16" t="n"/>
      <c r="CC15" s="16" t="n"/>
      <c r="CD15" s="16" t="n"/>
      <c r="CE15" s="16" t="n"/>
      <c r="CF15" s="16" t="n"/>
      <c r="CG15" s="16" t="n"/>
      <c r="CH15" s="16" t="n"/>
      <c r="CI15" s="16" t="n"/>
      <c r="CJ15" s="16" t="n"/>
      <c r="CK15" s="16" t="n"/>
      <c r="CL15" s="16" t="n"/>
      <c r="CM15" s="16" t="n"/>
      <c r="CN15" s="16" t="n"/>
      <c r="CO15" s="16" t="n"/>
      <c r="CP15" s="16" t="n"/>
      <c r="CQ15" s="16" t="n"/>
      <c r="CR15" s="16" t="n"/>
      <c r="CS15" s="16" t="n"/>
      <c r="CT15" s="16" t="n"/>
      <c r="CU15" s="16" t="n"/>
      <c r="CV15" s="16" t="n"/>
      <c r="CW15" s="16" t="n"/>
      <c r="CX15" s="16" t="n"/>
      <c r="CY15" s="16" t="n"/>
      <c r="CZ15" s="16" t="n"/>
    </row>
    <row r="16" ht="13.15" customFormat="1" customHeight="1" s="183">
      <c r="A16" s="81">
        <f>A15</f>
        <v/>
      </c>
      <c r="B16" s="81">
        <f>B15</f>
        <v/>
      </c>
      <c r="C16" s="81" t="n"/>
      <c r="D16" s="71" t="inlineStr">
        <is>
          <t>Total Medical Monthly</t>
        </is>
      </c>
      <c r="E16" s="405" t="n"/>
      <c r="F16" s="29" t="inlineStr">
        <is>
          <t>Total Medical Employees</t>
        </is>
      </c>
      <c r="G16" s="30">
        <f>G8+G14</f>
        <v/>
      </c>
      <c r="H16" s="406">
        <f>H8+H14</f>
        <v/>
      </c>
      <c r="I16" s="406">
        <f>I8+I14</f>
        <v/>
      </c>
      <c r="J16" s="406">
        <f>J8+J14</f>
        <v/>
      </c>
      <c r="K16" s="407" t="n"/>
      <c r="L16" s="407" t="n"/>
      <c r="M16" s="407" t="n"/>
      <c r="N16" s="30" t="n">
        <v>261</v>
      </c>
      <c r="O16" s="30" t="n">
        <v>264</v>
      </c>
      <c r="P16" s="30" t="n">
        <v>260</v>
      </c>
      <c r="Q16" s="30" t="n">
        <v>258</v>
      </c>
      <c r="R16" s="30" t="n">
        <v>257</v>
      </c>
      <c r="S16" s="30">
        <f>+S8+S14</f>
        <v/>
      </c>
      <c r="T16" s="30">
        <f>+T8+T14</f>
        <v/>
      </c>
      <c r="U16" s="30">
        <f>+U8+U14</f>
        <v/>
      </c>
      <c r="V16" s="30">
        <f>+V8+V14</f>
        <v/>
      </c>
      <c r="W16" s="30">
        <f>+W8+W14</f>
        <v/>
      </c>
      <c r="X16" s="30">
        <f>+X8+X14</f>
        <v/>
      </c>
      <c r="Y16" s="30">
        <f>+Y8+Y14</f>
        <v/>
      </c>
      <c r="Z16" s="30">
        <f>+Z8+Z14</f>
        <v/>
      </c>
      <c r="AA16" s="30">
        <f>+AA8+AA14</f>
        <v/>
      </c>
      <c r="AB16" s="30">
        <f>+AB8+AB14</f>
        <v/>
      </c>
      <c r="AC16" s="30">
        <f>+AC8+AC14</f>
        <v/>
      </c>
      <c r="AD16" s="30">
        <f>+AD8+AD14</f>
        <v/>
      </c>
      <c r="AE16" s="30">
        <f>+AE8+AE14</f>
        <v/>
      </c>
      <c r="AF16" s="30">
        <f>+AF8+AF14</f>
        <v/>
      </c>
      <c r="AG16" s="30">
        <f>+AG8+AG14</f>
        <v/>
      </c>
      <c r="AH16" s="30">
        <f>+AH8+AH14</f>
        <v/>
      </c>
      <c r="AI16" s="30">
        <f>+AI8+AI14</f>
        <v/>
      </c>
      <c r="AJ16" s="30">
        <f>+AJ8+AJ14</f>
        <v/>
      </c>
      <c r="AK16" s="30">
        <f>+AK8+AK14</f>
        <v/>
      </c>
      <c r="AL16" s="30">
        <f>+AL8+AL14</f>
        <v/>
      </c>
      <c r="AM16" s="30">
        <f>+AM8+AM14</f>
        <v/>
      </c>
      <c r="AN16" s="30">
        <f>+AN8+AN14</f>
        <v/>
      </c>
      <c r="AO16" s="30">
        <f>+AO8+AO14</f>
        <v/>
      </c>
      <c r="AP16" s="30">
        <f>+AP8+AP14</f>
        <v/>
      </c>
      <c r="AQ16" s="30">
        <f>+AQ8+AQ14</f>
        <v/>
      </c>
      <c r="AR16" s="30">
        <f>+AR8+AR14</f>
        <v/>
      </c>
      <c r="AS16" s="30">
        <f>+AS8+AS14</f>
        <v/>
      </c>
      <c r="AT16" s="30">
        <f>+AT8+AT14</f>
        <v/>
      </c>
      <c r="AU16" s="30">
        <f>+AU8+AU14</f>
        <v/>
      </c>
      <c r="AV16" s="30">
        <f>+AV8+AV14</f>
        <v/>
      </c>
      <c r="AW16" s="30">
        <f>+AW8+AW14</f>
        <v/>
      </c>
      <c r="AX16" s="30">
        <f>+AX8+AX14</f>
        <v/>
      </c>
      <c r="AY16" s="30">
        <f>+AY8+AY14</f>
        <v/>
      </c>
      <c r="AZ16" s="30">
        <f>+AZ8+AZ14</f>
        <v/>
      </c>
      <c r="BA16" s="30">
        <f>+BA8+BA14</f>
        <v/>
      </c>
      <c r="BB16" s="30">
        <f>+BB8+BB14</f>
        <v/>
      </c>
      <c r="BC16" s="30">
        <f>+BC8+BC14</f>
        <v/>
      </c>
      <c r="BD16" s="30">
        <f>+BD8+BD14</f>
        <v/>
      </c>
      <c r="BE16" s="30">
        <f>+BE8+BE14</f>
        <v/>
      </c>
      <c r="BF16" s="30">
        <f>+BF8+BF14</f>
        <v/>
      </c>
      <c r="BG16" s="30">
        <f>+BG8+BG14</f>
        <v/>
      </c>
      <c r="BH16" s="30">
        <f>+BH8+BH14</f>
        <v/>
      </c>
      <c r="BI16" s="30">
        <f>+BI8+BI14</f>
        <v/>
      </c>
      <c r="BJ16" s="30">
        <f>+BJ8+BJ14</f>
        <v/>
      </c>
      <c r="BK16" s="30">
        <f>+BK8+BK14</f>
        <v/>
      </c>
      <c r="BL16" s="30">
        <f>+BL8+BL14</f>
        <v/>
      </c>
      <c r="BM16" s="30">
        <f>+BM8+BM14</f>
        <v/>
      </c>
      <c r="BN16" s="30">
        <f>+BN8+BN14</f>
        <v/>
      </c>
      <c r="BO16" s="30">
        <f>+BO8+BO14</f>
        <v/>
      </c>
      <c r="BP16" s="30">
        <f>+BP8+BP14</f>
        <v/>
      </c>
      <c r="BQ16" s="30">
        <f>+BQ8+BQ14</f>
        <v/>
      </c>
      <c r="BR16" s="30">
        <f>+BR8+BR14</f>
        <v/>
      </c>
      <c r="BS16" s="30">
        <f>+BS8+BS14</f>
        <v/>
      </c>
      <c r="BT16" s="30">
        <f>+BT8+BT14</f>
        <v/>
      </c>
      <c r="BU16" s="30">
        <f>+BU8+BU14</f>
        <v/>
      </c>
      <c r="BV16" s="30">
        <f>+BV8+BV14</f>
        <v/>
      </c>
      <c r="BW16" s="30">
        <f>BW8+BW14</f>
        <v/>
      </c>
      <c r="BX16" s="30">
        <f>BX8+BX14</f>
        <v/>
      </c>
      <c r="BY16" s="30">
        <f>BY8+BY14</f>
        <v/>
      </c>
      <c r="BZ16" s="30">
        <f>BZ8+BZ14</f>
        <v/>
      </c>
      <c r="CA16" s="30">
        <f>CA8+CA14</f>
        <v/>
      </c>
      <c r="CB16" s="30">
        <f>CB8+CB14</f>
        <v/>
      </c>
      <c r="CC16" s="30">
        <f>CC8+CC14</f>
        <v/>
      </c>
      <c r="CD16" s="30">
        <f>CD8+CD14</f>
        <v/>
      </c>
      <c r="CE16" s="30">
        <f>CE8+CE14</f>
        <v/>
      </c>
      <c r="CF16" s="30">
        <f>CF8+CF14</f>
        <v/>
      </c>
      <c r="CG16" s="30">
        <f>CG8+CG14</f>
        <v/>
      </c>
      <c r="CH16" s="30">
        <f>CH8+CH14</f>
        <v/>
      </c>
      <c r="CI16" s="30">
        <f>CI8+CI14</f>
        <v/>
      </c>
      <c r="CJ16" s="30">
        <f>CJ8+CJ14</f>
        <v/>
      </c>
      <c r="CK16" s="30">
        <f>CK8+CK14</f>
        <v/>
      </c>
      <c r="CL16" s="30">
        <f>CL8+CL14</f>
        <v/>
      </c>
      <c r="CM16" s="30">
        <f>CM8+CM14</f>
        <v/>
      </c>
      <c r="CN16" s="30">
        <f>CN8+CN14</f>
        <v/>
      </c>
      <c r="CO16" s="30">
        <f>CO8+CO14</f>
        <v/>
      </c>
      <c r="CP16" s="30">
        <f>CP8+CP14</f>
        <v/>
      </c>
      <c r="CQ16" s="30">
        <f>CQ8+CQ14</f>
        <v/>
      </c>
      <c r="CR16" s="30">
        <f>CR8+CR14</f>
        <v/>
      </c>
      <c r="CS16" s="30">
        <f>CS8+CS14</f>
        <v/>
      </c>
      <c r="CT16" s="30">
        <f>CT8+CT14</f>
        <v/>
      </c>
      <c r="CU16" s="30" t="n">
        <v>220</v>
      </c>
      <c r="CV16" s="30">
        <f>CV8+CV14</f>
        <v/>
      </c>
      <c r="CW16" s="30">
        <f>CW8+CW14</f>
        <v/>
      </c>
      <c r="CX16" s="30">
        <f>CX8+CX14</f>
        <v/>
      </c>
      <c r="CY16" s="30">
        <f>CY8+CY14</f>
        <v/>
      </c>
      <c r="CZ16" s="30">
        <f>CZ8+CZ14</f>
        <v/>
      </c>
    </row>
    <row r="17" ht="13.15" customFormat="1" customHeight="1" s="183">
      <c r="A17" s="81">
        <f>A16</f>
        <v/>
      </c>
      <c r="B17" s="81">
        <f>B16</f>
        <v/>
      </c>
      <c r="C17" s="81" t="n"/>
      <c r="D17" s="71" t="inlineStr">
        <is>
          <t>Total Medical Annual</t>
        </is>
      </c>
      <c r="E17" s="29" t="n"/>
      <c r="F17" s="89" t="n"/>
      <c r="G17" s="30" t="n"/>
      <c r="H17" s="406">
        <f>H16*12</f>
        <v/>
      </c>
      <c r="I17" s="406">
        <f>I16*12</f>
        <v/>
      </c>
      <c r="J17" s="406">
        <f>J16*12</f>
        <v/>
      </c>
      <c r="K17" s="407" t="n"/>
      <c r="L17" s="407" t="n"/>
      <c r="M17" s="407" t="n"/>
      <c r="N17" s="30" t="n"/>
      <c r="O17" s="30" t="n"/>
      <c r="P17" s="30" t="n"/>
      <c r="Q17" s="30" t="n"/>
      <c r="R17" s="30" t="n"/>
      <c r="S17" s="30" t="n"/>
      <c r="T17" s="30" t="n"/>
      <c r="U17" s="30" t="n"/>
      <c r="V17" s="30" t="n"/>
      <c r="W17" s="30" t="n"/>
      <c r="X17" s="30" t="n"/>
      <c r="Y17" s="30" t="n"/>
      <c r="Z17" s="30" t="n"/>
      <c r="AA17" s="30" t="n"/>
      <c r="AB17" s="30" t="n"/>
      <c r="AC17" s="30" t="n"/>
      <c r="AD17" s="30" t="n"/>
      <c r="AE17" s="30" t="n"/>
      <c r="AF17" s="30" t="n"/>
      <c r="AG17" s="30" t="n"/>
      <c r="AH17" s="30" t="n"/>
      <c r="AI17" s="30" t="n"/>
      <c r="AJ17" s="30" t="n"/>
      <c r="AK17" s="30" t="n"/>
      <c r="AL17" s="30" t="n"/>
      <c r="AM17" s="30" t="n"/>
      <c r="AN17" s="30" t="n"/>
      <c r="AO17" s="30" t="n"/>
      <c r="AP17" s="30" t="n"/>
      <c r="AQ17" s="30" t="n"/>
      <c r="AR17" s="30" t="n"/>
      <c r="AS17" s="30" t="n"/>
      <c r="AT17" s="30" t="n"/>
      <c r="AU17" s="30" t="n"/>
      <c r="AV17" s="30" t="n"/>
      <c r="AW17" s="30" t="n"/>
      <c r="AX17" s="30" t="n"/>
      <c r="AY17" s="30" t="n"/>
      <c r="AZ17" s="30" t="n"/>
      <c r="BA17" s="30" t="n"/>
      <c r="BB17" s="30" t="n"/>
      <c r="BC17" s="30" t="n"/>
      <c r="BD17" s="30" t="n"/>
      <c r="BE17" s="30" t="n"/>
      <c r="BF17" s="30" t="n"/>
      <c r="BG17" s="30" t="n"/>
      <c r="BH17" s="30" t="n"/>
      <c r="BI17" s="30" t="n"/>
      <c r="BJ17" s="30" t="n"/>
      <c r="BK17" s="30" t="n"/>
      <c r="BL17" s="30" t="n"/>
      <c r="BM17" s="30" t="n"/>
      <c r="BN17" s="30" t="n"/>
      <c r="BO17" s="30" t="n"/>
      <c r="BP17" s="30" t="n"/>
      <c r="BQ17" s="30" t="n"/>
      <c r="BR17" s="30" t="n"/>
      <c r="BS17" s="30" t="n"/>
      <c r="BT17" s="30" t="n"/>
      <c r="BU17" s="30" t="n"/>
      <c r="BV17" s="30" t="n"/>
      <c r="BW17" s="30" t="n"/>
      <c r="BX17" s="30" t="n"/>
      <c r="BY17" s="30" t="n"/>
      <c r="BZ17" s="30" t="n"/>
      <c r="CA17" s="30" t="n"/>
      <c r="CB17" s="30" t="n"/>
      <c r="CC17" s="30" t="n"/>
      <c r="CD17" s="30" t="n"/>
      <c r="CE17" s="30" t="n"/>
      <c r="CF17" s="30" t="n"/>
      <c r="CG17" s="30" t="n"/>
      <c r="CH17" s="30" t="n"/>
      <c r="CI17" s="30" t="n"/>
      <c r="CJ17" s="30" t="n"/>
      <c r="CK17" s="30" t="n"/>
      <c r="CL17" s="30" t="n"/>
      <c r="CM17" s="30" t="n"/>
      <c r="CN17" s="30" t="n"/>
      <c r="CO17" s="30" t="n"/>
      <c r="CP17" s="30" t="n"/>
      <c r="CQ17" s="30" t="n"/>
      <c r="CR17" s="30" t="n"/>
      <c r="CS17" s="30" t="n"/>
      <c r="CT17" s="30" t="n"/>
      <c r="CU17" s="30" t="n"/>
      <c r="CV17" s="30" t="n"/>
      <c r="CW17" s="30" t="n"/>
      <c r="CX17" s="30" t="n"/>
      <c r="CY17" s="30" t="n"/>
      <c r="CZ17" s="30" t="n"/>
    </row>
    <row r="18" ht="13.15" customFormat="1" customHeight="1" s="183">
      <c r="A18" s="81">
        <f>A17</f>
        <v/>
      </c>
      <c r="B18" s="81">
        <f>B17</f>
        <v/>
      </c>
      <c r="C18" s="81" t="n"/>
      <c r="D18" s="28" t="n"/>
      <c r="E18" s="90" t="n"/>
      <c r="F18" s="91" t="n"/>
      <c r="G18" s="91" t="n"/>
      <c r="H18" s="388" t="n"/>
      <c r="I18" s="388" t="n"/>
      <c r="J18" s="388" t="n"/>
      <c r="K18" s="389" t="n"/>
      <c r="L18" s="389" t="n"/>
      <c r="M18" s="389" t="n"/>
      <c r="N18" s="91" t="n"/>
      <c r="O18" s="91" t="n"/>
      <c r="P18" s="91" t="n"/>
      <c r="Q18" s="91" t="n"/>
      <c r="R18" s="91" t="n"/>
      <c r="S18" s="91" t="n"/>
      <c r="T18" s="91" t="n"/>
      <c r="U18" s="91" t="n"/>
      <c r="V18" s="91" t="n"/>
      <c r="W18" s="91" t="n"/>
      <c r="X18" s="91" t="n"/>
      <c r="Y18" s="91" t="n"/>
      <c r="Z18" s="91" t="n"/>
      <c r="AA18" s="91" t="n"/>
      <c r="AB18" s="91" t="n"/>
      <c r="AC18" s="91" t="n"/>
      <c r="AD18" s="91" t="n"/>
      <c r="AE18" s="91" t="n"/>
      <c r="AF18" s="91" t="n"/>
      <c r="AG18" s="91" t="n"/>
      <c r="AH18" s="91" t="n"/>
      <c r="AI18" s="91" t="n"/>
      <c r="AJ18" s="91" t="n"/>
      <c r="AK18" s="91" t="n"/>
      <c r="AL18" s="91" t="n"/>
      <c r="AM18" s="91" t="n"/>
      <c r="AN18" s="91" t="n"/>
      <c r="AO18" s="91" t="n"/>
      <c r="AP18" s="91" t="n"/>
      <c r="AQ18" s="91" t="n"/>
      <c r="AR18" s="91" t="n"/>
      <c r="AS18" s="91" t="n"/>
      <c r="AT18" s="91" t="n"/>
      <c r="AU18" s="91" t="n"/>
      <c r="AV18" s="91" t="n"/>
      <c r="AW18" s="91" t="n"/>
      <c r="AX18" s="91" t="n"/>
      <c r="AY18" s="91" t="n"/>
      <c r="AZ18" s="91" t="n"/>
      <c r="BA18" s="91" t="n"/>
      <c r="BB18" s="91" t="n"/>
      <c r="BC18" s="91" t="n"/>
      <c r="BD18" s="91" t="n"/>
      <c r="BE18" s="91" t="n"/>
      <c r="BF18" s="91" t="n"/>
      <c r="BG18" s="91" t="n"/>
      <c r="BH18" s="91" t="n"/>
      <c r="BI18" s="91" t="n"/>
      <c r="BJ18" s="91" t="n"/>
      <c r="BK18" s="91" t="n"/>
      <c r="BL18" s="91" t="n"/>
      <c r="BM18" s="91" t="n"/>
      <c r="BN18" s="91" t="n"/>
      <c r="BO18" s="91" t="n"/>
      <c r="BP18" s="91" t="n"/>
      <c r="BQ18" s="91" t="n"/>
      <c r="BR18" s="91" t="n"/>
      <c r="BS18" s="91" t="n"/>
      <c r="BT18" s="91" t="n"/>
      <c r="BU18" s="91" t="n"/>
      <c r="BV18" s="91" t="n"/>
      <c r="BW18" s="91" t="n"/>
      <c r="BX18" s="91" t="n"/>
      <c r="BY18" s="91" t="n"/>
      <c r="BZ18" s="91" t="n"/>
      <c r="CA18" s="91" t="n"/>
      <c r="CB18" s="91" t="n"/>
      <c r="CC18" s="91" t="n"/>
      <c r="CD18" s="91" t="n"/>
      <c r="CE18" s="91" t="n"/>
      <c r="CF18" s="91" t="n"/>
      <c r="CG18" s="91" t="n"/>
      <c r="CH18" s="91" t="n"/>
      <c r="CI18" s="91" t="n"/>
      <c r="CJ18" s="91" t="n"/>
      <c r="CK18" s="91" t="n"/>
      <c r="CL18" s="91" t="n"/>
      <c r="CM18" s="91" t="n"/>
      <c r="CN18" s="91" t="n"/>
      <c r="CO18" s="91" t="n"/>
      <c r="CP18" s="91" t="n"/>
      <c r="CQ18" s="91" t="n"/>
      <c r="CR18" s="91" t="n"/>
      <c r="CS18" s="91" t="n"/>
      <c r="CT18" s="91" t="n"/>
      <c r="CU18" s="91" t="n"/>
      <c r="CV18" s="91" t="n"/>
      <c r="CW18" s="91" t="n"/>
      <c r="CX18" s="91" t="n"/>
      <c r="CY18" s="91" t="n"/>
      <c r="CZ18" s="91" t="n"/>
    </row>
    <row r="19" ht="13.15" customFormat="1" customHeight="1" s="82">
      <c r="A19" s="81">
        <f>D19</f>
        <v/>
      </c>
      <c r="B19" s="81">
        <f>B18</f>
        <v/>
      </c>
      <c r="C19" s="81" t="n"/>
      <c r="D19" s="76" t="inlineStr">
        <is>
          <t>Bio-Medical Services - Client ID H3130</t>
        </is>
      </c>
      <c r="E19" s="390" t="n"/>
      <c r="F19" s="78" t="n"/>
      <c r="G19" s="111" t="n"/>
      <c r="H19" s="391" t="n"/>
      <c r="I19" s="391" t="n"/>
      <c r="J19" s="392" t="n"/>
      <c r="K19" s="393" t="n"/>
      <c r="L19" s="393" t="n"/>
      <c r="M19" s="393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  <c r="AG19" s="111" t="n"/>
      <c r="AH19" s="111" t="n"/>
      <c r="AI19" s="111" t="n"/>
      <c r="AJ19" s="111" t="n"/>
      <c r="AK19" s="111" t="n"/>
      <c r="AL19" s="111" t="n"/>
      <c r="AM19" s="111" t="n"/>
      <c r="AN19" s="111" t="n"/>
      <c r="AO19" s="111" t="n"/>
      <c r="AP19" s="111" t="n"/>
      <c r="AQ19" s="111" t="n"/>
      <c r="AR19" s="111" t="n"/>
      <c r="AS19" s="111" t="n"/>
      <c r="AT19" s="111" t="n"/>
      <c r="AU19" s="111" t="n"/>
      <c r="AV19" s="111" t="n"/>
      <c r="AW19" s="111" t="n"/>
      <c r="AX19" s="111" t="n"/>
      <c r="AY19" s="111" t="n"/>
      <c r="AZ19" s="111" t="n"/>
      <c r="BA19" s="111" t="n"/>
      <c r="BB19" s="111" t="n"/>
      <c r="BC19" s="111" t="n"/>
      <c r="BD19" s="111" t="n"/>
      <c r="BE19" s="111" t="n"/>
      <c r="BF19" s="111" t="n"/>
      <c r="BG19" s="111" t="n"/>
      <c r="BH19" s="111" t="n"/>
      <c r="BI19" s="111" t="n"/>
      <c r="BJ19" s="111" t="n"/>
      <c r="BK19" s="111" t="n"/>
      <c r="BL19" s="111" t="n"/>
      <c r="BM19" s="111" t="n"/>
      <c r="BN19" s="111" t="n"/>
      <c r="BO19" s="111" t="n"/>
      <c r="BP19" s="111" t="n"/>
      <c r="BQ19" s="111" t="n"/>
      <c r="BR19" s="111" t="n"/>
      <c r="BS19" s="111" t="n"/>
      <c r="BT19" s="111" t="n"/>
      <c r="BU19" s="111" t="n"/>
      <c r="BV19" s="111" t="n"/>
      <c r="BW19" s="111" t="n"/>
      <c r="BX19" s="111" t="n"/>
      <c r="BY19" s="111" t="n"/>
      <c r="BZ19" s="111" t="n"/>
      <c r="CA19" s="111" t="n"/>
      <c r="CB19" s="111" t="n"/>
      <c r="CC19" s="111" t="n"/>
      <c r="CD19" s="111" t="n"/>
      <c r="CE19" s="111" t="n"/>
      <c r="CF19" s="111" t="n"/>
      <c r="CG19" s="111" t="n"/>
      <c r="CH19" s="111" t="n"/>
      <c r="CI19" s="111" t="n"/>
      <c r="CJ19" s="111" t="n"/>
      <c r="CK19" s="111" t="n"/>
      <c r="CL19" s="111" t="n"/>
      <c r="CM19" s="111" t="n"/>
      <c r="CN19" s="111" t="n"/>
      <c r="CO19" s="111" t="n"/>
      <c r="CP19" s="111" t="n"/>
      <c r="CQ19" s="111" t="n"/>
      <c r="CR19" s="111" t="n"/>
      <c r="CS19" s="111" t="n"/>
      <c r="CT19" s="111" t="n"/>
      <c r="CU19" s="111" t="n"/>
      <c r="CV19" s="111" t="n"/>
      <c r="CW19" s="111" t="n"/>
      <c r="CX19" s="111" t="n"/>
      <c r="CY19" s="111" t="n"/>
      <c r="CZ19" s="111" t="n"/>
    </row>
    <row r="20" ht="13.15" customFormat="1" customHeight="1" s="315">
      <c r="A20" s="81">
        <f>A19</f>
        <v/>
      </c>
      <c r="B20" s="81">
        <f>D20</f>
        <v/>
      </c>
      <c r="C20" s="81">
        <f>A20&amp;B20&amp;F20</f>
        <v/>
      </c>
      <c r="D20" s="64">
        <f>+$D$4</f>
        <v/>
      </c>
      <c r="E20" s="394">
        <f>E4</f>
        <v/>
      </c>
      <c r="F20" s="246" t="inlineStr">
        <is>
          <t>EE</t>
        </is>
      </c>
      <c r="G20" s="238" t="n">
        <v>218</v>
      </c>
      <c r="H20" s="395" t="n">
        <v>671</v>
      </c>
      <c r="I20" s="396">
        <f>+H20-J20</f>
        <v/>
      </c>
      <c r="J20" s="396" t="n">
        <v>54.16999999999996</v>
      </c>
      <c r="K20" s="397">
        <f>+"Total:"&amp;TEXT(H20/L20-1,"0.00%")&amp;"/ EE:"&amp;TEXT(J20/M20-1,"0.00%")</f>
        <v/>
      </c>
      <c r="L20" s="397">
        <f>+[2]Legacy!E20</f>
        <v/>
      </c>
      <c r="M20" s="397">
        <f>+[2]Legacy!G20</f>
        <v/>
      </c>
      <c r="N20" s="238" t="n">
        <v>55</v>
      </c>
      <c r="O20" s="238" t="n">
        <v>60</v>
      </c>
      <c r="P20" s="238" t="n">
        <v>61</v>
      </c>
      <c r="Q20" s="238" t="n">
        <v>61</v>
      </c>
      <c r="R20" s="238" t="n">
        <v>60</v>
      </c>
      <c r="S20" s="238" t="n">
        <v>66</v>
      </c>
      <c r="T20" s="238" t="n">
        <v>72</v>
      </c>
      <c r="U20" s="238" t="n">
        <v>70</v>
      </c>
      <c r="V20" s="238" t="n">
        <v>69</v>
      </c>
      <c r="W20" s="238" t="n">
        <v>67</v>
      </c>
      <c r="X20" s="238" t="n">
        <v>66</v>
      </c>
      <c r="Y20" s="238" t="n">
        <v>67</v>
      </c>
      <c r="Z20" s="238" t="n">
        <v>65</v>
      </c>
      <c r="AA20" s="238" t="n">
        <v>64</v>
      </c>
      <c r="AB20" s="238" t="n">
        <v>64</v>
      </c>
      <c r="AC20" s="238" t="n">
        <v>62</v>
      </c>
      <c r="AD20" s="238" t="n">
        <v>59</v>
      </c>
      <c r="AE20" s="238" t="n">
        <v>62</v>
      </c>
      <c r="AF20" s="238" t="n">
        <v>60</v>
      </c>
      <c r="AG20" s="238" t="n">
        <v>59</v>
      </c>
      <c r="AH20" s="238" t="n">
        <v>61</v>
      </c>
      <c r="AI20" s="238" t="n">
        <v>62</v>
      </c>
      <c r="AJ20" s="238" t="n">
        <v>60</v>
      </c>
      <c r="AK20" s="238" t="n">
        <v>62</v>
      </c>
      <c r="AL20" s="238" t="n">
        <v>59</v>
      </c>
      <c r="AM20" s="238" t="n">
        <v>58</v>
      </c>
      <c r="AN20" s="238" t="n">
        <v>58</v>
      </c>
      <c r="AO20" s="238" t="n">
        <v>54</v>
      </c>
      <c r="AP20" s="238" t="n">
        <v>57</v>
      </c>
      <c r="AQ20" s="238" t="n">
        <v>55</v>
      </c>
      <c r="AR20" s="238" t="n">
        <v>55</v>
      </c>
      <c r="AS20" s="238" t="n">
        <v>94</v>
      </c>
      <c r="AT20" s="238" t="n">
        <v>156</v>
      </c>
      <c r="AU20" s="238" t="n">
        <v>158</v>
      </c>
      <c r="AV20" s="238" t="n">
        <v>157</v>
      </c>
      <c r="AW20" s="238" t="n">
        <v>158</v>
      </c>
      <c r="AX20" s="238" t="n">
        <v>182</v>
      </c>
      <c r="AY20" s="238" t="n">
        <v>177</v>
      </c>
      <c r="AZ20" s="238" t="n">
        <v>169</v>
      </c>
      <c r="BA20" s="238" t="n">
        <v>169</v>
      </c>
      <c r="BB20" s="238" t="n">
        <v>169</v>
      </c>
      <c r="BC20" s="238" t="n">
        <v>168</v>
      </c>
      <c r="BD20" s="238" t="n">
        <v>166</v>
      </c>
      <c r="BE20" s="238" t="n">
        <v>168</v>
      </c>
      <c r="BF20" s="238" t="n">
        <v>169</v>
      </c>
      <c r="BG20" s="238" t="n">
        <v>168</v>
      </c>
      <c r="BH20" s="238" t="n">
        <v>162</v>
      </c>
      <c r="BI20" s="238" t="n">
        <v>163</v>
      </c>
      <c r="BJ20" s="238" t="n">
        <v>174</v>
      </c>
      <c r="BK20" s="238" t="n">
        <v>175</v>
      </c>
      <c r="BL20" s="238" t="n">
        <v>174</v>
      </c>
      <c r="BM20" s="238" t="n">
        <v>175</v>
      </c>
      <c r="BN20" s="238" t="n">
        <v>168</v>
      </c>
      <c r="BO20" s="238" t="n">
        <v>165</v>
      </c>
      <c r="BP20" s="238" t="n">
        <v>163</v>
      </c>
      <c r="BQ20" s="238" t="n">
        <v>161</v>
      </c>
      <c r="BR20" s="238" t="n">
        <v>160</v>
      </c>
      <c r="BS20" s="238" t="n">
        <v>164</v>
      </c>
      <c r="BT20" s="238" t="n">
        <v>160</v>
      </c>
      <c r="BU20" s="238" t="n">
        <v>162</v>
      </c>
      <c r="BV20" s="238" t="n">
        <v>174</v>
      </c>
      <c r="BW20" s="238" t="n">
        <v>175</v>
      </c>
      <c r="BX20" s="238" t="n">
        <v>169</v>
      </c>
      <c r="BY20" s="238" t="n">
        <v>169</v>
      </c>
      <c r="BZ20" s="238" t="n">
        <v>173</v>
      </c>
      <c r="CA20" s="238" t="n">
        <v>171</v>
      </c>
      <c r="CB20" s="238" t="n">
        <v>170</v>
      </c>
      <c r="CC20" s="238" t="n">
        <v>168</v>
      </c>
      <c r="CD20" s="238" t="n">
        <v>173</v>
      </c>
      <c r="CE20" s="238" t="n">
        <v>172</v>
      </c>
      <c r="CF20" s="238" t="n">
        <v>173</v>
      </c>
      <c r="CG20" s="238" t="n">
        <v>177</v>
      </c>
      <c r="CH20" s="238" t="n">
        <v>189</v>
      </c>
      <c r="CI20" s="238" t="n">
        <v>192</v>
      </c>
      <c r="CJ20" s="238" t="n">
        <v>189</v>
      </c>
      <c r="CK20" s="238" t="n">
        <v>192</v>
      </c>
      <c r="CL20" s="238" t="n">
        <v>191</v>
      </c>
      <c r="CM20" s="238" t="n">
        <v>189</v>
      </c>
      <c r="CN20" s="238" t="n">
        <v>183</v>
      </c>
      <c r="CO20" s="238" t="n">
        <v>188</v>
      </c>
      <c r="CP20" s="238" t="n">
        <v>187</v>
      </c>
      <c r="CQ20" s="238" t="n">
        <v>191</v>
      </c>
      <c r="CR20" s="238" t="n">
        <v>190</v>
      </c>
      <c r="CS20" s="238" t="n">
        <v>199</v>
      </c>
      <c r="CT20" s="238" t="n">
        <v>208</v>
      </c>
      <c r="CU20" s="238" t="n">
        <v>205</v>
      </c>
      <c r="CV20" s="238" t="n">
        <v>221</v>
      </c>
      <c r="CW20" s="238" t="n">
        <v>234</v>
      </c>
      <c r="CX20" s="377" t="n">
        <v>234</v>
      </c>
      <c r="CY20" s="238" t="n">
        <v>232</v>
      </c>
      <c r="CZ20" s="238" t="n">
        <v>218</v>
      </c>
    </row>
    <row r="21" ht="13.15" customFormat="1" customHeight="1" s="315">
      <c r="A21" s="81">
        <f>A20</f>
        <v/>
      </c>
      <c r="B21" s="81">
        <f>B20</f>
        <v/>
      </c>
      <c r="C21" s="81">
        <f>A21&amp;B21&amp;F21</f>
        <v/>
      </c>
      <c r="D21" s="22" t="n"/>
      <c r="E21" s="398" t="n"/>
      <c r="F21" s="246" t="inlineStr">
        <is>
          <t>EE &amp; Spouse</t>
        </is>
      </c>
      <c r="G21" s="238" t="n">
        <v>31</v>
      </c>
      <c r="H21" s="395" t="n">
        <v>1409.16</v>
      </c>
      <c r="I21" s="396">
        <f>+H21-J21</f>
        <v/>
      </c>
      <c r="J21" s="396" t="n">
        <v>137.41</v>
      </c>
      <c r="K21" s="397">
        <f>+"Total:"&amp;TEXT(H21/L21-1,"0.00%")&amp;"/ EE:"&amp;TEXT(J21/M21-1,"0.00%")</f>
        <v/>
      </c>
      <c r="L21" s="397">
        <f>+[2]Legacy!E21</f>
        <v/>
      </c>
      <c r="M21" s="397">
        <f>+[2]Legacy!G21</f>
        <v/>
      </c>
      <c r="N21" s="238" t="n">
        <v>11</v>
      </c>
      <c r="O21" s="238" t="n">
        <v>13</v>
      </c>
      <c r="P21" s="238" t="n">
        <v>12</v>
      </c>
      <c r="Q21" s="238" t="n">
        <v>12</v>
      </c>
      <c r="R21" s="238" t="n">
        <v>12</v>
      </c>
      <c r="S21" s="238" t="n">
        <v>16</v>
      </c>
      <c r="T21" s="238" t="n">
        <v>17</v>
      </c>
      <c r="U21" s="238" t="n">
        <v>17</v>
      </c>
      <c r="V21" s="238" t="n">
        <v>16</v>
      </c>
      <c r="W21" s="238" t="n">
        <v>17</v>
      </c>
      <c r="X21" s="238" t="n">
        <v>17</v>
      </c>
      <c r="Y21" s="238" t="n">
        <v>18</v>
      </c>
      <c r="Z21" s="238" t="n">
        <v>14</v>
      </c>
      <c r="AA21" s="238" t="n">
        <v>14</v>
      </c>
      <c r="AB21" s="238" t="n">
        <v>14</v>
      </c>
      <c r="AC21" s="238" t="n">
        <v>16</v>
      </c>
      <c r="AD21" s="238" t="n">
        <v>17</v>
      </c>
      <c r="AE21" s="238" t="n">
        <v>17</v>
      </c>
      <c r="AF21" s="238" t="n">
        <v>19</v>
      </c>
      <c r="AG21" s="238" t="n">
        <v>20</v>
      </c>
      <c r="AH21" s="238" t="n">
        <v>20</v>
      </c>
      <c r="AI21" s="238" t="n">
        <v>19</v>
      </c>
      <c r="AJ21" s="238" t="n">
        <v>20</v>
      </c>
      <c r="AK21" s="238" t="n">
        <v>20</v>
      </c>
      <c r="AL21" s="238" t="n">
        <v>24</v>
      </c>
      <c r="AM21" s="238" t="n">
        <v>23</v>
      </c>
      <c r="AN21" s="238" t="n">
        <v>24</v>
      </c>
      <c r="AO21" s="238" t="n">
        <v>24</v>
      </c>
      <c r="AP21" s="238" t="n">
        <v>24</v>
      </c>
      <c r="AQ21" s="238" t="n">
        <v>23</v>
      </c>
      <c r="AR21" s="238" t="n">
        <v>22</v>
      </c>
      <c r="AS21" s="238" t="n">
        <v>26</v>
      </c>
      <c r="AT21" s="238" t="n">
        <v>36</v>
      </c>
      <c r="AU21" s="238" t="n">
        <v>38</v>
      </c>
      <c r="AV21" s="238" t="n">
        <v>40</v>
      </c>
      <c r="AW21" s="238" t="n">
        <v>42</v>
      </c>
      <c r="AX21" s="238" t="n">
        <v>42</v>
      </c>
      <c r="AY21" s="238" t="n">
        <v>42</v>
      </c>
      <c r="AZ21" s="238" t="n">
        <v>42</v>
      </c>
      <c r="BA21" s="238" t="n">
        <v>40</v>
      </c>
      <c r="BB21" s="238" t="n">
        <v>38</v>
      </c>
      <c r="BC21" s="238" t="n">
        <v>38</v>
      </c>
      <c r="BD21" s="238" t="n">
        <v>39</v>
      </c>
      <c r="BE21" s="238" t="n">
        <v>39</v>
      </c>
      <c r="BF21" s="238" t="n">
        <v>36</v>
      </c>
      <c r="BG21" s="238" t="n">
        <v>37</v>
      </c>
      <c r="BH21" s="238" t="n">
        <v>36</v>
      </c>
      <c r="BI21" s="238" t="n">
        <v>34</v>
      </c>
      <c r="BJ21" s="238" t="n">
        <v>36</v>
      </c>
      <c r="BK21" s="238" t="n">
        <v>37</v>
      </c>
      <c r="BL21" s="238" t="n">
        <v>34</v>
      </c>
      <c r="BM21" s="238" t="n">
        <v>34</v>
      </c>
      <c r="BN21" s="238" t="n">
        <v>34</v>
      </c>
      <c r="BO21" s="238" t="n">
        <v>35</v>
      </c>
      <c r="BP21" s="238" t="n">
        <v>33</v>
      </c>
      <c r="BQ21" s="238" t="n">
        <v>31</v>
      </c>
      <c r="BR21" s="238" t="n">
        <v>30</v>
      </c>
      <c r="BS21" s="238" t="n">
        <v>30</v>
      </c>
      <c r="BT21" s="238" t="n">
        <v>29</v>
      </c>
      <c r="BU21" s="238" t="n">
        <v>27</v>
      </c>
      <c r="BV21" s="238" t="n">
        <v>31</v>
      </c>
      <c r="BW21" s="238" t="n">
        <v>30</v>
      </c>
      <c r="BX21" s="238" t="n">
        <v>28</v>
      </c>
      <c r="BY21" s="238" t="n">
        <v>28</v>
      </c>
      <c r="BZ21" s="238" t="n">
        <v>27</v>
      </c>
      <c r="CA21" s="238" t="n">
        <v>26</v>
      </c>
      <c r="CB21" s="238" t="n">
        <v>25</v>
      </c>
      <c r="CC21" s="238" t="n">
        <v>24</v>
      </c>
      <c r="CD21" s="238" t="n">
        <v>24</v>
      </c>
      <c r="CE21" s="238" t="n">
        <v>24</v>
      </c>
      <c r="CF21" s="238" t="n">
        <v>25</v>
      </c>
      <c r="CG21" s="238" t="n">
        <v>26</v>
      </c>
      <c r="CH21" s="238" t="n">
        <v>25</v>
      </c>
      <c r="CI21" s="238" t="n">
        <v>24</v>
      </c>
      <c r="CJ21" s="238" t="n">
        <v>25</v>
      </c>
      <c r="CK21" s="238" t="n">
        <v>25</v>
      </c>
      <c r="CL21" s="238" t="n">
        <v>26</v>
      </c>
      <c r="CM21" s="238" t="n">
        <v>25</v>
      </c>
      <c r="CN21" s="238" t="n">
        <v>26</v>
      </c>
      <c r="CO21" s="238" t="n">
        <v>26</v>
      </c>
      <c r="CP21" s="238" t="n">
        <v>25</v>
      </c>
      <c r="CQ21" s="238" t="n">
        <v>26</v>
      </c>
      <c r="CR21" s="238" t="n">
        <v>27</v>
      </c>
      <c r="CS21" s="238" t="n">
        <v>27</v>
      </c>
      <c r="CT21" s="238" t="n">
        <v>28</v>
      </c>
      <c r="CU21" s="238" t="n">
        <v>28</v>
      </c>
      <c r="CV21" s="238" t="n">
        <v>30</v>
      </c>
      <c r="CW21" s="238" t="n">
        <v>34</v>
      </c>
      <c r="CX21" s="377" t="n">
        <v>33</v>
      </c>
      <c r="CY21" s="238" t="n">
        <v>32</v>
      </c>
      <c r="CZ21" s="238" t="n">
        <v>31</v>
      </c>
    </row>
    <row r="22" ht="13.15" customFormat="1" customHeight="1" s="315">
      <c r="A22" s="81">
        <f>A21</f>
        <v/>
      </c>
      <c r="B22" s="81">
        <f>B21</f>
        <v/>
      </c>
      <c r="C22" s="81">
        <f>A22&amp;B22&amp;F22</f>
        <v/>
      </c>
      <c r="D22" s="22" t="n"/>
      <c r="E22" s="398" t="n"/>
      <c r="F22" s="246" t="inlineStr">
        <is>
          <t>EE &amp; Child(ren)</t>
        </is>
      </c>
      <c r="G22" s="238" t="n">
        <v>46</v>
      </c>
      <c r="H22" s="395" t="n">
        <v>1268.22</v>
      </c>
      <c r="I22" s="396">
        <f>+H22-J22</f>
        <v/>
      </c>
      <c r="J22" s="396" t="n">
        <v>112.4299999999999</v>
      </c>
      <c r="K22" s="397">
        <f>+"Total:"&amp;TEXT(H22/L22-1,"0.00%")&amp;"/ EE:"&amp;TEXT(J22/M22-1,"0.00%")</f>
        <v/>
      </c>
      <c r="L22" s="397">
        <f>+[2]Legacy!E22</f>
        <v/>
      </c>
      <c r="M22" s="397">
        <f>+[2]Legacy!G22</f>
        <v/>
      </c>
      <c r="N22" s="238" t="n">
        <v>13</v>
      </c>
      <c r="O22" s="238" t="n">
        <v>12</v>
      </c>
      <c r="P22" s="238" t="n">
        <v>13</v>
      </c>
      <c r="Q22" s="238" t="n">
        <v>13</v>
      </c>
      <c r="R22" s="238" t="n">
        <v>12</v>
      </c>
      <c r="S22" s="238" t="n">
        <v>13</v>
      </c>
      <c r="T22" s="238" t="n">
        <v>13</v>
      </c>
      <c r="U22" s="238" t="n">
        <v>13</v>
      </c>
      <c r="V22" s="238" t="n">
        <v>14</v>
      </c>
      <c r="W22" s="238" t="n">
        <v>14</v>
      </c>
      <c r="X22" s="238" t="n">
        <v>14</v>
      </c>
      <c r="Y22" s="238" t="n">
        <v>13</v>
      </c>
      <c r="Z22" s="238" t="n">
        <v>14</v>
      </c>
      <c r="AA22" s="238" t="n">
        <v>14</v>
      </c>
      <c r="AB22" s="238" t="n">
        <v>14</v>
      </c>
      <c r="AC22" s="238" t="n">
        <v>14</v>
      </c>
      <c r="AD22" s="238" t="n">
        <v>14</v>
      </c>
      <c r="AE22" s="238" t="n">
        <v>14</v>
      </c>
      <c r="AF22" s="238" t="n">
        <v>14</v>
      </c>
      <c r="AG22" s="238" t="n">
        <v>14</v>
      </c>
      <c r="AH22" s="238" t="n">
        <v>15</v>
      </c>
      <c r="AI22" s="238" t="n">
        <v>15</v>
      </c>
      <c r="AJ22" s="238" t="n">
        <v>17</v>
      </c>
      <c r="AK22" s="238" t="n">
        <v>18</v>
      </c>
      <c r="AL22" s="238" t="n">
        <v>18</v>
      </c>
      <c r="AM22" s="238" t="n">
        <v>18</v>
      </c>
      <c r="AN22" s="238" t="n">
        <v>18</v>
      </c>
      <c r="AO22" s="238" t="n">
        <v>19</v>
      </c>
      <c r="AP22" s="238" t="n">
        <v>20</v>
      </c>
      <c r="AQ22" s="238" t="n">
        <v>20</v>
      </c>
      <c r="AR22" s="238" t="n">
        <v>21</v>
      </c>
      <c r="AS22" s="238" t="n">
        <v>32</v>
      </c>
      <c r="AT22" s="238" t="n">
        <v>51</v>
      </c>
      <c r="AU22" s="238" t="n">
        <v>51</v>
      </c>
      <c r="AV22" s="238" t="n">
        <v>53</v>
      </c>
      <c r="AW22" s="238" t="n">
        <v>54</v>
      </c>
      <c r="AX22" s="238" t="n">
        <v>50</v>
      </c>
      <c r="AY22" s="238" t="n">
        <v>50</v>
      </c>
      <c r="AZ22" s="238" t="n">
        <v>47</v>
      </c>
      <c r="BA22" s="238" t="n">
        <v>47</v>
      </c>
      <c r="BB22" s="238" t="n">
        <v>49</v>
      </c>
      <c r="BC22" s="238" t="n">
        <v>50</v>
      </c>
      <c r="BD22" s="238" t="n">
        <v>52</v>
      </c>
      <c r="BE22" s="238" t="n">
        <v>50</v>
      </c>
      <c r="BF22" s="238" t="n">
        <v>51</v>
      </c>
      <c r="BG22" s="238" t="n">
        <v>47</v>
      </c>
      <c r="BH22" s="238" t="n">
        <v>46</v>
      </c>
      <c r="BI22" s="238" t="n">
        <v>45</v>
      </c>
      <c r="BJ22" s="238" t="n">
        <v>47</v>
      </c>
      <c r="BK22" s="238" t="n">
        <v>49</v>
      </c>
      <c r="BL22" s="238" t="n">
        <v>46</v>
      </c>
      <c r="BM22" s="238" t="n">
        <v>42</v>
      </c>
      <c r="BN22" s="238" t="n">
        <v>41</v>
      </c>
      <c r="BO22" s="238" t="n">
        <v>41</v>
      </c>
      <c r="BP22" s="238" t="n">
        <v>40</v>
      </c>
      <c r="BQ22" s="238" t="n">
        <v>40</v>
      </c>
      <c r="BR22" s="238" t="n">
        <v>39</v>
      </c>
      <c r="BS22" s="238" t="n">
        <v>40</v>
      </c>
      <c r="BT22" s="238" t="n">
        <v>40</v>
      </c>
      <c r="BU22" s="238" t="n">
        <v>40</v>
      </c>
      <c r="BV22" s="238" t="n">
        <v>41</v>
      </c>
      <c r="BW22" s="238" t="n">
        <v>43</v>
      </c>
      <c r="BX22" s="238" t="n">
        <v>42</v>
      </c>
      <c r="BY22" s="238" t="n">
        <v>42</v>
      </c>
      <c r="BZ22" s="238" t="n">
        <v>40</v>
      </c>
      <c r="CA22" s="238" t="n">
        <v>41</v>
      </c>
      <c r="CB22" s="238" t="n">
        <v>40</v>
      </c>
      <c r="CC22" s="238" t="n">
        <v>40</v>
      </c>
      <c r="CD22" s="238" t="n">
        <v>40</v>
      </c>
      <c r="CE22" s="238" t="n">
        <v>39</v>
      </c>
      <c r="CF22" s="238" t="n">
        <v>39</v>
      </c>
      <c r="CG22" s="238" t="n">
        <v>39</v>
      </c>
      <c r="CH22" s="238" t="n">
        <v>36</v>
      </c>
      <c r="CI22" s="238" t="n">
        <v>35</v>
      </c>
      <c r="CJ22" s="238" t="n">
        <v>34</v>
      </c>
      <c r="CK22" s="238" t="n">
        <v>34</v>
      </c>
      <c r="CL22" s="238" t="n">
        <v>34</v>
      </c>
      <c r="CM22" s="238" t="n">
        <v>35</v>
      </c>
      <c r="CN22" s="238" t="n">
        <v>34</v>
      </c>
      <c r="CO22" s="238" t="n">
        <v>34</v>
      </c>
      <c r="CP22" s="238" t="n">
        <v>32</v>
      </c>
      <c r="CQ22" s="238" t="n">
        <v>34</v>
      </c>
      <c r="CR22" s="238" t="n">
        <v>35</v>
      </c>
      <c r="CS22" s="238" t="n">
        <v>34</v>
      </c>
      <c r="CT22" s="238" t="n">
        <v>37</v>
      </c>
      <c r="CU22" s="238" t="n">
        <v>37</v>
      </c>
      <c r="CV22" s="238" t="n">
        <v>41</v>
      </c>
      <c r="CW22" s="238" t="n">
        <v>50</v>
      </c>
      <c r="CX22" s="377" t="n">
        <v>48</v>
      </c>
      <c r="CY22" s="238" t="n">
        <v>48</v>
      </c>
      <c r="CZ22" s="238" t="n">
        <v>46</v>
      </c>
    </row>
    <row r="23" ht="13.15" customFormat="1" customHeight="1" s="315">
      <c r="A23" s="81">
        <f>A22</f>
        <v/>
      </c>
      <c r="B23" s="81">
        <f>B22</f>
        <v/>
      </c>
      <c r="C23" s="81">
        <f>A23&amp;B23&amp;F23</f>
        <v/>
      </c>
      <c r="D23" s="22" t="n"/>
      <c r="E23" s="398" t="n"/>
      <c r="F23" s="246" t="inlineStr">
        <is>
          <t>EE &amp; Family</t>
        </is>
      </c>
      <c r="G23" s="239" t="n">
        <v>40</v>
      </c>
      <c r="H23" s="399" t="n">
        <v>2113.73</v>
      </c>
      <c r="I23" s="400">
        <f>+H23-J23</f>
        <v/>
      </c>
      <c r="J23" s="400" t="n">
        <v>281.0699999999999</v>
      </c>
      <c r="K23" s="397">
        <f>+"Total:"&amp;TEXT(H23/L23-1,"0.00%")&amp;"/ EE:"&amp;TEXT(J23/M23-1,"0.00%")</f>
        <v/>
      </c>
      <c r="L23" s="397">
        <f>+[2]Legacy!E23</f>
        <v/>
      </c>
      <c r="M23" s="397">
        <f>+[2]Legacy!G23</f>
        <v/>
      </c>
      <c r="N23" s="239" t="n">
        <v>15</v>
      </c>
      <c r="O23" s="239" t="n">
        <v>16</v>
      </c>
      <c r="P23" s="239" t="n">
        <v>17</v>
      </c>
      <c r="Q23" s="239" t="n">
        <v>17</v>
      </c>
      <c r="R23" s="239" t="n">
        <v>18</v>
      </c>
      <c r="S23" s="239" t="n">
        <v>18</v>
      </c>
      <c r="T23" s="239" t="n">
        <v>18</v>
      </c>
      <c r="U23" s="239" t="n">
        <v>18</v>
      </c>
      <c r="V23" s="239" t="n">
        <v>18</v>
      </c>
      <c r="W23" s="239" t="n">
        <v>19</v>
      </c>
      <c r="X23" s="239" t="n">
        <v>19</v>
      </c>
      <c r="Y23" s="239" t="n">
        <v>18</v>
      </c>
      <c r="Z23" s="239" t="n">
        <v>17</v>
      </c>
      <c r="AA23" s="239" t="n">
        <v>17</v>
      </c>
      <c r="AB23" s="239" t="n">
        <v>17</v>
      </c>
      <c r="AC23" s="239" t="n">
        <v>16</v>
      </c>
      <c r="AD23" s="239" t="n">
        <v>18</v>
      </c>
      <c r="AE23" s="239" t="n">
        <v>19</v>
      </c>
      <c r="AF23" s="239" t="n">
        <v>20</v>
      </c>
      <c r="AG23" s="239" t="n">
        <v>20</v>
      </c>
      <c r="AH23" s="239" t="n">
        <v>21</v>
      </c>
      <c r="AI23" s="239" t="n">
        <v>21</v>
      </c>
      <c r="AJ23" s="239" t="n">
        <v>22</v>
      </c>
      <c r="AK23" s="239" t="n">
        <v>22</v>
      </c>
      <c r="AL23" s="239" t="n">
        <v>22</v>
      </c>
      <c r="AM23" s="239" t="n">
        <v>22</v>
      </c>
      <c r="AN23" s="239" t="n">
        <v>22</v>
      </c>
      <c r="AO23" s="239" t="n">
        <v>22</v>
      </c>
      <c r="AP23" s="239" t="n">
        <v>23</v>
      </c>
      <c r="AQ23" s="239" t="n">
        <v>23</v>
      </c>
      <c r="AR23" s="239" t="n">
        <v>24</v>
      </c>
      <c r="AS23" s="239" t="n">
        <v>30</v>
      </c>
      <c r="AT23" s="239" t="n">
        <v>41</v>
      </c>
      <c r="AU23" s="239" t="n">
        <v>44</v>
      </c>
      <c r="AV23" s="239" t="n">
        <v>41</v>
      </c>
      <c r="AW23" s="239" t="n">
        <v>41</v>
      </c>
      <c r="AX23" s="239" t="n">
        <v>36</v>
      </c>
      <c r="AY23" s="239" t="n">
        <v>38</v>
      </c>
      <c r="AZ23" s="239" t="n">
        <v>42</v>
      </c>
      <c r="BA23" s="239" t="n">
        <v>40</v>
      </c>
      <c r="BB23" s="239" t="n">
        <v>40</v>
      </c>
      <c r="BC23" s="239" t="n">
        <v>39</v>
      </c>
      <c r="BD23" s="239" t="n">
        <v>39</v>
      </c>
      <c r="BE23" s="239" t="n">
        <v>39</v>
      </c>
      <c r="BF23" s="239" t="n">
        <v>39</v>
      </c>
      <c r="BG23" s="239" t="n">
        <v>41</v>
      </c>
      <c r="BH23" s="239" t="n">
        <v>42</v>
      </c>
      <c r="BI23" s="239" t="n">
        <v>42</v>
      </c>
      <c r="BJ23" s="239" t="n">
        <v>39</v>
      </c>
      <c r="BK23" s="239" t="n">
        <v>40</v>
      </c>
      <c r="BL23" s="239" t="n">
        <v>38</v>
      </c>
      <c r="BM23" s="239" t="n">
        <v>37</v>
      </c>
      <c r="BN23" s="239" t="n">
        <v>39</v>
      </c>
      <c r="BO23" s="239" t="n">
        <v>40</v>
      </c>
      <c r="BP23" s="239" t="n">
        <v>41</v>
      </c>
      <c r="BQ23" s="239" t="n">
        <v>41</v>
      </c>
      <c r="BR23" s="239" t="n">
        <v>41</v>
      </c>
      <c r="BS23" s="239" t="n">
        <v>41</v>
      </c>
      <c r="BT23" s="239" t="n">
        <v>40</v>
      </c>
      <c r="BU23" s="239" t="n">
        <v>39</v>
      </c>
      <c r="BV23" s="239" t="n">
        <v>34</v>
      </c>
      <c r="BW23" s="239" t="n">
        <v>34</v>
      </c>
      <c r="BX23" s="239" t="n">
        <v>34</v>
      </c>
      <c r="BY23" s="239" t="n">
        <v>34</v>
      </c>
      <c r="BZ23" s="239" t="n">
        <v>35</v>
      </c>
      <c r="CA23" s="239" t="n">
        <v>34</v>
      </c>
      <c r="CB23" s="239" t="n">
        <v>36</v>
      </c>
      <c r="CC23" s="239" t="n">
        <v>36</v>
      </c>
      <c r="CD23" s="239" t="n">
        <v>35</v>
      </c>
      <c r="CE23" s="239" t="n">
        <v>34</v>
      </c>
      <c r="CF23" s="239" t="n">
        <v>32</v>
      </c>
      <c r="CG23" s="239" t="n">
        <v>32</v>
      </c>
      <c r="CH23" s="239" t="n">
        <v>31</v>
      </c>
      <c r="CI23" s="239" t="n">
        <v>31</v>
      </c>
      <c r="CJ23" s="239" t="n">
        <v>31</v>
      </c>
      <c r="CK23" s="239" t="n">
        <v>32</v>
      </c>
      <c r="CL23" s="239" t="n">
        <v>30</v>
      </c>
      <c r="CM23" s="239" t="n">
        <v>32</v>
      </c>
      <c r="CN23" s="239" t="n">
        <v>31</v>
      </c>
      <c r="CO23" s="239" t="n">
        <v>32</v>
      </c>
      <c r="CP23" s="239" t="n">
        <v>32</v>
      </c>
      <c r="CQ23" s="239" t="n">
        <v>33</v>
      </c>
      <c r="CR23" s="239" t="n">
        <v>34</v>
      </c>
      <c r="CS23" s="239" t="n">
        <v>33</v>
      </c>
      <c r="CT23" s="239" t="n">
        <v>34</v>
      </c>
      <c r="CU23" s="239" t="n">
        <v>33</v>
      </c>
      <c r="CV23" s="239" t="n">
        <v>33</v>
      </c>
      <c r="CW23" s="239" t="n">
        <v>37</v>
      </c>
      <c r="CX23" s="378" t="n">
        <v>37</v>
      </c>
      <c r="CY23" s="239" t="n">
        <v>38</v>
      </c>
      <c r="CZ23" s="239" t="n">
        <v>40</v>
      </c>
    </row>
    <row r="24" ht="13.15" customFormat="1" customHeight="1" s="315">
      <c r="A24" s="81">
        <f>A23</f>
        <v/>
      </c>
      <c r="B24" s="81">
        <f>B23</f>
        <v/>
      </c>
      <c r="C24" s="81" t="n"/>
      <c r="D24" s="20" t="n"/>
      <c r="E24" s="398" t="n"/>
      <c r="F24" s="69" t="inlineStr">
        <is>
          <t>Estimated Monthly Premium</t>
        </is>
      </c>
      <c r="G24" s="94">
        <f>SUM(G20:G23)</f>
        <v/>
      </c>
      <c r="H24" s="401">
        <f>SUMPRODUCT(H20:H23,$G20:$G23)</f>
        <v/>
      </c>
      <c r="I24" s="401">
        <f>SUMPRODUCT(I20:I23,$G20:$G23)</f>
        <v/>
      </c>
      <c r="J24" s="401">
        <f>SUMPRODUCT(J20:J23,$G20:$G23)</f>
        <v/>
      </c>
      <c r="K24" s="402" t="n"/>
      <c r="L24" s="402" t="n"/>
      <c r="M24" s="402" t="n"/>
      <c r="N24" s="94" t="n">
        <v>94</v>
      </c>
      <c r="O24" s="94" t="n">
        <v>101</v>
      </c>
      <c r="P24" s="94" t="n">
        <v>103</v>
      </c>
      <c r="Q24" s="94" t="n">
        <v>103</v>
      </c>
      <c r="R24" s="94" t="n">
        <v>102</v>
      </c>
      <c r="S24" s="94">
        <f>SUM(S20:S23)</f>
        <v/>
      </c>
      <c r="T24" s="94">
        <f>SUM(T20:T23)</f>
        <v/>
      </c>
      <c r="U24" s="94">
        <f>SUM(U20:U23)</f>
        <v/>
      </c>
      <c r="V24" s="94">
        <f>SUM(V20:V23)</f>
        <v/>
      </c>
      <c r="W24" s="94">
        <f>SUM(W20:W23)</f>
        <v/>
      </c>
      <c r="X24" s="94">
        <f>SUM(X20:X23)</f>
        <v/>
      </c>
      <c r="Y24" s="94">
        <f>SUM(Y20:Y23)</f>
        <v/>
      </c>
      <c r="Z24" s="94">
        <f>SUM(Z20:Z23)</f>
        <v/>
      </c>
      <c r="AA24" s="94">
        <f>SUM(AA20:AA23)</f>
        <v/>
      </c>
      <c r="AB24" s="94">
        <f>SUM(AB20:AB23)</f>
        <v/>
      </c>
      <c r="AC24" s="94">
        <f>SUM(AC20:AC23)</f>
        <v/>
      </c>
      <c r="AD24" s="94">
        <f>SUM(AD20:AD23)</f>
        <v/>
      </c>
      <c r="AE24" s="94">
        <f>SUM(AE20:AE23)</f>
        <v/>
      </c>
      <c r="AF24" s="94">
        <f>SUM(AF20:AF23)</f>
        <v/>
      </c>
      <c r="AG24" s="94">
        <f>SUM(AG20:AG23)</f>
        <v/>
      </c>
      <c r="AH24" s="94">
        <f>SUM(AH20:AH23)</f>
        <v/>
      </c>
      <c r="AI24" s="94">
        <f>SUM(AI20:AI23)</f>
        <v/>
      </c>
      <c r="AJ24" s="94">
        <f>SUM(AJ20:AJ23)</f>
        <v/>
      </c>
      <c r="AK24" s="94">
        <f>SUM(AK20:AK23)</f>
        <v/>
      </c>
      <c r="AL24" s="94">
        <f>SUM(AL20:AL23)</f>
        <v/>
      </c>
      <c r="AM24" s="94">
        <f>SUM(AM20:AM23)</f>
        <v/>
      </c>
      <c r="AN24" s="94">
        <f>SUM(AN20:AN23)</f>
        <v/>
      </c>
      <c r="AO24" s="94">
        <f>SUM(AO20:AO23)</f>
        <v/>
      </c>
      <c r="AP24" s="94">
        <f>SUM(AP20:AP23)</f>
        <v/>
      </c>
      <c r="AQ24" s="94">
        <f>SUM(AQ20:AQ23)</f>
        <v/>
      </c>
      <c r="AR24" s="94">
        <f>SUM(AR20:AR23)</f>
        <v/>
      </c>
      <c r="AS24" s="94">
        <f>SUM(AS20:AS23)</f>
        <v/>
      </c>
      <c r="AT24" s="94">
        <f>SUM(AT20:AT23)</f>
        <v/>
      </c>
      <c r="AU24" s="94">
        <f>SUM(AU20:AU23)</f>
        <v/>
      </c>
      <c r="AV24" s="94">
        <f>SUM(AV20:AV23)</f>
        <v/>
      </c>
      <c r="AW24" s="94">
        <f>SUM(AW20:AW23)</f>
        <v/>
      </c>
      <c r="AX24" s="94">
        <f>SUM(AX20:AX23)</f>
        <v/>
      </c>
      <c r="AY24" s="94">
        <f>SUM(AY20:AY23)</f>
        <v/>
      </c>
      <c r="AZ24" s="94">
        <f>SUM(AZ20:AZ23)</f>
        <v/>
      </c>
      <c r="BA24" s="94">
        <f>SUM(BA20:BA23)</f>
        <v/>
      </c>
      <c r="BB24" s="94">
        <f>SUM(BB20:BB23)</f>
        <v/>
      </c>
      <c r="BC24" s="94">
        <f>SUM(BC20:BC23)</f>
        <v/>
      </c>
      <c r="BD24" s="94">
        <f>SUM(BD20:BD23)</f>
        <v/>
      </c>
      <c r="BE24" s="94">
        <f>SUM(BE20:BE23)</f>
        <v/>
      </c>
      <c r="BF24" s="94">
        <f>SUM(BF20:BF23)</f>
        <v/>
      </c>
      <c r="BG24" s="94">
        <f>SUM(BG20:BG23)</f>
        <v/>
      </c>
      <c r="BH24" s="94">
        <f>SUM(BH20:BH23)</f>
        <v/>
      </c>
      <c r="BI24" s="94">
        <f>SUM(BI20:BI23)</f>
        <v/>
      </c>
      <c r="BJ24" s="94">
        <f>SUM(BJ20:BJ23)</f>
        <v/>
      </c>
      <c r="BK24" s="94">
        <f>SUM(BK20:BK23)</f>
        <v/>
      </c>
      <c r="BL24" s="94">
        <f>SUM(BL20:BL23)</f>
        <v/>
      </c>
      <c r="BM24" s="94">
        <f>SUM(BM20:BM23)</f>
        <v/>
      </c>
      <c r="BN24" s="94">
        <f>SUM(BN20:BN23)</f>
        <v/>
      </c>
      <c r="BO24" s="94">
        <f>SUM(BO20:BO23)</f>
        <v/>
      </c>
      <c r="BP24" s="94">
        <f>SUM(BP20:BP23)</f>
        <v/>
      </c>
      <c r="BQ24" s="94">
        <f>SUM(BQ20:BQ23)</f>
        <v/>
      </c>
      <c r="BR24" s="94">
        <f>SUM(BR20:BR23)</f>
        <v/>
      </c>
      <c r="BS24" s="94">
        <f>SUM(BS20:BS23)</f>
        <v/>
      </c>
      <c r="BT24" s="94">
        <f>SUM(BT20:BT23)</f>
        <v/>
      </c>
      <c r="BU24" s="94">
        <f>SUM(BU20:BU23)</f>
        <v/>
      </c>
      <c r="BV24" s="94">
        <f>SUM(BV20:BV23)</f>
        <v/>
      </c>
      <c r="BW24" s="94">
        <f>SUM(BW20:BW23)</f>
        <v/>
      </c>
      <c r="BX24" s="94">
        <f>SUM(BX20:BX23)</f>
        <v/>
      </c>
      <c r="BY24" s="94">
        <f>SUM(BY20:BY23)</f>
        <v/>
      </c>
      <c r="BZ24" s="94">
        <f>SUM(BZ20:BZ23)</f>
        <v/>
      </c>
      <c r="CA24" s="94">
        <f>SUM(CA20:CA23)</f>
        <v/>
      </c>
      <c r="CB24" s="94">
        <f>SUM(CB20:CB23)</f>
        <v/>
      </c>
      <c r="CC24" s="94">
        <f>SUM(CC20:CC23)</f>
        <v/>
      </c>
      <c r="CD24" s="94">
        <f>SUM(CD20:CD23)</f>
        <v/>
      </c>
      <c r="CE24" s="94">
        <f>SUM(CE20:CE23)</f>
        <v/>
      </c>
      <c r="CF24" s="94">
        <f>SUM(CF20:CF23)</f>
        <v/>
      </c>
      <c r="CG24" s="94">
        <f>SUM(CG20:CG23)</f>
        <v/>
      </c>
      <c r="CH24" s="94">
        <f>SUM(CH20:CH23)</f>
        <v/>
      </c>
      <c r="CI24" s="94">
        <f>SUM(CI20:CI23)</f>
        <v/>
      </c>
      <c r="CJ24" s="94">
        <f>SUM(CJ20:CJ23)</f>
        <v/>
      </c>
      <c r="CK24" s="94">
        <f>SUM(CK20:CK23)</f>
        <v/>
      </c>
      <c r="CL24" s="94">
        <f>SUM(CL20:CL23)</f>
        <v/>
      </c>
      <c r="CM24" s="94">
        <f>SUM(CM20:CM23)</f>
        <v/>
      </c>
      <c r="CN24" s="94">
        <f>SUM(CN20:CN23)</f>
        <v/>
      </c>
      <c r="CO24" s="94">
        <f>SUM(CO20:CO23)</f>
        <v/>
      </c>
      <c r="CP24" s="94">
        <f>SUM(CP20:CP23)</f>
        <v/>
      </c>
      <c r="CQ24" s="94">
        <f>SUM(CQ20:CQ23)</f>
        <v/>
      </c>
      <c r="CR24" s="94">
        <f>SUM(CR20:CR23)</f>
        <v/>
      </c>
      <c r="CS24" s="94">
        <f>SUM(CS20:CS23)</f>
        <v/>
      </c>
      <c r="CT24" s="94">
        <f>SUM(CT20:CT23)</f>
        <v/>
      </c>
      <c r="CU24" s="94" t="n">
        <v>303</v>
      </c>
      <c r="CV24" s="94">
        <f>SUM(CV20:CV23)</f>
        <v/>
      </c>
      <c r="CW24" s="94">
        <f>SUM(CW20:CW23)</f>
        <v/>
      </c>
      <c r="CX24" s="94">
        <f>SUM(CX20:CX23)</f>
        <v/>
      </c>
      <c r="CY24" s="94">
        <f>SUM(CY20:CY23)</f>
        <v/>
      </c>
      <c r="CZ24" s="94">
        <f>SUM(CZ20:CZ23)</f>
        <v/>
      </c>
    </row>
    <row r="25" ht="13.15" customFormat="1" customHeight="1" s="315">
      <c r="A25" s="81">
        <f>A24</f>
        <v/>
      </c>
      <c r="B25" s="81">
        <f>B24</f>
        <v/>
      </c>
      <c r="C25" s="81" t="n"/>
      <c r="D25" s="20" t="n"/>
      <c r="E25" s="398" t="n"/>
      <c r="F25" s="12" t="n"/>
      <c r="G25" s="16" t="n"/>
      <c r="H25" s="403" t="n"/>
      <c r="I25" s="403" t="n"/>
      <c r="J25" s="403" t="n"/>
      <c r="K25" s="404" t="n"/>
      <c r="L25" s="404" t="n"/>
      <c r="M25" s="404" t="n"/>
      <c r="N25" s="16" t="n"/>
      <c r="O25" s="16" t="n"/>
      <c r="P25" s="16" t="n"/>
      <c r="Q25" s="16" t="n"/>
      <c r="R25" s="16" t="n"/>
      <c r="S25" s="16" t="n"/>
      <c r="T25" s="16" t="n"/>
      <c r="U25" s="16" t="n"/>
      <c r="V25" s="16" t="n"/>
      <c r="W25" s="16" t="n"/>
      <c r="X25" s="16" t="n"/>
      <c r="Y25" s="16" t="n"/>
      <c r="Z25" s="16" t="n"/>
      <c r="AA25" s="16" t="n"/>
      <c r="AB25" s="16" t="n"/>
      <c r="AC25" s="16" t="n"/>
      <c r="AD25" s="16" t="n"/>
      <c r="AE25" s="16" t="n"/>
      <c r="AF25" s="16" t="n"/>
      <c r="AG25" s="16" t="n"/>
      <c r="AH25" s="16" t="n"/>
      <c r="AI25" s="16" t="n"/>
      <c r="AJ25" s="16" t="n"/>
      <c r="AK25" s="16" t="n"/>
      <c r="AL25" s="16" t="n"/>
      <c r="AM25" s="16" t="n"/>
      <c r="AN25" s="16" t="n"/>
      <c r="AO25" s="16" t="n"/>
      <c r="AP25" s="16" t="n"/>
      <c r="AQ25" s="16" t="n"/>
      <c r="AR25" s="16" t="n"/>
      <c r="AS25" s="16" t="n"/>
      <c r="AT25" s="16" t="n"/>
      <c r="AU25" s="16" t="n"/>
      <c r="AV25" s="16" t="n"/>
      <c r="AW25" s="16" t="n"/>
      <c r="AX25" s="16" t="n"/>
      <c r="AY25" s="16" t="n"/>
      <c r="AZ25" s="16" t="n"/>
      <c r="BA25" s="16" t="n"/>
      <c r="BB25" s="16" t="n"/>
      <c r="BC25" s="16" t="n"/>
      <c r="BD25" s="16" t="n"/>
      <c r="BE25" s="16" t="n"/>
      <c r="BF25" s="16" t="n"/>
      <c r="BG25" s="16" t="n"/>
      <c r="BH25" s="16" t="n"/>
      <c r="BI25" s="16" t="n"/>
      <c r="BJ25" s="16" t="n"/>
      <c r="BK25" s="16" t="n"/>
      <c r="BL25" s="16" t="n"/>
      <c r="BM25" s="16" t="n"/>
      <c r="BN25" s="16" t="n"/>
      <c r="BO25" s="16" t="n"/>
      <c r="BP25" s="16" t="n"/>
      <c r="BQ25" s="16" t="n"/>
      <c r="BR25" s="16" t="n"/>
      <c r="BS25" s="16" t="n"/>
      <c r="BT25" s="16" t="n"/>
      <c r="BU25" s="16" t="n"/>
      <c r="BV25" s="16" t="n"/>
      <c r="BW25" s="16" t="n"/>
      <c r="BX25" s="16" t="n"/>
      <c r="BY25" s="16" t="n"/>
      <c r="BZ25" s="16" t="n"/>
      <c r="CA25" s="16" t="n"/>
      <c r="CB25" s="16" t="n"/>
      <c r="CC25" s="16" t="n"/>
      <c r="CD25" s="16" t="n"/>
      <c r="CE25" s="16" t="n"/>
      <c r="CF25" s="16" t="n"/>
      <c r="CG25" s="16" t="n"/>
      <c r="CH25" s="16" t="n"/>
      <c r="CI25" s="16" t="n"/>
      <c r="CJ25" s="16" t="n"/>
      <c r="CK25" s="16" t="n"/>
      <c r="CL25" s="16" t="n"/>
      <c r="CM25" s="16" t="n"/>
      <c r="CN25" s="16" t="n"/>
      <c r="CO25" s="16" t="n"/>
      <c r="CP25" s="16" t="n"/>
      <c r="CQ25" s="16" t="n"/>
      <c r="CR25" s="16" t="n"/>
      <c r="CS25" s="16" t="n"/>
      <c r="CT25" s="16" t="n"/>
      <c r="CU25" s="16" t="n"/>
      <c r="CV25" s="16" t="n"/>
      <c r="CW25" s="16" t="n"/>
      <c r="CX25" s="16" t="n"/>
      <c r="CY25" s="16" t="n"/>
      <c r="CZ25" s="16" t="n"/>
    </row>
    <row r="26" ht="13.15" customFormat="1" customHeight="1" s="315">
      <c r="A26" s="81">
        <f>A25</f>
        <v/>
      </c>
      <c r="B26" s="81">
        <f>D26</f>
        <v/>
      </c>
      <c r="C26" s="81">
        <f>A26&amp;B26&amp;F26</f>
        <v/>
      </c>
      <c r="D26" s="64" t="inlineStr">
        <is>
          <t xml:space="preserve">PRIME VALUE PLAN (Self-Insured) </t>
        </is>
      </c>
      <c r="E26" s="394">
        <f>E4</f>
        <v/>
      </c>
      <c r="F26" s="246" t="inlineStr">
        <is>
          <t>EE</t>
        </is>
      </c>
      <c r="G26" s="248" t="n">
        <v>18</v>
      </c>
      <c r="H26" s="396" t="n">
        <v>518.77</v>
      </c>
      <c r="I26" s="396" t="n">
        <v>405.57</v>
      </c>
      <c r="J26" s="396" t="n">
        <v>113.2</v>
      </c>
      <c r="K26" s="397">
        <f>+"Total:"&amp;TEXT(H26/L26-1,"0.00%")&amp;"/ EE:"&amp;TEXT(J26/M26-1,"0.00%")</f>
        <v/>
      </c>
      <c r="L26" s="397">
        <f>+[2]Legacy!E26</f>
        <v/>
      </c>
      <c r="M26" s="397">
        <f>+[2]Legacy!G26</f>
        <v/>
      </c>
      <c r="N26" s="248" t="n">
        <v>0</v>
      </c>
      <c r="O26" s="248" t="n">
        <v>0</v>
      </c>
      <c r="P26" s="248" t="n">
        <v>0</v>
      </c>
      <c r="Q26" s="248" t="n">
        <v>0</v>
      </c>
      <c r="R26" s="248" t="n">
        <v>0</v>
      </c>
      <c r="S26" s="248" t="n">
        <v>0</v>
      </c>
      <c r="T26" s="248" t="n">
        <v>0</v>
      </c>
      <c r="U26" s="248" t="n">
        <v>0</v>
      </c>
      <c r="V26" s="248" t="n">
        <v>0</v>
      </c>
      <c r="W26" s="248" t="n">
        <v>0</v>
      </c>
      <c r="X26" s="248" t="n">
        <v>0</v>
      </c>
      <c r="Y26" s="248" t="n">
        <v>0</v>
      </c>
      <c r="Z26" s="248" t="n">
        <v>0</v>
      </c>
      <c r="AA26" s="248" t="n">
        <v>0</v>
      </c>
      <c r="AB26" s="248" t="n">
        <v>0</v>
      </c>
      <c r="AC26" s="248" t="n">
        <v>0</v>
      </c>
      <c r="AD26" s="248" t="n">
        <v>0</v>
      </c>
      <c r="AE26" s="248" t="n">
        <v>0</v>
      </c>
      <c r="AF26" s="248" t="n">
        <v>0</v>
      </c>
      <c r="AG26" s="248" t="n">
        <v>0</v>
      </c>
      <c r="AH26" s="248" t="n">
        <v>0</v>
      </c>
      <c r="AI26" s="248" t="n">
        <v>0</v>
      </c>
      <c r="AJ26" s="248" t="n">
        <v>0</v>
      </c>
      <c r="AK26" s="248" t="n">
        <v>0</v>
      </c>
      <c r="AL26" s="248" t="n">
        <v>0</v>
      </c>
      <c r="AM26" s="248" t="n">
        <v>0</v>
      </c>
      <c r="AN26" s="248" t="n">
        <v>0</v>
      </c>
      <c r="AO26" s="248" t="n">
        <v>1</v>
      </c>
      <c r="AP26" s="248" t="n">
        <v>0</v>
      </c>
      <c r="AQ26" s="248" t="n">
        <v>0</v>
      </c>
      <c r="AR26" s="248" t="n">
        <v>1</v>
      </c>
      <c r="AS26" s="248" t="n">
        <v>5</v>
      </c>
      <c r="AT26" s="248" t="n">
        <v>6</v>
      </c>
      <c r="AU26" s="248" t="n">
        <v>5</v>
      </c>
      <c r="AV26" s="248" t="n">
        <v>4</v>
      </c>
      <c r="AW26" s="248" t="n">
        <v>4</v>
      </c>
      <c r="AX26" s="248" t="n">
        <v>1</v>
      </c>
      <c r="AY26" s="248" t="n">
        <v>1</v>
      </c>
      <c r="AZ26" s="248" t="n">
        <v>1</v>
      </c>
      <c r="BA26" s="248" t="n">
        <v>1</v>
      </c>
      <c r="BB26" s="248" t="n">
        <v>1</v>
      </c>
      <c r="BC26" s="248" t="n">
        <v>1</v>
      </c>
      <c r="BD26" s="248" t="n">
        <v>1</v>
      </c>
      <c r="BE26" s="248" t="n">
        <v>1</v>
      </c>
      <c r="BF26" s="248" t="n">
        <v>1</v>
      </c>
      <c r="BG26" s="248" t="n">
        <v>1</v>
      </c>
      <c r="BH26" s="248" t="n">
        <v>1</v>
      </c>
      <c r="BI26" s="248" t="n">
        <v>1</v>
      </c>
      <c r="BJ26" s="248" t="n">
        <v>3</v>
      </c>
      <c r="BK26" s="248" t="n">
        <v>4</v>
      </c>
      <c r="BL26" s="248" t="n">
        <v>4</v>
      </c>
      <c r="BM26" s="248" t="n">
        <v>3</v>
      </c>
      <c r="BN26" s="248" t="n">
        <v>3</v>
      </c>
      <c r="BO26" s="248" t="n">
        <v>3</v>
      </c>
      <c r="BP26" s="248" t="n">
        <v>5</v>
      </c>
      <c r="BQ26" s="248" t="n">
        <v>6</v>
      </c>
      <c r="BR26" s="248" t="n">
        <v>6</v>
      </c>
      <c r="BS26" s="248" t="n">
        <v>5</v>
      </c>
      <c r="BT26" s="248" t="n">
        <v>8</v>
      </c>
      <c r="BU26" s="248" t="n">
        <v>7</v>
      </c>
      <c r="BV26" s="248" t="n">
        <v>10</v>
      </c>
      <c r="BW26" s="248" t="n">
        <v>11</v>
      </c>
      <c r="BX26" s="248" t="n">
        <v>11</v>
      </c>
      <c r="BY26" s="248" t="n">
        <v>11</v>
      </c>
      <c r="BZ26" s="248" t="n">
        <v>11</v>
      </c>
      <c r="CA26" s="248" t="n">
        <v>10</v>
      </c>
      <c r="CB26" s="248" t="n">
        <v>8</v>
      </c>
      <c r="CC26" s="248" t="n">
        <v>9</v>
      </c>
      <c r="CD26" s="248" t="n">
        <v>10</v>
      </c>
      <c r="CE26" s="248" t="n">
        <v>10</v>
      </c>
      <c r="CF26" s="248" t="n">
        <v>9</v>
      </c>
      <c r="CG26" s="248" t="n">
        <v>10</v>
      </c>
      <c r="CH26" s="248" t="n">
        <v>7</v>
      </c>
      <c r="CI26" s="248" t="n">
        <v>7</v>
      </c>
      <c r="CJ26" s="248" t="n">
        <v>9</v>
      </c>
      <c r="CK26" s="248" t="n">
        <v>9</v>
      </c>
      <c r="CL26" s="248" t="n">
        <v>11</v>
      </c>
      <c r="CM26" s="248" t="n">
        <v>11</v>
      </c>
      <c r="CN26" s="248" t="n">
        <v>11</v>
      </c>
      <c r="CO26" s="248" t="n">
        <v>9</v>
      </c>
      <c r="CP26" s="248" t="n">
        <v>9</v>
      </c>
      <c r="CQ26" s="248" t="n">
        <v>9</v>
      </c>
      <c r="CR26" s="248" t="n">
        <v>9</v>
      </c>
      <c r="CS26" s="248" t="n">
        <v>10</v>
      </c>
      <c r="CT26" s="248" t="n">
        <v>12</v>
      </c>
      <c r="CU26" s="248" t="n">
        <v>12</v>
      </c>
      <c r="CV26" s="248" t="n">
        <v>16</v>
      </c>
      <c r="CW26" s="248" t="n">
        <v>22</v>
      </c>
      <c r="CX26" s="248" t="n">
        <v>22</v>
      </c>
      <c r="CY26" s="248" t="n">
        <v>21</v>
      </c>
      <c r="CZ26" s="248" t="n">
        <v>21</v>
      </c>
    </row>
    <row r="27" ht="13.15" customFormat="1" customHeight="1" s="315">
      <c r="A27" s="81">
        <f>A26</f>
        <v/>
      </c>
      <c r="B27" s="81">
        <f>B26</f>
        <v/>
      </c>
      <c r="C27" s="81">
        <f>A27&amp;B27&amp;F27</f>
        <v/>
      </c>
      <c r="D27" s="22" t="n"/>
      <c r="E27" s="398" t="n"/>
      <c r="F27" s="246" t="inlineStr">
        <is>
          <t>EE &amp; Spouse</t>
        </is>
      </c>
      <c r="G27" s="248" t="n">
        <v>1</v>
      </c>
      <c r="H27" s="396" t="n">
        <v>1037.57</v>
      </c>
      <c r="I27" s="396">
        <f>+H27-J27</f>
        <v/>
      </c>
      <c r="J27" s="396" t="n">
        <v>240.98</v>
      </c>
      <c r="K27" s="397">
        <f>+"Total:"&amp;TEXT(H27/L27-1,"0.00%")&amp;"/ EE:"&amp;TEXT(J27/M27-1,"0.00%")</f>
        <v/>
      </c>
      <c r="L27" s="397">
        <f>+[2]Legacy!E27</f>
        <v/>
      </c>
      <c r="M27" s="397">
        <f>+[2]Legacy!G27</f>
        <v/>
      </c>
      <c r="N27" s="248" t="n">
        <v>0</v>
      </c>
      <c r="O27" s="248" t="n">
        <v>0</v>
      </c>
      <c r="P27" s="248" t="n">
        <v>0</v>
      </c>
      <c r="Q27" s="248" t="n">
        <v>0</v>
      </c>
      <c r="R27" s="248" t="n">
        <v>0</v>
      </c>
      <c r="S27" s="248" t="n">
        <v>1</v>
      </c>
      <c r="T27" s="248" t="n">
        <v>1</v>
      </c>
      <c r="U27" s="248" t="n">
        <v>1</v>
      </c>
      <c r="V27" s="248" t="n">
        <v>1</v>
      </c>
      <c r="W27" s="248" t="n">
        <v>1</v>
      </c>
      <c r="X27" s="248" t="n">
        <v>1</v>
      </c>
      <c r="Y27" s="248" t="n">
        <v>1</v>
      </c>
      <c r="Z27" s="248" t="n">
        <v>0</v>
      </c>
      <c r="AA27" s="248" t="n">
        <v>0</v>
      </c>
      <c r="AB27" s="248" t="n">
        <v>0</v>
      </c>
      <c r="AC27" s="248" t="n">
        <v>0</v>
      </c>
      <c r="AD27" s="248" t="n">
        <v>0</v>
      </c>
      <c r="AE27" s="248" t="n">
        <v>0</v>
      </c>
      <c r="AF27" s="248" t="n">
        <v>0</v>
      </c>
      <c r="AG27" s="248" t="n">
        <v>0</v>
      </c>
      <c r="AH27" s="248" t="n">
        <v>0</v>
      </c>
      <c r="AI27" s="248" t="n">
        <v>0</v>
      </c>
      <c r="AJ27" s="248" t="n">
        <v>0</v>
      </c>
      <c r="AK27" s="248" t="n">
        <v>0</v>
      </c>
      <c r="AL27" s="248" t="n">
        <v>0</v>
      </c>
      <c r="AM27" s="248" t="n">
        <v>0</v>
      </c>
      <c r="AN27" s="248" t="n">
        <v>0</v>
      </c>
      <c r="AO27" s="248" t="n">
        <v>0</v>
      </c>
      <c r="AP27" s="248" t="n">
        <v>0</v>
      </c>
      <c r="AQ27" s="248" t="n">
        <v>0</v>
      </c>
      <c r="AR27" s="248" t="n">
        <v>0</v>
      </c>
      <c r="AS27" s="248" t="n">
        <v>2</v>
      </c>
      <c r="AT27" s="248" t="n">
        <v>0</v>
      </c>
      <c r="AU27" s="248" t="n">
        <v>1</v>
      </c>
      <c r="AV27" s="248" t="n">
        <v>0</v>
      </c>
      <c r="AW27" s="248" t="n">
        <v>0</v>
      </c>
      <c r="AX27" s="248" t="n">
        <v>0</v>
      </c>
      <c r="AY27" s="248" t="n">
        <v>0</v>
      </c>
      <c r="AZ27" s="248" t="n">
        <v>1</v>
      </c>
      <c r="BA27" s="248" t="n">
        <v>1</v>
      </c>
      <c r="BB27" s="248" t="n">
        <v>1</v>
      </c>
      <c r="BC27" s="248" t="n">
        <v>1</v>
      </c>
      <c r="BD27" s="248" t="n">
        <v>1</v>
      </c>
      <c r="BE27" s="248" t="n">
        <v>1</v>
      </c>
      <c r="BF27" s="248" t="n">
        <v>1</v>
      </c>
      <c r="BG27" s="248" t="n">
        <v>1</v>
      </c>
      <c r="BH27" s="248" t="n">
        <v>0</v>
      </c>
      <c r="BI27" s="248" t="n">
        <v>0</v>
      </c>
      <c r="BJ27" s="248" t="n">
        <v>0</v>
      </c>
      <c r="BK27" s="248" t="n">
        <v>0</v>
      </c>
      <c r="BL27" s="248" t="n">
        <v>0</v>
      </c>
      <c r="BM27" s="248" t="n">
        <v>0</v>
      </c>
      <c r="BN27" s="248" t="n">
        <v>0</v>
      </c>
      <c r="BO27" s="248" t="n">
        <v>0</v>
      </c>
      <c r="BP27" s="248" t="n">
        <v>0</v>
      </c>
      <c r="BQ27" s="248" t="n">
        <v>0</v>
      </c>
      <c r="BR27" s="248" t="n">
        <v>0</v>
      </c>
      <c r="BS27" s="248" t="n">
        <v>0</v>
      </c>
      <c r="BT27" s="248" t="n">
        <v>0</v>
      </c>
      <c r="BU27" s="248" t="n">
        <v>0</v>
      </c>
      <c r="BV27" s="248" t="n">
        <v>0</v>
      </c>
      <c r="BW27" s="248" t="n">
        <v>0</v>
      </c>
      <c r="BX27" s="248" t="n">
        <v>0</v>
      </c>
      <c r="BY27" s="248" t="n">
        <v>0</v>
      </c>
      <c r="BZ27" s="248" t="n">
        <v>0</v>
      </c>
      <c r="CA27" s="248" t="n">
        <v>1</v>
      </c>
      <c r="CB27" s="248" t="n">
        <v>1</v>
      </c>
      <c r="CC27" s="248" t="n">
        <v>1</v>
      </c>
      <c r="CD27" s="248" t="n">
        <v>2</v>
      </c>
      <c r="CE27" s="248" t="n">
        <v>1</v>
      </c>
      <c r="CF27" s="248" t="n">
        <v>0</v>
      </c>
      <c r="CG27" s="248" t="n">
        <v>0</v>
      </c>
      <c r="CH27" s="248" t="n">
        <v>0</v>
      </c>
      <c r="CI27" s="248" t="n">
        <v>0</v>
      </c>
      <c r="CJ27" s="248" t="n">
        <v>0</v>
      </c>
      <c r="CK27" s="248" t="n">
        <v>0</v>
      </c>
      <c r="CL27" s="248" t="n">
        <v>0</v>
      </c>
      <c r="CM27" s="248" t="n">
        <v>0</v>
      </c>
      <c r="CN27" s="248" t="n">
        <v>0</v>
      </c>
      <c r="CO27" s="248" t="n">
        <v>0</v>
      </c>
      <c r="CP27" s="248" t="n">
        <v>1</v>
      </c>
      <c r="CQ27" s="248" t="n">
        <v>1</v>
      </c>
      <c r="CR27" s="248" t="n">
        <v>1</v>
      </c>
      <c r="CS27" s="248" t="n">
        <v>1</v>
      </c>
      <c r="CT27" s="248" t="n">
        <v>2</v>
      </c>
      <c r="CU27" s="248" t="n">
        <v>1</v>
      </c>
      <c r="CV27" s="248" t="n">
        <v>0</v>
      </c>
      <c r="CW27" s="248" t="n">
        <v>0</v>
      </c>
      <c r="CX27" s="248" t="n">
        <v>0</v>
      </c>
      <c r="CY27" s="248" t="n">
        <v>1</v>
      </c>
      <c r="CZ27" s="248" t="n">
        <v>1</v>
      </c>
    </row>
    <row r="28" ht="13.15" customFormat="1" customHeight="1" s="315">
      <c r="A28" s="81">
        <f>A27</f>
        <v/>
      </c>
      <c r="B28" s="81">
        <f>B27</f>
        <v/>
      </c>
      <c r="C28" s="81">
        <f>A28&amp;B28&amp;F28</f>
        <v/>
      </c>
      <c r="D28" s="22" t="n"/>
      <c r="E28" s="398" t="n"/>
      <c r="F28" s="246" t="inlineStr">
        <is>
          <t>EE &amp; Child(ren)</t>
        </is>
      </c>
      <c r="G28" s="248" t="n">
        <v>4</v>
      </c>
      <c r="H28" s="396" t="n">
        <v>933.8</v>
      </c>
      <c r="I28" s="396">
        <f>+H28-J28</f>
        <v/>
      </c>
      <c r="J28" s="396" t="n">
        <v>201.22</v>
      </c>
      <c r="K28" s="397">
        <f>+"Total:"&amp;TEXT(H28/L28-1,"0.00%")&amp;"/ EE:"&amp;TEXT(J28/M28-1,"0.00%")</f>
        <v/>
      </c>
      <c r="L28" s="397">
        <f>+[2]Legacy!E28</f>
        <v/>
      </c>
      <c r="M28" s="397">
        <f>+[2]Legacy!G28</f>
        <v/>
      </c>
      <c r="N28" s="248" t="n">
        <v>0</v>
      </c>
      <c r="O28" s="248" t="n">
        <v>0</v>
      </c>
      <c r="P28" s="248" t="n">
        <v>0</v>
      </c>
      <c r="Q28" s="248" t="n">
        <v>0</v>
      </c>
      <c r="R28" s="248" t="n">
        <v>0</v>
      </c>
      <c r="S28" s="248" t="n">
        <v>0</v>
      </c>
      <c r="T28" s="248" t="n">
        <v>0</v>
      </c>
      <c r="U28" s="248" t="n">
        <v>0</v>
      </c>
      <c r="V28" s="248" t="n">
        <v>0</v>
      </c>
      <c r="W28" s="248" t="n">
        <v>0</v>
      </c>
      <c r="X28" s="248" t="n">
        <v>0</v>
      </c>
      <c r="Y28" s="248" t="n">
        <v>0</v>
      </c>
      <c r="Z28" s="248" t="n">
        <v>0</v>
      </c>
      <c r="AA28" s="248" t="n">
        <v>0</v>
      </c>
      <c r="AB28" s="248" t="n">
        <v>0</v>
      </c>
      <c r="AC28" s="248" t="n">
        <v>0</v>
      </c>
      <c r="AD28" s="248" t="n">
        <v>0</v>
      </c>
      <c r="AE28" s="248" t="n">
        <v>0</v>
      </c>
      <c r="AF28" s="248" t="n">
        <v>0</v>
      </c>
      <c r="AG28" s="248" t="n">
        <v>0</v>
      </c>
      <c r="AH28" s="248" t="n">
        <v>0</v>
      </c>
      <c r="AI28" s="248" t="n">
        <v>0</v>
      </c>
      <c r="AJ28" s="248" t="n">
        <v>0</v>
      </c>
      <c r="AK28" s="248" t="n">
        <v>0</v>
      </c>
      <c r="AL28" s="248" t="n">
        <v>0</v>
      </c>
      <c r="AM28" s="248" t="n">
        <v>0</v>
      </c>
      <c r="AN28" s="248" t="n">
        <v>0</v>
      </c>
      <c r="AO28" s="248" t="n">
        <v>0</v>
      </c>
      <c r="AP28" s="248" t="n">
        <v>0</v>
      </c>
      <c r="AQ28" s="248" t="n">
        <v>0</v>
      </c>
      <c r="AR28" s="248" t="n">
        <v>0</v>
      </c>
      <c r="AS28" s="248" t="n">
        <v>0</v>
      </c>
      <c r="AT28" s="248" t="n">
        <v>0</v>
      </c>
      <c r="AU28" s="248" t="n">
        <v>0</v>
      </c>
      <c r="AV28" s="248" t="n">
        <v>0</v>
      </c>
      <c r="AW28" s="248" t="n">
        <v>0</v>
      </c>
      <c r="AX28" s="248" t="n">
        <v>0</v>
      </c>
      <c r="AY28" s="248" t="n">
        <v>0</v>
      </c>
      <c r="AZ28" s="248" t="n">
        <v>0</v>
      </c>
      <c r="BA28" s="248" t="n">
        <v>0</v>
      </c>
      <c r="BB28" s="248" t="n">
        <v>0</v>
      </c>
      <c r="BC28" s="248" t="n">
        <v>0</v>
      </c>
      <c r="BD28" s="248" t="n">
        <v>0</v>
      </c>
      <c r="BE28" s="248" t="n">
        <v>0</v>
      </c>
      <c r="BF28" s="248" t="n">
        <v>0</v>
      </c>
      <c r="BG28" s="248" t="n">
        <v>1</v>
      </c>
      <c r="BH28" s="248" t="n">
        <v>1</v>
      </c>
      <c r="BI28" s="248" t="n">
        <v>1</v>
      </c>
      <c r="BJ28" s="248" t="n">
        <v>0</v>
      </c>
      <c r="BK28" s="248" t="n">
        <v>1</v>
      </c>
      <c r="BL28" s="248" t="n">
        <v>1</v>
      </c>
      <c r="BM28" s="248" t="n">
        <v>1</v>
      </c>
      <c r="BN28" s="248" t="n">
        <v>1</v>
      </c>
      <c r="BO28" s="248" t="n">
        <v>1</v>
      </c>
      <c r="BP28" s="248" t="n">
        <v>2</v>
      </c>
      <c r="BQ28" s="248" t="n">
        <v>2</v>
      </c>
      <c r="BR28" s="248" t="n">
        <v>2</v>
      </c>
      <c r="BS28" s="248" t="n">
        <v>2</v>
      </c>
      <c r="BT28" s="248" t="n">
        <v>2</v>
      </c>
      <c r="BU28" s="248" t="n">
        <v>2</v>
      </c>
      <c r="BV28" s="248" t="n">
        <v>1</v>
      </c>
      <c r="BW28" s="248" t="n">
        <v>1</v>
      </c>
      <c r="BX28" s="248" t="n">
        <v>1</v>
      </c>
      <c r="BY28" s="248" t="n">
        <v>1</v>
      </c>
      <c r="BZ28" s="248" t="n">
        <v>1</v>
      </c>
      <c r="CA28" s="248" t="n">
        <v>1</v>
      </c>
      <c r="CB28" s="248" t="n">
        <v>0</v>
      </c>
      <c r="CC28" s="248" t="n">
        <v>0</v>
      </c>
      <c r="CD28" s="248" t="n">
        <v>0</v>
      </c>
      <c r="CE28" s="248" t="n">
        <v>0</v>
      </c>
      <c r="CF28" s="248" t="n">
        <v>0</v>
      </c>
      <c r="CG28" s="248" t="n">
        <v>0</v>
      </c>
      <c r="CH28" s="248" t="n">
        <v>0</v>
      </c>
      <c r="CI28" s="248" t="n">
        <v>0</v>
      </c>
      <c r="CJ28" s="248" t="n">
        <v>0</v>
      </c>
      <c r="CK28" s="248" t="n">
        <v>0</v>
      </c>
      <c r="CL28" s="248" t="n">
        <v>0</v>
      </c>
      <c r="CM28" s="248" t="n">
        <v>0</v>
      </c>
      <c r="CN28" s="248" t="n">
        <v>0</v>
      </c>
      <c r="CO28" s="248" t="n">
        <v>0</v>
      </c>
      <c r="CP28" s="248" t="n">
        <v>0</v>
      </c>
      <c r="CQ28" s="248" t="n">
        <v>0</v>
      </c>
      <c r="CR28" s="248" t="n">
        <v>0</v>
      </c>
      <c r="CS28" s="248" t="n">
        <v>0</v>
      </c>
      <c r="CT28" s="248" t="n">
        <v>0</v>
      </c>
      <c r="CU28" s="248" t="n">
        <v>0</v>
      </c>
      <c r="CV28" s="248" t="n">
        <v>1</v>
      </c>
      <c r="CW28" s="248" t="n">
        <v>3</v>
      </c>
      <c r="CX28" s="248" t="n">
        <v>3</v>
      </c>
      <c r="CY28" s="248" t="n">
        <v>3</v>
      </c>
      <c r="CZ28" s="248" t="n">
        <v>4</v>
      </c>
    </row>
    <row r="29" ht="13.15" customFormat="1" customHeight="1" s="315">
      <c r="A29" s="81">
        <f>A28</f>
        <v/>
      </c>
      <c r="B29" s="81">
        <f>B28</f>
        <v/>
      </c>
      <c r="C29" s="81">
        <f>A29&amp;B29&amp;F29</f>
        <v/>
      </c>
      <c r="D29" s="22" t="n"/>
      <c r="E29" s="398" t="n"/>
      <c r="F29" s="246" t="inlineStr">
        <is>
          <t>EE &amp; Family</t>
        </is>
      </c>
      <c r="G29" s="249" t="n">
        <v>1</v>
      </c>
      <c r="H29" s="400" t="n">
        <v>1556.37</v>
      </c>
      <c r="I29" s="400">
        <f>+H29-J29</f>
        <v/>
      </c>
      <c r="J29" s="400" t="n">
        <v>401.59</v>
      </c>
      <c r="K29" s="397">
        <f>+"Total:"&amp;TEXT(H29/L29-1,"0.00%")&amp;"/ EE:"&amp;TEXT(J29/M29-1,"0.00%")</f>
        <v/>
      </c>
      <c r="L29" s="397">
        <f>+[2]Legacy!E29</f>
        <v/>
      </c>
      <c r="M29" s="397">
        <f>+[2]Legacy!G29</f>
        <v/>
      </c>
      <c r="N29" s="249" t="n">
        <v>0</v>
      </c>
      <c r="O29" s="249" t="n">
        <v>0</v>
      </c>
      <c r="P29" s="249" t="n">
        <v>0</v>
      </c>
      <c r="Q29" s="249" t="n">
        <v>0</v>
      </c>
      <c r="R29" s="249" t="n">
        <v>0</v>
      </c>
      <c r="S29" s="249" t="n">
        <v>0</v>
      </c>
      <c r="T29" s="249" t="n">
        <v>0</v>
      </c>
      <c r="U29" s="249" t="n">
        <v>0</v>
      </c>
      <c r="V29" s="249" t="n">
        <v>0</v>
      </c>
      <c r="W29" s="249" t="n">
        <v>0</v>
      </c>
      <c r="X29" s="249" t="n">
        <v>0</v>
      </c>
      <c r="Y29" s="249" t="n">
        <v>0</v>
      </c>
      <c r="Z29" s="249" t="n">
        <v>0</v>
      </c>
      <c r="AA29" s="249" t="n">
        <v>0</v>
      </c>
      <c r="AB29" s="249" t="n">
        <v>0</v>
      </c>
      <c r="AC29" s="249" t="n">
        <v>0</v>
      </c>
      <c r="AD29" s="249" t="n">
        <v>0</v>
      </c>
      <c r="AE29" s="249" t="n">
        <v>0</v>
      </c>
      <c r="AF29" s="249" t="n">
        <v>0</v>
      </c>
      <c r="AG29" s="249" t="n">
        <v>1</v>
      </c>
      <c r="AH29" s="249" t="n">
        <v>1</v>
      </c>
      <c r="AI29" s="249" t="n">
        <v>1</v>
      </c>
      <c r="AJ29" s="249" t="n">
        <v>2</v>
      </c>
      <c r="AK29" s="249" t="n">
        <v>2</v>
      </c>
      <c r="AL29" s="249" t="n">
        <v>2</v>
      </c>
      <c r="AM29" s="249" t="n">
        <v>1</v>
      </c>
      <c r="AN29" s="249" t="n">
        <v>1</v>
      </c>
      <c r="AO29" s="249" t="n">
        <v>1</v>
      </c>
      <c r="AP29" s="249" t="n">
        <v>1</v>
      </c>
      <c r="AQ29" s="249" t="n">
        <v>1</v>
      </c>
      <c r="AR29" s="249" t="n">
        <v>1</v>
      </c>
      <c r="AS29" s="249" t="n">
        <v>1</v>
      </c>
      <c r="AT29" s="249" t="n">
        <v>1</v>
      </c>
      <c r="AU29" s="249" t="n">
        <v>1</v>
      </c>
      <c r="AV29" s="249" t="n">
        <v>1</v>
      </c>
      <c r="AW29" s="249" t="n">
        <v>1</v>
      </c>
      <c r="AX29" s="249" t="n">
        <v>1</v>
      </c>
      <c r="AY29" s="249" t="n">
        <v>1</v>
      </c>
      <c r="AZ29" s="249" t="n">
        <v>1</v>
      </c>
      <c r="BA29" s="249" t="n">
        <v>1</v>
      </c>
      <c r="BB29" s="249" t="n">
        <v>1</v>
      </c>
      <c r="BC29" s="249" t="n">
        <v>1</v>
      </c>
      <c r="BD29" s="249" t="n">
        <v>1</v>
      </c>
      <c r="BE29" s="249" t="n">
        <v>1</v>
      </c>
      <c r="BF29" s="249" t="n">
        <v>1</v>
      </c>
      <c r="BG29" s="249" t="n">
        <v>1</v>
      </c>
      <c r="BH29" s="249" t="n">
        <v>1</v>
      </c>
      <c r="BI29" s="249" t="n">
        <v>1</v>
      </c>
      <c r="BJ29" s="249" t="n">
        <v>1</v>
      </c>
      <c r="BK29" s="249" t="n">
        <v>1</v>
      </c>
      <c r="BL29" s="249" t="n">
        <v>1</v>
      </c>
      <c r="BM29" s="249" t="n">
        <v>1</v>
      </c>
      <c r="BN29" s="249" t="n">
        <v>1</v>
      </c>
      <c r="BO29" s="249" t="n">
        <v>1</v>
      </c>
      <c r="BP29" s="249" t="n">
        <v>1</v>
      </c>
      <c r="BQ29" s="249" t="n">
        <v>1</v>
      </c>
      <c r="BR29" s="249" t="n">
        <v>1</v>
      </c>
      <c r="BS29" s="249" t="n">
        <v>1</v>
      </c>
      <c r="BT29" s="249" t="n">
        <v>1</v>
      </c>
      <c r="BU29" s="249" t="n">
        <v>1</v>
      </c>
      <c r="BV29" s="249" t="n">
        <v>0</v>
      </c>
      <c r="BW29" s="249" t="n">
        <v>0</v>
      </c>
      <c r="BX29" s="249" t="n">
        <v>0</v>
      </c>
      <c r="BY29" s="249" t="n">
        <v>0</v>
      </c>
      <c r="BZ29" s="249" t="n">
        <v>0</v>
      </c>
      <c r="CA29" s="249" t="n">
        <v>0</v>
      </c>
      <c r="CB29" s="249" t="n">
        <v>0</v>
      </c>
      <c r="CC29" s="249" t="n">
        <v>0</v>
      </c>
      <c r="CD29" s="249" t="n">
        <v>0</v>
      </c>
      <c r="CE29" s="249" t="n">
        <v>1</v>
      </c>
      <c r="CF29" s="249" t="n">
        <v>1</v>
      </c>
      <c r="CG29" s="249" t="n">
        <v>1</v>
      </c>
      <c r="CH29" s="249" t="n">
        <v>1</v>
      </c>
      <c r="CI29" s="249" t="n">
        <v>1</v>
      </c>
      <c r="CJ29" s="249" t="n">
        <v>1</v>
      </c>
      <c r="CK29" s="249" t="n">
        <v>1</v>
      </c>
      <c r="CL29" s="249" t="n">
        <v>1</v>
      </c>
      <c r="CM29" s="249" t="n">
        <v>1</v>
      </c>
      <c r="CN29" s="249" t="n">
        <v>1</v>
      </c>
      <c r="CO29" s="249" t="n">
        <v>1</v>
      </c>
      <c r="CP29" s="249" t="n">
        <v>1</v>
      </c>
      <c r="CQ29" s="249" t="n">
        <v>1</v>
      </c>
      <c r="CR29" s="249" t="n">
        <v>1</v>
      </c>
      <c r="CS29" s="249" t="n">
        <v>1</v>
      </c>
      <c r="CT29" s="249" t="n">
        <v>1</v>
      </c>
      <c r="CU29" s="249" t="n">
        <v>1</v>
      </c>
      <c r="CV29" s="249" t="n">
        <v>3</v>
      </c>
      <c r="CW29" s="249" t="n">
        <v>2</v>
      </c>
      <c r="CX29" s="249" t="n">
        <v>2</v>
      </c>
      <c r="CY29" s="249" t="n">
        <v>2</v>
      </c>
      <c r="CZ29" s="249" t="n">
        <v>2</v>
      </c>
    </row>
    <row r="30" ht="13.15" customFormat="1" customHeight="1" s="315">
      <c r="A30" s="81">
        <f>A29</f>
        <v/>
      </c>
      <c r="B30" s="81">
        <f>B29</f>
        <v/>
      </c>
      <c r="C30" s="81" t="n"/>
      <c r="D30" s="20" t="n"/>
      <c r="E30" s="398" t="n"/>
      <c r="F30" s="69" t="inlineStr">
        <is>
          <t>Estimated Monthly Premium</t>
        </is>
      </c>
      <c r="G30" s="94">
        <f>SUM(G26:G29)</f>
        <v/>
      </c>
      <c r="H30" s="401">
        <f>SUMPRODUCT(H26:H29,$G26:$G29)</f>
        <v/>
      </c>
      <c r="I30" s="401">
        <f>SUMPRODUCT(I26:I29,$G26:$G29)</f>
        <v/>
      </c>
      <c r="J30" s="401">
        <f>SUMPRODUCT(J26:J29,$G26:$G29)</f>
        <v/>
      </c>
      <c r="K30" s="402" t="n"/>
      <c r="L30" s="402" t="n"/>
      <c r="M30" s="402" t="n"/>
      <c r="N30" s="94" t="n">
        <v>0</v>
      </c>
      <c r="O30" s="94" t="n">
        <v>0</v>
      </c>
      <c r="P30" s="94" t="n">
        <v>0</v>
      </c>
      <c r="Q30" s="94" t="n">
        <v>0</v>
      </c>
      <c r="R30" s="94" t="n">
        <v>0</v>
      </c>
      <c r="S30" s="94">
        <f>SUM(S26:S29)</f>
        <v/>
      </c>
      <c r="T30" s="94">
        <f>SUM(T26:T29)</f>
        <v/>
      </c>
      <c r="U30" s="94">
        <f>SUM(U26:U29)</f>
        <v/>
      </c>
      <c r="V30" s="94">
        <f>SUM(V26:V29)</f>
        <v/>
      </c>
      <c r="W30" s="94">
        <f>SUM(W26:W29)</f>
        <v/>
      </c>
      <c r="X30" s="94">
        <f>SUM(X26:X29)</f>
        <v/>
      </c>
      <c r="Y30" s="94">
        <f>SUM(Y26:Y29)</f>
        <v/>
      </c>
      <c r="Z30" s="94">
        <f>SUM(Z26:Z29)</f>
        <v/>
      </c>
      <c r="AA30" s="94">
        <f>SUM(AA26:AA29)</f>
        <v/>
      </c>
      <c r="AB30" s="94">
        <f>SUM(AB26:AB29)</f>
        <v/>
      </c>
      <c r="AC30" s="94">
        <f>SUM(AC26:AC29)</f>
        <v/>
      </c>
      <c r="AD30" s="94">
        <f>SUM(AD26:AD29)</f>
        <v/>
      </c>
      <c r="AE30" s="94">
        <f>SUM(AE26:AE29)</f>
        <v/>
      </c>
      <c r="AF30" s="94">
        <f>SUM(AF26:AF29)</f>
        <v/>
      </c>
      <c r="AG30" s="94">
        <f>SUM(AG26:AG29)</f>
        <v/>
      </c>
      <c r="AH30" s="94">
        <f>SUM(AH26:AH29)</f>
        <v/>
      </c>
      <c r="AI30" s="94">
        <f>SUM(AI26:AI29)</f>
        <v/>
      </c>
      <c r="AJ30" s="94">
        <f>SUM(AJ26:AJ29)</f>
        <v/>
      </c>
      <c r="AK30" s="94">
        <f>SUM(AK26:AK29)</f>
        <v/>
      </c>
      <c r="AL30" s="94">
        <f>SUM(AL26:AL29)</f>
        <v/>
      </c>
      <c r="AM30" s="94">
        <f>SUM(AM26:AM29)</f>
        <v/>
      </c>
      <c r="AN30" s="94">
        <f>SUM(AN26:AN29)</f>
        <v/>
      </c>
      <c r="AO30" s="94">
        <f>SUM(AO26:AO29)</f>
        <v/>
      </c>
      <c r="AP30" s="94">
        <f>SUM(AP26:AP29)</f>
        <v/>
      </c>
      <c r="AQ30" s="94">
        <f>SUM(AQ26:AQ29)</f>
        <v/>
      </c>
      <c r="AR30" s="94">
        <f>SUM(AR26:AR29)</f>
        <v/>
      </c>
      <c r="AS30" s="94">
        <f>SUM(AS26:AS29)</f>
        <v/>
      </c>
      <c r="AT30" s="94">
        <f>SUM(AT26:AT29)</f>
        <v/>
      </c>
      <c r="AU30" s="94">
        <f>SUM(AU26:AU29)</f>
        <v/>
      </c>
      <c r="AV30" s="94">
        <f>SUM(AV26:AV29)</f>
        <v/>
      </c>
      <c r="AW30" s="94">
        <f>SUM(AW26:AW29)</f>
        <v/>
      </c>
      <c r="AX30" s="94">
        <f>SUM(AX26:AX29)</f>
        <v/>
      </c>
      <c r="AY30" s="94">
        <f>SUM(AY26:AY29)</f>
        <v/>
      </c>
      <c r="AZ30" s="94">
        <f>SUM(AZ26:AZ29)</f>
        <v/>
      </c>
      <c r="BA30" s="94">
        <f>SUM(BA26:BA29)</f>
        <v/>
      </c>
      <c r="BB30" s="94">
        <f>SUM(BB26:BB29)</f>
        <v/>
      </c>
      <c r="BC30" s="94">
        <f>SUM(BC26:BC29)</f>
        <v/>
      </c>
      <c r="BD30" s="94">
        <f>SUM(BD26:BD29)</f>
        <v/>
      </c>
      <c r="BE30" s="94">
        <f>SUM(BE26:BE29)</f>
        <v/>
      </c>
      <c r="BF30" s="94">
        <f>SUM(BF26:BF29)</f>
        <v/>
      </c>
      <c r="BG30" s="94">
        <f>SUM(BG26:BG29)</f>
        <v/>
      </c>
      <c r="BH30" s="94">
        <f>SUM(BH26:BH29)</f>
        <v/>
      </c>
      <c r="BI30" s="94">
        <f>SUM(BI26:BI29)</f>
        <v/>
      </c>
      <c r="BJ30" s="94">
        <f>SUM(BJ26:BJ29)</f>
        <v/>
      </c>
      <c r="BK30" s="94">
        <f>SUM(BK26:BK29)</f>
        <v/>
      </c>
      <c r="BL30" s="94">
        <f>SUM(BL26:BL29)</f>
        <v/>
      </c>
      <c r="BM30" s="94">
        <f>SUM(BM26:BM29)</f>
        <v/>
      </c>
      <c r="BN30" s="94">
        <f>SUM(BN26:BN29)</f>
        <v/>
      </c>
      <c r="BO30" s="94">
        <f>SUM(BO26:BO29)</f>
        <v/>
      </c>
      <c r="BP30" s="94">
        <f>SUM(BP26:BP29)</f>
        <v/>
      </c>
      <c r="BQ30" s="94">
        <f>SUM(BQ26:BQ29)</f>
        <v/>
      </c>
      <c r="BR30" s="94">
        <f>SUM(BR26:BR29)</f>
        <v/>
      </c>
      <c r="BS30" s="94">
        <f>SUM(BS26:BS29)</f>
        <v/>
      </c>
      <c r="BT30" s="94">
        <f>SUM(BT26:BT29)</f>
        <v/>
      </c>
      <c r="BU30" s="94">
        <f>SUM(BU26:BU29)</f>
        <v/>
      </c>
      <c r="BV30" s="94">
        <f>SUM(BV26:BV29)</f>
        <v/>
      </c>
      <c r="BW30" s="94">
        <f>SUM(BW26:BW29)</f>
        <v/>
      </c>
      <c r="BX30" s="94">
        <f>SUM(BX26:BX29)</f>
        <v/>
      </c>
      <c r="BY30" s="94">
        <f>SUM(BY26:BY29)</f>
        <v/>
      </c>
      <c r="BZ30" s="94">
        <f>SUM(BZ26:BZ29)</f>
        <v/>
      </c>
      <c r="CA30" s="94">
        <f>SUM(CA26:CA29)</f>
        <v/>
      </c>
      <c r="CB30" s="94">
        <f>SUM(CB26:CB29)</f>
        <v/>
      </c>
      <c r="CC30" s="94">
        <f>SUM(CC26:CC29)</f>
        <v/>
      </c>
      <c r="CD30" s="94">
        <f>SUM(CD26:CD29)</f>
        <v/>
      </c>
      <c r="CE30" s="94">
        <f>SUM(CE26:CE29)</f>
        <v/>
      </c>
      <c r="CF30" s="94">
        <f>SUM(CF26:CF29)</f>
        <v/>
      </c>
      <c r="CG30" s="94">
        <f>SUM(CG26:CG29)</f>
        <v/>
      </c>
      <c r="CH30" s="94">
        <f>SUM(CH26:CH29)</f>
        <v/>
      </c>
      <c r="CI30" s="94">
        <f>SUM(CI26:CI29)</f>
        <v/>
      </c>
      <c r="CJ30" s="94">
        <f>SUM(CJ26:CJ29)</f>
        <v/>
      </c>
      <c r="CK30" s="94">
        <f>SUM(CK26:CK29)</f>
        <v/>
      </c>
      <c r="CL30" s="94">
        <f>SUM(CL26:CL29)</f>
        <v/>
      </c>
      <c r="CM30" s="94">
        <f>SUM(CM26:CM29)</f>
        <v/>
      </c>
      <c r="CN30" s="94">
        <f>SUM(CN26:CN29)</f>
        <v/>
      </c>
      <c r="CO30" s="94">
        <f>SUM(CO26:CO29)</f>
        <v/>
      </c>
      <c r="CP30" s="94">
        <f>SUM(CP26:CP29)</f>
        <v/>
      </c>
      <c r="CQ30" s="94">
        <f>SUM(CQ26:CQ29)</f>
        <v/>
      </c>
      <c r="CR30" s="94">
        <f>SUM(CR26:CR29)</f>
        <v/>
      </c>
      <c r="CS30" s="94">
        <f>SUM(CS26:CS29)</f>
        <v/>
      </c>
      <c r="CT30" s="94">
        <f>SUM(CT26:CT29)</f>
        <v/>
      </c>
      <c r="CU30" s="94" t="n">
        <v>14</v>
      </c>
      <c r="CV30" s="94">
        <f>SUM(CV26:CV29)</f>
        <v/>
      </c>
      <c r="CW30" s="94">
        <f>SUM(CW26:CW29)</f>
        <v/>
      </c>
      <c r="CX30" s="94">
        <f>SUM(CX26:CX29)</f>
        <v/>
      </c>
      <c r="CY30" s="94">
        <f>SUM(CY26:CY29)</f>
        <v/>
      </c>
      <c r="CZ30" s="94">
        <f>SUM(CZ26:CZ29)</f>
        <v/>
      </c>
    </row>
    <row r="31" ht="13.15" customFormat="1" customHeight="1" s="315">
      <c r="A31" s="81">
        <f>A30</f>
        <v/>
      </c>
      <c r="B31" s="81">
        <f>B30</f>
        <v/>
      </c>
      <c r="C31" s="81" t="n"/>
      <c r="D31" s="20" t="n"/>
      <c r="E31" s="398" t="n"/>
      <c r="F31" s="12" t="n"/>
      <c r="G31" s="16" t="n"/>
      <c r="H31" s="403" t="n"/>
      <c r="I31" s="403" t="n"/>
      <c r="J31" s="403" t="n"/>
      <c r="K31" s="404" t="n"/>
      <c r="L31" s="404" t="n"/>
      <c r="M31" s="404" t="n"/>
      <c r="N31" s="16" t="n"/>
      <c r="O31" s="16" t="n"/>
      <c r="P31" s="16" t="n"/>
      <c r="Q31" s="16" t="n"/>
      <c r="R31" s="16" t="n"/>
      <c r="S31" s="16" t="n"/>
      <c r="T31" s="16" t="n"/>
      <c r="U31" s="16" t="n"/>
      <c r="V31" s="16" t="n"/>
      <c r="W31" s="16" t="n"/>
      <c r="X31" s="16" t="n"/>
      <c r="Y31" s="16" t="n"/>
      <c r="Z31" s="16" t="n"/>
      <c r="AA31" s="16" t="n"/>
      <c r="AB31" s="16" t="n"/>
      <c r="AC31" s="16" t="n"/>
      <c r="AD31" s="16" t="n"/>
      <c r="AE31" s="16" t="n"/>
      <c r="AF31" s="16" t="n"/>
      <c r="AG31" s="16" t="n"/>
      <c r="AH31" s="16" t="n"/>
      <c r="AI31" s="16" t="n"/>
      <c r="AJ31" s="16" t="n"/>
      <c r="AK31" s="16" t="n"/>
      <c r="AL31" s="16" t="n"/>
      <c r="AM31" s="16" t="n"/>
      <c r="AN31" s="16" t="n"/>
      <c r="AO31" s="16" t="n"/>
      <c r="AP31" s="16" t="n"/>
      <c r="AQ31" s="16" t="n"/>
      <c r="AR31" s="16" t="n"/>
      <c r="AS31" s="16" t="n"/>
      <c r="AT31" s="16" t="n"/>
      <c r="AU31" s="16" t="n"/>
      <c r="AV31" s="16" t="n"/>
      <c r="AW31" s="16" t="n"/>
      <c r="AX31" s="16" t="n"/>
      <c r="AY31" s="16" t="n"/>
      <c r="AZ31" s="16" t="n"/>
      <c r="BA31" s="16" t="n"/>
      <c r="BB31" s="16" t="n"/>
      <c r="BC31" s="16" t="n"/>
      <c r="BD31" s="16" t="n"/>
      <c r="BE31" s="16" t="n"/>
      <c r="BF31" s="16" t="n"/>
      <c r="BG31" s="16" t="n"/>
      <c r="BH31" s="16" t="n"/>
      <c r="BI31" s="16" t="n"/>
      <c r="BJ31" s="16" t="n"/>
      <c r="BK31" s="16" t="n"/>
      <c r="BL31" s="16" t="n"/>
      <c r="BM31" s="16" t="n"/>
      <c r="BN31" s="16" t="n"/>
      <c r="BO31" s="16" t="n"/>
      <c r="BP31" s="16" t="n"/>
      <c r="BQ31" s="16" t="n"/>
      <c r="BR31" s="16" t="n"/>
      <c r="BS31" s="16" t="n"/>
      <c r="BT31" s="16" t="n"/>
      <c r="BU31" s="16" t="n"/>
      <c r="BV31" s="16" t="n"/>
      <c r="BW31" s="16" t="n"/>
      <c r="BX31" s="16" t="n"/>
      <c r="BY31" s="16" t="n"/>
      <c r="BZ31" s="16" t="n"/>
      <c r="CA31" s="16" t="n"/>
      <c r="CB31" s="16" t="n"/>
      <c r="CC31" s="16" t="n"/>
      <c r="CD31" s="16" t="n"/>
      <c r="CE31" s="16" t="n"/>
      <c r="CF31" s="16" t="n"/>
      <c r="CG31" s="16" t="n"/>
      <c r="CH31" s="16" t="n"/>
      <c r="CI31" s="16" t="n"/>
      <c r="CJ31" s="16" t="n"/>
      <c r="CK31" s="16" t="n"/>
      <c r="CL31" s="16" t="n"/>
      <c r="CM31" s="16" t="n"/>
      <c r="CN31" s="16" t="n"/>
      <c r="CO31" s="16" t="n"/>
      <c r="CP31" s="16" t="n"/>
      <c r="CQ31" s="16" t="n"/>
      <c r="CR31" s="16" t="n"/>
      <c r="CS31" s="16" t="n"/>
      <c r="CT31" s="16" t="n"/>
      <c r="CU31" s="16" t="n"/>
      <c r="CV31" s="16" t="n"/>
      <c r="CW31" s="16" t="n"/>
      <c r="CX31" s="16" t="n"/>
      <c r="CY31" s="16" t="n"/>
      <c r="CZ31" s="16" t="n"/>
    </row>
    <row r="32" ht="13.15" customFormat="1" customHeight="1" s="315">
      <c r="A32" s="81">
        <f>A31</f>
        <v/>
      </c>
      <c r="B32" s="81">
        <f>B31</f>
        <v/>
      </c>
      <c r="C32" s="81" t="n"/>
      <c r="D32" s="71" t="inlineStr">
        <is>
          <t>Total Medical Monthly</t>
        </is>
      </c>
      <c r="E32" s="405" t="n"/>
      <c r="F32" s="29" t="inlineStr">
        <is>
          <t>Total Medical Employees</t>
        </is>
      </c>
      <c r="G32" s="30">
        <f>+G24+G30</f>
        <v/>
      </c>
      <c r="H32" s="406">
        <f>H24+H30</f>
        <v/>
      </c>
      <c r="I32" s="406">
        <f>I24+I30</f>
        <v/>
      </c>
      <c r="J32" s="406">
        <f>J24+J30</f>
        <v/>
      </c>
      <c r="K32" s="407" t="n"/>
      <c r="L32" s="407" t="n"/>
      <c r="M32" s="407" t="n"/>
      <c r="N32" s="30" t="n">
        <v>94</v>
      </c>
      <c r="O32" s="30" t="n">
        <v>101</v>
      </c>
      <c r="P32" s="30" t="n">
        <v>103</v>
      </c>
      <c r="Q32" s="30" t="n">
        <v>103</v>
      </c>
      <c r="R32" s="30" t="n">
        <v>102</v>
      </c>
      <c r="S32" s="30">
        <f>+S24+S30</f>
        <v/>
      </c>
      <c r="T32" s="30">
        <f>+T24+T30</f>
        <v/>
      </c>
      <c r="U32" s="30">
        <f>+U24+U30</f>
        <v/>
      </c>
      <c r="V32" s="30">
        <f>+V24+V30</f>
        <v/>
      </c>
      <c r="W32" s="30">
        <f>+W24+W30</f>
        <v/>
      </c>
      <c r="X32" s="30">
        <f>+X24+X30</f>
        <v/>
      </c>
      <c r="Y32" s="30">
        <f>+Y24+Y30</f>
        <v/>
      </c>
      <c r="Z32" s="30">
        <f>+Z24+Z30</f>
        <v/>
      </c>
      <c r="AA32" s="30">
        <f>+AA24+AA30</f>
        <v/>
      </c>
      <c r="AB32" s="30">
        <f>+AB24+AB30</f>
        <v/>
      </c>
      <c r="AC32" s="30">
        <f>+AC24+AC30</f>
        <v/>
      </c>
      <c r="AD32" s="30">
        <f>+AD24+AD30</f>
        <v/>
      </c>
      <c r="AE32" s="30">
        <f>+AE24+AE30</f>
        <v/>
      </c>
      <c r="AF32" s="30">
        <f>+AF24+AF30</f>
        <v/>
      </c>
      <c r="AG32" s="30">
        <f>+AG24+AG30</f>
        <v/>
      </c>
      <c r="AH32" s="30">
        <f>+AH24+AH30</f>
        <v/>
      </c>
      <c r="AI32" s="30">
        <f>+AI24+AI30</f>
        <v/>
      </c>
      <c r="AJ32" s="30">
        <f>+AJ24+AJ30</f>
        <v/>
      </c>
      <c r="AK32" s="30">
        <f>+AK24+AK30</f>
        <v/>
      </c>
      <c r="AL32" s="30">
        <f>+AL24+AL30</f>
        <v/>
      </c>
      <c r="AM32" s="30">
        <f>+AM24+AM30</f>
        <v/>
      </c>
      <c r="AN32" s="30">
        <f>+AN24+AN30</f>
        <v/>
      </c>
      <c r="AO32" s="30">
        <f>+AO24+AO30</f>
        <v/>
      </c>
      <c r="AP32" s="30">
        <f>+AP24+AP30</f>
        <v/>
      </c>
      <c r="AQ32" s="30">
        <f>+AQ24+AQ30</f>
        <v/>
      </c>
      <c r="AR32" s="30">
        <f>+AR24+AR30</f>
        <v/>
      </c>
      <c r="AS32" s="30">
        <f>+AS24+AS30</f>
        <v/>
      </c>
      <c r="AT32" s="30">
        <f>+AT24+AT30</f>
        <v/>
      </c>
      <c r="AU32" s="30">
        <f>+AU24+AU30</f>
        <v/>
      </c>
      <c r="AV32" s="30">
        <f>+AV24+AV30</f>
        <v/>
      </c>
      <c r="AW32" s="30">
        <f>+AW24+AW30</f>
        <v/>
      </c>
      <c r="AX32" s="30">
        <f>+AX24+AX30</f>
        <v/>
      </c>
      <c r="AY32" s="30">
        <f>+AY24+AY30</f>
        <v/>
      </c>
      <c r="AZ32" s="30">
        <f>+AZ24+AZ30</f>
        <v/>
      </c>
      <c r="BA32" s="30">
        <f>+BA24+BA30</f>
        <v/>
      </c>
      <c r="BB32" s="30">
        <f>+BB24+BB30</f>
        <v/>
      </c>
      <c r="BC32" s="30">
        <f>+BC24+BC30</f>
        <v/>
      </c>
      <c r="BD32" s="30">
        <f>+BD24+BD30</f>
        <v/>
      </c>
      <c r="BE32" s="30">
        <f>+BE24+BE30</f>
        <v/>
      </c>
      <c r="BF32" s="30">
        <f>+BF24+BF30</f>
        <v/>
      </c>
      <c r="BG32" s="30">
        <f>+BG24+BG30</f>
        <v/>
      </c>
      <c r="BH32" s="30">
        <f>+BH24+BH30</f>
        <v/>
      </c>
      <c r="BI32" s="30">
        <f>+BI24+BI30</f>
        <v/>
      </c>
      <c r="BJ32" s="30">
        <f>+BJ24+BJ30</f>
        <v/>
      </c>
      <c r="BK32" s="30">
        <f>+BK24+BK30</f>
        <v/>
      </c>
      <c r="BL32" s="30">
        <f>+BL24+BL30</f>
        <v/>
      </c>
      <c r="BM32" s="30">
        <f>+BM24+BM30</f>
        <v/>
      </c>
      <c r="BN32" s="30">
        <f>+BN24+BN30</f>
        <v/>
      </c>
      <c r="BO32" s="30">
        <f>+BO24+BO30</f>
        <v/>
      </c>
      <c r="BP32" s="30">
        <f>+BP24+BP30</f>
        <v/>
      </c>
      <c r="BQ32" s="30">
        <f>+BQ24+BQ30</f>
        <v/>
      </c>
      <c r="BR32" s="30">
        <f>+BR24+BR30</f>
        <v/>
      </c>
      <c r="BS32" s="30">
        <f>+BS24+BS30</f>
        <v/>
      </c>
      <c r="BT32" s="30">
        <f>+BT24+BT30</f>
        <v/>
      </c>
      <c r="BU32" s="30">
        <f>+BU24+BU30</f>
        <v/>
      </c>
      <c r="BV32" s="30">
        <f>+BV24+BV30</f>
        <v/>
      </c>
      <c r="BW32" s="30">
        <f>+BW24+BW30</f>
        <v/>
      </c>
      <c r="BX32" s="30">
        <f>+BX24+BX30</f>
        <v/>
      </c>
      <c r="BY32" s="30">
        <f>+BY24+BY30</f>
        <v/>
      </c>
      <c r="BZ32" s="30">
        <f>+BZ24+BZ30</f>
        <v/>
      </c>
      <c r="CA32" s="30">
        <f>+CA24+CA30</f>
        <v/>
      </c>
      <c r="CB32" s="30">
        <f>+CB24+CB30</f>
        <v/>
      </c>
      <c r="CC32" s="30">
        <f>+CC24+CC30</f>
        <v/>
      </c>
      <c r="CD32" s="30">
        <f>+CD24+CD30</f>
        <v/>
      </c>
      <c r="CE32" s="30">
        <f>+CE24+CE30</f>
        <v/>
      </c>
      <c r="CF32" s="30">
        <f>+CF24+CF30</f>
        <v/>
      </c>
      <c r="CG32" s="30">
        <f>+CG24+CG30</f>
        <v/>
      </c>
      <c r="CH32" s="30">
        <f>+CH24+CH30</f>
        <v/>
      </c>
      <c r="CI32" s="30">
        <f>+CI24+CI30</f>
        <v/>
      </c>
      <c r="CJ32" s="30">
        <f>+CJ24+CJ30</f>
        <v/>
      </c>
      <c r="CK32" s="30">
        <f>+CK24+CK30</f>
        <v/>
      </c>
      <c r="CL32" s="30">
        <f>+CL24+CL30</f>
        <v/>
      </c>
      <c r="CM32" s="30">
        <f>+CM24+CM30</f>
        <v/>
      </c>
      <c r="CN32" s="30">
        <f>+CN24+CN30</f>
        <v/>
      </c>
      <c r="CO32" s="30">
        <f>+CO24+CO30</f>
        <v/>
      </c>
      <c r="CP32" s="30">
        <f>+CP24+CP30</f>
        <v/>
      </c>
      <c r="CQ32" s="30">
        <f>+CQ24+CQ30</f>
        <v/>
      </c>
      <c r="CR32" s="30">
        <f>+CR24+CR30</f>
        <v/>
      </c>
      <c r="CS32" s="30">
        <f>+CS24+CS30</f>
        <v/>
      </c>
      <c r="CT32" s="30">
        <f>+CT24+CT30</f>
        <v/>
      </c>
      <c r="CU32" s="30" t="n">
        <v>317</v>
      </c>
      <c r="CV32" s="30">
        <f>+CV24+CV30</f>
        <v/>
      </c>
      <c r="CW32" s="30">
        <f>+CW24+CW30</f>
        <v/>
      </c>
      <c r="CX32" s="30">
        <f>+CX24+CX30</f>
        <v/>
      </c>
      <c r="CY32" s="30">
        <f>+CY24+CY30</f>
        <v/>
      </c>
      <c r="CZ32" s="30">
        <f>+CZ24+CZ30</f>
        <v/>
      </c>
    </row>
    <row r="33" ht="13.15" customFormat="1" customHeight="1" s="183">
      <c r="A33" s="81">
        <f>A32</f>
        <v/>
      </c>
      <c r="B33" s="81">
        <f>B32</f>
        <v/>
      </c>
      <c r="C33" s="81" t="n"/>
      <c r="D33" s="71" t="inlineStr">
        <is>
          <t>Total Medical Annual</t>
        </is>
      </c>
      <c r="E33" s="29" t="n"/>
      <c r="F33" s="89" t="n"/>
      <c r="G33" s="30" t="n"/>
      <c r="H33" s="406">
        <f>H32*12</f>
        <v/>
      </c>
      <c r="I33" s="406">
        <f>I32*12</f>
        <v/>
      </c>
      <c r="J33" s="406">
        <f>J32*12</f>
        <v/>
      </c>
      <c r="K33" s="407" t="n"/>
      <c r="L33" s="407" t="n"/>
      <c r="M33" s="407" t="n"/>
      <c r="N33" s="30" t="n"/>
      <c r="O33" s="30" t="n"/>
      <c r="P33" s="30" t="n"/>
      <c r="Q33" s="30" t="n"/>
      <c r="R33" s="30" t="n"/>
      <c r="S33" s="30" t="n"/>
      <c r="T33" s="30" t="n"/>
      <c r="U33" s="30" t="n"/>
      <c r="V33" s="30" t="n"/>
      <c r="W33" s="30" t="n"/>
      <c r="X33" s="30" t="n"/>
      <c r="Y33" s="30" t="n"/>
      <c r="Z33" s="30" t="n"/>
      <c r="AA33" s="30" t="n"/>
      <c r="AB33" s="30" t="n"/>
      <c r="AC33" s="30" t="n"/>
      <c r="AD33" s="30" t="n"/>
      <c r="AE33" s="30" t="n"/>
      <c r="AF33" s="30" t="n"/>
      <c r="AG33" s="30" t="n"/>
      <c r="AH33" s="30" t="n"/>
      <c r="AI33" s="30" t="n"/>
      <c r="AJ33" s="30" t="n"/>
      <c r="AK33" s="30" t="n"/>
      <c r="AL33" s="30" t="n"/>
      <c r="AM33" s="30" t="n"/>
      <c r="AN33" s="30" t="n"/>
      <c r="AO33" s="30" t="n"/>
      <c r="AP33" s="30" t="n"/>
      <c r="AQ33" s="30" t="n"/>
      <c r="AR33" s="30" t="n"/>
      <c r="AS33" s="30" t="n"/>
      <c r="AT33" s="30" t="n"/>
      <c r="AU33" s="30" t="n"/>
      <c r="AV33" s="30" t="n"/>
      <c r="AW33" s="30" t="n"/>
      <c r="AX33" s="30" t="n"/>
      <c r="AY33" s="30" t="n"/>
      <c r="AZ33" s="30" t="n"/>
      <c r="BA33" s="30" t="n"/>
      <c r="BB33" s="30" t="n"/>
      <c r="BC33" s="30" t="n"/>
      <c r="BD33" s="30" t="n"/>
      <c r="BE33" s="30" t="n"/>
      <c r="BF33" s="30" t="n"/>
      <c r="BG33" s="30" t="n"/>
      <c r="BH33" s="30" t="n"/>
      <c r="BI33" s="30" t="n"/>
      <c r="BJ33" s="30" t="n"/>
      <c r="BK33" s="30" t="n"/>
      <c r="BL33" s="30" t="n"/>
      <c r="BM33" s="30" t="n"/>
      <c r="BN33" s="30" t="n"/>
      <c r="BO33" s="30" t="n"/>
      <c r="BP33" s="30" t="n"/>
      <c r="BQ33" s="30" t="n"/>
      <c r="BR33" s="30" t="n"/>
      <c r="BS33" s="30" t="n"/>
      <c r="BT33" s="30" t="n"/>
      <c r="BU33" s="30" t="n"/>
      <c r="BV33" s="30" t="n"/>
      <c r="BW33" s="30" t="n"/>
      <c r="BX33" s="30" t="n"/>
      <c r="BY33" s="30" t="n"/>
      <c r="BZ33" s="30" t="n"/>
      <c r="CA33" s="30" t="n"/>
      <c r="CB33" s="30" t="n"/>
      <c r="CC33" s="30" t="n"/>
      <c r="CD33" s="30" t="n"/>
      <c r="CE33" s="30" t="n"/>
      <c r="CF33" s="30" t="n"/>
      <c r="CG33" s="30" t="n"/>
      <c r="CH33" s="30" t="n"/>
      <c r="CI33" s="30" t="n"/>
      <c r="CJ33" s="30" t="n"/>
      <c r="CK33" s="30" t="n"/>
      <c r="CL33" s="30" t="n"/>
      <c r="CM33" s="30" t="n"/>
      <c r="CN33" s="30" t="n"/>
      <c r="CO33" s="30" t="n"/>
      <c r="CP33" s="30" t="n"/>
      <c r="CQ33" s="30" t="n"/>
      <c r="CR33" s="30" t="n"/>
      <c r="CS33" s="30" t="n"/>
      <c r="CT33" s="30" t="n"/>
      <c r="CU33" s="30" t="n"/>
      <c r="CV33" s="30" t="n"/>
      <c r="CW33" s="30" t="n"/>
      <c r="CX33" s="30" t="n"/>
      <c r="CY33" s="30" t="n"/>
      <c r="CZ33" s="30" t="n"/>
    </row>
    <row r="34" ht="13.15" customFormat="1" customHeight="1" s="183">
      <c r="A34" s="81">
        <f>A33</f>
        <v/>
      </c>
      <c r="B34" s="81">
        <f>B33</f>
        <v/>
      </c>
      <c r="C34" s="81" t="n"/>
      <c r="D34" s="28" t="n"/>
      <c r="E34" s="90" t="n"/>
      <c r="F34" s="91" t="n"/>
      <c r="G34" s="91" t="n"/>
      <c r="H34" s="388" t="n"/>
      <c r="I34" s="388" t="n"/>
      <c r="J34" s="388" t="n"/>
      <c r="K34" s="389" t="n"/>
      <c r="L34" s="389" t="n"/>
      <c r="M34" s="389" t="n"/>
      <c r="N34" s="91" t="n"/>
      <c r="O34" s="91" t="n"/>
      <c r="P34" s="91" t="n"/>
      <c r="Q34" s="91" t="n"/>
      <c r="R34" s="91" t="n"/>
      <c r="S34" s="91" t="n"/>
      <c r="T34" s="91" t="n"/>
      <c r="U34" s="91" t="n"/>
      <c r="V34" s="91" t="n"/>
      <c r="W34" s="91" t="n"/>
      <c r="X34" s="91" t="n"/>
      <c r="Y34" s="91" t="n"/>
      <c r="Z34" s="91" t="n"/>
      <c r="AA34" s="91" t="n"/>
      <c r="AB34" s="91" t="n"/>
      <c r="AC34" s="91" t="n"/>
      <c r="AD34" s="91" t="n"/>
      <c r="AE34" s="91" t="n"/>
      <c r="AF34" s="91" t="n"/>
      <c r="AG34" s="91" t="n"/>
      <c r="AH34" s="91" t="n"/>
      <c r="AI34" s="91" t="n"/>
      <c r="AJ34" s="91" t="n"/>
      <c r="AK34" s="91" t="n"/>
      <c r="AL34" s="91" t="n"/>
      <c r="AM34" s="91" t="n"/>
      <c r="AN34" s="91" t="n"/>
      <c r="AO34" s="91" t="n"/>
      <c r="AP34" s="91" t="n"/>
      <c r="AQ34" s="91" t="n"/>
      <c r="AR34" s="91" t="n"/>
      <c r="AS34" s="91" t="n"/>
      <c r="AT34" s="91" t="n"/>
      <c r="AU34" s="91" t="n"/>
      <c r="AV34" s="91" t="n"/>
      <c r="AW34" s="91" t="n"/>
      <c r="AX34" s="91" t="n"/>
      <c r="AY34" s="91" t="n"/>
      <c r="AZ34" s="91" t="n"/>
      <c r="BA34" s="91" t="n"/>
      <c r="BB34" s="91" t="n"/>
      <c r="BC34" s="91" t="n"/>
      <c r="BD34" s="91" t="n"/>
      <c r="BE34" s="91" t="n"/>
      <c r="BF34" s="91" t="n"/>
      <c r="BG34" s="91" t="n"/>
      <c r="BH34" s="91" t="n"/>
      <c r="BI34" s="91" t="n"/>
      <c r="BJ34" s="91" t="n"/>
      <c r="BK34" s="91" t="n"/>
      <c r="BL34" s="91" t="n"/>
      <c r="BM34" s="91" t="n"/>
      <c r="BN34" s="91" t="n"/>
      <c r="BO34" s="91" t="n"/>
      <c r="BP34" s="91" t="n"/>
      <c r="BQ34" s="91" t="n"/>
      <c r="BR34" s="91" t="n"/>
      <c r="BS34" s="91" t="n"/>
      <c r="BT34" s="91" t="n"/>
      <c r="BU34" s="91" t="n"/>
      <c r="BV34" s="91" t="n"/>
      <c r="BW34" s="91" t="n"/>
      <c r="BX34" s="91" t="n"/>
      <c r="BY34" s="91" t="n"/>
      <c r="BZ34" s="91" t="n"/>
      <c r="CA34" s="91" t="n"/>
      <c r="CB34" s="91" t="n"/>
      <c r="CC34" s="91" t="n"/>
      <c r="CD34" s="91" t="n"/>
      <c r="CE34" s="91" t="n"/>
      <c r="CF34" s="91" t="n"/>
      <c r="CG34" s="91" t="n"/>
      <c r="CH34" s="91" t="n"/>
      <c r="CI34" s="91" t="n"/>
      <c r="CJ34" s="91" t="n"/>
      <c r="CK34" s="91" t="n"/>
      <c r="CL34" s="91" t="n"/>
      <c r="CM34" s="91" t="n"/>
      <c r="CN34" s="91" t="n"/>
      <c r="CO34" s="91" t="n"/>
      <c r="CP34" s="91" t="n"/>
      <c r="CQ34" s="91" t="n"/>
      <c r="CR34" s="91" t="n"/>
      <c r="CS34" s="91" t="n"/>
      <c r="CT34" s="91" t="n"/>
      <c r="CU34" s="91" t="n"/>
      <c r="CV34" s="91" t="n"/>
      <c r="CW34" s="91" t="n"/>
      <c r="CX34" s="91" t="n"/>
      <c r="CY34" s="91" t="n"/>
      <c r="CZ34" s="91" t="n"/>
    </row>
    <row r="35" ht="13.15" customFormat="1" customHeight="1" s="82">
      <c r="A35" s="81">
        <f>D35</f>
        <v/>
      </c>
      <c r="B35" s="81">
        <f>B34</f>
        <v/>
      </c>
      <c r="C35" s="81" t="n"/>
      <c r="D35" s="76" t="inlineStr">
        <is>
          <t>Chino Valley Medical Center - Client ID H3100</t>
        </is>
      </c>
      <c r="E35" s="390" t="n"/>
      <c r="F35" s="78" t="n"/>
      <c r="G35" s="111" t="n"/>
      <c r="H35" s="391" t="n"/>
      <c r="I35" s="391" t="n"/>
      <c r="J35" s="392" t="n"/>
      <c r="K35" s="393" t="n"/>
      <c r="L35" s="393" t="n"/>
      <c r="M35" s="393" t="n"/>
      <c r="N35" s="111" t="n"/>
      <c r="O35" s="111" t="n"/>
      <c r="P35" s="111" t="n"/>
      <c r="Q35" s="111" t="n"/>
      <c r="R35" s="111" t="n"/>
      <c r="S35" s="111" t="n"/>
      <c r="T35" s="111" t="n"/>
      <c r="U35" s="111" t="n"/>
      <c r="V35" s="111" t="n"/>
      <c r="W35" s="111" t="n"/>
      <c r="X35" s="111" t="n"/>
      <c r="Y35" s="111" t="n"/>
      <c r="Z35" s="111" t="n"/>
      <c r="AA35" s="111" t="n"/>
      <c r="AB35" s="111" t="n"/>
      <c r="AC35" s="111" t="n"/>
      <c r="AD35" s="111" t="n"/>
      <c r="AE35" s="111" t="n"/>
      <c r="AF35" s="111" t="n"/>
      <c r="AG35" s="111" t="n"/>
      <c r="AH35" s="111" t="n"/>
      <c r="AI35" s="111" t="n"/>
      <c r="AJ35" s="111" t="n"/>
      <c r="AK35" s="111" t="n"/>
      <c r="AL35" s="111" t="n"/>
      <c r="AM35" s="111" t="n"/>
      <c r="AN35" s="111" t="n"/>
      <c r="AO35" s="111" t="n"/>
      <c r="AP35" s="111" t="n"/>
      <c r="AQ35" s="111" t="n"/>
      <c r="AR35" s="111" t="n"/>
      <c r="AS35" s="111" t="n"/>
      <c r="AT35" s="111" t="n"/>
      <c r="AU35" s="111" t="n"/>
      <c r="AV35" s="111" t="n"/>
      <c r="AW35" s="111" t="n"/>
      <c r="AX35" s="111" t="n"/>
      <c r="AY35" s="111" t="n"/>
      <c r="AZ35" s="111" t="n"/>
      <c r="BA35" s="111" t="n"/>
      <c r="BB35" s="111" t="n"/>
      <c r="BC35" s="111" t="n"/>
      <c r="BD35" s="111" t="n"/>
      <c r="BE35" s="111" t="n"/>
      <c r="BF35" s="111" t="n"/>
      <c r="BG35" s="111" t="n"/>
      <c r="BH35" s="111" t="n"/>
      <c r="BI35" s="111" t="n"/>
      <c r="BJ35" s="111" t="n"/>
      <c r="BK35" s="111" t="n"/>
      <c r="BL35" s="111" t="n"/>
      <c r="BM35" s="111" t="n"/>
      <c r="BN35" s="111" t="n"/>
      <c r="BO35" s="111" t="n"/>
      <c r="BP35" s="111" t="n"/>
      <c r="BQ35" s="111" t="n"/>
      <c r="BR35" s="111" t="n"/>
      <c r="BS35" s="111" t="n"/>
      <c r="BT35" s="111" t="n"/>
      <c r="BU35" s="111" t="n"/>
      <c r="BV35" s="111" t="n"/>
      <c r="BW35" s="111" t="n"/>
      <c r="BX35" s="111" t="n"/>
      <c r="BY35" s="111" t="n"/>
      <c r="BZ35" s="111" t="n"/>
      <c r="CA35" s="111" t="n"/>
      <c r="CB35" s="111" t="n"/>
      <c r="CC35" s="111" t="n"/>
      <c r="CD35" s="111" t="n"/>
      <c r="CE35" s="111" t="n"/>
      <c r="CF35" s="111" t="n"/>
      <c r="CG35" s="111" t="n"/>
      <c r="CH35" s="111" t="n"/>
      <c r="CI35" s="111" t="n"/>
      <c r="CJ35" s="111" t="n"/>
      <c r="CK35" s="111" t="n"/>
      <c r="CL35" s="111" t="n"/>
      <c r="CM35" s="111" t="n"/>
      <c r="CN35" s="111" t="n"/>
      <c r="CO35" s="111" t="n"/>
      <c r="CP35" s="111" t="n"/>
      <c r="CQ35" s="111" t="n"/>
      <c r="CR35" s="111" t="n"/>
      <c r="CS35" s="111" t="n"/>
      <c r="CT35" s="111" t="n"/>
      <c r="CU35" s="111" t="n"/>
      <c r="CV35" s="111" t="n"/>
      <c r="CW35" s="111" t="n"/>
      <c r="CX35" s="111" t="n"/>
      <c r="CY35" s="111" t="n"/>
      <c r="CZ35" s="111" t="n"/>
    </row>
    <row r="36" ht="13.15" customFormat="1" customHeight="1" s="315">
      <c r="A36" s="81">
        <f>A35</f>
        <v/>
      </c>
      <c r="B36" s="81">
        <f>D36</f>
        <v/>
      </c>
      <c r="C36" s="81">
        <f>A36&amp;B36&amp;F36</f>
        <v/>
      </c>
      <c r="D36" s="64">
        <f>+$D$4</f>
        <v/>
      </c>
      <c r="E36" s="394">
        <f>E4</f>
        <v/>
      </c>
      <c r="F36" s="246" t="inlineStr">
        <is>
          <t>EE</t>
        </is>
      </c>
      <c r="G36" s="238" t="n">
        <v>143</v>
      </c>
      <c r="H36" s="395" t="n">
        <v>671</v>
      </c>
      <c r="I36" s="396">
        <f>+H36-J36</f>
        <v/>
      </c>
      <c r="J36" s="396" t="n">
        <v>0</v>
      </c>
      <c r="K36" s="397">
        <f>+"Total:"&amp;TEXT(H36/L36-1,"0.00%")&amp;"/ EE:"&amp;TEXT(J36/M36-1,"0.00%")</f>
        <v/>
      </c>
      <c r="L36" s="397">
        <f>+[2]Legacy!E36</f>
        <v/>
      </c>
      <c r="M36" s="397">
        <f>+[2]Legacy!G36</f>
        <v/>
      </c>
      <c r="N36" s="238" t="n">
        <v>210</v>
      </c>
      <c r="O36" s="238" t="n">
        <v>207</v>
      </c>
      <c r="P36" s="238" t="n">
        <v>208</v>
      </c>
      <c r="Q36" s="238" t="n">
        <v>211</v>
      </c>
      <c r="R36" s="238" t="n">
        <v>208</v>
      </c>
      <c r="S36" s="238" t="n">
        <v>207</v>
      </c>
      <c r="T36" s="238" t="n">
        <v>208</v>
      </c>
      <c r="U36" s="238" t="n">
        <v>198</v>
      </c>
      <c r="V36" s="238" t="n">
        <v>204</v>
      </c>
      <c r="W36" s="238" t="n">
        <v>200</v>
      </c>
      <c r="X36" s="238" t="n">
        <v>196</v>
      </c>
      <c r="Y36" s="238" t="n">
        <v>200</v>
      </c>
      <c r="Z36" s="238">
        <f>209+1</f>
        <v/>
      </c>
      <c r="AA36" s="238">
        <f>218+1</f>
        <v/>
      </c>
      <c r="AB36" s="238" t="n">
        <v>221</v>
      </c>
      <c r="AC36" s="238" t="n">
        <v>222</v>
      </c>
      <c r="AD36" s="238" t="n">
        <v>208</v>
      </c>
      <c r="AE36" s="238" t="n">
        <v>208</v>
      </c>
      <c r="AF36" s="238" t="n">
        <v>206</v>
      </c>
      <c r="AG36" s="238" t="n">
        <v>213</v>
      </c>
      <c r="AH36" s="238" t="n">
        <v>214</v>
      </c>
      <c r="AI36" s="238" t="n">
        <v>216</v>
      </c>
      <c r="AJ36" s="238" t="n">
        <v>219</v>
      </c>
      <c r="AK36" s="238" t="n">
        <v>219</v>
      </c>
      <c r="AL36" s="238" t="n">
        <v>235</v>
      </c>
      <c r="AM36" s="238" t="n">
        <v>227</v>
      </c>
      <c r="AN36" s="238" t="n">
        <v>225</v>
      </c>
      <c r="AO36" s="238" t="n">
        <v>219</v>
      </c>
      <c r="AP36" s="238" t="n">
        <v>218</v>
      </c>
      <c r="AQ36" s="238" t="n">
        <v>215</v>
      </c>
      <c r="AR36" s="238" t="n">
        <v>220</v>
      </c>
      <c r="AS36" s="238" t="n">
        <v>180</v>
      </c>
      <c r="AT36" s="238" t="n">
        <v>179</v>
      </c>
      <c r="AU36" s="238" t="n">
        <v>177</v>
      </c>
      <c r="AV36" s="238" t="n">
        <v>179</v>
      </c>
      <c r="AW36" s="238" t="n">
        <v>183</v>
      </c>
      <c r="AX36" s="238" t="n">
        <v>188</v>
      </c>
      <c r="AY36" s="238" t="n">
        <v>186</v>
      </c>
      <c r="AZ36" s="238" t="n">
        <v>176</v>
      </c>
      <c r="BA36" s="238" t="n">
        <v>173</v>
      </c>
      <c r="BB36" s="238" t="n">
        <v>173</v>
      </c>
      <c r="BC36" s="238" t="n">
        <v>167</v>
      </c>
      <c r="BD36" s="238" t="n">
        <v>164</v>
      </c>
      <c r="BE36" s="238" t="n">
        <v>157</v>
      </c>
      <c r="BF36" s="238" t="n">
        <v>158</v>
      </c>
      <c r="BG36" s="238" t="n">
        <v>155</v>
      </c>
      <c r="BH36" s="238" t="n">
        <v>161</v>
      </c>
      <c r="BI36" s="238" t="n">
        <v>162</v>
      </c>
      <c r="BJ36" s="238" t="n">
        <v>171</v>
      </c>
      <c r="BK36" s="238" t="n">
        <v>170</v>
      </c>
      <c r="BL36" s="238" t="n">
        <v>165</v>
      </c>
      <c r="BM36" s="238" t="n">
        <v>163</v>
      </c>
      <c r="BN36" s="238" t="n">
        <v>154</v>
      </c>
      <c r="BO36" s="238" t="n">
        <v>152</v>
      </c>
      <c r="BP36" s="238" t="n">
        <v>146</v>
      </c>
      <c r="BQ36" s="238" t="n">
        <v>124</v>
      </c>
      <c r="BR36" s="238" t="n">
        <v>123</v>
      </c>
      <c r="BS36" s="238" t="n">
        <v>123</v>
      </c>
      <c r="BT36" s="238" t="n">
        <v>125</v>
      </c>
      <c r="BU36" s="238" t="n">
        <v>122</v>
      </c>
      <c r="BV36" s="238" t="n">
        <v>131</v>
      </c>
      <c r="BW36" s="238" t="n">
        <v>131</v>
      </c>
      <c r="BX36" s="238" t="n">
        <v>132</v>
      </c>
      <c r="BY36" s="238" t="n">
        <v>132</v>
      </c>
      <c r="BZ36" s="238" t="n">
        <v>126</v>
      </c>
      <c r="CA36" s="238" t="n">
        <v>128</v>
      </c>
      <c r="CB36" s="238" t="n">
        <v>126</v>
      </c>
      <c r="CC36" s="238" t="n">
        <v>127</v>
      </c>
      <c r="CD36" s="238" t="n">
        <v>125</v>
      </c>
      <c r="CE36" s="238" t="n">
        <v>127</v>
      </c>
      <c r="CF36" s="238" t="n">
        <v>131</v>
      </c>
      <c r="CG36" s="238" t="n">
        <v>129</v>
      </c>
      <c r="CH36" s="238" t="n">
        <v>135</v>
      </c>
      <c r="CI36" s="238" t="n">
        <v>137</v>
      </c>
      <c r="CJ36" s="238" t="n">
        <v>130</v>
      </c>
      <c r="CK36" s="238" t="n">
        <v>131</v>
      </c>
      <c r="CL36" s="238" t="n">
        <v>133</v>
      </c>
      <c r="CM36" s="238" t="n">
        <v>134</v>
      </c>
      <c r="CN36" s="238" t="n">
        <v>134</v>
      </c>
      <c r="CO36" s="238" t="n">
        <v>134</v>
      </c>
      <c r="CP36" s="238" t="n">
        <v>139</v>
      </c>
      <c r="CQ36" s="238" t="n">
        <v>138</v>
      </c>
      <c r="CR36" s="238" t="n">
        <v>140</v>
      </c>
      <c r="CS36" s="238" t="n">
        <v>138</v>
      </c>
      <c r="CT36" s="238" t="n">
        <v>146</v>
      </c>
      <c r="CU36" s="238" t="n">
        <v>145</v>
      </c>
      <c r="CV36" s="238" t="n">
        <v>145</v>
      </c>
      <c r="CW36" s="238" t="n">
        <v>144</v>
      </c>
      <c r="CX36" s="377" t="n">
        <v>144</v>
      </c>
      <c r="CY36" s="238" t="n">
        <v>145</v>
      </c>
      <c r="CZ36" s="238" t="n">
        <v>143</v>
      </c>
    </row>
    <row r="37" ht="13.15" customFormat="1" customHeight="1" s="315">
      <c r="A37" s="81">
        <f>A36</f>
        <v/>
      </c>
      <c r="B37" s="81">
        <f>B36</f>
        <v/>
      </c>
      <c r="C37" s="81">
        <f>A37&amp;B37&amp;F37</f>
        <v/>
      </c>
      <c r="D37" s="22" t="n"/>
      <c r="E37" s="398" t="n"/>
      <c r="F37" s="246" t="inlineStr">
        <is>
          <t>EE &amp; Spouse</t>
        </is>
      </c>
      <c r="G37" s="238" t="n">
        <v>21</v>
      </c>
      <c r="H37" s="395" t="n">
        <v>1409.16</v>
      </c>
      <c r="I37" s="396">
        <f>+H37-J37</f>
        <v/>
      </c>
      <c r="J37" s="396" t="n">
        <v>112.57</v>
      </c>
      <c r="K37" s="397">
        <f>+"Total:"&amp;TEXT(H37/L37-1,"0.00%")&amp;"/ EE:"&amp;TEXT(J37/M37-1,"0.00%")</f>
        <v/>
      </c>
      <c r="L37" s="397">
        <f>+[2]Legacy!E37</f>
        <v/>
      </c>
      <c r="M37" s="397">
        <f>+[2]Legacy!G37</f>
        <v/>
      </c>
      <c r="N37" s="238" t="n">
        <v>29</v>
      </c>
      <c r="O37" s="238" t="n">
        <v>29</v>
      </c>
      <c r="P37" s="238" t="n">
        <v>30</v>
      </c>
      <c r="Q37" s="238" t="n">
        <v>30</v>
      </c>
      <c r="R37" s="238" t="n">
        <v>31</v>
      </c>
      <c r="S37" s="238" t="n">
        <v>33</v>
      </c>
      <c r="T37" s="238" t="n">
        <v>33</v>
      </c>
      <c r="U37" s="238" t="n">
        <v>33</v>
      </c>
      <c r="V37" s="238" t="n">
        <v>31</v>
      </c>
      <c r="W37" s="238" t="n">
        <v>32</v>
      </c>
      <c r="X37" s="238" t="n">
        <v>32</v>
      </c>
      <c r="Y37" s="238" t="n">
        <v>31</v>
      </c>
      <c r="Z37" s="238" t="n">
        <v>26</v>
      </c>
      <c r="AA37" s="238" t="n">
        <v>29</v>
      </c>
      <c r="AB37" s="238" t="n">
        <v>29</v>
      </c>
      <c r="AC37" s="238" t="n">
        <v>29</v>
      </c>
      <c r="AD37" s="238" t="n">
        <v>29</v>
      </c>
      <c r="AE37" s="238" t="n">
        <v>29</v>
      </c>
      <c r="AF37" s="238" t="n">
        <v>29</v>
      </c>
      <c r="AG37" s="238" t="n">
        <v>30</v>
      </c>
      <c r="AH37" s="238" t="n">
        <v>29</v>
      </c>
      <c r="AI37" s="238" t="n">
        <v>30</v>
      </c>
      <c r="AJ37" s="238" t="n">
        <v>29</v>
      </c>
      <c r="AK37" s="238" t="n">
        <v>29</v>
      </c>
      <c r="AL37" s="238" t="n">
        <v>32</v>
      </c>
      <c r="AM37" s="238" t="n">
        <v>33</v>
      </c>
      <c r="AN37" s="238" t="n">
        <v>34</v>
      </c>
      <c r="AO37" s="238" t="n">
        <v>34</v>
      </c>
      <c r="AP37" s="238" t="n">
        <v>32</v>
      </c>
      <c r="AQ37" s="238" t="n">
        <v>32</v>
      </c>
      <c r="AR37" s="238" t="n">
        <v>32</v>
      </c>
      <c r="AS37" s="238" t="n">
        <v>29</v>
      </c>
      <c r="AT37" s="238" t="n">
        <v>29</v>
      </c>
      <c r="AU37" s="238" t="n">
        <v>29</v>
      </c>
      <c r="AV37" s="238" t="n">
        <v>30</v>
      </c>
      <c r="AW37" s="238" t="n">
        <v>30</v>
      </c>
      <c r="AX37" s="238" t="n">
        <v>30</v>
      </c>
      <c r="AY37" s="238" t="n">
        <v>29</v>
      </c>
      <c r="AZ37" s="238" t="n">
        <v>30</v>
      </c>
      <c r="BA37" s="238" t="n">
        <v>32</v>
      </c>
      <c r="BB37" s="238" t="n">
        <v>30</v>
      </c>
      <c r="BC37" s="238" t="n">
        <v>29</v>
      </c>
      <c r="BD37" s="238" t="n">
        <v>29</v>
      </c>
      <c r="BE37" s="238" t="n">
        <v>29</v>
      </c>
      <c r="BF37" s="238" t="n">
        <v>30</v>
      </c>
      <c r="BG37" s="238" t="n">
        <v>29</v>
      </c>
      <c r="BH37" s="238" t="n">
        <v>30</v>
      </c>
      <c r="BI37" s="238" t="n">
        <v>30</v>
      </c>
      <c r="BJ37" s="238" t="n">
        <v>29</v>
      </c>
      <c r="BK37" s="238" t="n">
        <v>29</v>
      </c>
      <c r="BL37" s="238" t="n">
        <v>28</v>
      </c>
      <c r="BM37" s="238" t="n">
        <v>28</v>
      </c>
      <c r="BN37" s="238" t="n">
        <v>27</v>
      </c>
      <c r="BO37" s="238" t="n">
        <v>27</v>
      </c>
      <c r="BP37" s="238" t="n">
        <v>27</v>
      </c>
      <c r="BQ37" s="238" t="n">
        <v>25</v>
      </c>
      <c r="BR37" s="238" t="n">
        <v>25</v>
      </c>
      <c r="BS37" s="238" t="n">
        <v>25</v>
      </c>
      <c r="BT37" s="238" t="n">
        <v>24</v>
      </c>
      <c r="BU37" s="238" t="n">
        <v>25</v>
      </c>
      <c r="BV37" s="238" t="n">
        <v>25</v>
      </c>
      <c r="BW37" s="238" t="n">
        <v>25</v>
      </c>
      <c r="BX37" s="238" t="n">
        <v>22</v>
      </c>
      <c r="BY37" s="238" t="n">
        <v>22</v>
      </c>
      <c r="BZ37" s="238" t="n">
        <v>22</v>
      </c>
      <c r="CA37" s="238" t="n">
        <v>22</v>
      </c>
      <c r="CB37" s="238" t="n">
        <v>22</v>
      </c>
      <c r="CC37" s="238" t="n">
        <v>23</v>
      </c>
      <c r="CD37" s="238" t="n">
        <v>22</v>
      </c>
      <c r="CE37" s="238" t="n">
        <v>25</v>
      </c>
      <c r="CF37" s="238" t="n">
        <v>23</v>
      </c>
      <c r="CG37" s="238" t="n">
        <v>23</v>
      </c>
      <c r="CH37" s="238" t="n">
        <v>24</v>
      </c>
      <c r="CI37" s="238" t="n">
        <v>25</v>
      </c>
      <c r="CJ37" s="238" t="n">
        <v>24</v>
      </c>
      <c r="CK37" s="238" t="n">
        <v>24</v>
      </c>
      <c r="CL37" s="238" t="n">
        <v>23</v>
      </c>
      <c r="CM37" s="238" t="n">
        <v>23</v>
      </c>
      <c r="CN37" s="238" t="n">
        <v>22</v>
      </c>
      <c r="CO37" s="238" t="n">
        <v>23</v>
      </c>
      <c r="CP37" s="238" t="n">
        <v>21</v>
      </c>
      <c r="CQ37" s="238" t="n">
        <v>21</v>
      </c>
      <c r="CR37" s="238" t="n">
        <v>20</v>
      </c>
      <c r="CS37" s="238" t="n">
        <v>20</v>
      </c>
      <c r="CT37" s="238" t="n">
        <v>21</v>
      </c>
      <c r="CU37" s="238" t="n">
        <v>22</v>
      </c>
      <c r="CV37" s="238" t="n">
        <v>22</v>
      </c>
      <c r="CW37" s="238" t="n">
        <v>21</v>
      </c>
      <c r="CX37" s="377" t="n">
        <v>21</v>
      </c>
      <c r="CY37" s="238" t="n">
        <v>21</v>
      </c>
      <c r="CZ37" s="238" t="n">
        <v>21</v>
      </c>
    </row>
    <row r="38" ht="13.15" customFormat="1" customHeight="1" s="315">
      <c r="A38" s="81">
        <f>A37</f>
        <v/>
      </c>
      <c r="B38" s="81">
        <f>B37</f>
        <v/>
      </c>
      <c r="C38" s="81">
        <f>A38&amp;B38&amp;F38</f>
        <v/>
      </c>
      <c r="D38" s="22" t="n"/>
      <c r="E38" s="398" t="n"/>
      <c r="F38" s="246" t="inlineStr">
        <is>
          <t>EE &amp; Child(ren)</t>
        </is>
      </c>
      <c r="G38" s="238" t="n">
        <v>24</v>
      </c>
      <c r="H38" s="395" t="n">
        <v>1268.22</v>
      </c>
      <c r="I38" s="396">
        <f>+H38-J38</f>
        <v/>
      </c>
      <c r="J38" s="396" t="n">
        <v>101.32</v>
      </c>
      <c r="K38" s="397">
        <f>+"Total:"&amp;TEXT(H38/L38-1,"0.00%")&amp;"/ EE:"&amp;TEXT(J38/M38-1,"0.00%")</f>
        <v/>
      </c>
      <c r="L38" s="397">
        <f>+[2]Legacy!E38</f>
        <v/>
      </c>
      <c r="M38" s="397">
        <f>+[2]Legacy!G38</f>
        <v/>
      </c>
      <c r="N38" s="238" t="n">
        <v>48</v>
      </c>
      <c r="O38" s="238" t="n">
        <v>50</v>
      </c>
      <c r="P38" s="238" t="n">
        <v>49</v>
      </c>
      <c r="Q38" s="238" t="n">
        <v>44</v>
      </c>
      <c r="R38" s="238" t="n">
        <v>44</v>
      </c>
      <c r="S38" s="238" t="n">
        <v>46</v>
      </c>
      <c r="T38" s="238" t="n">
        <v>47</v>
      </c>
      <c r="U38" s="238" t="n">
        <v>46</v>
      </c>
      <c r="V38" s="238" t="n">
        <v>48</v>
      </c>
      <c r="W38" s="238" t="n">
        <v>49</v>
      </c>
      <c r="X38" s="238" t="n">
        <v>50</v>
      </c>
      <c r="Y38" s="238" t="n">
        <v>51</v>
      </c>
      <c r="Z38" s="238" t="n">
        <v>58</v>
      </c>
      <c r="AA38" s="238" t="n">
        <v>58</v>
      </c>
      <c r="AB38" s="238" t="n">
        <v>57</v>
      </c>
      <c r="AC38" s="238" t="n">
        <v>55</v>
      </c>
      <c r="AD38" s="238" t="n">
        <v>54</v>
      </c>
      <c r="AE38" s="238" t="n">
        <v>54</v>
      </c>
      <c r="AF38" s="238" t="n">
        <v>53</v>
      </c>
      <c r="AG38" s="238" t="n">
        <v>54</v>
      </c>
      <c r="AH38" s="238" t="n">
        <v>54</v>
      </c>
      <c r="AI38" s="238" t="n">
        <v>55</v>
      </c>
      <c r="AJ38" s="238" t="n">
        <v>55</v>
      </c>
      <c r="AK38" s="238" t="n">
        <v>55</v>
      </c>
      <c r="AL38" s="238" t="n">
        <v>52</v>
      </c>
      <c r="AM38" s="238" t="n">
        <v>52</v>
      </c>
      <c r="AN38" s="238" t="n">
        <v>53</v>
      </c>
      <c r="AO38" s="238" t="n">
        <v>51</v>
      </c>
      <c r="AP38" s="238" t="n">
        <v>50</v>
      </c>
      <c r="AQ38" s="238" t="n">
        <v>49</v>
      </c>
      <c r="AR38" s="238" t="n">
        <v>48</v>
      </c>
      <c r="AS38" s="238" t="n">
        <v>45</v>
      </c>
      <c r="AT38" s="238" t="n">
        <v>44</v>
      </c>
      <c r="AU38" s="238" t="n">
        <v>45</v>
      </c>
      <c r="AV38" s="238" t="n">
        <v>46</v>
      </c>
      <c r="AW38" s="238" t="n">
        <v>45</v>
      </c>
      <c r="AX38" s="238" t="n">
        <v>47</v>
      </c>
      <c r="AY38" s="238" t="n">
        <v>45</v>
      </c>
      <c r="AZ38" s="238" t="n">
        <v>42</v>
      </c>
      <c r="BA38" s="238" t="n">
        <v>41</v>
      </c>
      <c r="BB38" s="238" t="n">
        <v>42</v>
      </c>
      <c r="BC38" s="238" t="n">
        <v>41</v>
      </c>
      <c r="BD38" s="238" t="n">
        <v>39</v>
      </c>
      <c r="BE38" s="238" t="n">
        <v>40</v>
      </c>
      <c r="BF38" s="238" t="n">
        <v>40</v>
      </c>
      <c r="BG38" s="238" t="n">
        <v>37</v>
      </c>
      <c r="BH38" s="238" t="n">
        <v>37</v>
      </c>
      <c r="BI38" s="238" t="n">
        <v>35</v>
      </c>
      <c r="BJ38" s="238" t="n">
        <v>37</v>
      </c>
      <c r="BK38" s="238" t="n">
        <v>37</v>
      </c>
      <c r="BL38" s="238" t="n">
        <v>38</v>
      </c>
      <c r="BM38" s="238" t="n">
        <v>40</v>
      </c>
      <c r="BN38" s="238" t="n">
        <v>38</v>
      </c>
      <c r="BO38" s="238" t="n">
        <v>35</v>
      </c>
      <c r="BP38" s="238" t="n">
        <v>38</v>
      </c>
      <c r="BQ38" s="238" t="n">
        <v>29</v>
      </c>
      <c r="BR38" s="238" t="n">
        <v>29</v>
      </c>
      <c r="BS38" s="238" t="n">
        <v>28</v>
      </c>
      <c r="BT38" s="238" t="n">
        <v>25</v>
      </c>
      <c r="BU38" s="238" t="n">
        <v>25</v>
      </c>
      <c r="BV38" s="238" t="n">
        <v>28</v>
      </c>
      <c r="BW38" s="238" t="n">
        <v>28</v>
      </c>
      <c r="BX38" s="238" t="n">
        <v>29</v>
      </c>
      <c r="BY38" s="238" t="n">
        <v>29</v>
      </c>
      <c r="BZ38" s="238" t="n">
        <v>30</v>
      </c>
      <c r="CA38" s="238" t="n">
        <v>29</v>
      </c>
      <c r="CB38" s="238" t="n">
        <v>28</v>
      </c>
      <c r="CC38" s="238" t="n">
        <v>28</v>
      </c>
      <c r="CD38" s="238" t="n">
        <v>24</v>
      </c>
      <c r="CE38" s="238" t="n">
        <v>24</v>
      </c>
      <c r="CF38" s="238" t="n">
        <v>23</v>
      </c>
      <c r="CG38" s="238" t="n">
        <v>23</v>
      </c>
      <c r="CH38" s="238" t="n">
        <v>28</v>
      </c>
      <c r="CI38" s="238" t="n">
        <v>28</v>
      </c>
      <c r="CJ38" s="238" t="n">
        <v>28</v>
      </c>
      <c r="CK38" s="238" t="n">
        <v>29</v>
      </c>
      <c r="CL38" s="238" t="n">
        <v>28</v>
      </c>
      <c r="CM38" s="238" t="n">
        <v>29</v>
      </c>
      <c r="CN38" s="238" t="n">
        <v>27</v>
      </c>
      <c r="CO38" s="238" t="n">
        <v>28</v>
      </c>
      <c r="CP38" s="238" t="n">
        <v>28</v>
      </c>
      <c r="CQ38" s="238" t="n">
        <v>26</v>
      </c>
      <c r="CR38" s="238" t="n">
        <v>26</v>
      </c>
      <c r="CS38" s="238" t="n">
        <v>27</v>
      </c>
      <c r="CT38" s="238" t="n">
        <v>30</v>
      </c>
      <c r="CU38" s="238" t="n">
        <v>29</v>
      </c>
      <c r="CV38" s="238" t="n">
        <v>27</v>
      </c>
      <c r="CW38" s="238" t="n">
        <v>26</v>
      </c>
      <c r="CX38" s="377" t="n">
        <v>24</v>
      </c>
      <c r="CY38" s="238" t="n">
        <v>23</v>
      </c>
      <c r="CZ38" s="238" t="n">
        <v>24</v>
      </c>
    </row>
    <row r="39" ht="13.15" customFormat="1" customHeight="1" s="315">
      <c r="A39" s="81">
        <f>A38</f>
        <v/>
      </c>
      <c r="B39" s="81">
        <f>B38</f>
        <v/>
      </c>
      <c r="C39" s="81">
        <f>A39&amp;B39&amp;F39</f>
        <v/>
      </c>
      <c r="D39" s="22" t="inlineStr">
        <is>
          <t xml:space="preserve">  </t>
        </is>
      </c>
      <c r="E39" s="398" t="n"/>
      <c r="F39" s="246" t="inlineStr">
        <is>
          <t>EE &amp; Family</t>
        </is>
      </c>
      <c r="G39" s="239" t="n">
        <v>12</v>
      </c>
      <c r="H39" s="399" t="n">
        <v>2113.73</v>
      </c>
      <c r="I39" s="400">
        <f>+H39-J39</f>
        <v/>
      </c>
      <c r="J39" s="400" t="n">
        <v>168.86</v>
      </c>
      <c r="K39" s="397">
        <f>+"Total:"&amp;TEXT(H39/L39-1,"0.00%")&amp;"/ EE:"&amp;TEXT(J39/M39-1,"0.00%")</f>
        <v/>
      </c>
      <c r="L39" s="397">
        <f>+[2]Legacy!E39</f>
        <v/>
      </c>
      <c r="M39" s="397">
        <f>+[2]Legacy!G39</f>
        <v/>
      </c>
      <c r="N39" s="239" t="n">
        <v>36</v>
      </c>
      <c r="O39" s="239" t="n">
        <v>35</v>
      </c>
      <c r="P39" s="239" t="n">
        <v>34</v>
      </c>
      <c r="Q39" s="239" t="n">
        <v>33</v>
      </c>
      <c r="R39" s="239" t="n">
        <v>32</v>
      </c>
      <c r="S39" s="239" t="n">
        <v>31</v>
      </c>
      <c r="T39" s="239" t="n">
        <v>31</v>
      </c>
      <c r="U39" s="239" t="n">
        <v>30</v>
      </c>
      <c r="V39" s="239" t="n">
        <v>29</v>
      </c>
      <c r="W39" s="239" t="n">
        <v>30</v>
      </c>
      <c r="X39" s="239" t="n">
        <v>27</v>
      </c>
      <c r="Y39" s="239" t="n">
        <v>29</v>
      </c>
      <c r="Z39" s="239" t="n">
        <v>22</v>
      </c>
      <c r="AA39" s="239" t="n">
        <v>23</v>
      </c>
      <c r="AB39" s="239" t="n">
        <v>23</v>
      </c>
      <c r="AC39" s="239" t="n">
        <v>23</v>
      </c>
      <c r="AD39" s="239" t="n">
        <v>25</v>
      </c>
      <c r="AE39" s="239" t="n">
        <v>25</v>
      </c>
      <c r="AF39" s="239" t="n">
        <v>24</v>
      </c>
      <c r="AG39" s="239" t="n">
        <v>23</v>
      </c>
      <c r="AH39" s="239" t="n">
        <v>22</v>
      </c>
      <c r="AI39" s="239" t="n">
        <v>23</v>
      </c>
      <c r="AJ39" s="239" t="n">
        <v>23</v>
      </c>
      <c r="AK39" s="239" t="n">
        <v>23</v>
      </c>
      <c r="AL39" s="239" t="n">
        <v>22</v>
      </c>
      <c r="AM39" s="239" t="n">
        <v>22</v>
      </c>
      <c r="AN39" s="239" t="n">
        <v>22</v>
      </c>
      <c r="AO39" s="239" t="n">
        <v>20</v>
      </c>
      <c r="AP39" s="239" t="n">
        <v>21</v>
      </c>
      <c r="AQ39" s="239" t="n">
        <v>23</v>
      </c>
      <c r="AR39" s="239" t="n">
        <v>23</v>
      </c>
      <c r="AS39" s="239" t="n">
        <v>21</v>
      </c>
      <c r="AT39" s="239" t="n">
        <v>23</v>
      </c>
      <c r="AU39" s="239" t="n">
        <v>25</v>
      </c>
      <c r="AV39" s="239" t="n">
        <v>26</v>
      </c>
      <c r="AW39" s="239" t="n">
        <v>26</v>
      </c>
      <c r="AX39" s="239" t="n">
        <v>27</v>
      </c>
      <c r="AY39" s="239" t="n">
        <v>28</v>
      </c>
      <c r="AZ39" s="239" t="n">
        <v>27</v>
      </c>
      <c r="BA39" s="239" t="n">
        <v>27</v>
      </c>
      <c r="BB39" s="239" t="n">
        <v>27</v>
      </c>
      <c r="BC39" s="239" t="n">
        <v>26</v>
      </c>
      <c r="BD39" s="239" t="n">
        <v>27</v>
      </c>
      <c r="BE39" s="239" t="n">
        <v>24</v>
      </c>
      <c r="BF39" s="239" t="n">
        <v>25</v>
      </c>
      <c r="BG39" s="239" t="n">
        <v>24</v>
      </c>
      <c r="BH39" s="239" t="n">
        <v>22</v>
      </c>
      <c r="BI39" s="239" t="n">
        <v>22</v>
      </c>
      <c r="BJ39" s="239" t="n">
        <v>23</v>
      </c>
      <c r="BK39" s="239" t="n">
        <v>23</v>
      </c>
      <c r="BL39" s="239" t="n">
        <v>22</v>
      </c>
      <c r="BM39" s="239" t="n">
        <v>20</v>
      </c>
      <c r="BN39" s="239" t="n">
        <v>20</v>
      </c>
      <c r="BO39" s="239" t="n">
        <v>20</v>
      </c>
      <c r="BP39" s="239" t="n">
        <v>20</v>
      </c>
      <c r="BQ39" s="239" t="n">
        <v>17</v>
      </c>
      <c r="BR39" s="239" t="n">
        <v>18</v>
      </c>
      <c r="BS39" s="239" t="n">
        <v>17</v>
      </c>
      <c r="BT39" s="239" t="n">
        <v>17</v>
      </c>
      <c r="BU39" s="239" t="n">
        <v>17</v>
      </c>
      <c r="BV39" s="239" t="n">
        <v>13</v>
      </c>
      <c r="BW39" s="239" t="n">
        <v>13</v>
      </c>
      <c r="BX39" s="239" t="n">
        <v>13</v>
      </c>
      <c r="BY39" s="239" t="n">
        <v>13</v>
      </c>
      <c r="BZ39" s="239" t="n">
        <v>13</v>
      </c>
      <c r="CA39" s="239" t="n">
        <v>14</v>
      </c>
      <c r="CB39" s="239" t="n">
        <v>14</v>
      </c>
      <c r="CC39" s="239" t="n">
        <v>12</v>
      </c>
      <c r="CD39" s="239" t="n">
        <v>12</v>
      </c>
      <c r="CE39" s="239" t="n">
        <v>11</v>
      </c>
      <c r="CF39" s="239" t="n">
        <v>10</v>
      </c>
      <c r="CG39" s="239" t="n">
        <v>11</v>
      </c>
      <c r="CH39" s="239" t="n">
        <v>11</v>
      </c>
      <c r="CI39" s="239" t="n">
        <v>11</v>
      </c>
      <c r="CJ39" s="239" t="n">
        <v>12</v>
      </c>
      <c r="CK39" s="239" t="n">
        <v>14</v>
      </c>
      <c r="CL39" s="239" t="n">
        <v>13</v>
      </c>
      <c r="CM39" s="239" t="n">
        <v>13</v>
      </c>
      <c r="CN39" s="239" t="n">
        <v>13</v>
      </c>
      <c r="CO39" s="239" t="n">
        <v>12</v>
      </c>
      <c r="CP39" s="239" t="n">
        <v>12</v>
      </c>
      <c r="CQ39" s="239" t="n">
        <v>12</v>
      </c>
      <c r="CR39" s="239" t="n">
        <v>12</v>
      </c>
      <c r="CS39" s="239" t="n">
        <v>12</v>
      </c>
      <c r="CT39" s="239" t="n">
        <v>11</v>
      </c>
      <c r="CU39" s="239" t="n">
        <v>12</v>
      </c>
      <c r="CV39" s="239" t="n">
        <v>11</v>
      </c>
      <c r="CW39" s="239" t="n">
        <v>10</v>
      </c>
      <c r="CX39" s="378" t="n">
        <v>11</v>
      </c>
      <c r="CY39" s="239" t="n">
        <v>11</v>
      </c>
      <c r="CZ39" s="239" t="n">
        <v>12</v>
      </c>
    </row>
    <row r="40" ht="13.5" customFormat="1" customHeight="1" s="315">
      <c r="A40" s="81">
        <f>A39</f>
        <v/>
      </c>
      <c r="B40" s="81">
        <f>B39</f>
        <v/>
      </c>
      <c r="C40" s="81" t="n"/>
      <c r="D40" s="20" t="n"/>
      <c r="E40" s="398" t="n"/>
      <c r="F40" s="69" t="inlineStr">
        <is>
          <t>Estimated Monthly Premium</t>
        </is>
      </c>
      <c r="G40" s="94">
        <f>SUM(G36:G39)</f>
        <v/>
      </c>
      <c r="H40" s="401">
        <f>SUMPRODUCT(H36:H39,$G36:$G39)</f>
        <v/>
      </c>
      <c r="I40" s="401">
        <f>SUMPRODUCT(I36:I39,$G36:$G39)</f>
        <v/>
      </c>
      <c r="J40" s="401">
        <f>SUMPRODUCT(J36:J39,$G36:$G39)</f>
        <v/>
      </c>
      <c r="K40" s="402" t="n"/>
      <c r="L40" s="402" t="n"/>
      <c r="M40" s="402" t="n"/>
      <c r="N40" s="94" t="n">
        <v>323</v>
      </c>
      <c r="O40" s="94" t="n">
        <v>321</v>
      </c>
      <c r="P40" s="94" t="n">
        <v>321</v>
      </c>
      <c r="Q40" s="94" t="n">
        <v>318</v>
      </c>
      <c r="R40" s="94" t="n">
        <v>315</v>
      </c>
      <c r="S40" s="94">
        <f>SUM(S36:S39)</f>
        <v/>
      </c>
      <c r="T40" s="94">
        <f>SUM(T36:T39)</f>
        <v/>
      </c>
      <c r="U40" s="94">
        <f>SUM(U36:U39)</f>
        <v/>
      </c>
      <c r="V40" s="94">
        <f>SUM(V36:V39)</f>
        <v/>
      </c>
      <c r="W40" s="94">
        <f>SUM(W36:W39)</f>
        <v/>
      </c>
      <c r="X40" s="94">
        <f>SUM(X36:X39)</f>
        <v/>
      </c>
      <c r="Y40" s="94">
        <f>SUM(Y36:Y39)</f>
        <v/>
      </c>
      <c r="Z40" s="94">
        <f>SUM(Z36:Z39)</f>
        <v/>
      </c>
      <c r="AA40" s="94">
        <f>SUM(AA36:AA39)</f>
        <v/>
      </c>
      <c r="AB40" s="94">
        <f>SUM(AB36:AB39)</f>
        <v/>
      </c>
      <c r="AC40" s="94">
        <f>SUM(AC36:AC39)</f>
        <v/>
      </c>
      <c r="AD40" s="94">
        <f>SUM(AD36:AD39)</f>
        <v/>
      </c>
      <c r="AE40" s="94">
        <f>SUM(AE36:AE39)</f>
        <v/>
      </c>
      <c r="AF40" s="94">
        <f>SUM(AF36:AF39)</f>
        <v/>
      </c>
      <c r="AG40" s="94">
        <f>SUM(AG36:AG39)</f>
        <v/>
      </c>
      <c r="AH40" s="94">
        <f>SUM(AH36:AH39)</f>
        <v/>
      </c>
      <c r="AI40" s="94">
        <f>SUM(AI36:AI39)</f>
        <v/>
      </c>
      <c r="AJ40" s="94">
        <f>SUM(AJ36:AJ39)</f>
        <v/>
      </c>
      <c r="AK40" s="94">
        <f>SUM(AK36:AK39)</f>
        <v/>
      </c>
      <c r="AL40" s="94">
        <f>SUM(AL36:AL39)</f>
        <v/>
      </c>
      <c r="AM40" s="94">
        <f>SUM(AM36:AM39)</f>
        <v/>
      </c>
      <c r="AN40" s="94">
        <f>SUM(AN36:AN39)</f>
        <v/>
      </c>
      <c r="AO40" s="94">
        <f>SUM(AO36:AO39)</f>
        <v/>
      </c>
      <c r="AP40" s="94">
        <f>SUM(AP36:AP39)</f>
        <v/>
      </c>
      <c r="AQ40" s="94">
        <f>SUM(AQ36:AQ39)</f>
        <v/>
      </c>
      <c r="AR40" s="94">
        <f>SUM(AR36:AR39)</f>
        <v/>
      </c>
      <c r="AS40" s="94">
        <f>SUM(AS36:AS39)</f>
        <v/>
      </c>
      <c r="AT40" s="94">
        <f>SUM(AT36:AT39)</f>
        <v/>
      </c>
      <c r="AU40" s="94">
        <f>SUM(AU36:AU39)</f>
        <v/>
      </c>
      <c r="AV40" s="94">
        <f>SUM(AV36:AV39)</f>
        <v/>
      </c>
      <c r="AW40" s="94">
        <f>SUM(AW36:AW39)</f>
        <v/>
      </c>
      <c r="AX40" s="94">
        <f>SUM(AX36:AX39)</f>
        <v/>
      </c>
      <c r="AY40" s="94">
        <f>SUM(AY36:AY39)</f>
        <v/>
      </c>
      <c r="AZ40" s="94">
        <f>SUM(AZ36:AZ39)</f>
        <v/>
      </c>
      <c r="BA40" s="94">
        <f>SUM(BA36:BA39)</f>
        <v/>
      </c>
      <c r="BB40" s="94">
        <f>SUM(BB36:BB39)</f>
        <v/>
      </c>
      <c r="BC40" s="94">
        <f>SUM(BC36:BC39)</f>
        <v/>
      </c>
      <c r="BD40" s="94">
        <f>SUM(BD36:BD39)</f>
        <v/>
      </c>
      <c r="BE40" s="94">
        <f>SUM(BE36:BE39)</f>
        <v/>
      </c>
      <c r="BF40" s="94">
        <f>SUM(BF36:BF39)</f>
        <v/>
      </c>
      <c r="BG40" s="94">
        <f>SUM(BG36:BG39)</f>
        <v/>
      </c>
      <c r="BH40" s="94">
        <f>SUM(BH36:BH39)</f>
        <v/>
      </c>
      <c r="BI40" s="94">
        <f>SUM(BI36:BI39)</f>
        <v/>
      </c>
      <c r="BJ40" s="94">
        <f>SUM(BJ36:BJ39)</f>
        <v/>
      </c>
      <c r="BK40" s="94">
        <f>SUM(BK36:BK39)</f>
        <v/>
      </c>
      <c r="BL40" s="94">
        <f>SUM(BL36:BL39)</f>
        <v/>
      </c>
      <c r="BM40" s="94">
        <f>SUM(BM36:BM39)</f>
        <v/>
      </c>
      <c r="BN40" s="94">
        <f>SUM(BN36:BN39)</f>
        <v/>
      </c>
      <c r="BO40" s="94">
        <f>SUM(BO36:BO39)</f>
        <v/>
      </c>
      <c r="BP40" s="94">
        <f>SUM(BP36:BP39)</f>
        <v/>
      </c>
      <c r="BQ40" s="94">
        <f>SUM(BQ36:BQ39)</f>
        <v/>
      </c>
      <c r="BR40" s="94">
        <f>SUM(BR36:BR39)</f>
        <v/>
      </c>
      <c r="BS40" s="94">
        <f>SUM(BS36:BS39)</f>
        <v/>
      </c>
      <c r="BT40" s="94">
        <f>SUM(BT36:BT39)</f>
        <v/>
      </c>
      <c r="BU40" s="94">
        <f>SUM(BU36:BU39)</f>
        <v/>
      </c>
      <c r="BV40" s="94">
        <f>SUM(BV36:BV39)</f>
        <v/>
      </c>
      <c r="BW40" s="94">
        <f>SUM(BW36:BW39)</f>
        <v/>
      </c>
      <c r="BX40" s="94">
        <f>SUM(BX36:BX39)</f>
        <v/>
      </c>
      <c r="BY40" s="94">
        <f>SUM(BY36:BY39)</f>
        <v/>
      </c>
      <c r="BZ40" s="94">
        <f>SUM(BZ36:BZ39)</f>
        <v/>
      </c>
      <c r="CA40" s="94">
        <f>SUM(CA36:CA39)</f>
        <v/>
      </c>
      <c r="CB40" s="94">
        <f>SUM(CB36:CB39)</f>
        <v/>
      </c>
      <c r="CC40" s="94">
        <f>SUM(CC36:CC39)</f>
        <v/>
      </c>
      <c r="CD40" s="94">
        <f>SUM(CD36:CD39)</f>
        <v/>
      </c>
      <c r="CE40" s="94">
        <f>SUM(CE36:CE39)</f>
        <v/>
      </c>
      <c r="CF40" s="94">
        <f>SUM(CF36:CF39)</f>
        <v/>
      </c>
      <c r="CG40" s="94">
        <f>SUM(CG36:CG39)</f>
        <v/>
      </c>
      <c r="CH40" s="94">
        <f>SUM(CH36:CH39)</f>
        <v/>
      </c>
      <c r="CI40" s="94">
        <f>SUM(CI36:CI39)</f>
        <v/>
      </c>
      <c r="CJ40" s="94">
        <f>SUM(CJ36:CJ39)</f>
        <v/>
      </c>
      <c r="CK40" s="94">
        <f>SUM(CK36:CK39)</f>
        <v/>
      </c>
      <c r="CL40" s="94">
        <f>SUM(CL36:CL39)</f>
        <v/>
      </c>
      <c r="CM40" s="94">
        <f>SUM(CM36:CM39)</f>
        <v/>
      </c>
      <c r="CN40" s="94">
        <f>SUM(CN36:CN39)</f>
        <v/>
      </c>
      <c r="CO40" s="94">
        <f>SUM(CO36:CO39)</f>
        <v/>
      </c>
      <c r="CP40" s="94">
        <f>SUM(CP36:CP39)</f>
        <v/>
      </c>
      <c r="CQ40" s="94">
        <f>SUM(CQ36:CQ39)</f>
        <v/>
      </c>
      <c r="CR40" s="94">
        <f>SUM(CR36:CR39)</f>
        <v/>
      </c>
      <c r="CS40" s="94">
        <f>SUM(CS36:CS39)</f>
        <v/>
      </c>
      <c r="CT40" s="94">
        <f>SUM(CT36:CT39)</f>
        <v/>
      </c>
      <c r="CU40" s="94" t="n">
        <v>208</v>
      </c>
      <c r="CV40" s="94">
        <f>SUM(CV36:CV39)</f>
        <v/>
      </c>
      <c r="CW40" s="94">
        <f>SUM(CW36:CW39)</f>
        <v/>
      </c>
      <c r="CX40" s="94">
        <f>SUM(CX36:CX39)</f>
        <v/>
      </c>
      <c r="CY40" s="94">
        <f>SUM(CY36:CY39)</f>
        <v/>
      </c>
      <c r="CZ40" s="94">
        <f>SUM(CZ36:CZ39)</f>
        <v/>
      </c>
    </row>
    <row r="41" ht="13.15" customFormat="1" customHeight="1" s="315">
      <c r="A41" s="81">
        <f>A40</f>
        <v/>
      </c>
      <c r="B41" s="81">
        <f>B40</f>
        <v/>
      </c>
      <c r="C41" s="81" t="n"/>
      <c r="D41" s="20" t="n"/>
      <c r="E41" s="398" t="n"/>
      <c r="F41" s="12" t="n"/>
      <c r="G41" s="16" t="n"/>
      <c r="H41" s="403" t="n"/>
      <c r="I41" s="403" t="n"/>
      <c r="J41" s="403" t="n"/>
      <c r="K41" s="404" t="n"/>
      <c r="L41" s="404" t="n"/>
      <c r="M41" s="404" t="n"/>
      <c r="N41" s="16" t="n"/>
      <c r="O41" s="16" t="n"/>
      <c r="P41" s="16" t="n"/>
      <c r="Q41" s="16" t="n"/>
      <c r="R41" s="16" t="n"/>
      <c r="S41" s="16" t="n"/>
      <c r="T41" s="16" t="n"/>
      <c r="U41" s="16" t="n"/>
      <c r="V41" s="16" t="n"/>
      <c r="W41" s="16" t="n"/>
      <c r="X41" s="16" t="n"/>
      <c r="Y41" s="16" t="n"/>
      <c r="Z41" s="16" t="n"/>
      <c r="AA41" s="16" t="n"/>
      <c r="AB41" s="16" t="n"/>
      <c r="AC41" s="16" t="n"/>
      <c r="AD41" s="16" t="n"/>
      <c r="AE41" s="16" t="n"/>
      <c r="AF41" s="16" t="n"/>
      <c r="AG41" s="16" t="n"/>
      <c r="AH41" s="16" t="n"/>
      <c r="AI41" s="16" t="n"/>
      <c r="AJ41" s="16" t="n"/>
      <c r="AK41" s="16" t="n"/>
      <c r="AL41" s="16" t="n"/>
      <c r="AM41" s="16" t="n"/>
      <c r="AN41" s="16" t="n"/>
      <c r="AO41" s="16" t="n"/>
      <c r="AP41" s="16" t="n"/>
      <c r="AQ41" s="16" t="n"/>
      <c r="AR41" s="16" t="n"/>
      <c r="AS41" s="16" t="n"/>
      <c r="AT41" s="16" t="n"/>
      <c r="AU41" s="16" t="n"/>
      <c r="AV41" s="16" t="n"/>
      <c r="AW41" s="16" t="n"/>
      <c r="AX41" s="16" t="n"/>
      <c r="AY41" s="16" t="n"/>
      <c r="AZ41" s="16" t="n"/>
      <c r="BA41" s="16" t="n"/>
      <c r="BB41" s="16" t="n"/>
      <c r="BC41" s="16" t="n"/>
      <c r="BD41" s="16" t="n"/>
      <c r="BE41" s="16" t="n"/>
      <c r="BF41" s="16" t="n"/>
      <c r="BG41" s="16" t="n"/>
      <c r="BH41" s="16" t="n"/>
      <c r="BI41" s="16" t="n"/>
      <c r="BJ41" s="16" t="n"/>
      <c r="BK41" s="16" t="n"/>
      <c r="BL41" s="16" t="n"/>
      <c r="BM41" s="16" t="n"/>
      <c r="BN41" s="16" t="n"/>
      <c r="BO41" s="16" t="n"/>
      <c r="BP41" s="16" t="n"/>
      <c r="BQ41" s="16" t="n"/>
      <c r="BR41" s="16" t="n"/>
      <c r="BS41" s="16" t="n"/>
      <c r="BT41" s="16" t="n"/>
      <c r="BU41" s="16" t="n"/>
      <c r="BV41" s="16" t="n"/>
      <c r="BW41" s="16" t="n"/>
      <c r="BX41" s="16" t="n"/>
      <c r="BY41" s="16" t="n"/>
      <c r="BZ41" s="16" t="n"/>
      <c r="CA41" s="16" t="n"/>
      <c r="CB41" s="16" t="n"/>
      <c r="CC41" s="16" t="n"/>
      <c r="CD41" s="16" t="n"/>
      <c r="CE41" s="16" t="n"/>
      <c r="CF41" s="16" t="n"/>
      <c r="CG41" s="16" t="n"/>
      <c r="CH41" s="16" t="n"/>
      <c r="CI41" s="16" t="n"/>
      <c r="CJ41" s="16" t="n"/>
      <c r="CK41" s="16" t="n"/>
      <c r="CL41" s="16" t="n"/>
      <c r="CM41" s="16" t="n"/>
      <c r="CN41" s="16" t="n"/>
      <c r="CO41" s="16" t="n"/>
      <c r="CP41" s="16" t="n"/>
      <c r="CQ41" s="16" t="n"/>
      <c r="CR41" s="16" t="n"/>
      <c r="CS41" s="16" t="n"/>
      <c r="CT41" s="16" t="n"/>
      <c r="CU41" s="16" t="n"/>
      <c r="CV41" s="16" t="n"/>
      <c r="CW41" s="16" t="n"/>
      <c r="CX41" s="16" t="n"/>
      <c r="CY41" s="16" t="n"/>
      <c r="CZ41" s="16" t="n"/>
    </row>
    <row r="42" ht="13.15" customFormat="1" customHeight="1" s="315">
      <c r="A42" s="81">
        <f>A41</f>
        <v/>
      </c>
      <c r="B42" s="81">
        <f>D42</f>
        <v/>
      </c>
      <c r="C42" s="81">
        <f>A42&amp;B42&amp;F42</f>
        <v/>
      </c>
      <c r="D42" s="64" t="inlineStr">
        <is>
          <t xml:space="preserve">PRIME VALUE PLAN (Self-Insured) </t>
        </is>
      </c>
      <c r="E42" s="394">
        <f>E4</f>
        <v/>
      </c>
      <c r="F42" s="246" t="inlineStr">
        <is>
          <t>EE</t>
        </is>
      </c>
      <c r="G42" s="238" t="n">
        <v>12</v>
      </c>
      <c r="H42" s="396" t="n">
        <v>518.77</v>
      </c>
      <c r="I42" s="396">
        <f>+H42-J42</f>
        <v/>
      </c>
      <c r="J42" s="396" t="n">
        <v>101.79</v>
      </c>
      <c r="K42" s="397" t="n"/>
      <c r="L42" s="397" t="n"/>
      <c r="M42" s="23" t="n"/>
      <c r="N42" s="238" t="n">
        <v>16</v>
      </c>
      <c r="O42" s="238" t="n">
        <v>17</v>
      </c>
      <c r="P42" s="238" t="n">
        <v>17</v>
      </c>
      <c r="Q42" s="238" t="n">
        <v>19</v>
      </c>
      <c r="R42" s="238" t="n">
        <v>19</v>
      </c>
      <c r="S42" s="238" t="n">
        <v>18</v>
      </c>
      <c r="T42" s="238" t="n">
        <v>16</v>
      </c>
      <c r="U42" s="238" t="n">
        <v>16</v>
      </c>
      <c r="V42" s="238" t="n">
        <v>16</v>
      </c>
      <c r="W42" s="238" t="n">
        <v>17</v>
      </c>
      <c r="X42" s="238" t="n">
        <v>16</v>
      </c>
      <c r="Y42" s="238" t="n">
        <v>17</v>
      </c>
      <c r="Z42" s="238" t="n">
        <v>15</v>
      </c>
      <c r="AA42" s="238" t="n">
        <v>18</v>
      </c>
      <c r="AB42" s="238" t="n">
        <v>18</v>
      </c>
      <c r="AC42" s="238" t="n">
        <v>19</v>
      </c>
      <c r="AD42" s="238" t="n">
        <v>22</v>
      </c>
      <c r="AE42" s="238" t="n">
        <v>22</v>
      </c>
      <c r="AF42" s="238" t="n">
        <v>19</v>
      </c>
      <c r="AG42" s="238" t="n">
        <v>20</v>
      </c>
      <c r="AH42" s="238" t="n">
        <v>19</v>
      </c>
      <c r="AI42" s="238" t="n">
        <v>20</v>
      </c>
      <c r="AJ42" s="238" t="n">
        <v>20</v>
      </c>
      <c r="AK42" s="238" t="n">
        <v>20</v>
      </c>
      <c r="AL42" s="238" t="n">
        <v>13</v>
      </c>
      <c r="AM42" s="238" t="n">
        <v>14</v>
      </c>
      <c r="AN42" s="238" t="n">
        <v>13</v>
      </c>
      <c r="AO42" s="238" t="n">
        <v>13</v>
      </c>
      <c r="AP42" s="238" t="n">
        <v>13</v>
      </c>
      <c r="AQ42" s="238" t="n">
        <v>13</v>
      </c>
      <c r="AR42" s="238" t="n">
        <v>14</v>
      </c>
      <c r="AS42" s="238" t="n">
        <v>14</v>
      </c>
      <c r="AT42" s="238" t="n">
        <v>13</v>
      </c>
      <c r="AU42" s="238" t="n">
        <v>14</v>
      </c>
      <c r="AV42" s="238" t="n">
        <v>15</v>
      </c>
      <c r="AW42" s="238" t="n">
        <v>16</v>
      </c>
      <c r="AX42" s="238" t="n">
        <v>16</v>
      </c>
      <c r="AY42" s="238" t="n">
        <v>14</v>
      </c>
      <c r="AZ42" s="238" t="n">
        <v>11</v>
      </c>
      <c r="BA42" s="238" t="n">
        <v>12</v>
      </c>
      <c r="BB42" s="238" t="n">
        <v>13</v>
      </c>
      <c r="BC42" s="238" t="n">
        <v>11</v>
      </c>
      <c r="BD42" s="238" t="n">
        <v>10</v>
      </c>
      <c r="BE42" s="238" t="n">
        <v>11</v>
      </c>
      <c r="BF42" s="238" t="n">
        <v>11</v>
      </c>
      <c r="BG42" s="238" t="n">
        <v>11</v>
      </c>
      <c r="BH42" s="238" t="n">
        <v>11</v>
      </c>
      <c r="BI42" s="238" t="n">
        <v>11</v>
      </c>
      <c r="BJ42" s="238" t="n">
        <v>17</v>
      </c>
      <c r="BK42" s="238" t="n">
        <v>17</v>
      </c>
      <c r="BL42" s="238" t="n">
        <v>15</v>
      </c>
      <c r="BM42" s="238" t="n">
        <v>13</v>
      </c>
      <c r="BN42" s="238" t="n">
        <v>13</v>
      </c>
      <c r="BO42" s="238" t="n">
        <v>11</v>
      </c>
      <c r="BP42" s="238" t="n">
        <v>11</v>
      </c>
      <c r="BQ42" s="238" t="n">
        <v>9</v>
      </c>
      <c r="BR42" s="238" t="n">
        <v>8</v>
      </c>
      <c r="BS42" s="238" t="n">
        <v>8</v>
      </c>
      <c r="BT42" s="238" t="n">
        <v>8</v>
      </c>
      <c r="BU42" s="238" t="n">
        <v>9</v>
      </c>
      <c r="BV42" s="238" t="n">
        <v>12</v>
      </c>
      <c r="BW42" s="238" t="n">
        <v>11</v>
      </c>
      <c r="BX42" s="238" t="n">
        <v>11</v>
      </c>
      <c r="BY42" s="238" t="n">
        <v>11</v>
      </c>
      <c r="BZ42" s="238" t="n">
        <v>11</v>
      </c>
      <c r="CA42" s="238" t="n">
        <v>11</v>
      </c>
      <c r="CB42" s="238" t="n">
        <v>9</v>
      </c>
      <c r="CC42" s="238" t="n">
        <v>9</v>
      </c>
      <c r="CD42" s="238" t="n">
        <v>10</v>
      </c>
      <c r="CE42" s="238" t="n">
        <v>13</v>
      </c>
      <c r="CF42" s="238" t="n">
        <v>13</v>
      </c>
      <c r="CG42" s="238" t="n">
        <v>13</v>
      </c>
      <c r="CH42" s="238" t="n">
        <v>12</v>
      </c>
      <c r="CI42" s="238" t="n">
        <v>11</v>
      </c>
      <c r="CJ42" s="238" t="n">
        <v>11</v>
      </c>
      <c r="CK42" s="238" t="n">
        <v>11</v>
      </c>
      <c r="CL42" s="238" t="n">
        <v>9</v>
      </c>
      <c r="CM42" s="238" t="n">
        <v>9</v>
      </c>
      <c r="CN42" s="238" t="n">
        <v>12</v>
      </c>
      <c r="CO42" s="238" t="n">
        <v>12</v>
      </c>
      <c r="CP42" s="238" t="n">
        <v>10</v>
      </c>
      <c r="CQ42" s="238" t="n">
        <v>12</v>
      </c>
      <c r="CR42" s="238" t="n">
        <v>11</v>
      </c>
      <c r="CS42" s="238" t="n">
        <v>11</v>
      </c>
      <c r="CT42" s="238" t="n">
        <v>11</v>
      </c>
      <c r="CU42" s="238" t="n">
        <v>11</v>
      </c>
      <c r="CV42" s="238" t="n">
        <v>11</v>
      </c>
      <c r="CW42" s="238" t="n">
        <v>12</v>
      </c>
      <c r="CX42" s="377" t="n">
        <v>12</v>
      </c>
      <c r="CY42" s="238" t="n">
        <v>12</v>
      </c>
      <c r="CZ42" s="238" t="n">
        <v>11</v>
      </c>
    </row>
    <row r="43" ht="13.15" customFormat="1" customHeight="1" s="315">
      <c r="A43" s="81">
        <f>A42</f>
        <v/>
      </c>
      <c r="B43" s="81">
        <f>B42</f>
        <v/>
      </c>
      <c r="C43" s="81">
        <f>A43&amp;B43&amp;F43</f>
        <v/>
      </c>
      <c r="D43" s="22" t="n"/>
      <c r="E43" s="398" t="n"/>
      <c r="F43" s="246" t="inlineStr">
        <is>
          <t>EE &amp; Spouse</t>
        </is>
      </c>
      <c r="G43" s="238" t="n">
        <v>1</v>
      </c>
      <c r="H43" s="396" t="n">
        <v>1037.57</v>
      </c>
      <c r="I43" s="396">
        <f>+H43-J43</f>
        <v/>
      </c>
      <c r="J43" s="396" t="n">
        <v>237.79</v>
      </c>
      <c r="K43" s="397" t="n"/>
      <c r="L43" s="397" t="n"/>
      <c r="M43" s="23" t="n"/>
      <c r="N43" s="238" t="n">
        <v>0</v>
      </c>
      <c r="O43" s="238" t="n">
        <v>1</v>
      </c>
      <c r="P43" s="238" t="n">
        <v>1</v>
      </c>
      <c r="Q43" s="238" t="n">
        <v>1</v>
      </c>
      <c r="R43" s="238" t="n">
        <v>1</v>
      </c>
      <c r="S43" s="238" t="n">
        <v>2</v>
      </c>
      <c r="T43" s="238" t="n">
        <v>2</v>
      </c>
      <c r="U43" s="238" t="n">
        <v>2</v>
      </c>
      <c r="V43" s="238" t="n">
        <v>2</v>
      </c>
      <c r="W43" s="238" t="n">
        <v>2</v>
      </c>
      <c r="X43" s="238" t="n">
        <v>2</v>
      </c>
      <c r="Y43" s="238" t="n">
        <v>2</v>
      </c>
      <c r="Z43" s="238" t="n">
        <v>3</v>
      </c>
      <c r="AA43" s="238" t="n">
        <v>3</v>
      </c>
      <c r="AB43" s="238" t="n">
        <v>3</v>
      </c>
      <c r="AC43" s="238" t="n">
        <v>2</v>
      </c>
      <c r="AD43" s="238" t="n">
        <v>2</v>
      </c>
      <c r="AE43" s="238" t="n">
        <v>2</v>
      </c>
      <c r="AF43" s="238" t="n">
        <v>2</v>
      </c>
      <c r="AG43" s="238" t="n">
        <v>2</v>
      </c>
      <c r="AH43" s="238" t="n">
        <v>3</v>
      </c>
      <c r="AI43" s="238" t="n">
        <v>3</v>
      </c>
      <c r="AJ43" s="238" t="n">
        <v>3</v>
      </c>
      <c r="AK43" s="238" t="n">
        <v>3</v>
      </c>
      <c r="AL43" s="238" t="n">
        <v>4</v>
      </c>
      <c r="AM43" s="238" t="n">
        <v>3</v>
      </c>
      <c r="AN43" s="238" t="n">
        <v>4</v>
      </c>
      <c r="AO43" s="238" t="n">
        <v>4</v>
      </c>
      <c r="AP43" s="238" t="n">
        <v>3</v>
      </c>
      <c r="AQ43" s="238" t="n">
        <v>3</v>
      </c>
      <c r="AR43" s="238" t="n">
        <v>3</v>
      </c>
      <c r="AS43" s="238" t="n">
        <v>3</v>
      </c>
      <c r="AT43" s="238" t="n">
        <v>3</v>
      </c>
      <c r="AU43" s="238" t="n">
        <v>3</v>
      </c>
      <c r="AV43" s="238" t="n">
        <v>3</v>
      </c>
      <c r="AW43" s="238" t="n">
        <v>4</v>
      </c>
      <c r="AX43" s="238" t="n">
        <v>5</v>
      </c>
      <c r="AY43" s="238" t="n">
        <v>5</v>
      </c>
      <c r="AZ43" s="238" t="n">
        <v>5</v>
      </c>
      <c r="BA43" s="238" t="n">
        <v>5</v>
      </c>
      <c r="BB43" s="238" t="n">
        <v>5</v>
      </c>
      <c r="BC43" s="238" t="n">
        <v>3</v>
      </c>
      <c r="BD43" s="238" t="n">
        <v>3</v>
      </c>
      <c r="BE43" s="238" t="n">
        <v>3</v>
      </c>
      <c r="BF43" s="238" t="n">
        <v>3</v>
      </c>
      <c r="BG43" s="238" t="n">
        <v>3</v>
      </c>
      <c r="BH43" s="238" t="n">
        <v>3</v>
      </c>
      <c r="BI43" s="238" t="n">
        <v>2</v>
      </c>
      <c r="BJ43" s="238" t="n">
        <v>2</v>
      </c>
      <c r="BK43" s="238" t="n">
        <v>2</v>
      </c>
      <c r="BL43" s="238" t="n">
        <v>2</v>
      </c>
      <c r="BM43" s="238" t="n">
        <v>1</v>
      </c>
      <c r="BN43" s="238" t="n">
        <v>0</v>
      </c>
      <c r="BO43" s="238" t="n">
        <v>0</v>
      </c>
      <c r="BP43" s="238" t="n">
        <v>0</v>
      </c>
      <c r="BQ43" s="238" t="n">
        <v>0</v>
      </c>
      <c r="BR43" s="238" t="n">
        <v>0</v>
      </c>
      <c r="BS43" s="238" t="n">
        <v>0</v>
      </c>
      <c r="BT43" s="238" t="n">
        <v>0</v>
      </c>
      <c r="BU43" s="238" t="n">
        <v>0</v>
      </c>
      <c r="BV43" s="238" t="n">
        <v>1</v>
      </c>
      <c r="BW43" s="238" t="n">
        <v>1</v>
      </c>
      <c r="BX43" s="238" t="n">
        <v>1</v>
      </c>
      <c r="BY43" s="238" t="n">
        <v>1</v>
      </c>
      <c r="BZ43" s="238" t="n">
        <v>1</v>
      </c>
      <c r="CA43" s="238" t="n">
        <v>1</v>
      </c>
      <c r="CB43" s="238" t="n">
        <v>1</v>
      </c>
      <c r="CC43" s="238" t="n">
        <v>1</v>
      </c>
      <c r="CD43" s="238" t="n">
        <v>1</v>
      </c>
      <c r="CE43" s="238" t="n">
        <v>1</v>
      </c>
      <c r="CF43" s="238" t="n">
        <v>1</v>
      </c>
      <c r="CG43" s="238" t="n">
        <v>1</v>
      </c>
      <c r="CH43" s="238" t="n">
        <v>0</v>
      </c>
      <c r="CI43" s="238" t="n">
        <v>0</v>
      </c>
      <c r="CJ43" s="238" t="n">
        <v>0</v>
      </c>
      <c r="CK43" s="238" t="n">
        <v>0</v>
      </c>
      <c r="CL43" s="238" t="n">
        <v>0</v>
      </c>
      <c r="CM43" s="238" t="n">
        <v>0</v>
      </c>
      <c r="CN43" s="238" t="n">
        <v>0</v>
      </c>
      <c r="CO43" s="238" t="n">
        <v>0</v>
      </c>
      <c r="CP43" s="238" t="n">
        <v>0</v>
      </c>
      <c r="CQ43" s="238" t="n">
        <v>0</v>
      </c>
      <c r="CR43" s="238" t="n">
        <v>0</v>
      </c>
      <c r="CS43" s="238" t="n">
        <v>1</v>
      </c>
      <c r="CT43" s="238" t="n">
        <v>0</v>
      </c>
      <c r="CU43" s="238" t="n">
        <v>0</v>
      </c>
      <c r="CV43" s="238" t="n">
        <v>0</v>
      </c>
      <c r="CW43" s="238" t="n">
        <v>1</v>
      </c>
      <c r="CX43" s="377" t="n">
        <v>1</v>
      </c>
      <c r="CY43" s="238" t="n">
        <v>1</v>
      </c>
      <c r="CZ43" s="238" t="n">
        <v>1</v>
      </c>
    </row>
    <row r="44" ht="13.15" customFormat="1" customHeight="1" s="315">
      <c r="A44" s="81">
        <f>A43</f>
        <v/>
      </c>
      <c r="B44" s="81">
        <f>B43</f>
        <v/>
      </c>
      <c r="C44" s="81">
        <f>A44&amp;B44&amp;F44</f>
        <v/>
      </c>
      <c r="D44" s="22" t="n"/>
      <c r="E44" s="398" t="n"/>
      <c r="F44" s="246" t="inlineStr">
        <is>
          <t>EE &amp; Child(ren)</t>
        </is>
      </c>
      <c r="G44" s="238" t="n">
        <v>0</v>
      </c>
      <c r="H44" s="396" t="n">
        <v>933.8</v>
      </c>
      <c r="I44" s="396">
        <f>+H44-J44</f>
        <v/>
      </c>
      <c r="J44" s="396" t="n">
        <v>198.56</v>
      </c>
      <c r="K44" s="397" t="n"/>
      <c r="L44" s="397" t="n"/>
      <c r="M44" s="23" t="n"/>
      <c r="N44" s="238" t="n">
        <v>3</v>
      </c>
      <c r="O44" s="238" t="n">
        <v>4</v>
      </c>
      <c r="P44" s="238" t="n">
        <v>3</v>
      </c>
      <c r="Q44" s="238" t="n">
        <v>3</v>
      </c>
      <c r="R44" s="238" t="n">
        <v>3</v>
      </c>
      <c r="S44" s="238" t="n">
        <v>3</v>
      </c>
      <c r="T44" s="238" t="n">
        <v>3</v>
      </c>
      <c r="U44" s="238" t="n">
        <v>3</v>
      </c>
      <c r="V44" s="238" t="n">
        <v>2</v>
      </c>
      <c r="W44" s="238" t="n">
        <v>1</v>
      </c>
      <c r="X44" s="238" t="n">
        <v>2</v>
      </c>
      <c r="Y44" s="238" t="n">
        <v>2</v>
      </c>
      <c r="Z44" s="238" t="n">
        <v>2</v>
      </c>
      <c r="AA44" s="238" t="n">
        <v>2</v>
      </c>
      <c r="AB44" s="238" t="n">
        <v>2</v>
      </c>
      <c r="AC44" s="238" t="n">
        <v>3</v>
      </c>
      <c r="AD44" s="238" t="n">
        <v>2</v>
      </c>
      <c r="AE44" s="238" t="n">
        <v>2</v>
      </c>
      <c r="AF44" s="238" t="n">
        <v>2</v>
      </c>
      <c r="AG44" s="238" t="n">
        <v>2</v>
      </c>
      <c r="AH44" s="238" t="n">
        <v>2</v>
      </c>
      <c r="AI44" s="238" t="n">
        <v>2</v>
      </c>
      <c r="AJ44" s="238" t="n">
        <v>2</v>
      </c>
      <c r="AK44" s="238" t="n">
        <v>2</v>
      </c>
      <c r="AL44" s="238" t="n">
        <v>4</v>
      </c>
      <c r="AM44" s="238" t="n">
        <v>4</v>
      </c>
      <c r="AN44" s="238" t="n">
        <v>4</v>
      </c>
      <c r="AO44" s="238" t="n">
        <v>3</v>
      </c>
      <c r="AP44" s="238" t="n">
        <v>3</v>
      </c>
      <c r="AQ44" s="238" t="n">
        <v>3</v>
      </c>
      <c r="AR44" s="238" t="n">
        <v>3</v>
      </c>
      <c r="AS44" s="238" t="n">
        <v>3</v>
      </c>
      <c r="AT44" s="238" t="n">
        <v>3</v>
      </c>
      <c r="AU44" s="238" t="n">
        <v>3</v>
      </c>
      <c r="AV44" s="238" t="n">
        <v>3</v>
      </c>
      <c r="AW44" s="238" t="n">
        <v>2</v>
      </c>
      <c r="AX44" s="238" t="n">
        <v>1</v>
      </c>
      <c r="AY44" s="238" t="n">
        <v>2</v>
      </c>
      <c r="AZ44" s="238" t="n">
        <v>2</v>
      </c>
      <c r="BA44" s="238" t="n">
        <v>3</v>
      </c>
      <c r="BB44" s="238" t="n">
        <v>3</v>
      </c>
      <c r="BC44" s="238" t="n">
        <v>3</v>
      </c>
      <c r="BD44" s="238" t="n">
        <v>3</v>
      </c>
      <c r="BE44" s="238" t="n">
        <v>3</v>
      </c>
      <c r="BF44" s="238" t="n">
        <v>3</v>
      </c>
      <c r="BG44" s="238" t="n">
        <v>3</v>
      </c>
      <c r="BH44" s="238" t="n">
        <v>3</v>
      </c>
      <c r="BI44" s="238" t="n">
        <v>3</v>
      </c>
      <c r="BJ44" s="238" t="n">
        <v>3</v>
      </c>
      <c r="BK44" s="238" t="n">
        <v>3</v>
      </c>
      <c r="BL44" s="238" t="n">
        <v>2</v>
      </c>
      <c r="BM44" s="238" t="n">
        <v>2</v>
      </c>
      <c r="BN44" s="238" t="n">
        <v>2</v>
      </c>
      <c r="BO44" s="238" t="n">
        <v>2</v>
      </c>
      <c r="BP44" s="238" t="n">
        <v>2</v>
      </c>
      <c r="BQ44" s="238" t="n">
        <v>3</v>
      </c>
      <c r="BR44" s="238" t="n">
        <v>1</v>
      </c>
      <c r="BS44" s="238" t="n">
        <v>1</v>
      </c>
      <c r="BT44" s="238" t="n">
        <v>1</v>
      </c>
      <c r="BU44" s="238" t="n">
        <v>1</v>
      </c>
      <c r="BV44" s="238" t="n">
        <v>1</v>
      </c>
      <c r="BW44" s="238" t="n">
        <v>1</v>
      </c>
      <c r="BX44" s="238" t="n">
        <v>1</v>
      </c>
      <c r="BY44" s="238" t="n">
        <v>1</v>
      </c>
      <c r="BZ44" s="238" t="n">
        <v>1</v>
      </c>
      <c r="CA44" s="238" t="n">
        <v>1</v>
      </c>
      <c r="CB44" s="238" t="n">
        <v>1</v>
      </c>
      <c r="CC44" s="238" t="n">
        <v>1</v>
      </c>
      <c r="CD44" s="238" t="n">
        <v>1</v>
      </c>
      <c r="CE44" s="238" t="n">
        <v>1</v>
      </c>
      <c r="CF44" s="238" t="n">
        <v>1</v>
      </c>
      <c r="CG44" s="238" t="n">
        <v>1</v>
      </c>
      <c r="CH44" s="238" t="n">
        <v>1</v>
      </c>
      <c r="CI44" s="238" t="n">
        <v>1</v>
      </c>
      <c r="CJ44" s="238" t="n">
        <v>1</v>
      </c>
      <c r="CK44" s="238" t="n">
        <v>1</v>
      </c>
      <c r="CL44" s="238" t="n">
        <v>1</v>
      </c>
      <c r="CM44" s="238" t="n">
        <v>1</v>
      </c>
      <c r="CN44" s="238" t="n">
        <v>1</v>
      </c>
      <c r="CO44" s="238" t="n">
        <v>0</v>
      </c>
      <c r="CP44" s="238" t="n">
        <v>0</v>
      </c>
      <c r="CQ44" s="238" t="n">
        <v>0</v>
      </c>
      <c r="CR44" s="238" t="n">
        <v>0</v>
      </c>
      <c r="CS44" s="238" t="n">
        <v>0</v>
      </c>
      <c r="CT44" s="238" t="n">
        <v>0</v>
      </c>
      <c r="CU44" s="238" t="n">
        <v>0</v>
      </c>
      <c r="CV44" s="238" t="n">
        <v>0</v>
      </c>
      <c r="CW44" s="238" t="n">
        <v>0</v>
      </c>
      <c r="CX44" s="377" t="n">
        <v>0</v>
      </c>
      <c r="CY44" s="238" t="n">
        <v>0</v>
      </c>
      <c r="CZ44" s="238" t="n">
        <v>0</v>
      </c>
    </row>
    <row r="45" ht="13.15" customFormat="1" customHeight="1" s="315">
      <c r="A45" s="81">
        <f>A44</f>
        <v/>
      </c>
      <c r="B45" s="81">
        <f>B44</f>
        <v/>
      </c>
      <c r="C45" s="81">
        <f>A45&amp;B45&amp;F45</f>
        <v/>
      </c>
      <c r="D45" s="22" t="n"/>
      <c r="E45" s="398" t="n"/>
      <c r="F45" s="246" t="inlineStr">
        <is>
          <t>EE &amp; Family</t>
        </is>
      </c>
      <c r="G45" s="239" t="n">
        <v>0</v>
      </c>
      <c r="H45" s="400" t="n">
        <v>1556.37</v>
      </c>
      <c r="I45" s="400">
        <f>+H45-J45</f>
        <v/>
      </c>
      <c r="J45" s="400" t="n">
        <v>396.28</v>
      </c>
      <c r="K45" s="408" t="n"/>
      <c r="L45" s="408" t="n"/>
      <c r="M45" s="23" t="n"/>
      <c r="N45" s="239" t="n">
        <v>1</v>
      </c>
      <c r="O45" s="239" t="n">
        <v>1</v>
      </c>
      <c r="P45" s="239" t="n">
        <v>1</v>
      </c>
      <c r="Q45" s="239" t="n">
        <v>1</v>
      </c>
      <c r="R45" s="239" t="n">
        <v>2</v>
      </c>
      <c r="S45" s="239" t="n">
        <v>2</v>
      </c>
      <c r="T45" s="239" t="n">
        <v>2</v>
      </c>
      <c r="U45" s="239" t="n">
        <v>1</v>
      </c>
      <c r="V45" s="239" t="n">
        <v>1</v>
      </c>
      <c r="W45" s="239" t="n">
        <v>1</v>
      </c>
      <c r="X45" s="239" t="n">
        <v>1</v>
      </c>
      <c r="Y45" s="239" t="n">
        <v>1</v>
      </c>
      <c r="Z45" s="239" t="n">
        <v>1</v>
      </c>
      <c r="AA45" s="239" t="n">
        <v>1</v>
      </c>
      <c r="AB45" s="239" t="n">
        <v>1</v>
      </c>
      <c r="AC45" s="239" t="n">
        <v>2</v>
      </c>
      <c r="AD45" s="239" t="n">
        <v>2</v>
      </c>
      <c r="AE45" s="239" t="n">
        <v>2</v>
      </c>
      <c r="AF45" s="239" t="n">
        <v>2</v>
      </c>
      <c r="AG45" s="239" t="n">
        <v>2</v>
      </c>
      <c r="AH45" s="239" t="n">
        <v>2</v>
      </c>
      <c r="AI45" s="239" t="n">
        <v>2</v>
      </c>
      <c r="AJ45" s="239" t="n">
        <v>2</v>
      </c>
      <c r="AK45" s="239" t="n">
        <v>2</v>
      </c>
      <c r="AL45" s="239" t="n">
        <v>2</v>
      </c>
      <c r="AM45" s="239" t="n">
        <v>2</v>
      </c>
      <c r="AN45" s="239" t="n">
        <v>1</v>
      </c>
      <c r="AO45" s="239" t="n">
        <v>1</v>
      </c>
      <c r="AP45" s="239" t="n">
        <v>1</v>
      </c>
      <c r="AQ45" s="239" t="n">
        <v>1</v>
      </c>
      <c r="AR45" s="239" t="n">
        <v>1</v>
      </c>
      <c r="AS45" s="239" t="n">
        <v>1</v>
      </c>
      <c r="AT45" s="239" t="n">
        <v>1</v>
      </c>
      <c r="AU45" s="239" t="n">
        <v>1</v>
      </c>
      <c r="AV45" s="239" t="n">
        <v>2</v>
      </c>
      <c r="AW45" s="239" t="n">
        <v>3</v>
      </c>
      <c r="AX45" s="239" t="n">
        <v>3</v>
      </c>
      <c r="AY45" s="239" t="n">
        <v>2</v>
      </c>
      <c r="AZ45" s="239" t="n">
        <v>2</v>
      </c>
      <c r="BA45" s="239" t="n">
        <v>2</v>
      </c>
      <c r="BB45" s="239" t="n">
        <v>2</v>
      </c>
      <c r="BC45" s="239" t="n">
        <v>2</v>
      </c>
      <c r="BD45" s="239" t="n">
        <v>2</v>
      </c>
      <c r="BE45" s="239" t="n">
        <v>2</v>
      </c>
      <c r="BF45" s="239" t="n">
        <v>2</v>
      </c>
      <c r="BG45" s="239" t="n">
        <v>2</v>
      </c>
      <c r="BH45" s="239" t="n">
        <v>2</v>
      </c>
      <c r="BI45" s="239" t="n">
        <v>2</v>
      </c>
      <c r="BJ45" s="239" t="n">
        <v>2</v>
      </c>
      <c r="BK45" s="239" t="n">
        <v>2</v>
      </c>
      <c r="BL45" s="239" t="n">
        <v>2</v>
      </c>
      <c r="BM45" s="239" t="n">
        <v>1</v>
      </c>
      <c r="BN45" s="239" t="n">
        <v>1</v>
      </c>
      <c r="BO45" s="239" t="n">
        <v>1</v>
      </c>
      <c r="BP45" s="239" t="n">
        <v>1</v>
      </c>
      <c r="BQ45" s="239" t="n">
        <v>1</v>
      </c>
      <c r="BR45" s="239" t="n">
        <v>1</v>
      </c>
      <c r="BS45" s="239" t="n">
        <v>1</v>
      </c>
      <c r="BT45" s="239" t="n">
        <v>1</v>
      </c>
      <c r="BU45" s="239" t="n">
        <v>1</v>
      </c>
      <c r="BV45" s="239" t="n">
        <v>1</v>
      </c>
      <c r="BW45" s="239" t="n">
        <v>1</v>
      </c>
      <c r="BX45" s="239" t="n">
        <v>2</v>
      </c>
      <c r="BY45" s="239" t="n">
        <v>2</v>
      </c>
      <c r="BZ45" s="239" t="n">
        <v>2</v>
      </c>
      <c r="CA45" s="239" t="n">
        <v>2</v>
      </c>
      <c r="CB45" s="239" t="n">
        <v>2</v>
      </c>
      <c r="CC45" s="239" t="n">
        <v>2</v>
      </c>
      <c r="CD45" s="239" t="n">
        <v>2</v>
      </c>
      <c r="CE45" s="239" t="n">
        <v>3</v>
      </c>
      <c r="CF45" s="239" t="n">
        <v>3</v>
      </c>
      <c r="CG45" s="239" t="n">
        <v>3</v>
      </c>
      <c r="CH45" s="239" t="n">
        <v>2</v>
      </c>
      <c r="CI45" s="239" t="n">
        <v>1</v>
      </c>
      <c r="CJ45" s="239" t="n">
        <v>1</v>
      </c>
      <c r="CK45" s="239" t="n">
        <v>1</v>
      </c>
      <c r="CL45" s="239" t="n">
        <v>1</v>
      </c>
      <c r="CM45" s="239" t="n">
        <v>1</v>
      </c>
      <c r="CN45" s="239" t="n">
        <v>1</v>
      </c>
      <c r="CO45" s="239" t="n">
        <v>1</v>
      </c>
      <c r="CP45" s="239" t="n">
        <v>1</v>
      </c>
      <c r="CQ45" s="239" t="n">
        <v>1</v>
      </c>
      <c r="CR45" s="239" t="n">
        <v>1</v>
      </c>
      <c r="CS45" s="239" t="n">
        <v>1</v>
      </c>
      <c r="CT45" s="239" t="n">
        <v>0</v>
      </c>
      <c r="CU45" s="239" t="n">
        <v>0</v>
      </c>
      <c r="CV45" s="239" t="n">
        <v>0</v>
      </c>
      <c r="CW45" s="239" t="n">
        <v>0</v>
      </c>
      <c r="CX45" s="378" t="n">
        <v>0</v>
      </c>
      <c r="CY45" s="239" t="n">
        <v>0</v>
      </c>
      <c r="CZ45" s="239" t="n">
        <v>0</v>
      </c>
    </row>
    <row r="46" ht="13.15" customFormat="1" customHeight="1" s="315">
      <c r="A46" s="81">
        <f>A45</f>
        <v/>
      </c>
      <c r="B46" s="81">
        <f>B45</f>
        <v/>
      </c>
      <c r="C46" s="81" t="n"/>
      <c r="D46" s="20" t="n"/>
      <c r="E46" s="398" t="n"/>
      <c r="F46" s="69" t="inlineStr">
        <is>
          <t>Estimated Monthly Premium</t>
        </is>
      </c>
      <c r="G46" s="94">
        <f>SUM(G42:G45)</f>
        <v/>
      </c>
      <c r="H46" s="401">
        <f>SUMPRODUCT(H42:H45,$G42:$G45)</f>
        <v/>
      </c>
      <c r="I46" s="401">
        <f>SUMPRODUCT(I42:I45,$G42:$G45)</f>
        <v/>
      </c>
      <c r="J46" s="401">
        <f>SUMPRODUCT(J42:J45,$G42:$G45)</f>
        <v/>
      </c>
      <c r="K46" s="402" t="n"/>
      <c r="L46" s="402" t="n"/>
      <c r="M46" s="402" t="n"/>
      <c r="N46" s="94" t="n">
        <v>20</v>
      </c>
      <c r="O46" s="94" t="n">
        <v>23</v>
      </c>
      <c r="P46" s="94" t="n">
        <v>22</v>
      </c>
      <c r="Q46" s="94" t="n">
        <v>24</v>
      </c>
      <c r="R46" s="94" t="n">
        <v>25</v>
      </c>
      <c r="S46" s="94">
        <f>SUM(S42:S45)</f>
        <v/>
      </c>
      <c r="T46" s="94">
        <f>SUM(T42:T45)</f>
        <v/>
      </c>
      <c r="U46" s="94">
        <f>SUM(U42:U45)</f>
        <v/>
      </c>
      <c r="V46" s="94">
        <f>SUM(V42:V45)</f>
        <v/>
      </c>
      <c r="W46" s="94">
        <f>SUM(W42:W45)</f>
        <v/>
      </c>
      <c r="X46" s="94">
        <f>SUM(X42:X45)</f>
        <v/>
      </c>
      <c r="Y46" s="94">
        <f>SUM(Y42:Y45)</f>
        <v/>
      </c>
      <c r="Z46" s="94">
        <f>SUM(Z42:Z45)</f>
        <v/>
      </c>
      <c r="AA46" s="94">
        <f>SUM(AA42:AA45)</f>
        <v/>
      </c>
      <c r="AB46" s="94">
        <f>SUM(AB42:AB45)</f>
        <v/>
      </c>
      <c r="AC46" s="94">
        <f>SUM(AC42:AC45)</f>
        <v/>
      </c>
      <c r="AD46" s="94">
        <f>SUM(AD42:AD45)</f>
        <v/>
      </c>
      <c r="AE46" s="94">
        <f>SUM(AE42:AE45)</f>
        <v/>
      </c>
      <c r="AF46" s="94">
        <f>SUM(AF42:AF45)</f>
        <v/>
      </c>
      <c r="AG46" s="94">
        <f>SUM(AG42:AG45)</f>
        <v/>
      </c>
      <c r="AH46" s="94">
        <f>SUM(AH42:AH45)</f>
        <v/>
      </c>
      <c r="AI46" s="94">
        <f>SUM(AI42:AI45)</f>
        <v/>
      </c>
      <c r="AJ46" s="94">
        <f>SUM(AJ42:AJ45)</f>
        <v/>
      </c>
      <c r="AK46" s="94">
        <f>SUM(AK42:AK45)</f>
        <v/>
      </c>
      <c r="AL46" s="94">
        <f>SUM(AL42:AL45)</f>
        <v/>
      </c>
      <c r="AM46" s="94">
        <f>SUM(AM42:AM45)</f>
        <v/>
      </c>
      <c r="AN46" s="94">
        <f>SUM(AN42:AN45)</f>
        <v/>
      </c>
      <c r="AO46" s="94">
        <f>SUM(AO42:AO45)</f>
        <v/>
      </c>
      <c r="AP46" s="94">
        <f>SUM(AP42:AP45)</f>
        <v/>
      </c>
      <c r="AQ46" s="94">
        <f>SUM(AQ42:AQ45)</f>
        <v/>
      </c>
      <c r="AR46" s="94">
        <f>SUM(AR42:AR45)</f>
        <v/>
      </c>
      <c r="AS46" s="94">
        <f>SUM(AS42:AS45)</f>
        <v/>
      </c>
      <c r="AT46" s="94">
        <f>SUM(AT42:AT45)</f>
        <v/>
      </c>
      <c r="AU46" s="94">
        <f>SUM(AU42:AU45)</f>
        <v/>
      </c>
      <c r="AV46" s="94">
        <f>SUM(AV42:AV45)</f>
        <v/>
      </c>
      <c r="AW46" s="94">
        <f>SUM(AW42:AW45)</f>
        <v/>
      </c>
      <c r="AX46" s="94">
        <f>SUM(AX42:AX45)</f>
        <v/>
      </c>
      <c r="AY46" s="94">
        <f>SUM(AY42:AY45)</f>
        <v/>
      </c>
      <c r="AZ46" s="94">
        <f>SUM(AZ42:AZ45)</f>
        <v/>
      </c>
      <c r="BA46" s="94">
        <f>SUM(BA42:BA45)</f>
        <v/>
      </c>
      <c r="BB46" s="94">
        <f>SUM(BB42:BB45)</f>
        <v/>
      </c>
      <c r="BC46" s="94">
        <f>SUM(BC42:BC45)</f>
        <v/>
      </c>
      <c r="BD46" s="94">
        <f>SUM(BD42:BD45)</f>
        <v/>
      </c>
      <c r="BE46" s="94">
        <f>SUM(BE42:BE45)</f>
        <v/>
      </c>
      <c r="BF46" s="94">
        <f>SUM(BF42:BF45)</f>
        <v/>
      </c>
      <c r="BG46" s="94">
        <f>SUM(BG42:BG45)</f>
        <v/>
      </c>
      <c r="BH46" s="94">
        <f>SUM(BH42:BH45)</f>
        <v/>
      </c>
      <c r="BI46" s="94">
        <f>SUM(BI42:BI45)</f>
        <v/>
      </c>
      <c r="BJ46" s="94">
        <f>SUM(BJ42:BJ45)</f>
        <v/>
      </c>
      <c r="BK46" s="94">
        <f>SUM(BK42:BK45)</f>
        <v/>
      </c>
      <c r="BL46" s="94">
        <f>SUM(BL42:BL45)</f>
        <v/>
      </c>
      <c r="BM46" s="94">
        <f>SUM(BM42:BM45)</f>
        <v/>
      </c>
      <c r="BN46" s="94">
        <f>SUM(BN42:BN45)</f>
        <v/>
      </c>
      <c r="BO46" s="94">
        <f>SUM(BO42:BO45)</f>
        <v/>
      </c>
      <c r="BP46" s="94">
        <f>SUM(BP42:BP45)</f>
        <v/>
      </c>
      <c r="BQ46" s="94">
        <f>SUM(BQ42:BQ45)</f>
        <v/>
      </c>
      <c r="BR46" s="94">
        <f>SUM(BR42:BR45)</f>
        <v/>
      </c>
      <c r="BS46" s="94">
        <f>SUM(BS42:BS45)</f>
        <v/>
      </c>
      <c r="BT46" s="94">
        <f>SUM(BT42:BT45)</f>
        <v/>
      </c>
      <c r="BU46" s="94">
        <f>SUM(BU42:BU45)</f>
        <v/>
      </c>
      <c r="BV46" s="94">
        <f>SUM(BV42:BV45)</f>
        <v/>
      </c>
      <c r="BW46" s="94">
        <f>SUM(BW42:BW45)</f>
        <v/>
      </c>
      <c r="BX46" s="94">
        <f>SUM(BX42:BX45)</f>
        <v/>
      </c>
      <c r="BY46" s="94">
        <f>SUM(BY42:BY45)</f>
        <v/>
      </c>
      <c r="BZ46" s="94">
        <f>SUM(BZ42:BZ45)</f>
        <v/>
      </c>
      <c r="CA46" s="94">
        <f>SUM(CA42:CA45)</f>
        <v/>
      </c>
      <c r="CB46" s="94">
        <f>SUM(CB42:CB45)</f>
        <v/>
      </c>
      <c r="CC46" s="94">
        <f>SUM(CC42:CC45)</f>
        <v/>
      </c>
      <c r="CD46" s="94">
        <f>SUM(CD42:CD45)</f>
        <v/>
      </c>
      <c r="CE46" s="94">
        <f>SUM(CE42:CE45)</f>
        <v/>
      </c>
      <c r="CF46" s="94">
        <f>SUM(CF42:CF45)</f>
        <v/>
      </c>
      <c r="CG46" s="94">
        <f>SUM(CG42:CG45)</f>
        <v/>
      </c>
      <c r="CH46" s="94">
        <f>SUM(CH42:CH45)</f>
        <v/>
      </c>
      <c r="CI46" s="94">
        <f>SUM(CI42:CI45)</f>
        <v/>
      </c>
      <c r="CJ46" s="94">
        <f>SUM(CJ42:CJ45)</f>
        <v/>
      </c>
      <c r="CK46" s="94">
        <f>SUM(CK42:CK45)</f>
        <v/>
      </c>
      <c r="CL46" s="94">
        <f>SUM(CL42:CL45)</f>
        <v/>
      </c>
      <c r="CM46" s="94">
        <f>SUM(CM42:CM45)</f>
        <v/>
      </c>
      <c r="CN46" s="94">
        <f>SUM(CN42:CN45)</f>
        <v/>
      </c>
      <c r="CO46" s="94">
        <f>SUM(CO42:CO45)</f>
        <v/>
      </c>
      <c r="CP46" s="94">
        <f>SUM(CP42:CP45)</f>
        <v/>
      </c>
      <c r="CQ46" s="94">
        <f>SUM(CQ42:CQ45)</f>
        <v/>
      </c>
      <c r="CR46" s="94">
        <f>SUM(CR42:CR45)</f>
        <v/>
      </c>
      <c r="CS46" s="94">
        <f>SUM(CS42:CS45)</f>
        <v/>
      </c>
      <c r="CT46" s="94">
        <f>SUM(CT42:CT45)</f>
        <v/>
      </c>
      <c r="CU46" s="94" t="n">
        <v>11</v>
      </c>
      <c r="CV46" s="94">
        <f>SUM(CV42:CV45)</f>
        <v/>
      </c>
      <c r="CW46" s="94">
        <f>SUM(CW42:CW45)</f>
        <v/>
      </c>
      <c r="CX46" s="94">
        <f>SUM(CX42:CX45)</f>
        <v/>
      </c>
      <c r="CY46" s="94">
        <f>SUM(CY42:CY45)</f>
        <v/>
      </c>
      <c r="CZ46" s="94">
        <f>SUM(CZ42:CZ45)</f>
        <v/>
      </c>
    </row>
    <row r="47" ht="13.15" customFormat="1" customHeight="1" s="315">
      <c r="A47" s="81">
        <f>A46</f>
        <v/>
      </c>
      <c r="B47" s="81">
        <f>B46</f>
        <v/>
      </c>
      <c r="C47" s="81" t="n"/>
      <c r="D47" s="20" t="n"/>
      <c r="E47" s="398" t="n"/>
      <c r="F47" s="12" t="n"/>
      <c r="G47" s="16" t="n"/>
      <c r="H47" s="403" t="n"/>
      <c r="I47" s="403" t="n"/>
      <c r="J47" s="403" t="n"/>
      <c r="K47" s="404" t="n"/>
      <c r="L47" s="404" t="n"/>
      <c r="M47" s="404" t="n"/>
      <c r="N47" s="16" t="n"/>
      <c r="O47" s="16" t="n"/>
      <c r="P47" s="16" t="n"/>
      <c r="Q47" s="16" t="n"/>
      <c r="R47" s="16" t="n"/>
      <c r="S47" s="16" t="n"/>
      <c r="T47" s="16" t="n"/>
      <c r="U47" s="16" t="n"/>
      <c r="V47" s="16" t="n"/>
      <c r="W47" s="16" t="n"/>
      <c r="X47" s="16" t="n"/>
      <c r="Y47" s="16" t="n"/>
      <c r="Z47" s="16" t="n"/>
      <c r="AA47" s="16" t="n"/>
      <c r="AB47" s="16" t="n"/>
      <c r="AC47" s="16" t="n"/>
      <c r="AD47" s="16" t="n"/>
      <c r="AE47" s="16" t="n"/>
      <c r="AF47" s="16" t="n"/>
      <c r="AG47" s="16" t="n"/>
      <c r="AH47" s="16" t="n"/>
      <c r="AI47" s="16" t="n"/>
      <c r="AJ47" s="16" t="n"/>
      <c r="AK47" s="16" t="n"/>
      <c r="AL47" s="16" t="n"/>
      <c r="AM47" s="16" t="n"/>
      <c r="AN47" s="16" t="n"/>
      <c r="AO47" s="16" t="n"/>
      <c r="AP47" s="16" t="n"/>
      <c r="AQ47" s="16" t="n"/>
      <c r="AR47" s="16" t="n"/>
      <c r="AS47" s="16" t="n"/>
      <c r="AT47" s="16" t="n"/>
      <c r="AU47" s="16" t="n"/>
      <c r="AV47" s="16" t="n"/>
      <c r="AW47" s="16" t="n"/>
      <c r="AX47" s="16" t="n"/>
      <c r="AY47" s="16" t="n"/>
      <c r="AZ47" s="16" t="n"/>
      <c r="BA47" s="16" t="n"/>
      <c r="BB47" s="16" t="n"/>
      <c r="BC47" s="16" t="n"/>
      <c r="BD47" s="16" t="n"/>
      <c r="BE47" s="16" t="n"/>
      <c r="BF47" s="16" t="n"/>
      <c r="BG47" s="16" t="n"/>
      <c r="BH47" s="16" t="n"/>
      <c r="BI47" s="16" t="n"/>
      <c r="BJ47" s="16" t="n"/>
      <c r="BK47" s="16" t="n"/>
      <c r="BL47" s="16" t="n"/>
      <c r="BM47" s="16" t="n"/>
      <c r="BN47" s="16" t="n"/>
      <c r="BO47" s="16" t="n"/>
      <c r="BP47" s="16" t="n"/>
      <c r="BQ47" s="16" t="n"/>
      <c r="BR47" s="16" t="n"/>
      <c r="BS47" s="16" t="n"/>
      <c r="BT47" s="16" t="n"/>
      <c r="BU47" s="16" t="n"/>
      <c r="BV47" s="16" t="n"/>
      <c r="BW47" s="16" t="n"/>
      <c r="BX47" s="16" t="n"/>
      <c r="BY47" s="16" t="n"/>
      <c r="BZ47" s="16" t="n"/>
      <c r="CA47" s="16" t="n"/>
      <c r="CB47" s="16" t="n"/>
      <c r="CC47" s="16" t="n"/>
      <c r="CD47" s="16" t="n"/>
      <c r="CE47" s="16" t="n"/>
      <c r="CF47" s="16" t="n"/>
      <c r="CG47" s="16" t="n"/>
      <c r="CH47" s="16" t="n"/>
      <c r="CI47" s="16" t="n"/>
      <c r="CJ47" s="16" t="n"/>
      <c r="CK47" s="16" t="n"/>
      <c r="CL47" s="16" t="n"/>
      <c r="CM47" s="16" t="n"/>
      <c r="CN47" s="16" t="n"/>
      <c r="CO47" s="16" t="n"/>
      <c r="CP47" s="16" t="n"/>
      <c r="CQ47" s="16" t="n"/>
      <c r="CR47" s="16" t="n"/>
      <c r="CS47" s="16" t="n"/>
      <c r="CT47" s="16" t="n"/>
      <c r="CU47" s="16" t="n"/>
      <c r="CV47" s="16" t="n"/>
      <c r="CW47" s="16" t="n"/>
      <c r="CX47" s="16" t="n"/>
      <c r="CY47" s="16" t="n"/>
      <c r="CZ47" s="16" t="n"/>
    </row>
    <row r="48" ht="13.15" customFormat="1" customHeight="1" s="315">
      <c r="A48" s="81">
        <f>A47</f>
        <v/>
      </c>
      <c r="B48" s="81">
        <f>B47</f>
        <v/>
      </c>
      <c r="C48" s="81" t="n"/>
      <c r="D48" s="71" t="inlineStr">
        <is>
          <t>Total Medical Monthly</t>
        </is>
      </c>
      <c r="E48" s="405" t="n"/>
      <c r="F48" s="29" t="inlineStr">
        <is>
          <t>Total Medical Employees</t>
        </is>
      </c>
      <c r="G48" s="30">
        <f>+G40+G46</f>
        <v/>
      </c>
      <c r="H48" s="406">
        <f>H40+H46</f>
        <v/>
      </c>
      <c r="I48" s="406">
        <f>I40+I46</f>
        <v/>
      </c>
      <c r="J48" s="406">
        <f>J40+J46</f>
        <v/>
      </c>
      <c r="K48" s="407" t="n"/>
      <c r="L48" s="407" t="n"/>
      <c r="M48" s="407" t="n"/>
      <c r="N48" s="30" t="n">
        <v>343</v>
      </c>
      <c r="O48" s="30" t="n">
        <v>344</v>
      </c>
      <c r="P48" s="30" t="n">
        <v>343</v>
      </c>
      <c r="Q48" s="30" t="n">
        <v>342</v>
      </c>
      <c r="R48" s="30" t="n">
        <v>340</v>
      </c>
      <c r="S48" s="30">
        <f>+S40+S46</f>
        <v/>
      </c>
      <c r="T48" s="30">
        <f>+T40+T46</f>
        <v/>
      </c>
      <c r="U48" s="30">
        <f>+U40+U46</f>
        <v/>
      </c>
      <c r="V48" s="30">
        <f>+V40+V46</f>
        <v/>
      </c>
      <c r="W48" s="30">
        <f>+W40+W46</f>
        <v/>
      </c>
      <c r="X48" s="30">
        <f>+X40+X46</f>
        <v/>
      </c>
      <c r="Y48" s="30">
        <f>+Y40+Y46</f>
        <v/>
      </c>
      <c r="Z48" s="30">
        <f>+Z40+Z46</f>
        <v/>
      </c>
      <c r="AA48" s="30">
        <f>+AA40+AA46</f>
        <v/>
      </c>
      <c r="AB48" s="30">
        <f>+AB40+AB46</f>
        <v/>
      </c>
      <c r="AC48" s="30">
        <f>+AC40+AC46</f>
        <v/>
      </c>
      <c r="AD48" s="30">
        <f>+AD40+AD46</f>
        <v/>
      </c>
      <c r="AE48" s="30">
        <f>+AE40+AE46</f>
        <v/>
      </c>
      <c r="AF48" s="30">
        <f>+AF40+AF46</f>
        <v/>
      </c>
      <c r="AG48" s="30">
        <f>+AG40+AG46</f>
        <v/>
      </c>
      <c r="AH48" s="30">
        <f>+AH40+AH46</f>
        <v/>
      </c>
      <c r="AI48" s="30">
        <f>+AI40+AI46</f>
        <v/>
      </c>
      <c r="AJ48" s="30">
        <f>+AJ40+AJ46</f>
        <v/>
      </c>
      <c r="AK48" s="30">
        <f>+AK40+AK46</f>
        <v/>
      </c>
      <c r="AL48" s="30">
        <f>+AL40+AL46</f>
        <v/>
      </c>
      <c r="AM48" s="30">
        <f>+AM40+AM46</f>
        <v/>
      </c>
      <c r="AN48" s="30">
        <f>+AN40+AN46</f>
        <v/>
      </c>
      <c r="AO48" s="30">
        <f>+AO40+AO46</f>
        <v/>
      </c>
      <c r="AP48" s="30">
        <f>+AP40+AP46</f>
        <v/>
      </c>
      <c r="AQ48" s="30">
        <f>+AQ40+AQ46</f>
        <v/>
      </c>
      <c r="AR48" s="30">
        <f>+AR40+AR46</f>
        <v/>
      </c>
      <c r="AS48" s="30">
        <f>+AS40+AS46</f>
        <v/>
      </c>
      <c r="AT48" s="30">
        <f>+AT40+AT46</f>
        <v/>
      </c>
      <c r="AU48" s="30">
        <f>+AU40+AU46</f>
        <v/>
      </c>
      <c r="AV48" s="30">
        <f>+AV40+AV46</f>
        <v/>
      </c>
      <c r="AW48" s="30">
        <f>+AW40+AW46</f>
        <v/>
      </c>
      <c r="AX48" s="30">
        <f>+AX40+AX46</f>
        <v/>
      </c>
      <c r="AY48" s="30">
        <f>+AY40+AY46</f>
        <v/>
      </c>
      <c r="AZ48" s="30">
        <f>+AZ40+AZ46</f>
        <v/>
      </c>
      <c r="BA48" s="30">
        <f>+BA40+BA46</f>
        <v/>
      </c>
      <c r="BB48" s="30">
        <f>+BB40+BB46</f>
        <v/>
      </c>
      <c r="BC48" s="30">
        <f>+BC40+BC46</f>
        <v/>
      </c>
      <c r="BD48" s="30">
        <f>+BD40+BD46</f>
        <v/>
      </c>
      <c r="BE48" s="30">
        <f>+BE40+BE46</f>
        <v/>
      </c>
      <c r="BF48" s="30">
        <f>+BF40+BF46</f>
        <v/>
      </c>
      <c r="BG48" s="30">
        <f>+BG40+BG46</f>
        <v/>
      </c>
      <c r="BH48" s="30">
        <f>+BH40+BH46</f>
        <v/>
      </c>
      <c r="BI48" s="30">
        <f>+BI40+BI46</f>
        <v/>
      </c>
      <c r="BJ48" s="30">
        <f>+BJ40+BJ46</f>
        <v/>
      </c>
      <c r="BK48" s="30">
        <f>+BK40+BK46</f>
        <v/>
      </c>
      <c r="BL48" s="30">
        <f>+BL40+BL46</f>
        <v/>
      </c>
      <c r="BM48" s="30">
        <f>+BM40+BM46</f>
        <v/>
      </c>
      <c r="BN48" s="30">
        <f>+BN40+BN46</f>
        <v/>
      </c>
      <c r="BO48" s="30">
        <f>+BO40+BO46</f>
        <v/>
      </c>
      <c r="BP48" s="30">
        <f>+BP40+BP46</f>
        <v/>
      </c>
      <c r="BQ48" s="30">
        <f>+BQ40+BQ46</f>
        <v/>
      </c>
      <c r="BR48" s="30">
        <f>+BR40+BR46</f>
        <v/>
      </c>
      <c r="BS48" s="30">
        <f>+BS40+BS46</f>
        <v/>
      </c>
      <c r="BT48" s="30">
        <f>+BT40+BT46</f>
        <v/>
      </c>
      <c r="BU48" s="30">
        <f>+BU40+BU46</f>
        <v/>
      </c>
      <c r="BV48" s="30">
        <f>+BV40+BV46</f>
        <v/>
      </c>
      <c r="BW48" s="30">
        <f>+BW40+BW46</f>
        <v/>
      </c>
      <c r="BX48" s="30">
        <f>+BX40+BX46</f>
        <v/>
      </c>
      <c r="BY48" s="30">
        <f>+BY40+BY46</f>
        <v/>
      </c>
      <c r="BZ48" s="30">
        <f>+BZ40+BZ46</f>
        <v/>
      </c>
      <c r="CA48" s="30">
        <f>+CA40+CA46</f>
        <v/>
      </c>
      <c r="CB48" s="30">
        <f>+CB40+CB46</f>
        <v/>
      </c>
      <c r="CC48" s="30">
        <f>+CC40+CC46</f>
        <v/>
      </c>
      <c r="CD48" s="30">
        <f>+CD40+CD46</f>
        <v/>
      </c>
      <c r="CE48" s="30">
        <f>+CE40+CE46</f>
        <v/>
      </c>
      <c r="CF48" s="30">
        <f>+CF40+CF46</f>
        <v/>
      </c>
      <c r="CG48" s="30">
        <f>+CG40+CG46</f>
        <v/>
      </c>
      <c r="CH48" s="30">
        <f>+CH40+CH46</f>
        <v/>
      </c>
      <c r="CI48" s="30">
        <f>+CI40+CI46</f>
        <v/>
      </c>
      <c r="CJ48" s="30">
        <f>+CJ40+CJ46</f>
        <v/>
      </c>
      <c r="CK48" s="30">
        <f>+CK40+CK46</f>
        <v/>
      </c>
      <c r="CL48" s="30">
        <f>+CL40+CL46</f>
        <v/>
      </c>
      <c r="CM48" s="30">
        <f>+CM40+CM46</f>
        <v/>
      </c>
      <c r="CN48" s="30">
        <f>+CN40+CN46</f>
        <v/>
      </c>
      <c r="CO48" s="30">
        <f>+CO40+CO46</f>
        <v/>
      </c>
      <c r="CP48" s="30">
        <f>+CP40+CP46</f>
        <v/>
      </c>
      <c r="CQ48" s="30">
        <f>+CQ40+CQ46</f>
        <v/>
      </c>
      <c r="CR48" s="30">
        <f>+CR40+CR46</f>
        <v/>
      </c>
      <c r="CS48" s="30">
        <f>+CS40+CS46</f>
        <v/>
      </c>
      <c r="CT48" s="30">
        <f>+CT40+CT46</f>
        <v/>
      </c>
      <c r="CU48" s="30" t="n">
        <v>219</v>
      </c>
      <c r="CV48" s="30">
        <f>+CV40+CV46</f>
        <v/>
      </c>
      <c r="CW48" s="30">
        <f>+CW40+CW46</f>
        <v/>
      </c>
      <c r="CX48" s="30">
        <f>+CX40+CX46</f>
        <v/>
      </c>
      <c r="CY48" s="30">
        <f>+CY40+CY46</f>
        <v/>
      </c>
      <c r="CZ48" s="30">
        <f>+CZ40+CZ46</f>
        <v/>
      </c>
    </row>
    <row r="49" ht="13.15" customFormat="1" customHeight="1" s="183">
      <c r="A49" s="81">
        <f>A48</f>
        <v/>
      </c>
      <c r="B49" s="81">
        <f>B48</f>
        <v/>
      </c>
      <c r="C49" s="81" t="n"/>
      <c r="D49" s="71" t="inlineStr">
        <is>
          <t>Total Medical Annual</t>
        </is>
      </c>
      <c r="E49" s="29" t="n"/>
      <c r="F49" s="89" t="n"/>
      <c r="G49" s="30" t="n"/>
      <c r="H49" s="406">
        <f>H48*12</f>
        <v/>
      </c>
      <c r="I49" s="406">
        <f>I48*12</f>
        <v/>
      </c>
      <c r="J49" s="406">
        <f>J48*12</f>
        <v/>
      </c>
      <c r="K49" s="407" t="n"/>
      <c r="L49" s="407" t="n"/>
      <c r="M49" s="407" t="n"/>
      <c r="N49" s="30" t="n"/>
      <c r="O49" s="30" t="n"/>
      <c r="P49" s="30" t="n"/>
      <c r="Q49" s="30" t="n"/>
      <c r="R49" s="30" t="n"/>
      <c r="S49" s="30" t="n"/>
      <c r="T49" s="30" t="n"/>
      <c r="U49" s="30" t="n"/>
      <c r="V49" s="30" t="n"/>
      <c r="W49" s="30" t="n"/>
      <c r="X49" s="30" t="n"/>
      <c r="Y49" s="30" t="n"/>
      <c r="Z49" s="30" t="n"/>
      <c r="AA49" s="30" t="n"/>
      <c r="AB49" s="30" t="n"/>
      <c r="AC49" s="30" t="n"/>
      <c r="AD49" s="30" t="n"/>
      <c r="AE49" s="30" t="n"/>
      <c r="AF49" s="30" t="n"/>
      <c r="AG49" s="30" t="n"/>
      <c r="AH49" s="30" t="n"/>
      <c r="AI49" s="30" t="n"/>
      <c r="AJ49" s="30" t="n"/>
      <c r="AK49" s="30" t="n"/>
      <c r="AL49" s="30" t="n"/>
      <c r="AM49" s="30" t="n"/>
      <c r="AN49" s="30" t="n"/>
      <c r="AO49" s="30" t="n"/>
      <c r="AP49" s="30" t="n"/>
      <c r="AQ49" s="30" t="n"/>
      <c r="AR49" s="30" t="n"/>
      <c r="AS49" s="30" t="n"/>
      <c r="AT49" s="30" t="n"/>
      <c r="AU49" s="30" t="n"/>
      <c r="AV49" s="30" t="n"/>
      <c r="AW49" s="30" t="n"/>
      <c r="AX49" s="30" t="n"/>
      <c r="AY49" s="30" t="n"/>
      <c r="AZ49" s="30" t="n"/>
      <c r="BA49" s="30" t="n"/>
      <c r="BB49" s="30" t="n"/>
      <c r="BC49" s="30" t="n"/>
      <c r="BD49" s="30" t="n"/>
      <c r="BE49" s="30" t="n"/>
      <c r="BF49" s="30" t="n"/>
      <c r="BG49" s="30" t="n"/>
      <c r="BH49" s="30" t="n"/>
      <c r="BI49" s="30" t="n"/>
      <c r="BJ49" s="30" t="n"/>
      <c r="BK49" s="30" t="n"/>
      <c r="BL49" s="30" t="n"/>
      <c r="BM49" s="30" t="n"/>
      <c r="BN49" s="30" t="n"/>
      <c r="BO49" s="30" t="n"/>
      <c r="BP49" s="30" t="n"/>
      <c r="BQ49" s="30" t="n"/>
      <c r="BR49" s="30" t="n"/>
      <c r="BS49" s="30" t="n"/>
      <c r="BT49" s="30" t="n"/>
      <c r="BU49" s="30" t="n"/>
      <c r="BV49" s="30" t="n"/>
      <c r="BW49" s="30" t="n"/>
      <c r="BX49" s="30" t="n"/>
      <c r="BY49" s="30" t="n"/>
      <c r="BZ49" s="30" t="n"/>
      <c r="CA49" s="30" t="n"/>
      <c r="CB49" s="30" t="n"/>
      <c r="CC49" s="30" t="n"/>
      <c r="CD49" s="30" t="n"/>
      <c r="CE49" s="30" t="n"/>
      <c r="CF49" s="30" t="n"/>
      <c r="CG49" s="30" t="n"/>
      <c r="CH49" s="30" t="n"/>
      <c r="CI49" s="30" t="n"/>
      <c r="CJ49" s="30" t="n"/>
      <c r="CK49" s="30" t="n"/>
      <c r="CL49" s="30" t="n"/>
      <c r="CM49" s="30" t="n"/>
      <c r="CN49" s="30" t="n"/>
      <c r="CO49" s="30" t="n"/>
      <c r="CP49" s="30" t="n"/>
      <c r="CQ49" s="30" t="n"/>
      <c r="CR49" s="30" t="n"/>
      <c r="CS49" s="30" t="n"/>
      <c r="CT49" s="30" t="n"/>
      <c r="CU49" s="30" t="n"/>
      <c r="CV49" s="30" t="n"/>
      <c r="CW49" s="30" t="n"/>
      <c r="CX49" s="30" t="n"/>
      <c r="CY49" s="30" t="n"/>
      <c r="CZ49" s="30" t="n"/>
    </row>
    <row r="50" ht="13.15" customFormat="1" customHeight="1" s="315">
      <c r="A50" s="81">
        <f>A49</f>
        <v/>
      </c>
      <c r="B50" s="81">
        <f>B49</f>
        <v/>
      </c>
      <c r="C50" s="81" t="n"/>
      <c r="D50" s="20" t="n"/>
      <c r="E50" s="398" t="n"/>
      <c r="F50" s="12" t="n"/>
      <c r="G50" s="16" t="n"/>
      <c r="H50" s="409" t="n"/>
      <c r="I50" s="409" t="n"/>
      <c r="J50" s="409" t="n"/>
      <c r="K50" s="410" t="n"/>
      <c r="L50" s="410" t="n"/>
      <c r="M50" s="410" t="n"/>
      <c r="N50" s="16" t="n"/>
      <c r="O50" s="16" t="n"/>
      <c r="P50" s="16" t="n"/>
      <c r="Q50" s="16" t="n"/>
      <c r="R50" s="16" t="n"/>
      <c r="S50" s="16" t="n"/>
      <c r="T50" s="16" t="n"/>
      <c r="U50" s="16" t="n"/>
      <c r="V50" s="16" t="n"/>
      <c r="W50" s="16" t="n"/>
      <c r="X50" s="16" t="n"/>
      <c r="Y50" s="16" t="n"/>
      <c r="Z50" s="16" t="n"/>
      <c r="AA50" s="16" t="n"/>
      <c r="AB50" s="16" t="n"/>
      <c r="AC50" s="16" t="n"/>
      <c r="AD50" s="16" t="n"/>
      <c r="AE50" s="16" t="n"/>
      <c r="AF50" s="16" t="n"/>
      <c r="AG50" s="16" t="n"/>
      <c r="AH50" s="16" t="n"/>
      <c r="AI50" s="16" t="n"/>
      <c r="AJ50" s="16" t="n"/>
      <c r="AK50" s="16" t="n"/>
      <c r="AL50" s="16" t="n"/>
      <c r="AM50" s="16" t="n"/>
      <c r="AN50" s="16" t="n"/>
      <c r="AO50" s="16" t="n"/>
      <c r="AP50" s="16" t="n"/>
      <c r="AQ50" s="16" t="n"/>
      <c r="AR50" s="16" t="n"/>
      <c r="AS50" s="16" t="n"/>
      <c r="AT50" s="16" t="n"/>
      <c r="AU50" s="16" t="n"/>
      <c r="AV50" s="16" t="n"/>
      <c r="AW50" s="16" t="n"/>
      <c r="AX50" s="16" t="n"/>
      <c r="AY50" s="16" t="n"/>
      <c r="AZ50" s="16" t="n"/>
      <c r="BA50" s="16" t="n"/>
      <c r="BB50" s="16" t="n"/>
      <c r="BC50" s="16" t="n"/>
      <c r="BD50" s="16" t="n"/>
      <c r="BE50" s="16" t="n"/>
      <c r="BF50" s="16" t="n"/>
      <c r="BG50" s="16" t="n"/>
      <c r="BH50" s="16" t="n"/>
      <c r="BI50" s="16" t="n"/>
      <c r="BJ50" s="16" t="n"/>
      <c r="BK50" s="16" t="n"/>
      <c r="BL50" s="16" t="n"/>
      <c r="BM50" s="16" t="n"/>
      <c r="BN50" s="16" t="n"/>
      <c r="BO50" s="16" t="n"/>
      <c r="BP50" s="16" t="n"/>
      <c r="BQ50" s="16" t="n"/>
      <c r="BR50" s="16" t="n"/>
      <c r="BS50" s="16" t="n"/>
      <c r="BT50" s="16" t="n"/>
      <c r="BU50" s="16" t="n"/>
      <c r="BV50" s="16" t="n"/>
      <c r="BW50" s="16" t="n"/>
      <c r="BX50" s="16" t="n"/>
      <c r="BY50" s="16" t="n"/>
      <c r="BZ50" s="16" t="n"/>
      <c r="CA50" s="16" t="n"/>
      <c r="CB50" s="16" t="n"/>
      <c r="CC50" s="16" t="n"/>
      <c r="CD50" s="16" t="n"/>
      <c r="CE50" s="16" t="n"/>
      <c r="CF50" s="16" t="n"/>
      <c r="CG50" s="16" t="n"/>
      <c r="CH50" s="16" t="n"/>
      <c r="CI50" s="16" t="n"/>
      <c r="CJ50" s="16" t="n"/>
      <c r="CK50" s="16" t="n"/>
      <c r="CL50" s="16" t="n"/>
      <c r="CM50" s="16" t="n"/>
      <c r="CN50" s="16" t="n"/>
      <c r="CO50" s="16" t="n"/>
      <c r="CP50" s="16" t="n"/>
      <c r="CQ50" s="16" t="n"/>
      <c r="CR50" s="16" t="n"/>
      <c r="CS50" s="16" t="n"/>
      <c r="CT50" s="16" t="n"/>
      <c r="CU50" s="16" t="n"/>
      <c r="CV50" s="16" t="n"/>
      <c r="CW50" s="16" t="n"/>
      <c r="CX50" s="16" t="n"/>
      <c r="CY50" s="16" t="n"/>
      <c r="CZ50" s="16" t="n"/>
    </row>
    <row r="51" ht="13.15" customFormat="1" customHeight="1" s="82">
      <c r="A51" s="81">
        <f>D51</f>
        <v/>
      </c>
      <c r="B51" s="81">
        <f>B50</f>
        <v/>
      </c>
      <c r="C51" s="81" t="n"/>
      <c r="D51" s="76" t="inlineStr">
        <is>
          <t>Chino Valley Medical Center RNs - Client ID H3300</t>
        </is>
      </c>
      <c r="E51" s="390" t="n"/>
      <c r="F51" s="78" t="n"/>
      <c r="G51" s="111" t="n"/>
      <c r="H51" s="391" t="n"/>
      <c r="I51" s="391" t="n"/>
      <c r="J51" s="392" t="n"/>
      <c r="K51" s="393" t="n"/>
      <c r="L51" s="393" t="n"/>
      <c r="M51" s="393" t="n"/>
      <c r="N51" s="111" t="n"/>
      <c r="O51" s="111" t="n"/>
      <c r="P51" s="111" t="n"/>
      <c r="Q51" s="111" t="n"/>
      <c r="R51" s="111" t="n"/>
      <c r="S51" s="111" t="n"/>
      <c r="T51" s="111" t="n"/>
      <c r="U51" s="111" t="n"/>
      <c r="V51" s="111" t="n"/>
      <c r="W51" s="111" t="n"/>
      <c r="X51" s="111" t="n"/>
      <c r="Y51" s="111" t="n"/>
      <c r="Z51" s="111" t="n"/>
      <c r="AA51" s="111" t="n"/>
      <c r="AB51" s="111" t="n"/>
      <c r="AC51" s="111" t="n"/>
      <c r="AD51" s="111" t="n"/>
      <c r="AE51" s="111" t="n"/>
      <c r="AF51" s="111" t="n"/>
      <c r="AG51" s="111" t="n"/>
      <c r="AH51" s="111" t="n"/>
      <c r="AI51" s="111" t="n"/>
      <c r="AJ51" s="111" t="n"/>
      <c r="AK51" s="111" t="n"/>
      <c r="AL51" s="111" t="n"/>
      <c r="AM51" s="111" t="n"/>
      <c r="AN51" s="111" t="n"/>
      <c r="AO51" s="111" t="n"/>
      <c r="AP51" s="111" t="n"/>
      <c r="AQ51" s="111" t="n"/>
      <c r="AR51" s="111" t="n"/>
      <c r="AS51" s="111" t="n"/>
      <c r="AT51" s="111" t="n"/>
      <c r="AU51" s="111" t="n"/>
      <c r="AV51" s="111" t="n"/>
      <c r="AW51" s="111" t="n"/>
      <c r="AX51" s="111" t="n"/>
      <c r="AY51" s="111" t="n"/>
      <c r="AZ51" s="111" t="n"/>
      <c r="BA51" s="111" t="n"/>
      <c r="BB51" s="111" t="n"/>
      <c r="BC51" s="111" t="n"/>
      <c r="BD51" s="111" t="n"/>
      <c r="BE51" s="111" t="n"/>
      <c r="BF51" s="111" t="n"/>
      <c r="BG51" s="111" t="n"/>
      <c r="BH51" s="111" t="n"/>
      <c r="BI51" s="111" t="n"/>
      <c r="BJ51" s="111" t="n"/>
      <c r="BK51" s="111" t="n"/>
      <c r="BL51" s="111" t="n"/>
      <c r="BM51" s="111" t="n"/>
      <c r="BN51" s="111" t="n"/>
      <c r="BO51" s="111" t="n"/>
      <c r="BP51" s="111" t="n"/>
      <c r="BQ51" s="111" t="n"/>
      <c r="BR51" s="111" t="n"/>
      <c r="BS51" s="111" t="n"/>
      <c r="BT51" s="111" t="n"/>
      <c r="BU51" s="111" t="n"/>
      <c r="BV51" s="111" t="n"/>
      <c r="BW51" s="111" t="n"/>
      <c r="BX51" s="111" t="n"/>
      <c r="BY51" s="111" t="n"/>
      <c r="BZ51" s="111" t="n"/>
      <c r="CA51" s="111" t="n"/>
      <c r="CB51" s="111" t="n"/>
      <c r="CC51" s="111" t="n"/>
      <c r="CD51" s="111" t="n"/>
      <c r="CE51" s="111" t="n"/>
      <c r="CF51" s="111" t="n"/>
      <c r="CG51" s="111" t="n"/>
      <c r="CH51" s="111" t="n"/>
      <c r="CI51" s="111" t="n"/>
      <c r="CJ51" s="111" t="n"/>
      <c r="CK51" s="111" t="n"/>
      <c r="CL51" s="111" t="n"/>
      <c r="CM51" s="111" t="n"/>
      <c r="CN51" s="111" t="n"/>
      <c r="CO51" s="111" t="n"/>
      <c r="CP51" s="111" t="n"/>
      <c r="CQ51" s="111" t="n"/>
      <c r="CR51" s="111" t="n"/>
      <c r="CS51" s="111" t="n"/>
      <c r="CT51" s="111" t="n"/>
      <c r="CU51" s="111" t="n"/>
      <c r="CV51" s="111" t="n"/>
      <c r="CW51" s="111" t="n"/>
      <c r="CX51" s="111" t="n"/>
      <c r="CY51" s="111" t="n"/>
      <c r="CZ51" s="111" t="n"/>
    </row>
    <row r="52" ht="13.15" customFormat="1" customHeight="1" s="315">
      <c r="A52" s="81">
        <f>A51</f>
        <v/>
      </c>
      <c r="B52" s="81">
        <f>B51</f>
        <v/>
      </c>
      <c r="C52" s="81" t="n"/>
      <c r="D52" s="20" t="n"/>
      <c r="E52" s="398" t="n"/>
      <c r="F52" s="12" t="n"/>
      <c r="G52" s="16" t="n"/>
      <c r="H52" s="403" t="n"/>
      <c r="I52" s="403" t="n"/>
      <c r="J52" s="403" t="n"/>
      <c r="K52" s="404" t="n"/>
      <c r="L52" s="404" t="n"/>
      <c r="M52" s="404" t="n"/>
      <c r="N52" s="16" t="n"/>
      <c r="O52" s="16" t="n"/>
      <c r="P52" s="16" t="n"/>
      <c r="Q52" s="16" t="n"/>
      <c r="R52" s="16" t="n"/>
      <c r="S52" s="16" t="n"/>
      <c r="T52" s="16" t="n"/>
      <c r="U52" s="16" t="n"/>
      <c r="V52" s="16" t="n"/>
      <c r="W52" s="16" t="n"/>
      <c r="X52" s="16" t="n"/>
      <c r="Y52" s="16" t="n"/>
      <c r="Z52" s="16" t="n"/>
      <c r="AA52" s="16" t="n"/>
      <c r="AB52" s="16" t="n"/>
      <c r="AC52" s="16" t="n"/>
      <c r="AD52" s="16" t="n"/>
      <c r="AE52" s="16" t="n"/>
      <c r="AF52" s="16" t="n"/>
      <c r="AG52" s="16" t="n"/>
      <c r="AH52" s="16" t="n"/>
      <c r="AI52" s="16" t="n"/>
      <c r="AJ52" s="16" t="n"/>
      <c r="AK52" s="16" t="n"/>
      <c r="AL52" s="16" t="n"/>
      <c r="AM52" s="16" t="n"/>
      <c r="AN52" s="16" t="n"/>
      <c r="AO52" s="16" t="n"/>
      <c r="AP52" s="16" t="n"/>
      <c r="AQ52" s="16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  <c r="CX52" s="16" t="n"/>
      <c r="CY52" s="16" t="n"/>
      <c r="CZ52" s="16" t="n"/>
    </row>
    <row r="53" ht="13.15" customFormat="1" customHeight="1" s="315">
      <c r="A53" s="81">
        <f>A52</f>
        <v/>
      </c>
      <c r="B53" s="81">
        <f>D53</f>
        <v/>
      </c>
      <c r="C53" s="81">
        <f>A53&amp;B53&amp;F53</f>
        <v/>
      </c>
      <c r="D53" s="64">
        <f>+$D$4</f>
        <v/>
      </c>
      <c r="E53" s="394">
        <f>E4</f>
        <v/>
      </c>
      <c r="F53" s="246" t="inlineStr">
        <is>
          <t>EE</t>
        </is>
      </c>
      <c r="G53" s="244" t="n">
        <v>43</v>
      </c>
      <c r="H53" s="395" t="n">
        <v>671</v>
      </c>
      <c r="I53" s="396">
        <f>+H53-J53</f>
        <v/>
      </c>
      <c r="J53" s="396" t="n">
        <v>0</v>
      </c>
      <c r="K53" s="397">
        <f>+"Total:"&amp;TEXT(H53/L53-1,"0.00%")&amp;"/ EE:"&amp;TEXT(J53/M53-1,"0.00%")</f>
        <v/>
      </c>
      <c r="L53" s="397">
        <f>+[2]Legacy!E53</f>
        <v/>
      </c>
      <c r="M53" s="397">
        <f>+[2]Legacy!G53</f>
        <v/>
      </c>
      <c r="N53" s="244" t="n">
        <v>18</v>
      </c>
      <c r="O53" s="244" t="n">
        <v>19</v>
      </c>
      <c r="P53" s="244" t="n">
        <v>18</v>
      </c>
      <c r="Q53" s="244" t="n">
        <v>17</v>
      </c>
      <c r="R53" s="244" t="n">
        <v>17</v>
      </c>
      <c r="S53" s="244" t="n">
        <v>16</v>
      </c>
      <c r="T53" s="244" t="n">
        <v>16</v>
      </c>
      <c r="U53" s="244" t="n">
        <v>16</v>
      </c>
      <c r="V53" s="244" t="n">
        <v>16</v>
      </c>
      <c r="W53" s="244" t="n">
        <v>14</v>
      </c>
      <c r="X53" s="244" t="n">
        <v>13</v>
      </c>
      <c r="Y53" s="244" t="n">
        <v>13</v>
      </c>
      <c r="Z53" s="244" t="n">
        <v>15</v>
      </c>
      <c r="AA53" s="244" t="n">
        <v>14</v>
      </c>
      <c r="AB53" s="244" t="n">
        <v>15</v>
      </c>
      <c r="AC53" s="244" t="n">
        <v>15</v>
      </c>
      <c r="AD53" s="244" t="n">
        <v>15</v>
      </c>
      <c r="AE53" s="244" t="n">
        <v>15</v>
      </c>
      <c r="AF53" s="244" t="n">
        <v>15</v>
      </c>
      <c r="AG53" s="244" t="n">
        <v>15</v>
      </c>
      <c r="AH53" s="244" t="n">
        <v>15</v>
      </c>
      <c r="AI53" s="244" t="n">
        <v>16</v>
      </c>
      <c r="AJ53" s="244" t="n">
        <v>15</v>
      </c>
      <c r="AK53" s="244" t="n">
        <v>15</v>
      </c>
      <c r="AL53" s="244" t="n">
        <v>14</v>
      </c>
      <c r="AM53" s="244" t="n">
        <v>15</v>
      </c>
      <c r="AN53" s="244" t="n">
        <v>15</v>
      </c>
      <c r="AO53" s="244" t="n">
        <v>17</v>
      </c>
      <c r="AP53" s="244" t="n">
        <v>16</v>
      </c>
      <c r="AQ53" s="244" t="n">
        <v>19</v>
      </c>
      <c r="AR53" s="244" t="n">
        <v>24</v>
      </c>
      <c r="AS53" s="244" t="n">
        <v>60</v>
      </c>
      <c r="AT53" s="244" t="n">
        <v>56</v>
      </c>
      <c r="AU53" s="244" t="n">
        <v>54</v>
      </c>
      <c r="AV53" s="244" t="n">
        <v>47</v>
      </c>
      <c r="AW53" s="244" t="n">
        <v>52</v>
      </c>
      <c r="AX53" s="244" t="n">
        <v>54</v>
      </c>
      <c r="AY53" s="244" t="n">
        <v>53</v>
      </c>
      <c r="AZ53" s="244" t="n">
        <v>47</v>
      </c>
      <c r="BA53" s="244" t="n">
        <v>46</v>
      </c>
      <c r="BB53" s="244" t="n">
        <v>42</v>
      </c>
      <c r="BC53" s="244" t="n">
        <v>41</v>
      </c>
      <c r="BD53" s="244" t="n">
        <v>36</v>
      </c>
      <c r="BE53" s="244" t="n">
        <v>37</v>
      </c>
      <c r="BF53" s="244" t="n">
        <v>36</v>
      </c>
      <c r="BG53" s="244" t="n">
        <v>33</v>
      </c>
      <c r="BH53" s="244" t="n">
        <v>34</v>
      </c>
      <c r="BI53" s="244" t="n">
        <v>28</v>
      </c>
      <c r="BJ53" s="244" t="n">
        <v>35</v>
      </c>
      <c r="BK53" s="244" t="n">
        <v>36</v>
      </c>
      <c r="BL53" s="244" t="n">
        <v>33</v>
      </c>
      <c r="BM53" s="244" t="n">
        <v>33</v>
      </c>
      <c r="BN53" s="244" t="n">
        <v>31</v>
      </c>
      <c r="BO53" s="244" t="n">
        <v>31</v>
      </c>
      <c r="BP53" s="244" t="n">
        <v>31</v>
      </c>
      <c r="BQ53" s="244" t="n">
        <v>28</v>
      </c>
      <c r="BR53" s="244" t="n">
        <v>25</v>
      </c>
      <c r="BS53" s="244" t="n">
        <v>23</v>
      </c>
      <c r="BT53" s="244" t="n">
        <v>23</v>
      </c>
      <c r="BU53" s="244" t="n">
        <v>20</v>
      </c>
      <c r="BV53" s="244" t="n">
        <v>23</v>
      </c>
      <c r="BW53" s="244" t="n">
        <v>21</v>
      </c>
      <c r="BX53" s="244" t="n">
        <v>21</v>
      </c>
      <c r="BY53" s="244" t="n">
        <v>21</v>
      </c>
      <c r="BZ53" s="244" t="n">
        <v>20</v>
      </c>
      <c r="CA53" s="244" t="n">
        <v>21</v>
      </c>
      <c r="CB53" s="244" t="n">
        <v>22</v>
      </c>
      <c r="CC53" s="244" t="n">
        <v>21</v>
      </c>
      <c r="CD53" s="244" t="n">
        <v>21</v>
      </c>
      <c r="CE53" s="244" t="n">
        <v>20</v>
      </c>
      <c r="CF53" s="244" t="n">
        <v>22</v>
      </c>
      <c r="CG53" s="244" t="n">
        <v>19</v>
      </c>
      <c r="CH53" s="244" t="n">
        <v>19</v>
      </c>
      <c r="CI53" s="244" t="n">
        <v>19</v>
      </c>
      <c r="CJ53" s="244" t="n">
        <v>18</v>
      </c>
      <c r="CK53" s="244" t="n">
        <v>22</v>
      </c>
      <c r="CL53" s="244" t="n">
        <v>22</v>
      </c>
      <c r="CM53" s="244" t="n">
        <v>24</v>
      </c>
      <c r="CN53" s="244" t="n">
        <v>27</v>
      </c>
      <c r="CO53" s="244" t="n">
        <v>29</v>
      </c>
      <c r="CP53" s="244" t="n">
        <v>29</v>
      </c>
      <c r="CQ53" s="244" t="n">
        <v>26</v>
      </c>
      <c r="CR53" s="244" t="n">
        <v>28</v>
      </c>
      <c r="CS53" s="244" t="n">
        <v>28</v>
      </c>
      <c r="CT53" s="244" t="n">
        <v>48</v>
      </c>
      <c r="CU53" s="244" t="n">
        <v>49</v>
      </c>
      <c r="CV53" s="244" t="n">
        <v>47</v>
      </c>
      <c r="CW53" s="244" t="n">
        <v>45</v>
      </c>
      <c r="CX53" s="323" t="n">
        <v>45</v>
      </c>
      <c r="CY53" s="244" t="n">
        <v>43</v>
      </c>
      <c r="CZ53" s="244" t="n">
        <v>43</v>
      </c>
    </row>
    <row r="54" ht="13.15" customFormat="1" customHeight="1" s="315">
      <c r="A54" s="81">
        <f>A53</f>
        <v/>
      </c>
      <c r="B54" s="81">
        <f>B53</f>
        <v/>
      </c>
      <c r="C54" s="81">
        <f>A54&amp;B54&amp;F54</f>
        <v/>
      </c>
      <c r="D54" s="22" t="n"/>
      <c r="E54" s="398" t="n"/>
      <c r="F54" s="246" t="inlineStr">
        <is>
          <t>EE &amp; Spouse</t>
        </is>
      </c>
      <c r="G54" s="244" t="n">
        <v>7</v>
      </c>
      <c r="H54" s="395" t="n">
        <v>1409.16</v>
      </c>
      <c r="I54" s="396">
        <f>+H54-J54</f>
        <v/>
      </c>
      <c r="J54" s="396" t="n">
        <v>112.57</v>
      </c>
      <c r="K54" s="397">
        <f>+"Total:"&amp;TEXT(H54/L54-1,"0.00%")&amp;"/ EE:"&amp;TEXT(J54/M54-1,"0.00%")</f>
        <v/>
      </c>
      <c r="L54" s="397">
        <f>+[2]Legacy!E54</f>
        <v/>
      </c>
      <c r="M54" s="397">
        <f>+[2]Legacy!G54</f>
        <v/>
      </c>
      <c r="N54" s="244" t="n">
        <v>10</v>
      </c>
      <c r="O54" s="244" t="n">
        <v>10</v>
      </c>
      <c r="P54" s="244" t="n">
        <v>10</v>
      </c>
      <c r="Q54" s="244" t="n">
        <v>10</v>
      </c>
      <c r="R54" s="244" t="n">
        <v>10</v>
      </c>
      <c r="S54" s="244" t="n">
        <v>10</v>
      </c>
      <c r="T54" s="244" t="n">
        <v>9</v>
      </c>
      <c r="U54" s="244" t="n">
        <v>9</v>
      </c>
      <c r="V54" s="244" t="n">
        <v>9</v>
      </c>
      <c r="W54" s="244" t="n">
        <v>9</v>
      </c>
      <c r="X54" s="244" t="n">
        <v>9</v>
      </c>
      <c r="Y54" s="244" t="n">
        <v>9</v>
      </c>
      <c r="Z54" s="244" t="n">
        <v>9</v>
      </c>
      <c r="AA54" s="244" t="n">
        <v>9</v>
      </c>
      <c r="AB54" s="244" t="n">
        <v>9</v>
      </c>
      <c r="AC54" s="244" t="n">
        <v>9</v>
      </c>
      <c r="AD54" s="244" t="n">
        <v>9</v>
      </c>
      <c r="AE54" s="244" t="n">
        <v>8</v>
      </c>
      <c r="AF54" s="244" t="n">
        <v>8</v>
      </c>
      <c r="AG54" s="244" t="n">
        <v>9</v>
      </c>
      <c r="AH54" s="244" t="n">
        <v>9</v>
      </c>
      <c r="AI54" s="244" t="n">
        <v>8</v>
      </c>
      <c r="AJ54" s="244" t="n">
        <v>8</v>
      </c>
      <c r="AK54" s="244" t="n">
        <v>8</v>
      </c>
      <c r="AL54" s="244" t="n">
        <v>7</v>
      </c>
      <c r="AM54" s="244" t="n">
        <v>7</v>
      </c>
      <c r="AN54" s="244" t="n">
        <v>7</v>
      </c>
      <c r="AO54" s="244" t="n">
        <v>7</v>
      </c>
      <c r="AP54" s="244" t="n">
        <v>7</v>
      </c>
      <c r="AQ54" s="244" t="n">
        <v>6</v>
      </c>
      <c r="AR54" s="244" t="n">
        <v>6</v>
      </c>
      <c r="AS54" s="244" t="n">
        <v>7</v>
      </c>
      <c r="AT54" s="244" t="n">
        <v>8</v>
      </c>
      <c r="AU54" s="244" t="n">
        <v>8</v>
      </c>
      <c r="AV54" s="244" t="n">
        <v>5</v>
      </c>
      <c r="AW54" s="244" t="n">
        <v>5</v>
      </c>
      <c r="AX54" s="244" t="n">
        <v>6</v>
      </c>
      <c r="AY54" s="244" t="n">
        <v>6</v>
      </c>
      <c r="AZ54" s="244" t="n">
        <v>6</v>
      </c>
      <c r="BA54" s="244" t="n">
        <v>5</v>
      </c>
      <c r="BB54" s="244" t="n">
        <v>5</v>
      </c>
      <c r="BC54" s="244" t="n">
        <v>4</v>
      </c>
      <c r="BD54" s="244" t="n">
        <v>3</v>
      </c>
      <c r="BE54" s="244" t="n">
        <v>3</v>
      </c>
      <c r="BF54" s="244" t="n">
        <v>3</v>
      </c>
      <c r="BG54" s="244" t="n">
        <v>3</v>
      </c>
      <c r="BH54" s="244" t="n">
        <v>2</v>
      </c>
      <c r="BI54" s="244" t="n">
        <v>2</v>
      </c>
      <c r="BJ54" s="244" t="n">
        <v>4</v>
      </c>
      <c r="BK54" s="244" t="n">
        <v>4</v>
      </c>
      <c r="BL54" s="244" t="n">
        <v>4</v>
      </c>
      <c r="BM54" s="244" t="n">
        <v>4</v>
      </c>
      <c r="BN54" s="244" t="n">
        <v>4</v>
      </c>
      <c r="BO54" s="244" t="n">
        <v>4</v>
      </c>
      <c r="BP54" s="244" t="n">
        <v>5</v>
      </c>
      <c r="BQ54" s="244" t="n">
        <v>4</v>
      </c>
      <c r="BR54" s="244" t="n">
        <v>5</v>
      </c>
      <c r="BS54" s="244" t="n">
        <v>5</v>
      </c>
      <c r="BT54" s="244" t="n">
        <v>5</v>
      </c>
      <c r="BU54" s="244" t="n">
        <v>5</v>
      </c>
      <c r="BV54" s="244" t="n">
        <v>5</v>
      </c>
      <c r="BW54" s="244" t="n">
        <v>5</v>
      </c>
      <c r="BX54" s="244" t="n">
        <v>5</v>
      </c>
      <c r="BY54" s="244" t="n">
        <v>5</v>
      </c>
      <c r="BZ54" s="244" t="n">
        <v>4</v>
      </c>
      <c r="CA54" s="244" t="n">
        <v>4</v>
      </c>
      <c r="CB54" s="244" t="n">
        <v>4</v>
      </c>
      <c r="CC54" s="244" t="n">
        <v>4</v>
      </c>
      <c r="CD54" s="244" t="n">
        <v>3</v>
      </c>
      <c r="CE54" s="244" t="n">
        <v>4</v>
      </c>
      <c r="CF54" s="244" t="n">
        <v>2</v>
      </c>
      <c r="CG54" s="244" t="n">
        <v>3</v>
      </c>
      <c r="CH54" s="244" t="n">
        <v>3</v>
      </c>
      <c r="CI54" s="244" t="n">
        <v>4</v>
      </c>
      <c r="CJ54" s="244" t="n">
        <v>4</v>
      </c>
      <c r="CK54" s="244" t="n">
        <v>4</v>
      </c>
      <c r="CL54" s="244" t="n">
        <v>5</v>
      </c>
      <c r="CM54" s="244" t="n">
        <v>6</v>
      </c>
      <c r="CN54" s="244" t="n">
        <v>6</v>
      </c>
      <c r="CO54" s="244" t="n">
        <v>5</v>
      </c>
      <c r="CP54" s="244" t="n">
        <v>4</v>
      </c>
      <c r="CQ54" s="244" t="n">
        <v>4</v>
      </c>
      <c r="CR54" s="244" t="n">
        <v>3</v>
      </c>
      <c r="CS54" s="244" t="n">
        <v>4</v>
      </c>
      <c r="CT54" s="244" t="n">
        <v>5</v>
      </c>
      <c r="CU54" s="244" t="n">
        <v>5</v>
      </c>
      <c r="CV54" s="244" t="n">
        <v>5</v>
      </c>
      <c r="CW54" s="244" t="n">
        <v>5</v>
      </c>
      <c r="CX54" s="323" t="n">
        <v>6</v>
      </c>
      <c r="CY54" s="244" t="n">
        <v>7</v>
      </c>
      <c r="CZ54" s="244" t="n">
        <v>7</v>
      </c>
    </row>
    <row r="55" ht="13.15" customFormat="1" customHeight="1" s="315">
      <c r="A55" s="81">
        <f>A54</f>
        <v/>
      </c>
      <c r="B55" s="81">
        <f>B54</f>
        <v/>
      </c>
      <c r="C55" s="81">
        <f>A55&amp;B55&amp;F55</f>
        <v/>
      </c>
      <c r="D55" s="22" t="n"/>
      <c r="E55" s="398" t="n"/>
      <c r="F55" s="246" t="inlineStr">
        <is>
          <t>EE &amp; Child(ren)</t>
        </is>
      </c>
      <c r="G55" s="244" t="n">
        <v>9</v>
      </c>
      <c r="H55" s="395" t="n">
        <v>1268.22</v>
      </c>
      <c r="I55" s="396">
        <f>+H55-J55</f>
        <v/>
      </c>
      <c r="J55" s="396" t="n">
        <v>101.32</v>
      </c>
      <c r="K55" s="397">
        <f>+"Total:"&amp;TEXT(H55/L55-1,"0.00%")&amp;"/ EE:"&amp;TEXT(J55/M55-1,"0.00%")</f>
        <v/>
      </c>
      <c r="L55" s="397">
        <f>+[2]Legacy!E55</f>
        <v/>
      </c>
      <c r="M55" s="397">
        <f>+[2]Legacy!G55</f>
        <v/>
      </c>
      <c r="N55" s="244" t="n">
        <v>12</v>
      </c>
      <c r="O55" s="244" t="n">
        <v>12</v>
      </c>
      <c r="P55" s="244" t="n">
        <v>13</v>
      </c>
      <c r="Q55" s="244" t="n">
        <v>13</v>
      </c>
      <c r="R55" s="244" t="n">
        <v>13</v>
      </c>
      <c r="S55" s="244" t="n">
        <v>13</v>
      </c>
      <c r="T55" s="244" t="n">
        <v>13</v>
      </c>
      <c r="U55" s="244" t="n">
        <v>13</v>
      </c>
      <c r="V55" s="244" t="n">
        <v>13</v>
      </c>
      <c r="W55" s="244" t="n">
        <v>13</v>
      </c>
      <c r="X55" s="244" t="n">
        <v>13</v>
      </c>
      <c r="Y55" s="244" t="n">
        <v>13</v>
      </c>
      <c r="Z55" s="244" t="n">
        <v>12</v>
      </c>
      <c r="AA55" s="244" t="n">
        <v>12</v>
      </c>
      <c r="AB55" s="244" t="n">
        <v>12</v>
      </c>
      <c r="AC55" s="244" t="n">
        <v>12</v>
      </c>
      <c r="AD55" s="244" t="n">
        <v>12</v>
      </c>
      <c r="AE55" s="244" t="n">
        <v>12</v>
      </c>
      <c r="AF55" s="244" t="n">
        <v>12</v>
      </c>
      <c r="AG55" s="244" t="n">
        <v>11</v>
      </c>
      <c r="AH55" s="244" t="n">
        <v>11</v>
      </c>
      <c r="AI55" s="244" t="n">
        <v>11</v>
      </c>
      <c r="AJ55" s="244" t="n">
        <v>11</v>
      </c>
      <c r="AK55" s="244" t="n">
        <v>11</v>
      </c>
      <c r="AL55" s="244" t="n">
        <v>10</v>
      </c>
      <c r="AM55" s="244" t="n">
        <v>10</v>
      </c>
      <c r="AN55" s="244" t="n">
        <v>9</v>
      </c>
      <c r="AO55" s="244" t="n">
        <v>8</v>
      </c>
      <c r="AP55" s="244" t="n">
        <v>8</v>
      </c>
      <c r="AQ55" s="244" t="n">
        <v>9</v>
      </c>
      <c r="AR55" s="244" t="n">
        <v>9</v>
      </c>
      <c r="AS55" s="244" t="n">
        <v>10</v>
      </c>
      <c r="AT55" s="244" t="n">
        <v>9</v>
      </c>
      <c r="AU55" s="244" t="n">
        <v>8</v>
      </c>
      <c r="AV55" s="244" t="n">
        <v>8</v>
      </c>
      <c r="AW55" s="244" t="n">
        <v>9</v>
      </c>
      <c r="AX55" s="244" t="n">
        <v>9</v>
      </c>
      <c r="AY55" s="244" t="n">
        <v>9</v>
      </c>
      <c r="AZ55" s="244" t="n">
        <v>10</v>
      </c>
      <c r="BA55" s="244" t="n">
        <v>10</v>
      </c>
      <c r="BB55" s="244" t="n">
        <v>9</v>
      </c>
      <c r="BC55" s="244" t="n">
        <v>9</v>
      </c>
      <c r="BD55" s="244" t="n">
        <v>9</v>
      </c>
      <c r="BE55" s="244" t="n">
        <v>9</v>
      </c>
      <c r="BF55" s="244" t="n">
        <v>10</v>
      </c>
      <c r="BG55" s="244" t="n">
        <v>9</v>
      </c>
      <c r="BH55" s="244" t="n">
        <v>9</v>
      </c>
      <c r="BI55" s="244" t="n">
        <v>9</v>
      </c>
      <c r="BJ55" s="244" t="n">
        <v>10</v>
      </c>
      <c r="BK55" s="244" t="n">
        <v>10</v>
      </c>
      <c r="BL55" s="244" t="n">
        <v>11</v>
      </c>
      <c r="BM55" s="244" t="n">
        <v>11</v>
      </c>
      <c r="BN55" s="244" t="n">
        <v>10</v>
      </c>
      <c r="BO55" s="244" t="n">
        <v>9</v>
      </c>
      <c r="BP55" s="244" t="n">
        <v>9</v>
      </c>
      <c r="BQ55" s="244" t="n">
        <v>11</v>
      </c>
      <c r="BR55" s="244" t="n">
        <v>10</v>
      </c>
      <c r="BS55" s="244" t="n">
        <v>10</v>
      </c>
      <c r="BT55" s="244" t="n">
        <v>11</v>
      </c>
      <c r="BU55" s="244" t="n">
        <v>10</v>
      </c>
      <c r="BV55" s="244" t="n">
        <v>12</v>
      </c>
      <c r="BW55" s="244" t="n">
        <v>10</v>
      </c>
      <c r="BX55" s="244" t="n">
        <v>11</v>
      </c>
      <c r="BY55" s="244" t="n">
        <v>11</v>
      </c>
      <c r="BZ55" s="244" t="n">
        <v>11</v>
      </c>
      <c r="CA55" s="244" t="n">
        <v>10</v>
      </c>
      <c r="CB55" s="244" t="n">
        <v>10</v>
      </c>
      <c r="CC55" s="244" t="n">
        <v>11</v>
      </c>
      <c r="CD55" s="244" t="n">
        <v>11</v>
      </c>
      <c r="CE55" s="244" t="n">
        <v>11</v>
      </c>
      <c r="CF55" s="244" t="n">
        <v>11</v>
      </c>
      <c r="CG55" s="244" t="n">
        <v>11</v>
      </c>
      <c r="CH55" s="244" t="n">
        <v>11</v>
      </c>
      <c r="CI55" s="244" t="n">
        <v>9</v>
      </c>
      <c r="CJ55" s="244" t="n">
        <v>9</v>
      </c>
      <c r="CK55" s="244" t="n">
        <v>7</v>
      </c>
      <c r="CL55" s="244" t="n">
        <v>7</v>
      </c>
      <c r="CM55" s="244" t="n">
        <v>6</v>
      </c>
      <c r="CN55" s="244" t="n">
        <v>7</v>
      </c>
      <c r="CO55" s="244" t="n">
        <v>7</v>
      </c>
      <c r="CP55" s="244" t="n">
        <v>8</v>
      </c>
      <c r="CQ55" s="244" t="n">
        <v>7</v>
      </c>
      <c r="CR55" s="244" t="n">
        <v>7</v>
      </c>
      <c r="CS55" s="244" t="n">
        <v>6</v>
      </c>
      <c r="CT55" s="244" t="n">
        <v>7</v>
      </c>
      <c r="CU55" s="244" t="n">
        <v>10</v>
      </c>
      <c r="CV55" s="244" t="n">
        <v>11</v>
      </c>
      <c r="CW55" s="244" t="n">
        <v>11</v>
      </c>
      <c r="CX55" s="323" t="n">
        <v>10</v>
      </c>
      <c r="CY55" s="244" t="n">
        <v>10</v>
      </c>
      <c r="CZ55" s="244" t="n">
        <v>9</v>
      </c>
    </row>
    <row r="56" ht="13.15" customFormat="1" customHeight="1" s="315">
      <c r="A56" s="81">
        <f>A55</f>
        <v/>
      </c>
      <c r="B56" s="81">
        <f>B55</f>
        <v/>
      </c>
      <c r="C56" s="81">
        <f>A56&amp;B56&amp;F56</f>
        <v/>
      </c>
      <c r="D56" s="22" t="n"/>
      <c r="E56" s="398" t="n"/>
      <c r="F56" s="246" t="inlineStr">
        <is>
          <t>EE &amp; Family</t>
        </is>
      </c>
      <c r="G56" s="245" t="n">
        <v>9</v>
      </c>
      <c r="H56" s="399" t="n">
        <v>2113.73</v>
      </c>
      <c r="I56" s="400">
        <f>+H56-J56</f>
        <v/>
      </c>
      <c r="J56" s="400" t="n">
        <v>168.86</v>
      </c>
      <c r="K56" s="397">
        <f>+"Total:"&amp;TEXT(H56/L56-1,"0.00%")&amp;"/ EE:"&amp;TEXT(J56/M56-1,"0.00%")</f>
        <v/>
      </c>
      <c r="L56" s="397">
        <f>+[2]Legacy!E56</f>
        <v/>
      </c>
      <c r="M56" s="397">
        <f>+[2]Legacy!G56</f>
        <v/>
      </c>
      <c r="N56" s="245" t="n">
        <v>6</v>
      </c>
      <c r="O56" s="245" t="n">
        <v>6</v>
      </c>
      <c r="P56" s="245" t="n">
        <v>6</v>
      </c>
      <c r="Q56" s="245" t="n">
        <v>6</v>
      </c>
      <c r="R56" s="245" t="n">
        <v>6</v>
      </c>
      <c r="S56" s="245" t="n">
        <v>5</v>
      </c>
      <c r="T56" s="245" t="n">
        <v>5</v>
      </c>
      <c r="U56" s="245" t="n">
        <v>5</v>
      </c>
      <c r="V56" s="245" t="n">
        <v>5</v>
      </c>
      <c r="W56" s="245" t="n">
        <v>5</v>
      </c>
      <c r="X56" s="245" t="n">
        <v>5</v>
      </c>
      <c r="Y56" s="245" t="n">
        <v>5</v>
      </c>
      <c r="Z56" s="245" t="n">
        <v>5</v>
      </c>
      <c r="AA56" s="245" t="n">
        <v>5</v>
      </c>
      <c r="AB56" s="245" t="n">
        <v>5</v>
      </c>
      <c r="AC56" s="245" t="n">
        <v>5</v>
      </c>
      <c r="AD56" s="245" t="n">
        <v>5</v>
      </c>
      <c r="AE56" s="245" t="n">
        <v>5</v>
      </c>
      <c r="AF56" s="245" t="n">
        <v>4</v>
      </c>
      <c r="AG56" s="245" t="n">
        <v>3</v>
      </c>
      <c r="AH56" s="245" t="n">
        <v>3</v>
      </c>
      <c r="AI56" s="245" t="n">
        <v>3</v>
      </c>
      <c r="AJ56" s="245" t="n">
        <v>3</v>
      </c>
      <c r="AK56" s="245" t="n">
        <v>3</v>
      </c>
      <c r="AL56" s="245" t="n">
        <v>3</v>
      </c>
      <c r="AM56" s="245" t="n">
        <v>3</v>
      </c>
      <c r="AN56" s="245" t="n">
        <v>3</v>
      </c>
      <c r="AO56" s="245" t="n">
        <v>3</v>
      </c>
      <c r="AP56" s="245" t="n">
        <v>3</v>
      </c>
      <c r="AQ56" s="245" t="n">
        <v>4</v>
      </c>
      <c r="AR56" s="245" t="n">
        <v>4</v>
      </c>
      <c r="AS56" s="245" t="n">
        <v>5</v>
      </c>
      <c r="AT56" s="245" t="n">
        <v>5</v>
      </c>
      <c r="AU56" s="245" t="n">
        <v>5</v>
      </c>
      <c r="AV56" s="245" t="n">
        <v>5</v>
      </c>
      <c r="AW56" s="245" t="n">
        <v>5</v>
      </c>
      <c r="AX56" s="245" t="n">
        <v>7</v>
      </c>
      <c r="AY56" s="245" t="n">
        <v>7</v>
      </c>
      <c r="AZ56" s="245" t="n">
        <v>8</v>
      </c>
      <c r="BA56" s="245" t="n">
        <v>8</v>
      </c>
      <c r="BB56" s="245" t="n">
        <v>8</v>
      </c>
      <c r="BC56" s="245" t="n">
        <v>8</v>
      </c>
      <c r="BD56" s="245" t="n">
        <v>8</v>
      </c>
      <c r="BE56" s="245" t="n">
        <v>8</v>
      </c>
      <c r="BF56" s="245" t="n">
        <v>9</v>
      </c>
      <c r="BG56" s="245" t="n">
        <v>8</v>
      </c>
      <c r="BH56" s="245" t="n">
        <v>8</v>
      </c>
      <c r="BI56" s="245" t="n">
        <v>6</v>
      </c>
      <c r="BJ56" s="245" t="n">
        <v>6</v>
      </c>
      <c r="BK56" s="245" t="n">
        <v>7</v>
      </c>
      <c r="BL56" s="245" t="n">
        <v>6</v>
      </c>
      <c r="BM56" s="245" t="n">
        <v>6</v>
      </c>
      <c r="BN56" s="245" t="n">
        <v>5</v>
      </c>
      <c r="BO56" s="245" t="n">
        <v>5</v>
      </c>
      <c r="BP56" s="245" t="n">
        <v>5</v>
      </c>
      <c r="BQ56" s="245" t="n">
        <v>5</v>
      </c>
      <c r="BR56" s="245" t="n">
        <v>4</v>
      </c>
      <c r="BS56" s="245" t="n">
        <v>4</v>
      </c>
      <c r="BT56" s="245" t="n">
        <v>4</v>
      </c>
      <c r="BU56" s="245" t="n">
        <v>4</v>
      </c>
      <c r="BV56" s="245" t="n">
        <v>4</v>
      </c>
      <c r="BW56" s="245" t="n">
        <v>4</v>
      </c>
      <c r="BX56" s="245" t="n">
        <v>4</v>
      </c>
      <c r="BY56" s="245" t="n">
        <v>4</v>
      </c>
      <c r="BZ56" s="245" t="n">
        <v>2</v>
      </c>
      <c r="CA56" s="245" t="n">
        <v>4</v>
      </c>
      <c r="CB56" s="245" t="n">
        <v>4</v>
      </c>
      <c r="CC56" s="245" t="n">
        <v>4</v>
      </c>
      <c r="CD56" s="245" t="n">
        <v>4</v>
      </c>
      <c r="CE56" s="245" t="n">
        <v>3</v>
      </c>
      <c r="CF56" s="245" t="n">
        <v>4</v>
      </c>
      <c r="CG56" s="245" t="n">
        <v>3</v>
      </c>
      <c r="CH56" s="245" t="n">
        <v>3</v>
      </c>
      <c r="CI56" s="245" t="n">
        <v>5</v>
      </c>
      <c r="CJ56" s="245" t="n">
        <v>5</v>
      </c>
      <c r="CK56" s="245" t="n">
        <v>5</v>
      </c>
      <c r="CL56" s="245" t="n">
        <v>5</v>
      </c>
      <c r="CM56" s="245" t="n">
        <v>5</v>
      </c>
      <c r="CN56" s="245" t="n">
        <v>6</v>
      </c>
      <c r="CO56" s="245" t="n">
        <v>8</v>
      </c>
      <c r="CP56" s="245" t="n">
        <v>8</v>
      </c>
      <c r="CQ56" s="245" t="n">
        <v>7</v>
      </c>
      <c r="CR56" s="245" t="n">
        <v>8</v>
      </c>
      <c r="CS56" s="245" t="n">
        <v>7</v>
      </c>
      <c r="CT56" s="245" t="n">
        <v>9</v>
      </c>
      <c r="CU56" s="245" t="n">
        <v>8</v>
      </c>
      <c r="CV56" s="245" t="n">
        <v>8</v>
      </c>
      <c r="CW56" s="245" t="n">
        <v>10</v>
      </c>
      <c r="CX56" s="324" t="n">
        <v>10</v>
      </c>
      <c r="CY56" s="245" t="n">
        <v>10</v>
      </c>
      <c r="CZ56" s="245" t="n">
        <v>9</v>
      </c>
    </row>
    <row r="57" ht="13.15" customFormat="1" customHeight="1" s="315">
      <c r="A57" s="81">
        <f>A56</f>
        <v/>
      </c>
      <c r="B57" s="81">
        <f>B56</f>
        <v/>
      </c>
      <c r="C57" s="81" t="n"/>
      <c r="D57" s="20" t="n"/>
      <c r="E57" s="398" t="n"/>
      <c r="F57" s="69" t="inlineStr">
        <is>
          <t>Estimated Monthly Premium</t>
        </is>
      </c>
      <c r="G57" s="94">
        <f>SUM(G53:G56)</f>
        <v/>
      </c>
      <c r="H57" s="401">
        <f>SUMPRODUCT(H53:H56,$G53:$G56)</f>
        <v/>
      </c>
      <c r="I57" s="401">
        <f>SUMPRODUCT(I53:I56,$G53:$G56)</f>
        <v/>
      </c>
      <c r="J57" s="401">
        <f>SUMPRODUCT(J53:J56,$G53:$G56)</f>
        <v/>
      </c>
      <c r="K57" s="402" t="n"/>
      <c r="L57" s="402" t="n"/>
      <c r="M57" s="402" t="n"/>
      <c r="N57" s="94" t="n">
        <v>46</v>
      </c>
      <c r="O57" s="94" t="n">
        <v>47</v>
      </c>
      <c r="P57" s="94" t="n">
        <v>47</v>
      </c>
      <c r="Q57" s="94" t="n">
        <v>46</v>
      </c>
      <c r="R57" s="94" t="n">
        <v>46</v>
      </c>
      <c r="S57" s="94">
        <f>SUM(S53:S56)</f>
        <v/>
      </c>
      <c r="T57" s="94">
        <f>SUM(T53:T56)</f>
        <v/>
      </c>
      <c r="U57" s="94">
        <f>SUM(U53:U56)</f>
        <v/>
      </c>
      <c r="V57" s="94">
        <f>SUM(V53:V56)</f>
        <v/>
      </c>
      <c r="W57" s="94">
        <f>SUM(W53:W56)</f>
        <v/>
      </c>
      <c r="X57" s="94">
        <f>SUM(X53:X56)</f>
        <v/>
      </c>
      <c r="Y57" s="94">
        <f>SUM(Y53:Y56)</f>
        <v/>
      </c>
      <c r="Z57" s="94">
        <f>SUM(Z53:Z56)</f>
        <v/>
      </c>
      <c r="AA57" s="94">
        <f>SUM(AA53:AA56)</f>
        <v/>
      </c>
      <c r="AB57" s="94">
        <f>SUM(AB53:AB56)</f>
        <v/>
      </c>
      <c r="AC57" s="94">
        <f>SUM(AC53:AC56)</f>
        <v/>
      </c>
      <c r="AD57" s="94">
        <f>SUM(AD53:AD56)</f>
        <v/>
      </c>
      <c r="AE57" s="94">
        <f>SUM(AE53:AE56)</f>
        <v/>
      </c>
      <c r="AF57" s="94">
        <f>SUM(AF53:AF56)</f>
        <v/>
      </c>
      <c r="AG57" s="94">
        <f>SUM(AG53:AG56)</f>
        <v/>
      </c>
      <c r="AH57" s="94">
        <f>SUM(AH53:AH56)</f>
        <v/>
      </c>
      <c r="AI57" s="94">
        <f>SUM(AI53:AI56)</f>
        <v/>
      </c>
      <c r="AJ57" s="94">
        <f>SUM(AJ53:AJ56)</f>
        <v/>
      </c>
      <c r="AK57" s="94">
        <f>SUM(AK53:AK56)</f>
        <v/>
      </c>
      <c r="AL57" s="94">
        <f>SUM(AL53:AL56)</f>
        <v/>
      </c>
      <c r="AM57" s="94">
        <f>SUM(AM53:AM56)</f>
        <v/>
      </c>
      <c r="AN57" s="94">
        <f>SUM(AN53:AN56)</f>
        <v/>
      </c>
      <c r="AO57" s="94">
        <f>SUM(AO53:AO56)</f>
        <v/>
      </c>
      <c r="AP57" s="94">
        <f>SUM(AP53:AP56)</f>
        <v/>
      </c>
      <c r="AQ57" s="94">
        <f>SUM(AQ53:AQ56)</f>
        <v/>
      </c>
      <c r="AR57" s="94">
        <f>SUM(AR53:AR56)</f>
        <v/>
      </c>
      <c r="AS57" s="94">
        <f>SUM(AS53:AS56)</f>
        <v/>
      </c>
      <c r="AT57" s="94">
        <f>SUM(AT53:AT56)</f>
        <v/>
      </c>
      <c r="AU57" s="94">
        <f>SUM(AU53:AU56)</f>
        <v/>
      </c>
      <c r="AV57" s="94">
        <f>SUM(AV53:AV56)</f>
        <v/>
      </c>
      <c r="AW57" s="94">
        <f>SUM(AW53:AW56)</f>
        <v/>
      </c>
      <c r="AX57" s="94">
        <f>SUM(AX53:AX56)</f>
        <v/>
      </c>
      <c r="AY57" s="94">
        <f>SUM(AY53:AY56)</f>
        <v/>
      </c>
      <c r="AZ57" s="94">
        <f>SUM(AZ53:AZ56)</f>
        <v/>
      </c>
      <c r="BA57" s="94">
        <f>SUM(BA53:BA56)</f>
        <v/>
      </c>
      <c r="BB57" s="94">
        <f>SUM(BB53:BB56)</f>
        <v/>
      </c>
      <c r="BC57" s="94">
        <f>SUM(BC53:BC56)</f>
        <v/>
      </c>
      <c r="BD57" s="94">
        <f>SUM(BD53:BD56)</f>
        <v/>
      </c>
      <c r="BE57" s="94">
        <f>SUM(BE53:BE56)</f>
        <v/>
      </c>
      <c r="BF57" s="94">
        <f>SUM(BF53:BF56)</f>
        <v/>
      </c>
      <c r="BG57" s="94">
        <f>SUM(BG53:BG56)</f>
        <v/>
      </c>
      <c r="BH57" s="94">
        <f>SUM(BH53:BH56)</f>
        <v/>
      </c>
      <c r="BI57" s="94">
        <f>SUM(BI53:BI56)</f>
        <v/>
      </c>
      <c r="BJ57" s="94">
        <f>SUM(BJ53:BJ56)</f>
        <v/>
      </c>
      <c r="BK57" s="94">
        <f>SUM(BK53:BK56)</f>
        <v/>
      </c>
      <c r="BL57" s="94">
        <f>SUM(BL53:BL56)</f>
        <v/>
      </c>
      <c r="BM57" s="94">
        <f>SUM(BM53:BM56)</f>
        <v/>
      </c>
      <c r="BN57" s="94">
        <f>SUM(BN53:BN56)</f>
        <v/>
      </c>
      <c r="BO57" s="94">
        <f>SUM(BO53:BO56)</f>
        <v/>
      </c>
      <c r="BP57" s="94">
        <f>SUM(BP53:BP56)</f>
        <v/>
      </c>
      <c r="BQ57" s="94">
        <f>SUM(BQ53:BQ56)</f>
        <v/>
      </c>
      <c r="BR57" s="94">
        <f>SUM(BR53:BR56)</f>
        <v/>
      </c>
      <c r="BS57" s="94">
        <f>SUM(BS53:BS56)</f>
        <v/>
      </c>
      <c r="BT57" s="94">
        <f>SUM(BT53:BT56)</f>
        <v/>
      </c>
      <c r="BU57" s="94">
        <f>SUM(BU53:BU56)</f>
        <v/>
      </c>
      <c r="BV57" s="94">
        <f>SUM(BV53:BV56)</f>
        <v/>
      </c>
      <c r="BW57" s="94">
        <f>SUM(BW53:BW56)</f>
        <v/>
      </c>
      <c r="BX57" s="94">
        <f>SUM(BX53:BX56)</f>
        <v/>
      </c>
      <c r="BY57" s="94">
        <f>SUM(BY53:BY56)</f>
        <v/>
      </c>
      <c r="BZ57" s="94">
        <f>SUM(BZ53:BZ56)</f>
        <v/>
      </c>
      <c r="CA57" s="94">
        <f>SUM(CA53:CA56)</f>
        <v/>
      </c>
      <c r="CB57" s="94">
        <f>SUM(CB53:CB56)</f>
        <v/>
      </c>
      <c r="CC57" s="94">
        <f>SUM(CC53:CC56)</f>
        <v/>
      </c>
      <c r="CD57" s="94">
        <f>SUM(CD53:CD56)</f>
        <v/>
      </c>
      <c r="CE57" s="94">
        <f>SUM(CE53:CE56)</f>
        <v/>
      </c>
      <c r="CF57" s="94">
        <f>SUM(CF53:CF56)</f>
        <v/>
      </c>
      <c r="CG57" s="94">
        <f>SUM(CG53:CG56)</f>
        <v/>
      </c>
      <c r="CH57" s="94">
        <f>SUM(CH53:CH56)</f>
        <v/>
      </c>
      <c r="CI57" s="94">
        <f>SUM(CI53:CI56)</f>
        <v/>
      </c>
      <c r="CJ57" s="94">
        <f>SUM(CJ53:CJ56)</f>
        <v/>
      </c>
      <c r="CK57" s="94">
        <f>SUM(CK53:CK56)</f>
        <v/>
      </c>
      <c r="CL57" s="94">
        <f>SUM(CL53:CL56)</f>
        <v/>
      </c>
      <c r="CM57" s="94">
        <f>SUM(CM53:CM56)</f>
        <v/>
      </c>
      <c r="CN57" s="94">
        <f>SUM(CN53:CN56)</f>
        <v/>
      </c>
      <c r="CO57" s="94">
        <f>SUM(CO53:CO56)</f>
        <v/>
      </c>
      <c r="CP57" s="94">
        <f>SUM(CP53:CP56)</f>
        <v/>
      </c>
      <c r="CQ57" s="94">
        <f>SUM(CQ53:CQ56)</f>
        <v/>
      </c>
      <c r="CR57" s="94">
        <f>SUM(CR53:CR56)</f>
        <v/>
      </c>
      <c r="CS57" s="94">
        <f>SUM(CS53:CS56)</f>
        <v/>
      </c>
      <c r="CT57" s="94">
        <f>SUM(CT53:CT56)</f>
        <v/>
      </c>
      <c r="CU57" s="94" t="n">
        <v>72</v>
      </c>
      <c r="CV57" s="94">
        <f>SUM(CV53:CV56)</f>
        <v/>
      </c>
      <c r="CW57" s="94">
        <f>SUM(CW53:CW56)</f>
        <v/>
      </c>
      <c r="CX57" s="94">
        <f>SUM(CX53:CX56)</f>
        <v/>
      </c>
      <c r="CY57" s="94">
        <f>SUM(CY53:CY56)</f>
        <v/>
      </c>
      <c r="CZ57" s="94">
        <f>SUM(CZ53:CZ56)</f>
        <v/>
      </c>
    </row>
    <row r="58" ht="13.15" customFormat="1" customHeight="1" s="315">
      <c r="A58" s="81">
        <f>A57</f>
        <v/>
      </c>
      <c r="B58" s="81">
        <f>B57</f>
        <v/>
      </c>
      <c r="C58" s="81" t="n"/>
      <c r="D58" s="20" t="n"/>
      <c r="E58" s="398" t="n"/>
      <c r="F58" s="12" t="n"/>
      <c r="G58" s="16" t="n"/>
      <c r="H58" s="403" t="n"/>
      <c r="I58" s="403" t="n"/>
      <c r="J58" s="403" t="n"/>
      <c r="K58" s="404" t="n"/>
      <c r="L58" s="404" t="n"/>
      <c r="M58" s="404" t="n"/>
      <c r="N58" s="16" t="n"/>
      <c r="O58" s="16" t="n"/>
      <c r="P58" s="16" t="n"/>
      <c r="Q58" s="16" t="n"/>
      <c r="R58" s="16" t="n"/>
      <c r="S58" s="16" t="n"/>
      <c r="T58" s="16" t="n"/>
      <c r="U58" s="16" t="n"/>
      <c r="V58" s="16" t="n"/>
      <c r="W58" s="16" t="n"/>
      <c r="X58" s="16" t="n"/>
      <c r="Y58" s="16" t="n"/>
      <c r="Z58" s="16" t="n"/>
      <c r="AA58" s="16" t="n"/>
      <c r="AB58" s="16" t="n"/>
      <c r="AC58" s="16" t="n"/>
      <c r="AD58" s="16" t="n"/>
      <c r="AE58" s="16" t="n"/>
      <c r="AF58" s="16" t="n"/>
      <c r="AG58" s="16" t="n"/>
      <c r="AH58" s="16" t="n"/>
      <c r="AI58" s="16" t="n"/>
      <c r="AJ58" s="16" t="n"/>
      <c r="AK58" s="16" t="n"/>
      <c r="AL58" s="16" t="n"/>
      <c r="AM58" s="16" t="n"/>
      <c r="AN58" s="16" t="n"/>
      <c r="AO58" s="16" t="n"/>
      <c r="AP58" s="16" t="n"/>
      <c r="AQ58" s="16" t="n"/>
      <c r="AR58" s="16" t="n"/>
      <c r="AS58" s="16" t="n"/>
      <c r="AT58" s="16" t="n"/>
      <c r="AU58" s="16" t="n"/>
      <c r="AV58" s="16" t="n"/>
      <c r="AW58" s="16" t="n"/>
      <c r="AX58" s="16" t="n"/>
      <c r="AY58" s="16" t="n"/>
      <c r="AZ58" s="16" t="n"/>
      <c r="BA58" s="16" t="n"/>
      <c r="BB58" s="16" t="n"/>
      <c r="BC58" s="16" t="n"/>
      <c r="BD58" s="16" t="n"/>
      <c r="BE58" s="16" t="n"/>
      <c r="BF58" s="16" t="n"/>
      <c r="BG58" s="16" t="n"/>
      <c r="BH58" s="16" t="n"/>
      <c r="BI58" s="16" t="n"/>
      <c r="BJ58" s="16" t="n"/>
      <c r="BK58" s="16" t="n"/>
      <c r="BL58" s="16" t="n"/>
      <c r="BM58" s="16" t="n"/>
      <c r="BN58" s="16" t="n"/>
      <c r="BO58" s="16" t="n"/>
      <c r="BP58" s="16" t="n"/>
      <c r="BQ58" s="16" t="n"/>
      <c r="BR58" s="16" t="n"/>
      <c r="BS58" s="16" t="n"/>
      <c r="BT58" s="16" t="n"/>
      <c r="BU58" s="16" t="n"/>
      <c r="BV58" s="16" t="n"/>
      <c r="BW58" s="16" t="n"/>
      <c r="BX58" s="16" t="n"/>
      <c r="BY58" s="16" t="n"/>
      <c r="BZ58" s="16" t="n"/>
      <c r="CA58" s="16" t="n"/>
      <c r="CB58" s="16" t="n"/>
      <c r="CC58" s="16" t="n"/>
      <c r="CD58" s="16" t="n"/>
      <c r="CE58" s="16" t="n"/>
      <c r="CF58" s="16" t="n"/>
      <c r="CG58" s="16" t="n"/>
      <c r="CH58" s="16" t="n"/>
      <c r="CI58" s="16" t="n"/>
      <c r="CJ58" s="16" t="n"/>
      <c r="CK58" s="16" t="n"/>
      <c r="CL58" s="16" t="n"/>
      <c r="CM58" s="16" t="n"/>
      <c r="CN58" s="16" t="n"/>
      <c r="CO58" s="16" t="n"/>
      <c r="CP58" s="16" t="n"/>
      <c r="CQ58" s="16" t="n"/>
      <c r="CR58" s="16" t="n"/>
      <c r="CS58" s="16" t="n"/>
      <c r="CT58" s="16" t="n"/>
      <c r="CU58" s="16" t="n"/>
      <c r="CV58" s="16" t="n"/>
      <c r="CW58" s="16" t="n"/>
      <c r="CX58" s="16" t="n"/>
      <c r="CY58" s="16" t="n"/>
      <c r="CZ58" s="16" t="n"/>
    </row>
    <row r="59" ht="13.15" customFormat="1" customHeight="1" s="315">
      <c r="A59" s="81">
        <f>A58</f>
        <v/>
      </c>
      <c r="B59" s="81">
        <f>D59</f>
        <v/>
      </c>
      <c r="C59" s="81">
        <f>A59&amp;B59&amp;F59</f>
        <v/>
      </c>
      <c r="D59" s="64" t="inlineStr">
        <is>
          <t xml:space="preserve">PRIME VALUE PLAN (Self-Insured) </t>
        </is>
      </c>
      <c r="E59" s="394">
        <f>E4</f>
        <v/>
      </c>
      <c r="F59" s="246" t="inlineStr">
        <is>
          <t>EE</t>
        </is>
      </c>
      <c r="G59" s="94" t="n">
        <v>3</v>
      </c>
      <c r="H59" s="396" t="n">
        <v>518.77</v>
      </c>
      <c r="I59" s="396">
        <f>+H59-J59</f>
        <v/>
      </c>
      <c r="J59" s="396" t="n">
        <v>101.79</v>
      </c>
      <c r="K59" s="397" t="n"/>
      <c r="L59" s="397" t="n"/>
      <c r="M59" s="397" t="n"/>
      <c r="N59" s="94" t="n">
        <v>2</v>
      </c>
      <c r="O59" s="94" t="n">
        <v>2</v>
      </c>
      <c r="P59" s="94" t="n">
        <v>2</v>
      </c>
      <c r="Q59" s="94" t="n">
        <v>3</v>
      </c>
      <c r="R59" s="94" t="n">
        <v>3</v>
      </c>
      <c r="S59" s="94" t="n">
        <v>3</v>
      </c>
      <c r="T59" s="94" t="n">
        <v>3</v>
      </c>
      <c r="U59" s="94" t="n">
        <v>3</v>
      </c>
      <c r="V59" s="94" t="n">
        <v>3</v>
      </c>
      <c r="W59" s="94" t="n">
        <v>2</v>
      </c>
      <c r="X59" s="94" t="n">
        <v>2</v>
      </c>
      <c r="Y59" s="94" t="n">
        <v>2</v>
      </c>
      <c r="Z59" s="94" t="n">
        <v>1</v>
      </c>
      <c r="AA59" s="94" t="n">
        <v>1</v>
      </c>
      <c r="AB59" s="94" t="n">
        <v>1</v>
      </c>
      <c r="AC59" s="94" t="n">
        <v>1</v>
      </c>
      <c r="AD59" s="94" t="n">
        <v>2</v>
      </c>
      <c r="AE59" s="94" t="n">
        <v>2</v>
      </c>
      <c r="AF59" s="94" t="n">
        <v>2</v>
      </c>
      <c r="AG59" s="94" t="n">
        <v>2</v>
      </c>
      <c r="AH59" s="94" t="n">
        <v>2</v>
      </c>
      <c r="AI59" s="94" t="n">
        <v>2</v>
      </c>
      <c r="AJ59" s="94" t="n">
        <v>1</v>
      </c>
      <c r="AK59" s="94" t="n">
        <v>1</v>
      </c>
      <c r="AL59" s="94" t="n">
        <v>1</v>
      </c>
      <c r="AM59" s="94" t="n">
        <v>1</v>
      </c>
      <c r="AN59" s="94" t="n">
        <v>1</v>
      </c>
      <c r="AO59" s="94" t="n">
        <v>1</v>
      </c>
      <c r="AP59" s="94" t="n">
        <v>2</v>
      </c>
      <c r="AQ59" s="94" t="n">
        <v>2</v>
      </c>
      <c r="AR59" s="94" t="n">
        <v>4</v>
      </c>
      <c r="AS59" s="94" t="n">
        <v>6</v>
      </c>
      <c r="AT59" s="94" t="n">
        <v>5</v>
      </c>
      <c r="AU59" s="94" t="n">
        <v>4</v>
      </c>
      <c r="AV59" s="94" t="n">
        <v>5</v>
      </c>
      <c r="AW59" s="94" t="n">
        <v>7</v>
      </c>
      <c r="AX59" s="94" t="n">
        <v>7</v>
      </c>
      <c r="AY59" s="94" t="n">
        <v>6</v>
      </c>
      <c r="AZ59" s="94" t="n">
        <v>5</v>
      </c>
      <c r="BA59" s="94" t="n">
        <v>6</v>
      </c>
      <c r="BB59" s="94" t="n">
        <v>6</v>
      </c>
      <c r="BC59" s="94" t="n">
        <v>6</v>
      </c>
      <c r="BD59" s="94" t="n">
        <v>6</v>
      </c>
      <c r="BE59" s="94" t="n">
        <v>7</v>
      </c>
      <c r="BF59" s="94" t="n">
        <v>7</v>
      </c>
      <c r="BG59" s="94" t="n">
        <v>7</v>
      </c>
      <c r="BH59" s="94" t="n">
        <v>7</v>
      </c>
      <c r="BI59" s="94" t="n">
        <v>5</v>
      </c>
      <c r="BJ59" s="94" t="n">
        <v>4</v>
      </c>
      <c r="BK59" s="94" t="n">
        <v>4</v>
      </c>
      <c r="BL59" s="94" t="n">
        <v>2</v>
      </c>
      <c r="BM59" s="94" t="n">
        <v>2</v>
      </c>
      <c r="BN59" s="94" t="n">
        <v>2</v>
      </c>
      <c r="BO59" s="94" t="n">
        <v>2</v>
      </c>
      <c r="BP59" s="94" t="n">
        <v>4</v>
      </c>
      <c r="BQ59" s="94" t="n">
        <v>4</v>
      </c>
      <c r="BR59" s="94" t="n">
        <v>4</v>
      </c>
      <c r="BS59" s="94" t="n">
        <v>4</v>
      </c>
      <c r="BT59" s="94" t="n">
        <v>3</v>
      </c>
      <c r="BU59" s="94" t="n">
        <v>3</v>
      </c>
      <c r="BV59" s="94" t="n">
        <v>2</v>
      </c>
      <c r="BW59" s="94" t="n">
        <v>3</v>
      </c>
      <c r="BX59" s="94" t="n">
        <v>3</v>
      </c>
      <c r="BY59" s="94" t="n">
        <v>3</v>
      </c>
      <c r="BZ59" s="94" t="n">
        <v>2</v>
      </c>
      <c r="CA59" s="94" t="n">
        <v>2</v>
      </c>
      <c r="CB59" s="94" t="n">
        <v>2</v>
      </c>
      <c r="CC59" s="94" t="n">
        <v>2</v>
      </c>
      <c r="CD59" s="94" t="n">
        <v>2</v>
      </c>
      <c r="CE59" s="94" t="n">
        <v>2</v>
      </c>
      <c r="CF59" s="94" t="n">
        <v>3</v>
      </c>
      <c r="CG59" s="94" t="n">
        <v>3</v>
      </c>
      <c r="CH59" s="94" t="n">
        <v>3</v>
      </c>
      <c r="CI59" s="94" t="n">
        <v>3</v>
      </c>
      <c r="CJ59" s="94" t="n">
        <v>3</v>
      </c>
      <c r="CK59" s="94" t="n">
        <v>2</v>
      </c>
      <c r="CL59" s="94" t="n">
        <v>2</v>
      </c>
      <c r="CM59" s="94" t="n">
        <v>3</v>
      </c>
      <c r="CN59" s="94" t="n">
        <v>3</v>
      </c>
      <c r="CO59" s="94" t="n">
        <v>3</v>
      </c>
      <c r="CP59" s="94" t="n">
        <v>3</v>
      </c>
      <c r="CQ59" s="94" t="n">
        <v>3</v>
      </c>
      <c r="CR59" s="94" t="n">
        <v>3</v>
      </c>
      <c r="CS59" s="94" t="n">
        <v>3</v>
      </c>
      <c r="CT59" s="94" t="n">
        <v>3</v>
      </c>
      <c r="CU59" s="94" t="n">
        <v>3</v>
      </c>
      <c r="CV59" s="94" t="n">
        <v>3</v>
      </c>
      <c r="CW59" s="94" t="n">
        <v>3</v>
      </c>
      <c r="CX59" s="94" t="n">
        <v>3</v>
      </c>
      <c r="CY59" s="94" t="n">
        <v>3</v>
      </c>
      <c r="CZ59" s="94" t="n">
        <v>3</v>
      </c>
    </row>
    <row r="60" ht="13.15" customFormat="1" customHeight="1" s="315">
      <c r="A60" s="81">
        <f>A59</f>
        <v/>
      </c>
      <c r="B60" s="81">
        <f>B59</f>
        <v/>
      </c>
      <c r="C60" s="81">
        <f>A60&amp;B60&amp;F60</f>
        <v/>
      </c>
      <c r="D60" s="22" t="n"/>
      <c r="E60" s="398" t="n"/>
      <c r="F60" s="246" t="inlineStr">
        <is>
          <t>EE &amp; Spouse</t>
        </is>
      </c>
      <c r="G60" s="94" t="n">
        <v>0</v>
      </c>
      <c r="H60" s="396" t="n">
        <v>1037.57</v>
      </c>
      <c r="I60" s="396">
        <f>+H60-J60</f>
        <v/>
      </c>
      <c r="J60" s="396" t="n">
        <v>237.79</v>
      </c>
      <c r="K60" s="397" t="n"/>
      <c r="L60" s="397" t="n"/>
      <c r="M60" s="397" t="n"/>
      <c r="N60" s="94" t="n">
        <v>0</v>
      </c>
      <c r="O60" s="94" t="n">
        <v>0</v>
      </c>
      <c r="P60" s="94" t="n">
        <v>0</v>
      </c>
      <c r="Q60" s="94" t="n">
        <v>0</v>
      </c>
      <c r="R60" s="94" t="n">
        <v>0</v>
      </c>
      <c r="S60" s="94" t="n">
        <v>0</v>
      </c>
      <c r="T60" s="94" t="n">
        <v>0</v>
      </c>
      <c r="U60" s="94" t="n">
        <v>0</v>
      </c>
      <c r="V60" s="94" t="n">
        <v>0</v>
      </c>
      <c r="W60" s="94" t="n">
        <v>0</v>
      </c>
      <c r="X60" s="94" t="n">
        <v>0</v>
      </c>
      <c r="Y60" s="94" t="n">
        <v>0</v>
      </c>
      <c r="Z60" s="94" t="n">
        <v>0</v>
      </c>
      <c r="AA60" s="94" t="n">
        <v>0</v>
      </c>
      <c r="AB60" s="94" t="n">
        <v>0</v>
      </c>
      <c r="AC60" s="94" t="n">
        <v>0</v>
      </c>
      <c r="AD60" s="94" t="n">
        <v>0</v>
      </c>
      <c r="AE60" s="94" t="n">
        <v>0</v>
      </c>
      <c r="AF60" s="94" t="n">
        <v>0</v>
      </c>
      <c r="AG60" s="94" t="n">
        <v>0</v>
      </c>
      <c r="AH60" s="94" t="n">
        <v>0</v>
      </c>
      <c r="AI60" s="94" t="n">
        <v>0</v>
      </c>
      <c r="AJ60" s="94" t="n">
        <v>0</v>
      </c>
      <c r="AK60" s="94" t="n">
        <v>0</v>
      </c>
      <c r="AL60" s="94" t="n">
        <v>0</v>
      </c>
      <c r="AM60" s="94" t="n">
        <v>0</v>
      </c>
      <c r="AN60" s="94" t="n">
        <v>0</v>
      </c>
      <c r="AO60" s="94" t="n">
        <v>0</v>
      </c>
      <c r="AP60" s="94" t="n">
        <v>0</v>
      </c>
      <c r="AQ60" s="94" t="n">
        <v>0</v>
      </c>
      <c r="AR60" s="94" t="n">
        <v>0</v>
      </c>
      <c r="AS60" s="94" t="n">
        <v>0</v>
      </c>
      <c r="AT60" s="94" t="n">
        <v>0</v>
      </c>
      <c r="AU60" s="94" t="n">
        <v>0</v>
      </c>
      <c r="AV60" s="94" t="n">
        <v>0</v>
      </c>
      <c r="AW60" s="94" t="n">
        <v>0</v>
      </c>
      <c r="AX60" s="94" t="n">
        <v>0</v>
      </c>
      <c r="AY60" s="94" t="n">
        <v>1</v>
      </c>
      <c r="AZ60" s="94" t="n">
        <v>2</v>
      </c>
      <c r="BA60" s="94" t="n">
        <v>2</v>
      </c>
      <c r="BB60" s="94" t="n">
        <v>2</v>
      </c>
      <c r="BC60" s="94" t="n">
        <v>2</v>
      </c>
      <c r="BD60" s="94" t="n">
        <v>2</v>
      </c>
      <c r="BE60" s="94" t="n">
        <v>2</v>
      </c>
      <c r="BF60" s="94" t="n">
        <v>2</v>
      </c>
      <c r="BG60" s="94" t="n">
        <v>2</v>
      </c>
      <c r="BH60" s="94" t="n">
        <v>2</v>
      </c>
      <c r="BI60" s="94" t="n">
        <v>0</v>
      </c>
      <c r="BJ60" s="94" t="n">
        <v>0</v>
      </c>
      <c r="BK60" s="94" t="n">
        <v>0</v>
      </c>
      <c r="BL60" s="94" t="n">
        <v>0</v>
      </c>
      <c r="BM60" s="94" t="n">
        <v>0</v>
      </c>
      <c r="BN60" s="94" t="n">
        <v>0</v>
      </c>
      <c r="BO60" s="94" t="n">
        <v>0</v>
      </c>
      <c r="BP60" s="94" t="n">
        <v>0</v>
      </c>
      <c r="BQ60" s="94" t="n">
        <v>0</v>
      </c>
      <c r="BR60" s="94" t="n">
        <v>0</v>
      </c>
      <c r="BS60" s="94" t="n">
        <v>0</v>
      </c>
      <c r="BT60" s="94" t="n">
        <v>0</v>
      </c>
      <c r="BU60" s="94" t="n">
        <v>0</v>
      </c>
      <c r="BV60" s="94" t="n">
        <v>0</v>
      </c>
      <c r="BW60" s="94" t="n">
        <v>0</v>
      </c>
      <c r="BX60" s="94" t="n">
        <v>0</v>
      </c>
      <c r="BY60" s="94" t="n">
        <v>0</v>
      </c>
      <c r="BZ60" s="94" t="n">
        <v>0</v>
      </c>
      <c r="CA60" s="94" t="n">
        <v>0</v>
      </c>
      <c r="CB60" s="94" t="n">
        <v>0</v>
      </c>
      <c r="CC60" s="94" t="n">
        <v>0</v>
      </c>
      <c r="CD60" s="94" t="n">
        <v>0</v>
      </c>
      <c r="CE60" s="94" t="n">
        <v>0</v>
      </c>
      <c r="CF60" s="94" t="n">
        <v>0</v>
      </c>
      <c r="CG60" s="94" t="n">
        <v>0</v>
      </c>
      <c r="CH60" s="94" t="n">
        <v>1</v>
      </c>
      <c r="CI60" s="94" t="n">
        <v>0</v>
      </c>
      <c r="CJ60" s="94" t="n">
        <v>0</v>
      </c>
      <c r="CK60" s="94" t="n">
        <v>0</v>
      </c>
      <c r="CL60" s="94" t="n">
        <v>0</v>
      </c>
      <c r="CM60" s="94" t="n">
        <v>0</v>
      </c>
      <c r="CN60" s="94" t="n">
        <v>0</v>
      </c>
      <c r="CO60" s="94" t="n">
        <v>0</v>
      </c>
      <c r="CP60" s="94" t="n">
        <v>0</v>
      </c>
      <c r="CQ60" s="94" t="n">
        <v>0</v>
      </c>
      <c r="CR60" s="94" t="n">
        <v>0</v>
      </c>
      <c r="CS60" s="94" t="n">
        <v>0</v>
      </c>
      <c r="CT60" s="94" t="n">
        <v>0</v>
      </c>
      <c r="CU60" s="94" t="n">
        <v>0</v>
      </c>
      <c r="CV60" s="94" t="n">
        <v>0</v>
      </c>
      <c r="CW60" s="94" t="n">
        <v>0</v>
      </c>
      <c r="CX60" s="94" t="n">
        <v>0</v>
      </c>
      <c r="CY60" s="94" t="n">
        <v>0</v>
      </c>
      <c r="CZ60" s="94" t="n">
        <v>0</v>
      </c>
    </row>
    <row r="61" ht="13.15" customFormat="1" customHeight="1" s="315">
      <c r="A61" s="81">
        <f>A60</f>
        <v/>
      </c>
      <c r="B61" s="81">
        <f>B60</f>
        <v/>
      </c>
      <c r="C61" s="81">
        <f>A61&amp;B61&amp;F61</f>
        <v/>
      </c>
      <c r="D61" s="22" t="n"/>
      <c r="E61" s="398" t="n"/>
      <c r="F61" s="246" t="inlineStr">
        <is>
          <t>EE &amp; Child(ren)</t>
        </is>
      </c>
      <c r="G61" s="94" t="n">
        <v>1</v>
      </c>
      <c r="H61" s="396" t="n">
        <v>933.8</v>
      </c>
      <c r="I61" s="396">
        <f>+H61-J61</f>
        <v/>
      </c>
      <c r="J61" s="396" t="n">
        <v>198.56</v>
      </c>
      <c r="K61" s="397" t="n"/>
      <c r="L61" s="397" t="n"/>
      <c r="M61" s="397" t="n"/>
      <c r="N61" s="94" t="n">
        <v>0</v>
      </c>
      <c r="O61" s="94" t="n">
        <v>0</v>
      </c>
      <c r="P61" s="94" t="n">
        <v>0</v>
      </c>
      <c r="Q61" s="94" t="n">
        <v>0</v>
      </c>
      <c r="R61" s="94" t="n">
        <v>0</v>
      </c>
      <c r="S61" s="94" t="n">
        <v>0</v>
      </c>
      <c r="T61" s="94" t="n">
        <v>0</v>
      </c>
      <c r="U61" s="94" t="n">
        <v>0</v>
      </c>
      <c r="V61" s="94" t="n">
        <v>0</v>
      </c>
      <c r="W61" s="94" t="n">
        <v>0</v>
      </c>
      <c r="X61" s="94" t="n">
        <v>0</v>
      </c>
      <c r="Y61" s="94" t="n">
        <v>0</v>
      </c>
      <c r="Z61" s="94" t="n">
        <v>0</v>
      </c>
      <c r="AA61" s="94" t="n">
        <v>0</v>
      </c>
      <c r="AB61" s="94" t="n">
        <v>0</v>
      </c>
      <c r="AC61" s="94" t="n">
        <v>0</v>
      </c>
      <c r="AD61" s="94" t="n">
        <v>0</v>
      </c>
      <c r="AE61" s="94" t="n">
        <v>0</v>
      </c>
      <c r="AF61" s="94" t="n">
        <v>0</v>
      </c>
      <c r="AG61" s="94" t="n">
        <v>0</v>
      </c>
      <c r="AH61" s="94" t="n">
        <v>0</v>
      </c>
      <c r="AI61" s="94" t="n">
        <v>0</v>
      </c>
      <c r="AJ61" s="94" t="n">
        <v>0</v>
      </c>
      <c r="AK61" s="94" t="n">
        <v>0</v>
      </c>
      <c r="AL61" s="94" t="n">
        <v>0</v>
      </c>
      <c r="AM61" s="94" t="n">
        <v>0</v>
      </c>
      <c r="AN61" s="94" t="n">
        <v>0</v>
      </c>
      <c r="AO61" s="94" t="n">
        <v>0</v>
      </c>
      <c r="AP61" s="94" t="n">
        <v>0</v>
      </c>
      <c r="AQ61" s="94" t="n">
        <v>0</v>
      </c>
      <c r="AR61" s="94" t="n">
        <v>0</v>
      </c>
      <c r="AS61" s="94" t="n">
        <v>0</v>
      </c>
      <c r="AT61" s="94" t="n">
        <v>0</v>
      </c>
      <c r="AU61" s="94" t="n">
        <v>0</v>
      </c>
      <c r="AV61" s="94" t="n">
        <v>0</v>
      </c>
      <c r="AW61" s="94" t="n">
        <v>0</v>
      </c>
      <c r="AX61" s="94" t="n">
        <v>0</v>
      </c>
      <c r="AY61" s="94" t="n">
        <v>0</v>
      </c>
      <c r="AZ61" s="94" t="n">
        <v>1</v>
      </c>
      <c r="BA61" s="94" t="n">
        <v>1</v>
      </c>
      <c r="BB61" s="94" t="n">
        <v>2</v>
      </c>
      <c r="BC61" s="94" t="n">
        <v>2</v>
      </c>
      <c r="BD61" s="94" t="n">
        <v>2</v>
      </c>
      <c r="BE61" s="94" t="n">
        <v>2</v>
      </c>
      <c r="BF61" s="94" t="n">
        <v>2</v>
      </c>
      <c r="BG61" s="94" t="n">
        <v>2</v>
      </c>
      <c r="BH61" s="94" t="n">
        <v>2</v>
      </c>
      <c r="BI61" s="94" t="n">
        <v>2</v>
      </c>
      <c r="BJ61" s="94" t="n">
        <v>2</v>
      </c>
      <c r="BK61" s="94" t="n">
        <v>2</v>
      </c>
      <c r="BL61" s="94" t="n">
        <v>1</v>
      </c>
      <c r="BM61" s="94" t="n">
        <v>0</v>
      </c>
      <c r="BN61" s="94" t="n">
        <v>0</v>
      </c>
      <c r="BO61" s="94" t="n">
        <v>0</v>
      </c>
      <c r="BP61" s="94" t="n">
        <v>0</v>
      </c>
      <c r="BQ61" s="94" t="n">
        <v>0</v>
      </c>
      <c r="BR61" s="94" t="n">
        <v>0</v>
      </c>
      <c r="BS61" s="94" t="n">
        <v>0</v>
      </c>
      <c r="BT61" s="94" t="n">
        <v>0</v>
      </c>
      <c r="BU61" s="94" t="n">
        <v>0</v>
      </c>
      <c r="BV61" s="94" t="n">
        <v>0</v>
      </c>
      <c r="BW61" s="94" t="n">
        <v>0</v>
      </c>
      <c r="BX61" s="94" t="n">
        <v>0</v>
      </c>
      <c r="BY61" s="94" t="n">
        <v>0</v>
      </c>
      <c r="BZ61" s="94" t="n">
        <v>1</v>
      </c>
      <c r="CA61" s="94" t="n">
        <v>1</v>
      </c>
      <c r="CB61" s="94" t="n">
        <v>1</v>
      </c>
      <c r="CC61" s="94" t="n">
        <v>1</v>
      </c>
      <c r="CD61" s="94" t="n">
        <v>1</v>
      </c>
      <c r="CE61" s="94" t="n">
        <v>1</v>
      </c>
      <c r="CF61" s="94" t="n">
        <v>1</v>
      </c>
      <c r="CG61" s="94" t="n">
        <v>0</v>
      </c>
      <c r="CH61" s="94" t="n">
        <v>1</v>
      </c>
      <c r="CI61" s="94" t="n">
        <v>1</v>
      </c>
      <c r="CJ61" s="94" t="n">
        <v>0</v>
      </c>
      <c r="CK61" s="94" t="n">
        <v>0</v>
      </c>
      <c r="CL61" s="94" t="n">
        <v>0</v>
      </c>
      <c r="CM61" s="94" t="n">
        <v>0</v>
      </c>
      <c r="CN61" s="94" t="n">
        <v>0</v>
      </c>
      <c r="CO61" s="94" t="n">
        <v>0</v>
      </c>
      <c r="CP61" s="94" t="n">
        <v>0</v>
      </c>
      <c r="CQ61" s="94" t="n">
        <v>0</v>
      </c>
      <c r="CR61" s="94" t="n">
        <v>0</v>
      </c>
      <c r="CS61" s="94" t="n">
        <v>0</v>
      </c>
      <c r="CT61" s="94" t="n">
        <v>0</v>
      </c>
      <c r="CU61" s="94" t="n">
        <v>0</v>
      </c>
      <c r="CV61" s="94" t="n">
        <v>0</v>
      </c>
      <c r="CW61" s="94" t="n">
        <v>0</v>
      </c>
      <c r="CX61" s="94" t="n">
        <v>1</v>
      </c>
      <c r="CY61" s="94" t="n">
        <v>1</v>
      </c>
      <c r="CZ61" s="94" t="n">
        <v>1</v>
      </c>
    </row>
    <row r="62" ht="13.15" customFormat="1" customHeight="1" s="315">
      <c r="A62" s="81">
        <f>A61</f>
        <v/>
      </c>
      <c r="B62" s="81">
        <f>B61</f>
        <v/>
      </c>
      <c r="C62" s="81">
        <f>A62&amp;B62&amp;F62</f>
        <v/>
      </c>
      <c r="D62" s="22" t="n"/>
      <c r="E62" s="398" t="n"/>
      <c r="F62" s="246" t="inlineStr">
        <is>
          <t>EE &amp; Family</t>
        </is>
      </c>
      <c r="G62" s="250" t="n">
        <v>2</v>
      </c>
      <c r="H62" s="400" t="n">
        <v>1556.37</v>
      </c>
      <c r="I62" s="400">
        <f>+H62-J62</f>
        <v/>
      </c>
      <c r="J62" s="400" t="n">
        <v>396.28</v>
      </c>
      <c r="K62" s="408" t="n"/>
      <c r="L62" s="408" t="n"/>
      <c r="M62" s="408" t="n"/>
      <c r="N62" s="250" t="n">
        <v>0</v>
      </c>
      <c r="O62" s="250" t="n">
        <v>0</v>
      </c>
      <c r="P62" s="250" t="n">
        <v>0</v>
      </c>
      <c r="Q62" s="250" t="n">
        <v>0</v>
      </c>
      <c r="R62" s="250" t="n">
        <v>0</v>
      </c>
      <c r="S62" s="250" t="n">
        <v>0</v>
      </c>
      <c r="T62" s="250" t="n">
        <v>0</v>
      </c>
      <c r="U62" s="250" t="n">
        <v>0</v>
      </c>
      <c r="V62" s="250" t="n">
        <v>0</v>
      </c>
      <c r="W62" s="250" t="n">
        <v>0</v>
      </c>
      <c r="X62" s="250" t="n">
        <v>0</v>
      </c>
      <c r="Y62" s="250" t="n">
        <v>0</v>
      </c>
      <c r="Z62" s="250" t="n">
        <v>0</v>
      </c>
      <c r="AA62" s="250" t="n">
        <v>0</v>
      </c>
      <c r="AB62" s="250" t="n">
        <v>0</v>
      </c>
      <c r="AC62" s="250" t="n">
        <v>0</v>
      </c>
      <c r="AD62" s="250" t="n">
        <v>0</v>
      </c>
      <c r="AE62" s="250" t="n">
        <v>0</v>
      </c>
      <c r="AF62" s="250" t="n">
        <v>0</v>
      </c>
      <c r="AG62" s="250" t="n">
        <v>0</v>
      </c>
      <c r="AH62" s="250" t="n">
        <v>0</v>
      </c>
      <c r="AI62" s="250" t="n">
        <v>0</v>
      </c>
      <c r="AJ62" s="250" t="n">
        <v>0</v>
      </c>
      <c r="AK62" s="250" t="n">
        <v>0</v>
      </c>
      <c r="AL62" s="250" t="n">
        <v>0</v>
      </c>
      <c r="AM62" s="250" t="n">
        <v>0</v>
      </c>
      <c r="AN62" s="250" t="n">
        <v>0</v>
      </c>
      <c r="AO62" s="250" t="n">
        <v>0</v>
      </c>
      <c r="AP62" s="250" t="n">
        <v>0</v>
      </c>
      <c r="AQ62" s="250" t="n">
        <v>0</v>
      </c>
      <c r="AR62" s="250" t="n">
        <v>0</v>
      </c>
      <c r="AS62" s="250" t="n">
        <v>0</v>
      </c>
      <c r="AT62" s="250" t="n">
        <v>0</v>
      </c>
      <c r="AU62" s="250" t="n">
        <v>0</v>
      </c>
      <c r="AV62" s="250" t="n">
        <v>0</v>
      </c>
      <c r="AW62" s="250" t="n">
        <v>0</v>
      </c>
      <c r="AX62" s="250" t="n">
        <v>0</v>
      </c>
      <c r="AY62" s="250" t="n">
        <v>0</v>
      </c>
      <c r="AZ62" s="250" t="n">
        <v>0</v>
      </c>
      <c r="BA62" s="250" t="n">
        <v>0</v>
      </c>
      <c r="BB62" s="250" t="n">
        <v>0</v>
      </c>
      <c r="BC62" s="250" t="n">
        <v>0</v>
      </c>
      <c r="BD62" s="250" t="n">
        <v>0</v>
      </c>
      <c r="BE62" s="250" t="n">
        <v>0</v>
      </c>
      <c r="BF62" s="250" t="n">
        <v>0</v>
      </c>
      <c r="BG62" s="250" t="n">
        <v>0</v>
      </c>
      <c r="BH62" s="250" t="n">
        <v>0</v>
      </c>
      <c r="BI62" s="250" t="n">
        <v>1</v>
      </c>
      <c r="BJ62" s="250" t="n">
        <v>1</v>
      </c>
      <c r="BK62" s="250" t="n">
        <v>2</v>
      </c>
      <c r="BL62" s="250" t="n">
        <v>2</v>
      </c>
      <c r="BM62" s="250" t="n">
        <v>2</v>
      </c>
      <c r="BN62" s="250" t="n">
        <v>2</v>
      </c>
      <c r="BO62" s="250" t="n">
        <v>2</v>
      </c>
      <c r="BP62" s="250" t="n">
        <v>1</v>
      </c>
      <c r="BQ62" s="250" t="n">
        <v>1</v>
      </c>
      <c r="BR62" s="250" t="n">
        <v>1</v>
      </c>
      <c r="BS62" s="250" t="n">
        <v>1</v>
      </c>
      <c r="BT62" s="250" t="n">
        <v>1</v>
      </c>
      <c r="BU62" s="250" t="n">
        <v>1</v>
      </c>
      <c r="BV62" s="250" t="n">
        <v>1</v>
      </c>
      <c r="BW62" s="250" t="n">
        <v>0</v>
      </c>
      <c r="BX62" s="250" t="n">
        <v>0</v>
      </c>
      <c r="BY62" s="250" t="n">
        <v>0</v>
      </c>
      <c r="BZ62" s="250" t="n">
        <v>0</v>
      </c>
      <c r="CA62" s="250" t="n">
        <v>0</v>
      </c>
      <c r="CB62" s="250" t="n">
        <v>0</v>
      </c>
      <c r="CC62" s="250" t="n">
        <v>0</v>
      </c>
      <c r="CD62" s="250" t="n">
        <v>0</v>
      </c>
      <c r="CE62" s="250" t="n">
        <v>0</v>
      </c>
      <c r="CF62" s="250" t="n">
        <v>0</v>
      </c>
      <c r="CG62" s="250" t="n">
        <v>0</v>
      </c>
      <c r="CH62" s="250" t="n">
        <v>0</v>
      </c>
      <c r="CI62" s="250" t="n">
        <v>0</v>
      </c>
      <c r="CJ62" s="250" t="n">
        <v>0</v>
      </c>
      <c r="CK62" s="250" t="n">
        <v>0</v>
      </c>
      <c r="CL62" s="250" t="n">
        <v>1</v>
      </c>
      <c r="CM62" s="250" t="n">
        <v>1</v>
      </c>
      <c r="CN62" s="250" t="n">
        <v>1</v>
      </c>
      <c r="CO62" s="250" t="n">
        <v>1</v>
      </c>
      <c r="CP62" s="250" t="n">
        <v>1</v>
      </c>
      <c r="CQ62" s="250" t="n">
        <v>1</v>
      </c>
      <c r="CR62" s="250" t="n">
        <v>1</v>
      </c>
      <c r="CS62" s="250" t="n">
        <v>1</v>
      </c>
      <c r="CT62" s="250" t="n">
        <v>2</v>
      </c>
      <c r="CU62" s="250" t="n">
        <v>2</v>
      </c>
      <c r="CV62" s="250" t="n">
        <v>2</v>
      </c>
      <c r="CW62" s="250" t="n">
        <v>2</v>
      </c>
      <c r="CX62" s="250" t="n">
        <v>2</v>
      </c>
      <c r="CY62" s="250" t="n">
        <v>2</v>
      </c>
      <c r="CZ62" s="250" t="n">
        <v>2</v>
      </c>
    </row>
    <row r="63" ht="13.15" customFormat="1" customHeight="1" s="315">
      <c r="A63" s="81">
        <f>A62</f>
        <v/>
      </c>
      <c r="B63" s="81">
        <f>B62</f>
        <v/>
      </c>
      <c r="C63" s="81" t="n"/>
      <c r="D63" s="20" t="n"/>
      <c r="E63" s="398" t="n"/>
      <c r="F63" s="69" t="inlineStr">
        <is>
          <t>Estimated Monthly Premium</t>
        </is>
      </c>
      <c r="G63" s="94">
        <f>SUM(G59:G62)</f>
        <v/>
      </c>
      <c r="H63" s="401">
        <f>SUMPRODUCT(H59:H62,$G59:$G62)</f>
        <v/>
      </c>
      <c r="I63" s="401">
        <f>SUMPRODUCT(I59:I62,$G59:$G62)</f>
        <v/>
      </c>
      <c r="J63" s="401">
        <f>SUMPRODUCT(J59:J62,$G59:$G62)</f>
        <v/>
      </c>
      <c r="K63" s="402" t="n"/>
      <c r="L63" s="402" t="n"/>
      <c r="M63" s="402" t="n"/>
      <c r="N63" s="94" t="n">
        <v>2</v>
      </c>
      <c r="O63" s="94" t="n">
        <v>2</v>
      </c>
      <c r="P63" s="94" t="n">
        <v>2</v>
      </c>
      <c r="Q63" s="94" t="n">
        <v>3</v>
      </c>
      <c r="R63" s="94" t="n">
        <v>3</v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>
        <f>SUM(CR59:CR62)</f>
        <v/>
      </c>
      <c r="CS63" s="94">
        <f>SUM(CS59:CS62)</f>
        <v/>
      </c>
      <c r="CT63" s="94">
        <f>SUM(CT59:CT62)</f>
        <v/>
      </c>
      <c r="CU63" s="94" t="n">
        <v>5</v>
      </c>
      <c r="CV63" s="94">
        <f>SUM(CV59:CV62)</f>
        <v/>
      </c>
      <c r="CW63" s="94">
        <f>SUM(CW59:CW62)</f>
        <v/>
      </c>
      <c r="CX63" s="94">
        <f>SUM(CX59:CX62)</f>
        <v/>
      </c>
      <c r="CY63" s="94">
        <f>SUM(CY59:CY62)</f>
        <v/>
      </c>
      <c r="CZ63" s="94">
        <f>SUM(CZ59:CZ62)</f>
        <v/>
      </c>
    </row>
    <row r="64" ht="13.15" customFormat="1" customHeight="1" s="315">
      <c r="A64" s="81">
        <f>A63</f>
        <v/>
      </c>
      <c r="B64" s="81">
        <f>B63</f>
        <v/>
      </c>
      <c r="C64" s="81" t="n"/>
      <c r="D64" s="20" t="n"/>
      <c r="E64" s="398" t="n"/>
      <c r="F64" s="12" t="n"/>
      <c r="G64" s="16" t="n"/>
      <c r="H64" s="403" t="n"/>
      <c r="I64" s="403" t="n"/>
      <c r="J64" s="403" t="n"/>
      <c r="K64" s="404" t="n"/>
      <c r="L64" s="404" t="n"/>
      <c r="M64" s="404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  <c r="CX64" s="16" t="n"/>
      <c r="CY64" s="16" t="n"/>
      <c r="CZ64" s="16" t="n"/>
    </row>
    <row r="65" ht="13.15" customFormat="1" customHeight="1" s="315">
      <c r="A65" s="81">
        <f>A64</f>
        <v/>
      </c>
      <c r="B65" s="81">
        <f>B64</f>
        <v/>
      </c>
      <c r="C65" s="81" t="n"/>
      <c r="D65" s="71" t="inlineStr">
        <is>
          <t>Total Medical Monthly</t>
        </is>
      </c>
      <c r="E65" s="405" t="n"/>
      <c r="F65" s="29" t="inlineStr">
        <is>
          <t>Total Medical Employees</t>
        </is>
      </c>
      <c r="G65" s="85">
        <f>G57+G63</f>
        <v/>
      </c>
      <c r="H65" s="406">
        <f>H57+H63</f>
        <v/>
      </c>
      <c r="I65" s="406">
        <f>I57+I63</f>
        <v/>
      </c>
      <c r="J65" s="406">
        <f>J57+J63</f>
        <v/>
      </c>
      <c r="K65" s="407" t="n"/>
      <c r="L65" s="407" t="n"/>
      <c r="M65" s="407" t="n"/>
      <c r="N65" s="85" t="n">
        <v>48</v>
      </c>
      <c r="O65" s="85" t="n">
        <v>49</v>
      </c>
      <c r="P65" s="85" t="n">
        <v>49</v>
      </c>
      <c r="Q65" s="85" t="n">
        <v>49</v>
      </c>
      <c r="R65" s="85" t="n">
        <v>49</v>
      </c>
      <c r="S65" s="85">
        <f>S57+S63</f>
        <v/>
      </c>
      <c r="T65" s="85">
        <f>T57+T63</f>
        <v/>
      </c>
      <c r="U65" s="85">
        <f>U57+U63</f>
        <v/>
      </c>
      <c r="V65" s="85">
        <f>V57+V63</f>
        <v/>
      </c>
      <c r="W65" s="85">
        <f>W57+W63</f>
        <v/>
      </c>
      <c r="X65" s="85">
        <f>X57+X63</f>
        <v/>
      </c>
      <c r="Y65" s="85">
        <f>Y57+Y63</f>
        <v/>
      </c>
      <c r="Z65" s="85">
        <f>Z57+Z63</f>
        <v/>
      </c>
      <c r="AA65" s="85">
        <f>AA57+AA63</f>
        <v/>
      </c>
      <c r="AB65" s="85">
        <f>AB57+AB63</f>
        <v/>
      </c>
      <c r="AC65" s="85">
        <f>AC57+AC63</f>
        <v/>
      </c>
      <c r="AD65" s="85">
        <f>AD57+AD63</f>
        <v/>
      </c>
      <c r="AE65" s="85">
        <f>AE57+AE63</f>
        <v/>
      </c>
      <c r="AF65" s="85">
        <f>AF57+AF63</f>
        <v/>
      </c>
      <c r="AG65" s="85">
        <f>AG57+AG63</f>
        <v/>
      </c>
      <c r="AH65" s="85">
        <f>AH57+AH63</f>
        <v/>
      </c>
      <c r="AI65" s="85">
        <f>AI57+AI63</f>
        <v/>
      </c>
      <c r="AJ65" s="85">
        <f>AJ57+AJ63</f>
        <v/>
      </c>
      <c r="AK65" s="85">
        <f>AK57+AK63</f>
        <v/>
      </c>
      <c r="AL65" s="85">
        <f>AL57+AL63</f>
        <v/>
      </c>
      <c r="AM65" s="85">
        <f>AM57+AM63</f>
        <v/>
      </c>
      <c r="AN65" s="85">
        <f>AN57+AN63</f>
        <v/>
      </c>
      <c r="AO65" s="85">
        <f>AO57+AO63</f>
        <v/>
      </c>
      <c r="AP65" s="85">
        <f>AP57+AP63</f>
        <v/>
      </c>
      <c r="AQ65" s="85">
        <f>AQ57+AQ63</f>
        <v/>
      </c>
      <c r="AR65" s="85">
        <f>AR57+AR63</f>
        <v/>
      </c>
      <c r="AS65" s="85">
        <f>AS57+AS63</f>
        <v/>
      </c>
      <c r="AT65" s="85">
        <f>AT57+AT63</f>
        <v/>
      </c>
      <c r="AU65" s="85">
        <f>AU57+AU63</f>
        <v/>
      </c>
      <c r="AV65" s="85">
        <f>AV57+AV63</f>
        <v/>
      </c>
      <c r="AW65" s="85">
        <f>AW57+AW63</f>
        <v/>
      </c>
      <c r="AX65" s="85">
        <f>AX57+AX63</f>
        <v/>
      </c>
      <c r="AY65" s="85">
        <f>AY57+AY63</f>
        <v/>
      </c>
      <c r="AZ65" s="85">
        <f>AZ57+AZ63</f>
        <v/>
      </c>
      <c r="BA65" s="85">
        <f>BA57+BA63</f>
        <v/>
      </c>
      <c r="BB65" s="85">
        <f>BB57+BB63</f>
        <v/>
      </c>
      <c r="BC65" s="85">
        <f>BC57+BC63</f>
        <v/>
      </c>
      <c r="BD65" s="85">
        <f>BD57+BD63</f>
        <v/>
      </c>
      <c r="BE65" s="85">
        <f>BE57+BE63</f>
        <v/>
      </c>
      <c r="BF65" s="85">
        <f>BF57+BF63</f>
        <v/>
      </c>
      <c r="BG65" s="85">
        <f>BG57+BG63</f>
        <v/>
      </c>
      <c r="BH65" s="85">
        <f>BH57+BH63</f>
        <v/>
      </c>
      <c r="BI65" s="85">
        <f>BI57+BI63</f>
        <v/>
      </c>
      <c r="BJ65" s="85">
        <f>BJ57+BJ63</f>
        <v/>
      </c>
      <c r="BK65" s="85">
        <f>BK57+BK63</f>
        <v/>
      </c>
      <c r="BL65" s="85">
        <f>BL57+BL63</f>
        <v/>
      </c>
      <c r="BM65" s="85">
        <f>BM57+BM63</f>
        <v/>
      </c>
      <c r="BN65" s="85">
        <f>BN57+BN63</f>
        <v/>
      </c>
      <c r="BO65" s="85">
        <f>BO57+BO63</f>
        <v/>
      </c>
      <c r="BP65" s="85">
        <f>BP57+BP63</f>
        <v/>
      </c>
      <c r="BQ65" s="85">
        <f>BQ57+BQ63</f>
        <v/>
      </c>
      <c r="BR65" s="85">
        <f>BR57+BR63</f>
        <v/>
      </c>
      <c r="BS65" s="85">
        <f>BS57+BS63</f>
        <v/>
      </c>
      <c r="BT65" s="85">
        <f>BT57+BT63</f>
        <v/>
      </c>
      <c r="BU65" s="85">
        <f>BU57+BU63</f>
        <v/>
      </c>
      <c r="BV65" s="85">
        <f>BV57+BV63</f>
        <v/>
      </c>
      <c r="BW65" s="85">
        <f>BW57+BW63</f>
        <v/>
      </c>
      <c r="BX65" s="85">
        <f>BX57+BX63</f>
        <v/>
      </c>
      <c r="BY65" s="85">
        <f>BY57+BY63</f>
        <v/>
      </c>
      <c r="BZ65" s="85">
        <f>BZ57+BZ63</f>
        <v/>
      </c>
      <c r="CA65" s="85">
        <f>CA57+CA63</f>
        <v/>
      </c>
      <c r="CB65" s="85">
        <f>CB57+CB63</f>
        <v/>
      </c>
      <c r="CC65" s="85">
        <f>CC57+CC63</f>
        <v/>
      </c>
      <c r="CD65" s="85">
        <f>CD57+CD63</f>
        <v/>
      </c>
      <c r="CE65" s="85">
        <f>CE57+CE63</f>
        <v/>
      </c>
      <c r="CF65" s="85">
        <f>CF57+CF63</f>
        <v/>
      </c>
      <c r="CG65" s="85">
        <f>CG57+CG63</f>
        <v/>
      </c>
      <c r="CH65" s="85">
        <f>CH57+CH63</f>
        <v/>
      </c>
      <c r="CI65" s="85">
        <f>CI57+CI63</f>
        <v/>
      </c>
      <c r="CJ65" s="85">
        <f>CJ57+CJ63</f>
        <v/>
      </c>
      <c r="CK65" s="85">
        <f>CK57+CK63</f>
        <v/>
      </c>
      <c r="CL65" s="85">
        <f>CL57+CL63</f>
        <v/>
      </c>
      <c r="CM65" s="85">
        <f>CM57+CM63</f>
        <v/>
      </c>
      <c r="CN65" s="85">
        <f>CN57+CN63</f>
        <v/>
      </c>
      <c r="CO65" s="85">
        <f>CO57+CO63</f>
        <v/>
      </c>
      <c r="CP65" s="85">
        <f>CP57+CP63</f>
        <v/>
      </c>
      <c r="CQ65" s="85">
        <f>CQ57+CQ63</f>
        <v/>
      </c>
      <c r="CR65" s="85">
        <f>CR57+CR63</f>
        <v/>
      </c>
      <c r="CS65" s="85">
        <f>CS57+CS63</f>
        <v/>
      </c>
      <c r="CT65" s="85">
        <f>CT57+CT63</f>
        <v/>
      </c>
      <c r="CU65" s="85" t="n">
        <v>77</v>
      </c>
      <c r="CV65" s="85">
        <f>CV57+CV63</f>
        <v/>
      </c>
      <c r="CW65" s="85">
        <f>CW57+CW63</f>
        <v/>
      </c>
      <c r="CX65" s="85">
        <f>CX57+CX63</f>
        <v/>
      </c>
      <c r="CY65" s="85">
        <f>CY57+CY63</f>
        <v/>
      </c>
      <c r="CZ65" s="85">
        <f>CZ57+CZ63</f>
        <v/>
      </c>
    </row>
    <row r="66" ht="13.15" customHeight="1">
      <c r="A66" s="81">
        <f>A65</f>
        <v/>
      </c>
      <c r="B66" s="81">
        <f>B65</f>
        <v/>
      </c>
      <c r="D66" s="71" t="inlineStr">
        <is>
          <t>Total Medical Annual</t>
        </is>
      </c>
      <c r="E66" s="29" t="n"/>
      <c r="F66" s="89" t="n"/>
      <c r="G66" s="30" t="n"/>
      <c r="H66" s="406">
        <f>H65*12</f>
        <v/>
      </c>
      <c r="I66" s="406">
        <f>I65*12</f>
        <v/>
      </c>
      <c r="J66" s="406">
        <f>J65*12</f>
        <v/>
      </c>
      <c r="K66" s="407" t="n"/>
      <c r="L66" s="407" t="n"/>
      <c r="M66" s="407" t="n"/>
      <c r="N66" s="30" t="n"/>
      <c r="O66" s="30" t="n"/>
      <c r="P66" s="30" t="n"/>
      <c r="Q66" s="30" t="n"/>
      <c r="R66" s="30" t="n"/>
      <c r="S66" s="30" t="n"/>
      <c r="T66" s="30" t="n"/>
      <c r="U66" s="30" t="n"/>
      <c r="V66" s="30" t="n"/>
      <c r="W66" s="30" t="n"/>
      <c r="X66" s="30" t="n"/>
      <c r="Y66" s="30" t="n"/>
      <c r="Z66" s="30" t="n"/>
      <c r="AA66" s="30" t="n"/>
      <c r="AB66" s="30" t="n"/>
      <c r="AC66" s="30" t="n"/>
      <c r="AD66" s="30" t="n"/>
      <c r="AE66" s="30" t="n"/>
      <c r="AF66" s="30" t="n"/>
      <c r="AG66" s="30" t="n"/>
      <c r="AH66" s="30" t="n"/>
      <c r="AI66" s="30" t="n"/>
      <c r="AJ66" s="30" t="n"/>
      <c r="AK66" s="30" t="n"/>
      <c r="AL66" s="30" t="n"/>
      <c r="AM66" s="30" t="n"/>
      <c r="AN66" s="30" t="n"/>
      <c r="AO66" s="30" t="n"/>
      <c r="AP66" s="30" t="n"/>
      <c r="AQ66" s="30" t="n"/>
      <c r="AR66" s="30" t="n"/>
      <c r="AS66" s="30" t="n"/>
      <c r="AT66" s="30" t="n"/>
      <c r="AU66" s="30" t="n"/>
      <c r="AV66" s="30" t="n"/>
      <c r="AW66" s="30" t="n"/>
      <c r="AX66" s="30" t="n"/>
      <c r="AY66" s="30" t="n"/>
      <c r="AZ66" s="30" t="n"/>
      <c r="BA66" s="30" t="n"/>
      <c r="BB66" s="30" t="n"/>
      <c r="BC66" s="30" t="n"/>
      <c r="BD66" s="30" t="n"/>
      <c r="BE66" s="30" t="n"/>
      <c r="BF66" s="30" t="n"/>
      <c r="BG66" s="30" t="n"/>
      <c r="BH66" s="30" t="n"/>
      <c r="BI66" s="30" t="n"/>
      <c r="BJ66" s="30" t="n"/>
      <c r="BK66" s="30" t="n"/>
      <c r="BL66" s="30" t="n"/>
      <c r="BM66" s="30" t="n"/>
      <c r="BN66" s="30" t="n"/>
      <c r="BO66" s="30" t="n"/>
      <c r="BP66" s="30" t="n"/>
      <c r="BQ66" s="30" t="n"/>
      <c r="BR66" s="30" t="n"/>
      <c r="BS66" s="30" t="n"/>
      <c r="BT66" s="30" t="n"/>
      <c r="BU66" s="30" t="n"/>
      <c r="BV66" s="30" t="n"/>
      <c r="BW66" s="30" t="n"/>
      <c r="BX66" s="30" t="n"/>
      <c r="BY66" s="30" t="n"/>
      <c r="BZ66" s="30" t="n"/>
      <c r="CA66" s="30" t="n"/>
      <c r="CB66" s="30" t="n"/>
      <c r="CC66" s="30" t="n"/>
      <c r="CD66" s="30" t="n"/>
      <c r="CE66" s="30" t="n"/>
      <c r="CF66" s="30" t="n"/>
      <c r="CG66" s="30" t="n"/>
      <c r="CH66" s="30" t="n"/>
      <c r="CI66" s="30" t="n"/>
      <c r="CJ66" s="30" t="n"/>
      <c r="CK66" s="30" t="n"/>
      <c r="CL66" s="30" t="n"/>
      <c r="CM66" s="30" t="n"/>
      <c r="CN66" s="30" t="n"/>
      <c r="CO66" s="30" t="n"/>
      <c r="CP66" s="30" t="n"/>
      <c r="CQ66" s="30" t="n"/>
      <c r="CR66" s="30" t="n"/>
      <c r="CS66" s="30" t="n"/>
      <c r="CT66" s="30" t="n"/>
      <c r="CU66" s="30" t="n"/>
      <c r="CV66" s="30" t="n"/>
      <c r="CW66" s="30" t="n"/>
      <c r="CX66" s="30" t="n"/>
      <c r="CY66" s="30" t="n"/>
      <c r="CZ66" s="30" t="n"/>
    </row>
    <row r="67" ht="13.15" customFormat="1" customHeight="1" s="315">
      <c r="A67" s="81">
        <f>A66</f>
        <v/>
      </c>
      <c r="B67" s="81">
        <f>B66</f>
        <v/>
      </c>
      <c r="C67" s="81" t="n"/>
      <c r="D67" s="20" t="n"/>
      <c r="E67" s="398" t="n"/>
      <c r="F67" s="12" t="n"/>
      <c r="G67" s="16" t="n"/>
      <c r="H67" s="403" t="n"/>
      <c r="I67" s="403" t="n"/>
      <c r="J67" s="403" t="n"/>
      <c r="K67" s="404" t="n"/>
      <c r="L67" s="404" t="n"/>
      <c r="M67" s="404" t="n"/>
      <c r="N67" s="16" t="n"/>
      <c r="O67" s="16" t="n"/>
      <c r="P67" s="16" t="n"/>
      <c r="Q67" s="16" t="n"/>
      <c r="R67" s="16" t="n"/>
      <c r="S67" s="16" t="n"/>
      <c r="T67" s="16" t="n"/>
      <c r="U67" s="16" t="n"/>
      <c r="V67" s="16" t="n"/>
      <c r="W67" s="16" t="n"/>
      <c r="X67" s="16" t="n"/>
      <c r="Y67" s="16" t="n"/>
      <c r="Z67" s="16" t="n"/>
      <c r="AA67" s="16" t="n"/>
      <c r="AB67" s="16" t="n"/>
      <c r="AC67" s="16" t="n"/>
      <c r="AD67" s="16" t="n"/>
      <c r="AE67" s="16" t="n"/>
      <c r="AF67" s="16" t="n"/>
      <c r="AG67" s="16" t="n"/>
      <c r="AH67" s="16" t="n"/>
      <c r="AI67" s="16" t="n"/>
      <c r="AJ67" s="16" t="n"/>
      <c r="AK67" s="16" t="n"/>
      <c r="AL67" s="16" t="n"/>
      <c r="AM67" s="16" t="n"/>
      <c r="AN67" s="16" t="n"/>
      <c r="AO67" s="16" t="n"/>
      <c r="AP67" s="16" t="n"/>
      <c r="AQ67" s="16" t="n"/>
      <c r="AR67" s="16" t="n"/>
      <c r="AS67" s="16" t="n"/>
      <c r="AT67" s="16" t="n"/>
      <c r="AU67" s="16" t="n"/>
      <c r="AV67" s="16" t="n"/>
      <c r="AW67" s="16" t="n"/>
      <c r="AX67" s="16" t="n"/>
      <c r="AY67" s="16" t="n"/>
      <c r="AZ67" s="16" t="n"/>
      <c r="BA67" s="16" t="n"/>
      <c r="BB67" s="16" t="n"/>
      <c r="BC67" s="16" t="n"/>
      <c r="BD67" s="16" t="n"/>
      <c r="BE67" s="16" t="n"/>
      <c r="BF67" s="16" t="n"/>
      <c r="BG67" s="16" t="n"/>
      <c r="BH67" s="16" t="n"/>
      <c r="BI67" s="16" t="n"/>
      <c r="BJ67" s="16" t="n"/>
      <c r="BK67" s="16" t="n"/>
      <c r="BL67" s="16" t="n"/>
      <c r="BM67" s="16" t="n"/>
      <c r="BN67" s="16" t="n"/>
      <c r="BO67" s="16" t="n"/>
      <c r="BP67" s="16" t="n"/>
      <c r="BQ67" s="16" t="n"/>
      <c r="BR67" s="16" t="n"/>
      <c r="BS67" s="16" t="n"/>
      <c r="BT67" s="16" t="n"/>
      <c r="BU67" s="16" t="n"/>
      <c r="BV67" s="16" t="n"/>
      <c r="BW67" s="16" t="n"/>
      <c r="BX67" s="16" t="n"/>
      <c r="BY67" s="16" t="n"/>
      <c r="BZ67" s="16" t="n"/>
      <c r="CA67" s="16" t="n"/>
      <c r="CB67" s="16" t="n"/>
      <c r="CC67" s="16" t="n"/>
      <c r="CD67" s="16" t="n"/>
      <c r="CE67" s="16" t="n"/>
      <c r="CF67" s="16" t="n"/>
      <c r="CG67" s="16" t="n"/>
      <c r="CH67" s="16" t="n"/>
      <c r="CI67" s="16" t="n"/>
      <c r="CJ67" s="16" t="n"/>
      <c r="CK67" s="16" t="n"/>
      <c r="CL67" s="16" t="n"/>
      <c r="CM67" s="16" t="n"/>
      <c r="CN67" s="16" t="n"/>
      <c r="CO67" s="16" t="n"/>
      <c r="CP67" s="16" t="n"/>
      <c r="CQ67" s="16" t="n"/>
      <c r="CR67" s="16" t="n"/>
      <c r="CS67" s="16" t="n"/>
      <c r="CT67" s="16" t="n"/>
      <c r="CU67" s="16" t="n"/>
      <c r="CV67" s="16" t="n"/>
      <c r="CW67" s="16" t="n"/>
      <c r="CX67" s="16" t="n"/>
      <c r="CY67" s="16" t="n"/>
      <c r="CZ67" s="16" t="n"/>
    </row>
    <row r="68" ht="13.15" customFormat="1" customHeight="1" s="83">
      <c r="A68" s="81">
        <f>D68</f>
        <v/>
      </c>
      <c r="B68" s="81">
        <f>B67</f>
        <v/>
      </c>
      <c r="C68" s="81" t="n"/>
      <c r="D68" s="76" t="inlineStr">
        <is>
          <t>Desert Valley Hospital - Client ID H3140</t>
        </is>
      </c>
      <c r="E68" s="390" t="n"/>
      <c r="F68" s="78" t="n"/>
      <c r="G68" s="111" t="n"/>
      <c r="H68" s="391" t="n"/>
      <c r="I68" s="391" t="n"/>
      <c r="J68" s="392" t="n"/>
      <c r="K68" s="393" t="n"/>
      <c r="L68" s="393" t="n"/>
      <c r="M68" s="393" t="n"/>
      <c r="N68" s="111" t="n"/>
      <c r="O68" s="111" t="n"/>
      <c r="P68" s="111" t="n"/>
      <c r="Q68" s="111" t="n"/>
      <c r="R68" s="111" t="n"/>
      <c r="S68" s="111" t="n"/>
      <c r="T68" s="111" t="n"/>
      <c r="U68" s="111" t="n"/>
      <c r="V68" s="111" t="n"/>
      <c r="W68" s="111" t="n"/>
      <c r="X68" s="111" t="n"/>
      <c r="Y68" s="111" t="n"/>
      <c r="Z68" s="111" t="n"/>
      <c r="AA68" s="111" t="n"/>
      <c r="AB68" s="111" t="n"/>
      <c r="AC68" s="111" t="n"/>
      <c r="AD68" s="111" t="n"/>
      <c r="AE68" s="111" t="n"/>
      <c r="AF68" s="111" t="n"/>
      <c r="AG68" s="111" t="n"/>
      <c r="AH68" s="111" t="n"/>
      <c r="AI68" s="111" t="n"/>
      <c r="AJ68" s="111" t="n"/>
      <c r="AK68" s="111" t="n"/>
      <c r="AL68" s="111" t="n"/>
      <c r="AM68" s="111" t="n"/>
      <c r="AN68" s="111" t="n"/>
      <c r="AO68" s="111" t="n"/>
      <c r="AP68" s="111" t="n"/>
      <c r="AQ68" s="111" t="n"/>
      <c r="AR68" s="111" t="n"/>
      <c r="AS68" s="111" t="n"/>
      <c r="AT68" s="111" t="n"/>
      <c r="AU68" s="111" t="n"/>
      <c r="AV68" s="111" t="n"/>
      <c r="AW68" s="111" t="n"/>
      <c r="AX68" s="111" t="n"/>
      <c r="AY68" s="111" t="n"/>
      <c r="AZ68" s="111" t="n"/>
      <c r="BA68" s="111" t="n"/>
      <c r="BB68" s="111" t="n"/>
      <c r="BC68" s="111" t="n"/>
      <c r="BD68" s="111" t="n"/>
      <c r="BE68" s="111" t="n"/>
      <c r="BF68" s="111" t="n"/>
      <c r="BG68" s="111" t="n"/>
      <c r="BH68" s="111" t="n"/>
      <c r="BI68" s="111" t="n"/>
      <c r="BJ68" s="111" t="n"/>
      <c r="BK68" s="111" t="n"/>
      <c r="BL68" s="111" t="n"/>
      <c r="BM68" s="111" t="n"/>
      <c r="BN68" s="111" t="n"/>
      <c r="BO68" s="111" t="n"/>
      <c r="BP68" s="111" t="n"/>
      <c r="BQ68" s="111" t="n"/>
      <c r="BR68" s="111" t="n"/>
      <c r="BS68" s="111" t="n"/>
      <c r="BT68" s="111" t="n"/>
      <c r="BU68" s="111" t="n"/>
      <c r="BV68" s="111" t="n"/>
      <c r="BW68" s="111" t="n"/>
      <c r="BX68" s="111" t="n"/>
      <c r="BY68" s="111" t="n"/>
      <c r="BZ68" s="111" t="n"/>
      <c r="CA68" s="111" t="n"/>
      <c r="CB68" s="111" t="n"/>
      <c r="CC68" s="111" t="n"/>
      <c r="CD68" s="111" t="n"/>
      <c r="CE68" s="111" t="n"/>
      <c r="CF68" s="111" t="n"/>
      <c r="CG68" s="111" t="n"/>
      <c r="CH68" s="111" t="n"/>
      <c r="CI68" s="111" t="n"/>
      <c r="CJ68" s="111" t="n"/>
      <c r="CK68" s="111" t="n"/>
      <c r="CL68" s="111" t="n"/>
      <c r="CM68" s="111" t="n"/>
      <c r="CN68" s="111" t="n"/>
      <c r="CO68" s="111" t="n"/>
      <c r="CP68" s="111" t="n"/>
      <c r="CQ68" s="111" t="n"/>
      <c r="CR68" s="111" t="n"/>
      <c r="CS68" s="111" t="n"/>
      <c r="CT68" s="111" t="n"/>
      <c r="CU68" s="111" t="n"/>
      <c r="CV68" s="111" t="n"/>
      <c r="CW68" s="111" t="n"/>
      <c r="CX68" s="111" t="n"/>
      <c r="CY68" s="111" t="n"/>
      <c r="CZ68" s="111" t="n"/>
    </row>
    <row r="69" ht="13.15" customHeight="1">
      <c r="A69" s="81">
        <f>A68</f>
        <v/>
      </c>
      <c r="B69" s="81">
        <f>D69</f>
        <v/>
      </c>
      <c r="C69" s="81">
        <f>A69&amp;B69&amp;F69</f>
        <v/>
      </c>
      <c r="D69" s="64">
        <f>+$D$4</f>
        <v/>
      </c>
      <c r="E69" s="394">
        <f>E4</f>
        <v/>
      </c>
      <c r="F69" s="246" t="inlineStr">
        <is>
          <t>EE</t>
        </is>
      </c>
      <c r="G69" s="244" t="n">
        <v>329</v>
      </c>
      <c r="H69" s="395" t="n">
        <v>671</v>
      </c>
      <c r="I69" s="396">
        <f>+H69-J69</f>
        <v/>
      </c>
      <c r="J69" s="396" t="n">
        <v>54.17</v>
      </c>
      <c r="K69" s="397" t="n"/>
      <c r="L69" s="397" t="n"/>
      <c r="M69" s="397" t="n"/>
      <c r="N69" s="244" t="n">
        <v>259</v>
      </c>
      <c r="O69" s="244" t="n">
        <v>261</v>
      </c>
      <c r="P69" s="244" t="n">
        <v>262</v>
      </c>
      <c r="Q69" s="244" t="n">
        <v>266</v>
      </c>
      <c r="R69" s="244" t="n">
        <v>265</v>
      </c>
      <c r="S69" s="244" t="n">
        <v>262</v>
      </c>
      <c r="T69" s="244" t="n">
        <v>265</v>
      </c>
      <c r="U69" s="244" t="n">
        <v>263</v>
      </c>
      <c r="V69" s="244" t="n">
        <v>260</v>
      </c>
      <c r="W69" s="244" t="n">
        <v>256</v>
      </c>
      <c r="X69" s="244" t="n">
        <v>261</v>
      </c>
      <c r="Y69" s="244" t="n">
        <v>263</v>
      </c>
      <c r="Z69" s="244" t="n">
        <v>270</v>
      </c>
      <c r="AA69" s="244" t="n">
        <v>268</v>
      </c>
      <c r="AB69" s="244" t="n">
        <v>267</v>
      </c>
      <c r="AC69" s="244" t="n">
        <v>272</v>
      </c>
      <c r="AD69" s="244" t="n">
        <v>268</v>
      </c>
      <c r="AE69" s="244" t="n">
        <v>264</v>
      </c>
      <c r="AF69" s="244" t="n">
        <v>267</v>
      </c>
      <c r="AG69" s="244" t="n">
        <v>266</v>
      </c>
      <c r="AH69" s="244" t="n">
        <v>266</v>
      </c>
      <c r="AI69" s="244" t="n">
        <v>268</v>
      </c>
      <c r="AJ69" s="244" t="n">
        <v>266</v>
      </c>
      <c r="AK69" s="244" t="n">
        <v>261</v>
      </c>
      <c r="AL69" s="244" t="n">
        <v>284</v>
      </c>
      <c r="AM69" s="244" t="n">
        <v>287</v>
      </c>
      <c r="AN69" s="244" t="n">
        <v>279</v>
      </c>
      <c r="AO69" s="244" t="n">
        <v>281</v>
      </c>
      <c r="AP69" s="244" t="n">
        <v>284</v>
      </c>
      <c r="AQ69" s="244" t="n">
        <v>286</v>
      </c>
      <c r="AR69" s="244" t="n">
        <v>281</v>
      </c>
      <c r="AS69" s="244" t="n">
        <v>282</v>
      </c>
      <c r="AT69" s="244" t="n">
        <v>276</v>
      </c>
      <c r="AU69" s="244" t="n">
        <v>274</v>
      </c>
      <c r="AV69" s="244" t="n">
        <v>270</v>
      </c>
      <c r="AW69" s="244" t="n">
        <v>263</v>
      </c>
      <c r="AX69" s="244" t="n">
        <v>278</v>
      </c>
      <c r="AY69" s="244" t="n">
        <v>277</v>
      </c>
      <c r="AZ69" s="244" t="n">
        <v>276</v>
      </c>
      <c r="BA69" s="244" t="n">
        <v>274</v>
      </c>
      <c r="BB69" s="244" t="n">
        <v>273</v>
      </c>
      <c r="BC69" s="244" t="n">
        <v>263</v>
      </c>
      <c r="BD69" s="244" t="n">
        <v>263</v>
      </c>
      <c r="BE69" s="244" t="n">
        <v>263</v>
      </c>
      <c r="BF69" s="244" t="n">
        <v>255</v>
      </c>
      <c r="BG69" s="244" t="n">
        <v>254</v>
      </c>
      <c r="BH69" s="244" t="n">
        <v>249</v>
      </c>
      <c r="BI69" s="244" t="n">
        <v>246</v>
      </c>
      <c r="BJ69" s="244" t="n">
        <v>249</v>
      </c>
      <c r="BK69" s="244" t="n">
        <v>257</v>
      </c>
      <c r="BL69" s="244" t="n">
        <v>245</v>
      </c>
      <c r="BM69" s="244" t="n">
        <v>245</v>
      </c>
      <c r="BN69" s="244" t="n">
        <v>245</v>
      </c>
      <c r="BO69" s="244" t="n">
        <v>236</v>
      </c>
      <c r="BP69" s="244" t="n">
        <v>240</v>
      </c>
      <c r="BQ69" s="244" t="n">
        <v>240</v>
      </c>
      <c r="BR69" s="244" t="n">
        <v>238</v>
      </c>
      <c r="BS69" s="244" t="n">
        <v>243</v>
      </c>
      <c r="BT69" s="244" t="n">
        <v>242</v>
      </c>
      <c r="BU69" s="244" t="n">
        <v>243</v>
      </c>
      <c r="BV69" s="244" t="n">
        <v>245</v>
      </c>
      <c r="BW69" s="244" t="n">
        <v>244</v>
      </c>
      <c r="BX69" s="244" t="n">
        <v>237</v>
      </c>
      <c r="BY69" s="244" t="n">
        <v>237</v>
      </c>
      <c r="BZ69" s="244" t="n">
        <v>246</v>
      </c>
      <c r="CA69" s="244" t="n">
        <v>246</v>
      </c>
      <c r="CB69" s="244" t="n">
        <v>252</v>
      </c>
      <c r="CC69" s="244" t="n">
        <v>252</v>
      </c>
      <c r="CD69" s="244" t="n">
        <v>259</v>
      </c>
      <c r="CE69" s="244" t="n">
        <v>266</v>
      </c>
      <c r="CF69" s="244" t="n">
        <v>269</v>
      </c>
      <c r="CG69" s="244" t="n">
        <v>264</v>
      </c>
      <c r="CH69" s="244" t="n">
        <v>286</v>
      </c>
      <c r="CI69" s="244" t="n">
        <v>279</v>
      </c>
      <c r="CJ69" s="244" t="n">
        <v>269</v>
      </c>
      <c r="CK69" s="244" t="n">
        <v>268</v>
      </c>
      <c r="CL69" s="244" t="n">
        <v>268</v>
      </c>
      <c r="CM69" s="244" t="n">
        <v>272</v>
      </c>
      <c r="CN69" s="244" t="n">
        <v>272</v>
      </c>
      <c r="CO69" s="244" t="n">
        <v>272</v>
      </c>
      <c r="CP69" s="244" t="n">
        <v>277</v>
      </c>
      <c r="CQ69" s="244" t="n">
        <v>284</v>
      </c>
      <c r="CR69" s="244" t="n">
        <v>284</v>
      </c>
      <c r="CS69" s="244" t="n">
        <v>296</v>
      </c>
      <c r="CT69" s="244" t="n">
        <v>304</v>
      </c>
      <c r="CU69" s="244" t="n">
        <v>299</v>
      </c>
      <c r="CV69" s="244" t="n">
        <v>321</v>
      </c>
      <c r="CW69" s="244" t="n">
        <v>329</v>
      </c>
      <c r="CX69" s="323" t="n">
        <v>324</v>
      </c>
      <c r="CY69" s="244" t="n">
        <v>329</v>
      </c>
      <c r="CZ69" s="244" t="n">
        <v>329</v>
      </c>
    </row>
    <row r="70" ht="13.15" customHeight="1">
      <c r="A70" s="81">
        <f>A69</f>
        <v/>
      </c>
      <c r="B70" s="81">
        <f>B69</f>
        <v/>
      </c>
      <c r="C70" s="81">
        <f>A70&amp;B70&amp;F70</f>
        <v/>
      </c>
      <c r="D70" s="22" t="n"/>
      <c r="E70" s="398" t="n"/>
      <c r="F70" s="246" t="inlineStr">
        <is>
          <t>EE &amp; Spouse</t>
        </is>
      </c>
      <c r="G70" s="244" t="n">
        <v>50</v>
      </c>
      <c r="H70" s="395" t="n">
        <v>1409.16</v>
      </c>
      <c r="I70" s="396">
        <f>+H70-J70</f>
        <v/>
      </c>
      <c r="J70" s="396" t="n">
        <v>137.41</v>
      </c>
      <c r="K70" s="397" t="n"/>
      <c r="L70" s="397" t="n"/>
      <c r="M70" s="397" t="n"/>
      <c r="N70" s="244" t="n">
        <v>43</v>
      </c>
      <c r="O70" s="244" t="n">
        <v>44</v>
      </c>
      <c r="P70" s="244" t="n">
        <v>41</v>
      </c>
      <c r="Q70" s="244" t="n">
        <v>41</v>
      </c>
      <c r="R70" s="244" t="n">
        <v>38</v>
      </c>
      <c r="S70" s="244" t="n">
        <v>38</v>
      </c>
      <c r="T70" s="244" t="n">
        <v>38</v>
      </c>
      <c r="U70" s="244" t="n">
        <v>39</v>
      </c>
      <c r="V70" s="244" t="n">
        <v>39</v>
      </c>
      <c r="W70" s="244" t="n">
        <v>40</v>
      </c>
      <c r="X70" s="244" t="n">
        <v>42</v>
      </c>
      <c r="Y70" s="244" t="n">
        <v>40</v>
      </c>
      <c r="Z70" s="244" t="n">
        <v>39</v>
      </c>
      <c r="AA70" s="244" t="n">
        <v>40</v>
      </c>
      <c r="AB70" s="244" t="n">
        <v>40</v>
      </c>
      <c r="AC70" s="244" t="n">
        <v>38</v>
      </c>
      <c r="AD70" s="244" t="n">
        <v>38</v>
      </c>
      <c r="AE70" s="244" t="n">
        <v>39</v>
      </c>
      <c r="AF70" s="244" t="n">
        <v>38</v>
      </c>
      <c r="AG70" s="244" t="n">
        <v>38</v>
      </c>
      <c r="AH70" s="244" t="n">
        <v>38</v>
      </c>
      <c r="AI70" s="244" t="n">
        <v>38</v>
      </c>
      <c r="AJ70" s="244" t="n">
        <v>39</v>
      </c>
      <c r="AK70" s="244" t="n">
        <v>39</v>
      </c>
      <c r="AL70" s="244" t="n">
        <v>44</v>
      </c>
      <c r="AM70" s="244" t="n">
        <v>42</v>
      </c>
      <c r="AN70" s="244" t="n">
        <v>44</v>
      </c>
      <c r="AO70" s="244" t="n">
        <v>46</v>
      </c>
      <c r="AP70" s="244" t="n">
        <v>49</v>
      </c>
      <c r="AQ70" s="244" t="n">
        <v>49</v>
      </c>
      <c r="AR70" s="244" t="n">
        <v>49</v>
      </c>
      <c r="AS70" s="244" t="n">
        <v>48</v>
      </c>
      <c r="AT70" s="244" t="n">
        <v>46</v>
      </c>
      <c r="AU70" s="244" t="n">
        <v>48</v>
      </c>
      <c r="AV70" s="244" t="n">
        <v>50</v>
      </c>
      <c r="AW70" s="244" t="n">
        <v>51</v>
      </c>
      <c r="AX70" s="244" t="n">
        <v>47</v>
      </c>
      <c r="AY70" s="244" t="n">
        <v>47</v>
      </c>
      <c r="AZ70" s="244" t="n">
        <v>47</v>
      </c>
      <c r="BA70" s="244" t="n">
        <v>46</v>
      </c>
      <c r="BB70" s="244" t="n">
        <v>46</v>
      </c>
      <c r="BC70" s="244" t="n">
        <v>43</v>
      </c>
      <c r="BD70" s="244" t="n">
        <v>44</v>
      </c>
      <c r="BE70" s="244" t="n">
        <v>43</v>
      </c>
      <c r="BF70" s="244" t="n">
        <v>42</v>
      </c>
      <c r="BG70" s="244" t="n">
        <v>42</v>
      </c>
      <c r="BH70" s="244" t="n">
        <v>45</v>
      </c>
      <c r="BI70" s="244" t="n">
        <v>43</v>
      </c>
      <c r="BJ70" s="244" t="n">
        <v>47</v>
      </c>
      <c r="BK70" s="244" t="n">
        <v>46</v>
      </c>
      <c r="BL70" s="244" t="n">
        <v>45</v>
      </c>
      <c r="BM70" s="244" t="n">
        <v>45</v>
      </c>
      <c r="BN70" s="244" t="n">
        <v>43</v>
      </c>
      <c r="BO70" s="244" t="n">
        <v>41</v>
      </c>
      <c r="BP70" s="244" t="n">
        <v>41</v>
      </c>
      <c r="BQ70" s="244" t="n">
        <v>45</v>
      </c>
      <c r="BR70" s="244" t="n">
        <v>46</v>
      </c>
      <c r="BS70" s="244" t="n">
        <v>48</v>
      </c>
      <c r="BT70" s="244" t="n">
        <v>45</v>
      </c>
      <c r="BU70" s="244" t="n">
        <v>48</v>
      </c>
      <c r="BV70" s="244" t="n">
        <v>50</v>
      </c>
      <c r="BW70" s="244" t="n">
        <v>52</v>
      </c>
      <c r="BX70" s="244" t="n">
        <v>49</v>
      </c>
      <c r="BY70" s="244" t="n">
        <v>49</v>
      </c>
      <c r="BZ70" s="244" t="n">
        <v>46</v>
      </c>
      <c r="CA70" s="244" t="n">
        <v>46</v>
      </c>
      <c r="CB70" s="244" t="n">
        <v>47</v>
      </c>
      <c r="CC70" s="244" t="n">
        <v>46</v>
      </c>
      <c r="CD70" s="244" t="n">
        <v>45</v>
      </c>
      <c r="CE70" s="244" t="n">
        <v>45</v>
      </c>
      <c r="CF70" s="244" t="n">
        <v>47</v>
      </c>
      <c r="CG70" s="244" t="n">
        <v>47</v>
      </c>
      <c r="CH70" s="244" t="n">
        <v>47</v>
      </c>
      <c r="CI70" s="244" t="n">
        <v>43</v>
      </c>
      <c r="CJ70" s="244" t="n">
        <v>44</v>
      </c>
      <c r="CK70" s="244" t="n">
        <v>46</v>
      </c>
      <c r="CL70" s="244" t="n">
        <v>47</v>
      </c>
      <c r="CM70" s="244" t="n">
        <v>43</v>
      </c>
      <c r="CN70" s="244" t="n">
        <v>45</v>
      </c>
      <c r="CO70" s="244" t="n">
        <v>44</v>
      </c>
      <c r="CP70" s="244" t="n">
        <v>42</v>
      </c>
      <c r="CQ70" s="244" t="n">
        <v>43</v>
      </c>
      <c r="CR70" s="244" t="n">
        <v>42</v>
      </c>
      <c r="CS70" s="244" t="n">
        <v>42</v>
      </c>
      <c r="CT70" s="244" t="n">
        <v>46</v>
      </c>
      <c r="CU70" s="244" t="n">
        <v>46</v>
      </c>
      <c r="CV70" s="244" t="n">
        <v>46</v>
      </c>
      <c r="CW70" s="244" t="n">
        <v>45</v>
      </c>
      <c r="CX70" s="323" t="n">
        <v>46</v>
      </c>
      <c r="CY70" s="244" t="n">
        <v>52</v>
      </c>
      <c r="CZ70" s="244" t="n">
        <v>50</v>
      </c>
    </row>
    <row r="71" ht="13.15" customHeight="1">
      <c r="A71" s="81">
        <f>A70</f>
        <v/>
      </c>
      <c r="B71" s="81">
        <f>B70</f>
        <v/>
      </c>
      <c r="C71" s="81">
        <f>A71&amp;B71&amp;F71</f>
        <v/>
      </c>
      <c r="D71" s="22" t="n"/>
      <c r="E71" s="398" t="n"/>
      <c r="F71" s="246" t="inlineStr">
        <is>
          <t>EE &amp; Child(ren)</t>
        </is>
      </c>
      <c r="G71" s="244" t="n">
        <v>170</v>
      </c>
      <c r="H71" s="395" t="n">
        <v>1268.22</v>
      </c>
      <c r="I71" s="396">
        <f>+H71-J71</f>
        <v/>
      </c>
      <c r="J71" s="396" t="n">
        <v>112.43</v>
      </c>
      <c r="K71" s="397" t="n"/>
      <c r="L71" s="397" t="n"/>
      <c r="M71" s="397" t="n"/>
      <c r="N71" s="244" t="n">
        <v>103</v>
      </c>
      <c r="O71" s="244" t="n">
        <v>106</v>
      </c>
      <c r="P71" s="244" t="n">
        <v>109</v>
      </c>
      <c r="Q71" s="244" t="n">
        <v>108</v>
      </c>
      <c r="R71" s="244" t="n">
        <v>108</v>
      </c>
      <c r="S71" s="244" t="n">
        <v>111</v>
      </c>
      <c r="T71" s="244" t="n">
        <v>111</v>
      </c>
      <c r="U71" s="244" t="n">
        <v>111</v>
      </c>
      <c r="V71" s="244" t="n">
        <v>112</v>
      </c>
      <c r="W71" s="244" t="n">
        <v>113</v>
      </c>
      <c r="X71" s="244" t="n">
        <v>111</v>
      </c>
      <c r="Y71" s="244" t="n">
        <v>117</v>
      </c>
      <c r="Z71" s="244" t="n">
        <v>129</v>
      </c>
      <c r="AA71" s="244" t="n">
        <v>128</v>
      </c>
      <c r="AB71" s="244" t="n">
        <v>128</v>
      </c>
      <c r="AC71" s="244" t="n">
        <v>129</v>
      </c>
      <c r="AD71" s="244" t="n">
        <v>126</v>
      </c>
      <c r="AE71" s="244" t="n">
        <v>126</v>
      </c>
      <c r="AF71" s="244" t="n">
        <v>126</v>
      </c>
      <c r="AG71" s="244" t="n">
        <v>125</v>
      </c>
      <c r="AH71" s="244" t="n">
        <v>123</v>
      </c>
      <c r="AI71" s="244" t="n">
        <v>122</v>
      </c>
      <c r="AJ71" s="244" t="n">
        <v>127</v>
      </c>
      <c r="AK71" s="244" t="n">
        <v>124</v>
      </c>
      <c r="AL71" s="244" t="n">
        <v>130</v>
      </c>
      <c r="AM71" s="244" t="n">
        <v>127</v>
      </c>
      <c r="AN71" s="244" t="n">
        <v>119</v>
      </c>
      <c r="AO71" s="244" t="n">
        <v>121</v>
      </c>
      <c r="AP71" s="244" t="n">
        <v>123</v>
      </c>
      <c r="AQ71" s="244" t="n">
        <v>122</v>
      </c>
      <c r="AR71" s="244" t="n">
        <v>120</v>
      </c>
      <c r="AS71" s="244" t="n">
        <v>117</v>
      </c>
      <c r="AT71" s="244" t="n">
        <v>116</v>
      </c>
      <c r="AU71" s="244" t="n">
        <v>118</v>
      </c>
      <c r="AV71" s="244" t="n">
        <v>117</v>
      </c>
      <c r="AW71" s="244" t="n">
        <v>117</v>
      </c>
      <c r="AX71" s="244" t="n">
        <v>122</v>
      </c>
      <c r="AY71" s="244" t="n">
        <v>123</v>
      </c>
      <c r="AZ71" s="244" t="n">
        <v>125</v>
      </c>
      <c r="BA71" s="244" t="n">
        <v>122</v>
      </c>
      <c r="BB71" s="244" t="n">
        <v>123</v>
      </c>
      <c r="BC71" s="244" t="n">
        <v>121</v>
      </c>
      <c r="BD71" s="244" t="n">
        <v>123</v>
      </c>
      <c r="BE71" s="244" t="n">
        <v>124</v>
      </c>
      <c r="BF71" s="244" t="n">
        <v>125</v>
      </c>
      <c r="BG71" s="244" t="n">
        <v>123</v>
      </c>
      <c r="BH71" s="244" t="n">
        <v>121</v>
      </c>
      <c r="BI71" s="244" t="n">
        <v>123</v>
      </c>
      <c r="BJ71" s="244" t="n">
        <v>132</v>
      </c>
      <c r="BK71" s="244" t="n">
        <v>139</v>
      </c>
      <c r="BL71" s="244" t="n">
        <v>131</v>
      </c>
      <c r="BM71" s="244" t="n">
        <v>136</v>
      </c>
      <c r="BN71" s="244" t="n">
        <v>130</v>
      </c>
      <c r="BO71" s="244" t="n">
        <v>132</v>
      </c>
      <c r="BP71" s="244" t="n">
        <v>130</v>
      </c>
      <c r="BQ71" s="244" t="n">
        <v>130</v>
      </c>
      <c r="BR71" s="244" t="n">
        <v>124</v>
      </c>
      <c r="BS71" s="244" t="n">
        <v>126</v>
      </c>
      <c r="BT71" s="244" t="n">
        <v>125</v>
      </c>
      <c r="BU71" s="244" t="n">
        <v>132</v>
      </c>
      <c r="BV71" s="244" t="n">
        <v>140</v>
      </c>
      <c r="BW71" s="244" t="n">
        <v>140</v>
      </c>
      <c r="BX71" s="244" t="n">
        <v>143</v>
      </c>
      <c r="BY71" s="244" t="n">
        <v>143</v>
      </c>
      <c r="BZ71" s="244" t="n">
        <v>143</v>
      </c>
      <c r="CA71" s="244" t="n">
        <v>145</v>
      </c>
      <c r="CB71" s="244" t="n">
        <v>138</v>
      </c>
      <c r="CC71" s="244" t="n">
        <v>138</v>
      </c>
      <c r="CD71" s="244" t="n">
        <v>143</v>
      </c>
      <c r="CE71" s="244" t="n">
        <v>137</v>
      </c>
      <c r="CF71" s="244" t="n">
        <v>136</v>
      </c>
      <c r="CG71" s="244" t="n">
        <v>142</v>
      </c>
      <c r="CH71" s="244" t="n">
        <v>146</v>
      </c>
      <c r="CI71" s="244" t="n">
        <v>147</v>
      </c>
      <c r="CJ71" s="244" t="n">
        <v>148</v>
      </c>
      <c r="CK71" s="244" t="n">
        <v>148</v>
      </c>
      <c r="CL71" s="244" t="n">
        <v>147</v>
      </c>
      <c r="CM71" s="244" t="n">
        <v>146</v>
      </c>
      <c r="CN71" s="244" t="n">
        <v>143</v>
      </c>
      <c r="CO71" s="244" t="n">
        <v>147</v>
      </c>
      <c r="CP71" s="244" t="n">
        <v>146</v>
      </c>
      <c r="CQ71" s="244" t="n">
        <v>150</v>
      </c>
      <c r="CR71" s="244" t="n">
        <v>150</v>
      </c>
      <c r="CS71" s="244" t="n">
        <v>154</v>
      </c>
      <c r="CT71" s="244" t="n">
        <v>163</v>
      </c>
      <c r="CU71" s="244" t="n">
        <v>163</v>
      </c>
      <c r="CV71" s="244" t="n">
        <v>165</v>
      </c>
      <c r="CW71" s="244" t="n">
        <v>170</v>
      </c>
      <c r="CX71" s="323" t="n">
        <v>172</v>
      </c>
      <c r="CY71" s="244" t="n">
        <v>176</v>
      </c>
      <c r="CZ71" s="244" t="n">
        <v>170</v>
      </c>
    </row>
    <row r="72" ht="13.15" customHeight="1">
      <c r="A72" s="81">
        <f>A71</f>
        <v/>
      </c>
      <c r="B72" s="81">
        <f>B71</f>
        <v/>
      </c>
      <c r="C72" s="81">
        <f>A72&amp;B72&amp;F72</f>
        <v/>
      </c>
      <c r="D72" s="22" t="n"/>
      <c r="E72" s="398" t="n"/>
      <c r="F72" s="246" t="inlineStr">
        <is>
          <t>EE &amp; Family</t>
        </is>
      </c>
      <c r="G72" s="245" t="n">
        <v>85</v>
      </c>
      <c r="H72" s="399" t="n">
        <v>2113.73</v>
      </c>
      <c r="I72" s="400">
        <f>+H72-J72</f>
        <v/>
      </c>
      <c r="J72" s="400" t="n">
        <v>281.07</v>
      </c>
      <c r="K72" s="408" t="n"/>
      <c r="L72" s="408" t="n"/>
      <c r="M72" s="408" t="n"/>
      <c r="N72" s="245" t="n">
        <v>80</v>
      </c>
      <c r="O72" s="245" t="n">
        <v>78</v>
      </c>
      <c r="P72" s="245" t="n">
        <v>80</v>
      </c>
      <c r="Q72" s="245" t="n">
        <v>80</v>
      </c>
      <c r="R72" s="245" t="n">
        <v>81</v>
      </c>
      <c r="S72" s="245" t="n">
        <v>81</v>
      </c>
      <c r="T72" s="245" t="n">
        <v>81</v>
      </c>
      <c r="U72" s="245" t="n">
        <v>82</v>
      </c>
      <c r="V72" s="245" t="n">
        <v>84</v>
      </c>
      <c r="W72" s="245" t="n">
        <v>83</v>
      </c>
      <c r="X72" s="245" t="n">
        <v>82</v>
      </c>
      <c r="Y72" s="245" t="n">
        <v>85</v>
      </c>
      <c r="Z72" s="245" t="n">
        <v>77</v>
      </c>
      <c r="AA72" s="245" t="n">
        <v>78</v>
      </c>
      <c r="AB72" s="245" t="n">
        <v>78</v>
      </c>
      <c r="AC72" s="245" t="n">
        <v>79</v>
      </c>
      <c r="AD72" s="245" t="n">
        <v>77</v>
      </c>
      <c r="AE72" s="245" t="n">
        <v>78</v>
      </c>
      <c r="AF72" s="245" t="n">
        <v>78</v>
      </c>
      <c r="AG72" s="245" t="n">
        <v>78</v>
      </c>
      <c r="AH72" s="245" t="n">
        <v>79</v>
      </c>
      <c r="AI72" s="245" t="n">
        <v>75</v>
      </c>
      <c r="AJ72" s="245" t="n">
        <v>74</v>
      </c>
      <c r="AK72" s="245" t="n">
        <v>74</v>
      </c>
      <c r="AL72" s="245" t="n">
        <v>74</v>
      </c>
      <c r="AM72" s="245" t="n">
        <v>74</v>
      </c>
      <c r="AN72" s="245" t="n">
        <v>71</v>
      </c>
      <c r="AO72" s="245" t="n">
        <v>70</v>
      </c>
      <c r="AP72" s="245" t="n">
        <v>68</v>
      </c>
      <c r="AQ72" s="245" t="n">
        <v>70</v>
      </c>
      <c r="AR72" s="245" t="n">
        <v>69</v>
      </c>
      <c r="AS72" s="245" t="n">
        <v>70</v>
      </c>
      <c r="AT72" s="245" t="n">
        <v>72</v>
      </c>
      <c r="AU72" s="245" t="n">
        <v>74</v>
      </c>
      <c r="AV72" s="245" t="n">
        <v>72</v>
      </c>
      <c r="AW72" s="245" t="n">
        <v>74</v>
      </c>
      <c r="AX72" s="245" t="n">
        <v>74</v>
      </c>
      <c r="AY72" s="245" t="n">
        <v>72</v>
      </c>
      <c r="AZ72" s="245" t="n">
        <v>72</v>
      </c>
      <c r="BA72" s="245" t="n">
        <v>75</v>
      </c>
      <c r="BB72" s="245" t="n">
        <v>75</v>
      </c>
      <c r="BC72" s="245" t="n">
        <v>75</v>
      </c>
      <c r="BD72" s="245" t="n">
        <v>74</v>
      </c>
      <c r="BE72" s="245" t="n">
        <v>71</v>
      </c>
      <c r="BF72" s="245" t="n">
        <v>70</v>
      </c>
      <c r="BG72" s="245" t="n">
        <v>70</v>
      </c>
      <c r="BH72" s="245" t="n">
        <v>67</v>
      </c>
      <c r="BI72" s="245" t="n">
        <v>69</v>
      </c>
      <c r="BJ72" s="245" t="n">
        <v>70</v>
      </c>
      <c r="BK72" s="245" t="n">
        <v>75</v>
      </c>
      <c r="BL72" s="245" t="n">
        <v>68</v>
      </c>
      <c r="BM72" s="245" t="n">
        <v>67</v>
      </c>
      <c r="BN72" s="245" t="n">
        <v>66</v>
      </c>
      <c r="BO72" s="245" t="n">
        <v>66</v>
      </c>
      <c r="BP72" s="245" t="n">
        <v>66</v>
      </c>
      <c r="BQ72" s="245" t="n">
        <v>68</v>
      </c>
      <c r="BR72" s="245" t="n">
        <v>70</v>
      </c>
      <c r="BS72" s="245" t="n">
        <v>66</v>
      </c>
      <c r="BT72" s="245" t="n">
        <v>70</v>
      </c>
      <c r="BU72" s="245" t="n">
        <v>70</v>
      </c>
      <c r="BV72" s="245" t="n">
        <v>73</v>
      </c>
      <c r="BW72" s="245" t="n">
        <v>72</v>
      </c>
      <c r="BX72" s="245" t="n">
        <v>73</v>
      </c>
      <c r="BY72" s="245" t="n">
        <v>73</v>
      </c>
      <c r="BZ72" s="245" t="n">
        <v>74</v>
      </c>
      <c r="CA72" s="245" t="n">
        <v>77</v>
      </c>
      <c r="CB72" s="245" t="n">
        <v>75</v>
      </c>
      <c r="CC72" s="245" t="n">
        <v>74</v>
      </c>
      <c r="CD72" s="245" t="n">
        <v>75</v>
      </c>
      <c r="CE72" s="245" t="n">
        <v>74</v>
      </c>
      <c r="CF72" s="245" t="n">
        <v>73</v>
      </c>
      <c r="CG72" s="245" t="n">
        <v>74</v>
      </c>
      <c r="CH72" s="245" t="n">
        <v>78</v>
      </c>
      <c r="CI72" s="245" t="n">
        <v>76</v>
      </c>
      <c r="CJ72" s="245" t="n">
        <v>81</v>
      </c>
      <c r="CK72" s="245" t="n">
        <v>80</v>
      </c>
      <c r="CL72" s="245" t="n">
        <v>77</v>
      </c>
      <c r="CM72" s="245" t="n">
        <v>78</v>
      </c>
      <c r="CN72" s="245" t="n">
        <v>77</v>
      </c>
      <c r="CO72" s="245" t="n">
        <v>78</v>
      </c>
      <c r="CP72" s="245" t="n">
        <v>83</v>
      </c>
      <c r="CQ72" s="245" t="n">
        <v>85</v>
      </c>
      <c r="CR72" s="245" t="n">
        <v>87</v>
      </c>
      <c r="CS72" s="245" t="n">
        <v>83</v>
      </c>
      <c r="CT72" s="245" t="n">
        <v>89</v>
      </c>
      <c r="CU72" s="245" t="n">
        <v>90</v>
      </c>
      <c r="CV72" s="245" t="n">
        <v>90</v>
      </c>
      <c r="CW72" s="245" t="n">
        <v>90</v>
      </c>
      <c r="CX72" s="324" t="n">
        <v>90</v>
      </c>
      <c r="CY72" s="245" t="n">
        <v>85</v>
      </c>
      <c r="CZ72" s="245" t="n">
        <v>85</v>
      </c>
    </row>
    <row r="73" ht="13.15" customHeight="1">
      <c r="A73" s="81">
        <f>A72</f>
        <v/>
      </c>
      <c r="B73" s="81">
        <f>B72</f>
        <v/>
      </c>
      <c r="D73" s="20" t="n"/>
      <c r="E73" s="398" t="n"/>
      <c r="F73" s="69" t="inlineStr">
        <is>
          <t>Estimated Monthly Premium</t>
        </is>
      </c>
      <c r="G73" s="94">
        <f>SUM(G69:G72)</f>
        <v/>
      </c>
      <c r="H73" s="401">
        <f>SUMPRODUCT(H69:H72,$G69:$G72)</f>
        <v/>
      </c>
      <c r="I73" s="401">
        <f>SUMPRODUCT(I69:I72,$G69:$G72)</f>
        <v/>
      </c>
      <c r="J73" s="401">
        <f>SUMPRODUCT(J69:J72,$G69:$G72)</f>
        <v/>
      </c>
      <c r="K73" s="402" t="n"/>
      <c r="L73" s="402" t="n"/>
      <c r="M73" s="402" t="n"/>
      <c r="N73" s="94" t="n">
        <v>485</v>
      </c>
      <c r="O73" s="94" t="n">
        <v>489</v>
      </c>
      <c r="P73" s="94" t="n">
        <v>492</v>
      </c>
      <c r="Q73" s="94" t="n">
        <v>495</v>
      </c>
      <c r="R73" s="94" t="n">
        <v>492</v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94">
        <f>SUM(BG69:BG72)</f>
        <v/>
      </c>
      <c r="BH73" s="94">
        <f>SUM(BH69:BH72)</f>
        <v/>
      </c>
      <c r="BI73" s="94">
        <f>SUM(BI69:BI72)</f>
        <v/>
      </c>
      <c r="BJ73" s="94">
        <f>SUM(BJ69:BJ72)</f>
        <v/>
      </c>
      <c r="BK73" s="94">
        <f>SUM(BK69:BK72)</f>
        <v/>
      </c>
      <c r="BL73" s="94">
        <f>SUM(BL69:BL72)</f>
        <v/>
      </c>
      <c r="BM73" s="94">
        <f>SUM(BM69:BM72)</f>
        <v/>
      </c>
      <c r="BN73" s="94">
        <f>SUM(BN69:BN72)</f>
        <v/>
      </c>
      <c r="BO73" s="94">
        <f>SUM(BO69:BO72)</f>
        <v/>
      </c>
      <c r="BP73" s="94">
        <f>SUM(BP69:BP72)</f>
        <v/>
      </c>
      <c r="BQ73" s="94">
        <f>SUM(BQ69:BQ72)</f>
        <v/>
      </c>
      <c r="BR73" s="94">
        <f>SUM(BR69:BR72)</f>
        <v/>
      </c>
      <c r="BS73" s="94">
        <f>SUM(BS69:BS72)</f>
        <v/>
      </c>
      <c r="BT73" s="94">
        <f>SUM(BT69:BT72)</f>
        <v/>
      </c>
      <c r="BU73" s="94">
        <f>SUM(BU69:BU72)</f>
        <v/>
      </c>
      <c r="BV73" s="94">
        <f>SUM(BV69:BV72)</f>
        <v/>
      </c>
      <c r="BW73" s="94">
        <f>SUM(BW69:BW72)</f>
        <v/>
      </c>
      <c r="BX73" s="94">
        <f>SUM(BX69:BX72)</f>
        <v/>
      </c>
      <c r="BY73" s="94">
        <f>SUM(BY69:BY72)</f>
        <v/>
      </c>
      <c r="BZ73" s="94">
        <f>SUM(BZ69:BZ72)</f>
        <v/>
      </c>
      <c r="CA73" s="94">
        <f>SUM(CA69:CA72)</f>
        <v/>
      </c>
      <c r="CB73" s="94">
        <f>SUM(CB69:CB72)</f>
        <v/>
      </c>
      <c r="CC73" s="94">
        <f>SUM(CC69:CC72)</f>
        <v/>
      </c>
      <c r="CD73" s="94">
        <f>SUM(CD69:CD72)</f>
        <v/>
      </c>
      <c r="CE73" s="94">
        <f>SUM(CE69:CE72)</f>
        <v/>
      </c>
      <c r="CF73" s="94">
        <f>SUM(CF69:CF72)</f>
        <v/>
      </c>
      <c r="CG73" s="94">
        <f>SUM(CG69:CG72)</f>
        <v/>
      </c>
      <c r="CH73" s="94">
        <f>SUM(CH69:CH72)</f>
        <v/>
      </c>
      <c r="CI73" s="94">
        <f>SUM(CI69:CI72)</f>
        <v/>
      </c>
      <c r="CJ73" s="94">
        <f>SUM(CJ69:CJ72)</f>
        <v/>
      </c>
      <c r="CK73" s="94">
        <f>SUM(CK69:CK72)</f>
        <v/>
      </c>
      <c r="CL73" s="94">
        <f>SUM(CL69:CL72)</f>
        <v/>
      </c>
      <c r="CM73" s="94">
        <f>SUM(CM69:CM72)</f>
        <v/>
      </c>
      <c r="CN73" s="94">
        <f>SUM(CN69:CN72)</f>
        <v/>
      </c>
      <c r="CO73" s="94">
        <f>SUM(CO69:CO72)</f>
        <v/>
      </c>
      <c r="CP73" s="94">
        <f>SUM(CP69:CP72)</f>
        <v/>
      </c>
      <c r="CQ73" s="94">
        <f>SUM(CQ69:CQ72)</f>
        <v/>
      </c>
      <c r="CR73" s="94">
        <f>SUM(CR69:CR72)</f>
        <v/>
      </c>
      <c r="CS73" s="94">
        <f>SUM(CS69:CS72)</f>
        <v/>
      </c>
      <c r="CT73" s="94">
        <f>SUM(CT69:CT72)</f>
        <v/>
      </c>
      <c r="CU73" s="94" t="n">
        <v>598</v>
      </c>
      <c r="CV73" s="94">
        <f>SUM(CV69:CV72)</f>
        <v/>
      </c>
      <c r="CW73" s="94">
        <f>SUM(CW69:CW72)</f>
        <v/>
      </c>
      <c r="CX73" s="94">
        <f>SUM(CX69:CX72)</f>
        <v/>
      </c>
      <c r="CY73" s="94">
        <f>SUM(CY69:CY72)</f>
        <v/>
      </c>
      <c r="CZ73" s="94">
        <f>SUM(CZ69:CZ72)</f>
        <v/>
      </c>
    </row>
    <row r="74" ht="13.15" customFormat="1" customHeight="1" s="315">
      <c r="A74" s="81">
        <f>A73</f>
        <v/>
      </c>
      <c r="B74" s="81">
        <f>B73</f>
        <v/>
      </c>
      <c r="C74" s="81" t="n"/>
      <c r="D74" s="20" t="n"/>
      <c r="E74" s="398" t="n"/>
      <c r="F74" s="12" t="n"/>
      <c r="G74" s="16" t="n"/>
      <c r="H74" s="403" t="n"/>
      <c r="I74" s="403" t="n"/>
      <c r="J74" s="403" t="n"/>
      <c r="K74" s="404" t="n"/>
      <c r="L74" s="404" t="n"/>
      <c r="M74" s="404" t="n"/>
      <c r="N74" s="16" t="n"/>
      <c r="O74" s="16" t="n"/>
      <c r="P74" s="16" t="n"/>
      <c r="Q74" s="16" t="n"/>
      <c r="R74" s="16" t="n"/>
      <c r="S74" s="16" t="n"/>
      <c r="T74" s="16" t="n"/>
      <c r="U74" s="16" t="n"/>
      <c r="V74" s="16" t="n"/>
      <c r="W74" s="16" t="n"/>
      <c r="X74" s="16" t="n"/>
      <c r="Y74" s="16" t="n"/>
      <c r="Z74" s="16" t="n"/>
      <c r="AA74" s="16" t="n"/>
      <c r="AB74" s="16" t="n"/>
      <c r="AC74" s="16" t="n"/>
      <c r="AD74" s="16" t="n"/>
      <c r="AE74" s="16" t="n"/>
      <c r="AF74" s="16" t="n"/>
      <c r="AG74" s="16" t="n"/>
      <c r="AH74" s="16" t="n"/>
      <c r="AI74" s="16" t="n"/>
      <c r="AJ74" s="16" t="n"/>
      <c r="AK74" s="16" t="n"/>
      <c r="AL74" s="16" t="n"/>
      <c r="AM74" s="16" t="n"/>
      <c r="AN74" s="16" t="n"/>
      <c r="AO74" s="16" t="n"/>
      <c r="AP74" s="16" t="n"/>
      <c r="AQ74" s="16" t="n"/>
      <c r="AR74" s="16" t="n"/>
      <c r="AS74" s="16" t="n"/>
      <c r="AT74" s="16" t="n"/>
      <c r="AU74" s="16" t="n"/>
      <c r="AV74" s="16" t="n"/>
      <c r="AW74" s="16" t="n"/>
      <c r="AX74" s="16" t="n"/>
      <c r="AY74" s="16" t="n"/>
      <c r="AZ74" s="16" t="n"/>
      <c r="BA74" s="16" t="n"/>
      <c r="BB74" s="16" t="n"/>
      <c r="BC74" s="16" t="n"/>
      <c r="BD74" s="16" t="n"/>
      <c r="BE74" s="16" t="n"/>
      <c r="BF74" s="16" t="n"/>
      <c r="BG74" s="16" t="n"/>
      <c r="BH74" s="16" t="n"/>
      <c r="BI74" s="16" t="n"/>
      <c r="BJ74" s="16" t="n"/>
      <c r="BK74" s="16" t="n"/>
      <c r="BL74" s="16" t="n"/>
      <c r="BM74" s="16" t="n"/>
      <c r="BN74" s="16" t="n"/>
      <c r="BO74" s="16" t="n"/>
      <c r="BP74" s="16" t="n"/>
      <c r="BQ74" s="16" t="n"/>
      <c r="BR74" s="16" t="n"/>
      <c r="BS74" s="16" t="n"/>
      <c r="BT74" s="16" t="n"/>
      <c r="BU74" s="16" t="n"/>
      <c r="BV74" s="16" t="n"/>
      <c r="BW74" s="16" t="n"/>
      <c r="BX74" s="16" t="n"/>
      <c r="BY74" s="16" t="n"/>
      <c r="BZ74" s="16" t="n"/>
      <c r="CA74" s="16" t="n"/>
      <c r="CB74" s="16" t="n"/>
      <c r="CC74" s="16" t="n"/>
      <c r="CD74" s="16" t="n"/>
      <c r="CE74" s="16" t="n"/>
      <c r="CF74" s="16" t="n"/>
      <c r="CG74" s="16" t="n"/>
      <c r="CH74" s="16" t="n"/>
      <c r="CI74" s="16" t="n"/>
      <c r="CJ74" s="16" t="n"/>
      <c r="CK74" s="16" t="n"/>
      <c r="CL74" s="16" t="n"/>
      <c r="CM74" s="16" t="n"/>
      <c r="CN74" s="16" t="n"/>
      <c r="CO74" s="16" t="n"/>
      <c r="CP74" s="16" t="n"/>
      <c r="CQ74" s="16" t="n"/>
      <c r="CR74" s="16" t="n"/>
      <c r="CS74" s="16" t="n"/>
      <c r="CT74" s="16" t="n"/>
      <c r="CU74" s="16" t="n"/>
      <c r="CV74" s="16" t="n"/>
      <c r="CW74" s="16" t="n"/>
      <c r="CX74" s="16" t="n"/>
      <c r="CY74" s="16" t="n"/>
      <c r="CZ74" s="16" t="n"/>
    </row>
    <row r="75" ht="13.15" customFormat="1" customHeight="1" s="315">
      <c r="A75" s="81">
        <f>A74</f>
        <v/>
      </c>
      <c r="B75" s="81">
        <f>D75</f>
        <v/>
      </c>
      <c r="C75" s="81">
        <f>A75&amp;B75&amp;F75</f>
        <v/>
      </c>
      <c r="D75" s="64" t="inlineStr">
        <is>
          <t xml:space="preserve">PRIME VALUE PLAN (Self-Insured) </t>
        </is>
      </c>
      <c r="E75" s="394">
        <f>E4</f>
        <v/>
      </c>
      <c r="F75" s="246" t="inlineStr">
        <is>
          <t>EE</t>
        </is>
      </c>
      <c r="G75" s="244" t="n">
        <v>28</v>
      </c>
      <c r="H75" s="396" t="n">
        <v>518.77</v>
      </c>
      <c r="I75" s="396" t="n">
        <v>405.57</v>
      </c>
      <c r="J75" s="396" t="n">
        <v>113.2</v>
      </c>
      <c r="K75" s="397" t="n"/>
      <c r="L75" s="397" t="n"/>
      <c r="M75" s="397" t="n"/>
      <c r="N75" s="244" t="n">
        <v>21</v>
      </c>
      <c r="O75" s="244" t="n">
        <v>21</v>
      </c>
      <c r="P75" s="244" t="n">
        <v>21</v>
      </c>
      <c r="Q75" s="244" t="n">
        <v>21</v>
      </c>
      <c r="R75" s="244" t="n">
        <v>20</v>
      </c>
      <c r="S75" s="244" t="n">
        <v>18</v>
      </c>
      <c r="T75" s="244" t="n">
        <v>21</v>
      </c>
      <c r="U75" s="244" t="n">
        <v>21</v>
      </c>
      <c r="V75" s="244" t="n">
        <v>21</v>
      </c>
      <c r="W75" s="244" t="n">
        <v>22</v>
      </c>
      <c r="X75" s="244" t="n">
        <v>22</v>
      </c>
      <c r="Y75" s="244" t="n">
        <v>21</v>
      </c>
      <c r="Z75" s="244" t="n">
        <v>22</v>
      </c>
      <c r="AA75" s="244" t="n">
        <v>23</v>
      </c>
      <c r="AB75" s="244" t="n">
        <v>23</v>
      </c>
      <c r="AC75" s="244" t="n">
        <v>24</v>
      </c>
      <c r="AD75" s="244" t="n">
        <v>25</v>
      </c>
      <c r="AE75" s="244" t="n">
        <v>25</v>
      </c>
      <c r="AF75" s="244" t="n">
        <v>23</v>
      </c>
      <c r="AG75" s="244" t="n">
        <v>23</v>
      </c>
      <c r="AH75" s="244" t="n">
        <v>20</v>
      </c>
      <c r="AI75" s="244" t="n">
        <v>24</v>
      </c>
      <c r="AJ75" s="244" t="n">
        <v>25</v>
      </c>
      <c r="AK75" s="244" t="n">
        <v>25</v>
      </c>
      <c r="AL75" s="244" t="n">
        <v>24</v>
      </c>
      <c r="AM75" s="244" t="n">
        <v>24</v>
      </c>
      <c r="AN75" s="244" t="n">
        <v>28</v>
      </c>
      <c r="AO75" s="244" t="n">
        <v>31</v>
      </c>
      <c r="AP75" s="244" t="n">
        <v>32</v>
      </c>
      <c r="AQ75" s="244" t="n">
        <v>31</v>
      </c>
      <c r="AR75" s="244" t="n">
        <v>33</v>
      </c>
      <c r="AS75" s="244" t="n">
        <v>34</v>
      </c>
      <c r="AT75" s="244" t="n">
        <v>35</v>
      </c>
      <c r="AU75" s="244" t="n">
        <v>34</v>
      </c>
      <c r="AV75" s="244" t="n">
        <v>32</v>
      </c>
      <c r="AW75" s="244" t="n">
        <v>33</v>
      </c>
      <c r="AX75" s="244" t="n">
        <v>30</v>
      </c>
      <c r="AY75" s="244" t="n">
        <v>31</v>
      </c>
      <c r="AZ75" s="244" t="n">
        <v>32</v>
      </c>
      <c r="BA75" s="244" t="n">
        <v>30</v>
      </c>
      <c r="BB75" s="244" t="n">
        <v>30</v>
      </c>
      <c r="BC75" s="244" t="n">
        <v>34</v>
      </c>
      <c r="BD75" s="244" t="n">
        <v>33</v>
      </c>
      <c r="BE75" s="244" t="n">
        <v>33</v>
      </c>
      <c r="BF75" s="244" t="n">
        <v>33</v>
      </c>
      <c r="BG75" s="244" t="n">
        <v>31</v>
      </c>
      <c r="BH75" s="244" t="n">
        <v>32</v>
      </c>
      <c r="BI75" s="244" t="n">
        <v>34</v>
      </c>
      <c r="BJ75" s="244" t="n">
        <v>36</v>
      </c>
      <c r="BK75" s="244" t="n">
        <v>38</v>
      </c>
      <c r="BL75" s="244" t="n">
        <v>34</v>
      </c>
      <c r="BM75" s="244" t="n">
        <v>34</v>
      </c>
      <c r="BN75" s="244" t="n">
        <v>34</v>
      </c>
      <c r="BO75" s="244" t="n">
        <v>34</v>
      </c>
      <c r="BP75" s="244" t="n">
        <v>35</v>
      </c>
      <c r="BQ75" s="244" t="n">
        <v>31</v>
      </c>
      <c r="BR75" s="244" t="n">
        <v>31</v>
      </c>
      <c r="BS75" s="244" t="n">
        <v>27</v>
      </c>
      <c r="BT75" s="244" t="n">
        <v>27</v>
      </c>
      <c r="BU75" s="244" t="n">
        <v>29</v>
      </c>
      <c r="BV75" s="244" t="n">
        <v>30</v>
      </c>
      <c r="BW75" s="244" t="n">
        <v>30</v>
      </c>
      <c r="BX75" s="244" t="n">
        <v>28</v>
      </c>
      <c r="BY75" s="244" t="n">
        <v>28</v>
      </c>
      <c r="BZ75" s="244" t="n">
        <v>25</v>
      </c>
      <c r="CA75" s="244" t="n">
        <v>25</v>
      </c>
      <c r="CB75" s="244" t="n">
        <v>25</v>
      </c>
      <c r="CC75" s="244" t="n">
        <v>24</v>
      </c>
      <c r="CD75" s="244" t="n">
        <v>24</v>
      </c>
      <c r="CE75" s="244" t="n">
        <v>24</v>
      </c>
      <c r="CF75" s="244" t="n">
        <v>26</v>
      </c>
      <c r="CG75" s="244" t="n">
        <v>27</v>
      </c>
      <c r="CH75" s="244" t="n">
        <v>26</v>
      </c>
      <c r="CI75" s="244" t="n">
        <v>24</v>
      </c>
      <c r="CJ75" s="244" t="n">
        <v>24</v>
      </c>
      <c r="CK75" s="244" t="n">
        <v>24</v>
      </c>
      <c r="CL75" s="244" t="n">
        <v>23</v>
      </c>
      <c r="CM75" s="244" t="n">
        <v>23</v>
      </c>
      <c r="CN75" s="244" t="n">
        <v>21</v>
      </c>
      <c r="CO75" s="244" t="n">
        <v>22</v>
      </c>
      <c r="CP75" s="244" t="n">
        <v>21</v>
      </c>
      <c r="CQ75" s="244" t="n">
        <v>23</v>
      </c>
      <c r="CR75" s="244" t="n">
        <v>24</v>
      </c>
      <c r="CS75" s="244" t="n">
        <v>24</v>
      </c>
      <c r="CT75" s="244" t="n">
        <v>26</v>
      </c>
      <c r="CU75" s="244" t="n">
        <v>25</v>
      </c>
      <c r="CV75" s="244" t="n">
        <v>25</v>
      </c>
      <c r="CW75" s="244" t="n">
        <v>25</v>
      </c>
      <c r="CX75" s="323" t="n">
        <v>26</v>
      </c>
      <c r="CY75" s="244" t="n">
        <v>27</v>
      </c>
      <c r="CZ75" s="244" t="n">
        <v>29</v>
      </c>
    </row>
    <row r="76" ht="13.15" customFormat="1" customHeight="1" s="315">
      <c r="A76" s="81">
        <f>A75</f>
        <v/>
      </c>
      <c r="B76" s="81">
        <f>B75</f>
        <v/>
      </c>
      <c r="C76" s="81">
        <f>A76&amp;B76&amp;F76</f>
        <v/>
      </c>
      <c r="D76" s="22" t="n"/>
      <c r="E76" s="398" t="n"/>
      <c r="F76" s="246" t="inlineStr">
        <is>
          <t>EE &amp; Spouse</t>
        </is>
      </c>
      <c r="G76" s="244" t="n">
        <v>2</v>
      </c>
      <c r="H76" s="396" t="n">
        <v>1037.57</v>
      </c>
      <c r="I76" s="396">
        <f>+H76-J76</f>
        <v/>
      </c>
      <c r="J76" s="396" t="n">
        <v>240.98</v>
      </c>
      <c r="K76" s="397" t="n"/>
      <c r="L76" s="397" t="n"/>
      <c r="M76" s="397" t="n"/>
      <c r="N76" s="244" t="n">
        <v>1</v>
      </c>
      <c r="O76" s="244" t="n">
        <v>2</v>
      </c>
      <c r="P76" s="244" t="n">
        <v>2</v>
      </c>
      <c r="Q76" s="244" t="n">
        <v>2</v>
      </c>
      <c r="R76" s="244" t="n">
        <v>3</v>
      </c>
      <c r="S76" s="244" t="n">
        <v>3</v>
      </c>
      <c r="T76" s="244" t="n">
        <v>2</v>
      </c>
      <c r="U76" s="244" t="n">
        <v>2</v>
      </c>
      <c r="V76" s="244" t="n">
        <v>2</v>
      </c>
      <c r="W76" s="244" t="n">
        <v>2</v>
      </c>
      <c r="X76" s="244" t="n">
        <v>2</v>
      </c>
      <c r="Y76" s="244" t="n">
        <v>3</v>
      </c>
      <c r="Z76" s="244" t="n">
        <v>3</v>
      </c>
      <c r="AA76" s="244" t="n">
        <v>3</v>
      </c>
      <c r="AB76" s="244" t="n">
        <v>3</v>
      </c>
      <c r="AC76" s="244" t="n">
        <v>2</v>
      </c>
      <c r="AD76" s="244" t="n">
        <v>2</v>
      </c>
      <c r="AE76" s="244" t="n">
        <v>2</v>
      </c>
      <c r="AF76" s="244" t="n">
        <v>2</v>
      </c>
      <c r="AG76" s="244" t="n">
        <v>2</v>
      </c>
      <c r="AH76" s="244" t="n">
        <v>2</v>
      </c>
      <c r="AI76" s="244" t="n">
        <v>2</v>
      </c>
      <c r="AJ76" s="244" t="n">
        <v>3</v>
      </c>
      <c r="AK76" s="244" t="n">
        <v>3</v>
      </c>
      <c r="AL76" s="244" t="n">
        <v>2</v>
      </c>
      <c r="AM76" s="244" t="n">
        <v>2</v>
      </c>
      <c r="AN76" s="244" t="n">
        <v>2</v>
      </c>
      <c r="AO76" s="244" t="n">
        <v>2</v>
      </c>
      <c r="AP76" s="244" t="n">
        <v>2</v>
      </c>
      <c r="AQ76" s="244" t="n">
        <v>2</v>
      </c>
      <c r="AR76" s="244" t="n">
        <v>2</v>
      </c>
      <c r="AS76" s="244" t="n">
        <v>2</v>
      </c>
      <c r="AT76" s="244" t="n">
        <v>2</v>
      </c>
      <c r="AU76" s="244" t="n">
        <v>2</v>
      </c>
      <c r="AV76" s="244" t="n">
        <v>2</v>
      </c>
      <c r="AW76" s="244" t="n">
        <v>2</v>
      </c>
      <c r="AX76" s="244" t="n">
        <v>2</v>
      </c>
      <c r="AY76" s="244" t="n">
        <v>1</v>
      </c>
      <c r="AZ76" s="244" t="n">
        <v>1</v>
      </c>
      <c r="BA76" s="244" t="n">
        <v>1</v>
      </c>
      <c r="BB76" s="244" t="n">
        <v>1</v>
      </c>
      <c r="BC76" s="244" t="n">
        <v>0</v>
      </c>
      <c r="BD76" s="244" t="n">
        <v>0</v>
      </c>
      <c r="BE76" s="244" t="n">
        <v>0</v>
      </c>
      <c r="BF76" s="244" t="n">
        <v>0</v>
      </c>
      <c r="BG76" s="244" t="n">
        <v>0</v>
      </c>
      <c r="BH76" s="244" t="n">
        <v>0</v>
      </c>
      <c r="BI76" s="244" t="n">
        <v>0</v>
      </c>
      <c r="BJ76" s="244" t="n">
        <v>0</v>
      </c>
      <c r="BK76" s="244" t="n">
        <v>1</v>
      </c>
      <c r="BL76" s="244" t="n">
        <v>1</v>
      </c>
      <c r="BM76" s="244" t="n">
        <v>1</v>
      </c>
      <c r="BN76" s="244" t="n">
        <v>1</v>
      </c>
      <c r="BO76" s="244" t="n">
        <v>1</v>
      </c>
      <c r="BP76" s="244" t="n">
        <v>1</v>
      </c>
      <c r="BQ76" s="244" t="n">
        <v>1</v>
      </c>
      <c r="BR76" s="244" t="n">
        <v>1</v>
      </c>
      <c r="BS76" s="244" t="n">
        <v>1</v>
      </c>
      <c r="BT76" s="244" t="n">
        <v>1</v>
      </c>
      <c r="BU76" s="244" t="n">
        <v>1</v>
      </c>
      <c r="BV76" s="244" t="n">
        <v>1</v>
      </c>
      <c r="BW76" s="244" t="n">
        <v>2</v>
      </c>
      <c r="BX76" s="244" t="n">
        <v>2</v>
      </c>
      <c r="BY76" s="244" t="n">
        <v>2</v>
      </c>
      <c r="BZ76" s="244" t="n">
        <v>1</v>
      </c>
      <c r="CA76" s="244" t="n">
        <v>1</v>
      </c>
      <c r="CB76" s="244" t="n">
        <v>1</v>
      </c>
      <c r="CC76" s="244" t="n">
        <v>1</v>
      </c>
      <c r="CD76" s="244" t="n">
        <v>1</v>
      </c>
      <c r="CE76" s="244" t="n">
        <v>1</v>
      </c>
      <c r="CF76" s="244" t="n">
        <v>1</v>
      </c>
      <c r="CG76" s="244" t="n">
        <v>1</v>
      </c>
      <c r="CH76" s="244" t="n">
        <v>3</v>
      </c>
      <c r="CI76" s="244" t="n">
        <v>3</v>
      </c>
      <c r="CJ76" s="244" t="n">
        <v>4</v>
      </c>
      <c r="CK76" s="244" t="n">
        <v>4</v>
      </c>
      <c r="CL76" s="244" t="n">
        <v>4</v>
      </c>
      <c r="CM76" s="244" t="n">
        <v>4</v>
      </c>
      <c r="CN76" s="244" t="n">
        <v>3</v>
      </c>
      <c r="CO76" s="244" t="n">
        <v>3</v>
      </c>
      <c r="CP76" s="244" t="n">
        <v>3</v>
      </c>
      <c r="CQ76" s="244" t="n">
        <v>3</v>
      </c>
      <c r="CR76" s="244" t="n">
        <v>3</v>
      </c>
      <c r="CS76" s="244" t="n">
        <v>2</v>
      </c>
      <c r="CT76" s="244" t="n">
        <v>2</v>
      </c>
      <c r="CU76" s="244" t="n">
        <v>2</v>
      </c>
      <c r="CV76" s="244" t="n">
        <v>2</v>
      </c>
      <c r="CW76" s="244" t="n">
        <v>3</v>
      </c>
      <c r="CX76" s="323" t="n">
        <v>3</v>
      </c>
      <c r="CY76" s="244" t="n">
        <v>3</v>
      </c>
      <c r="CZ76" s="244" t="n">
        <v>3</v>
      </c>
    </row>
    <row r="77" ht="13.15" customFormat="1" customHeight="1" s="315">
      <c r="A77" s="81">
        <f>A76</f>
        <v/>
      </c>
      <c r="B77" s="81">
        <f>B76</f>
        <v/>
      </c>
      <c r="C77" s="81">
        <f>A77&amp;B77&amp;F77</f>
        <v/>
      </c>
      <c r="D77" s="22" t="n"/>
      <c r="E77" s="398" t="n"/>
      <c r="F77" s="246" t="inlineStr">
        <is>
          <t>EE &amp; Child(ren)</t>
        </is>
      </c>
      <c r="G77" s="244" t="n">
        <v>10</v>
      </c>
      <c r="H77" s="396" t="n">
        <v>933.8</v>
      </c>
      <c r="I77" s="396">
        <f>+H77-J77</f>
        <v/>
      </c>
      <c r="J77" s="396" t="n">
        <v>201.22</v>
      </c>
      <c r="K77" s="397" t="n"/>
      <c r="L77" s="397" t="n"/>
      <c r="M77" s="397" t="n"/>
      <c r="N77" s="244" t="n">
        <v>6</v>
      </c>
      <c r="O77" s="244" t="n">
        <v>7</v>
      </c>
      <c r="P77" s="244" t="n">
        <v>7</v>
      </c>
      <c r="Q77" s="244" t="n">
        <v>8</v>
      </c>
      <c r="R77" s="244" t="n">
        <v>8</v>
      </c>
      <c r="S77" s="244" t="n">
        <v>8</v>
      </c>
      <c r="T77" s="244" t="n">
        <v>8</v>
      </c>
      <c r="U77" s="244" t="n">
        <v>7</v>
      </c>
      <c r="V77" s="244" t="n">
        <v>7</v>
      </c>
      <c r="W77" s="244" t="n">
        <v>7</v>
      </c>
      <c r="X77" s="244" t="n">
        <v>7</v>
      </c>
      <c r="Y77" s="244" t="n">
        <v>8</v>
      </c>
      <c r="Z77" s="244" t="n">
        <v>5</v>
      </c>
      <c r="AA77" s="244" t="n">
        <v>5</v>
      </c>
      <c r="AB77" s="244" t="n">
        <v>5</v>
      </c>
      <c r="AC77" s="244" t="n">
        <v>4</v>
      </c>
      <c r="AD77" s="244" t="n">
        <v>5</v>
      </c>
      <c r="AE77" s="244" t="n">
        <v>5</v>
      </c>
      <c r="AF77" s="244" t="n">
        <v>5</v>
      </c>
      <c r="AG77" s="244" t="n">
        <v>5</v>
      </c>
      <c r="AH77" s="244" t="n">
        <v>4</v>
      </c>
      <c r="AI77" s="244" t="n">
        <v>5</v>
      </c>
      <c r="AJ77" s="244" t="n">
        <v>6</v>
      </c>
      <c r="AK77" s="244" t="n">
        <v>6</v>
      </c>
      <c r="AL77" s="244" t="n">
        <v>8</v>
      </c>
      <c r="AM77" s="244" t="n">
        <v>9</v>
      </c>
      <c r="AN77" s="244" t="n">
        <v>8</v>
      </c>
      <c r="AO77" s="244" t="n">
        <v>5</v>
      </c>
      <c r="AP77" s="244" t="n">
        <v>6</v>
      </c>
      <c r="AQ77" s="244" t="n">
        <v>8</v>
      </c>
      <c r="AR77" s="244" t="n">
        <v>8</v>
      </c>
      <c r="AS77" s="244" t="n">
        <v>7</v>
      </c>
      <c r="AT77" s="244" t="n">
        <v>8</v>
      </c>
      <c r="AU77" s="244" t="n">
        <v>7</v>
      </c>
      <c r="AV77" s="244" t="n">
        <v>7</v>
      </c>
      <c r="AW77" s="244" t="n">
        <v>8</v>
      </c>
      <c r="AX77" s="244" t="n">
        <v>8</v>
      </c>
      <c r="AY77" s="244" t="n">
        <v>8</v>
      </c>
      <c r="AZ77" s="244" t="n">
        <v>7</v>
      </c>
      <c r="BA77" s="244" t="n">
        <v>8</v>
      </c>
      <c r="BB77" s="244" t="n">
        <v>8</v>
      </c>
      <c r="BC77" s="244" t="n">
        <v>7</v>
      </c>
      <c r="BD77" s="244" t="n">
        <v>7</v>
      </c>
      <c r="BE77" s="244" t="n">
        <v>7</v>
      </c>
      <c r="BF77" s="244" t="n">
        <v>8</v>
      </c>
      <c r="BG77" s="244" t="n">
        <v>8</v>
      </c>
      <c r="BH77" s="244" t="n">
        <v>8</v>
      </c>
      <c r="BI77" s="244" t="n">
        <v>7</v>
      </c>
      <c r="BJ77" s="244" t="n">
        <v>7</v>
      </c>
      <c r="BK77" s="244" t="n">
        <v>7</v>
      </c>
      <c r="BL77" s="244" t="n">
        <v>5</v>
      </c>
      <c r="BM77" s="244" t="n">
        <v>5</v>
      </c>
      <c r="BN77" s="244" t="n">
        <v>5</v>
      </c>
      <c r="BO77" s="244" t="n">
        <v>5</v>
      </c>
      <c r="BP77" s="244" t="n">
        <v>6</v>
      </c>
      <c r="BQ77" s="244" t="n">
        <v>6</v>
      </c>
      <c r="BR77" s="244" t="n">
        <v>8</v>
      </c>
      <c r="BS77" s="244" t="n">
        <v>8</v>
      </c>
      <c r="BT77" s="244" t="n">
        <v>7</v>
      </c>
      <c r="BU77" s="244" t="n">
        <v>9</v>
      </c>
      <c r="BV77" s="244" t="n">
        <v>9</v>
      </c>
      <c r="BW77" s="244" t="n">
        <v>9</v>
      </c>
      <c r="BX77" s="244" t="n">
        <v>8</v>
      </c>
      <c r="BY77" s="244" t="n">
        <v>8</v>
      </c>
      <c r="BZ77" s="244" t="n">
        <v>10</v>
      </c>
      <c r="CA77" s="244" t="n">
        <v>9</v>
      </c>
      <c r="CB77" s="244" t="n">
        <v>9</v>
      </c>
      <c r="CC77" s="244" t="n">
        <v>9</v>
      </c>
      <c r="CD77" s="244" t="n">
        <v>9</v>
      </c>
      <c r="CE77" s="244" t="n">
        <v>7</v>
      </c>
      <c r="CF77" s="244" t="n">
        <v>7</v>
      </c>
      <c r="CG77" s="244" t="n">
        <v>8</v>
      </c>
      <c r="CH77" s="244" t="n">
        <v>7</v>
      </c>
      <c r="CI77" s="244" t="n">
        <v>8</v>
      </c>
      <c r="CJ77" s="244" t="n">
        <v>10</v>
      </c>
      <c r="CK77" s="244" t="n">
        <v>8</v>
      </c>
      <c r="CL77" s="244" t="n">
        <v>9</v>
      </c>
      <c r="CM77" s="244" t="n">
        <v>9</v>
      </c>
      <c r="CN77" s="244" t="n">
        <v>11</v>
      </c>
      <c r="CO77" s="244" t="n">
        <v>11</v>
      </c>
      <c r="CP77" s="244" t="n">
        <v>8</v>
      </c>
      <c r="CQ77" s="244" t="n">
        <v>8</v>
      </c>
      <c r="CR77" s="244" t="n">
        <v>9</v>
      </c>
      <c r="CS77" s="244" t="n">
        <v>8</v>
      </c>
      <c r="CT77" s="244" t="n">
        <v>8</v>
      </c>
      <c r="CU77" s="244" t="n">
        <v>9</v>
      </c>
      <c r="CV77" s="244" t="n">
        <v>11</v>
      </c>
      <c r="CW77" s="244" t="n">
        <v>10</v>
      </c>
      <c r="CX77" s="323" t="n">
        <v>10</v>
      </c>
      <c r="CY77" s="244" t="n">
        <v>9</v>
      </c>
      <c r="CZ77" s="244" t="n">
        <v>10</v>
      </c>
    </row>
    <row r="78" ht="13.15" customFormat="1" customHeight="1" s="315">
      <c r="A78" s="81">
        <f>A77</f>
        <v/>
      </c>
      <c r="B78" s="81">
        <f>B77</f>
        <v/>
      </c>
      <c r="C78" s="81">
        <f>A78&amp;B78&amp;F78</f>
        <v/>
      </c>
      <c r="D78" s="22" t="n"/>
      <c r="E78" s="398" t="n"/>
      <c r="F78" s="246" t="inlineStr">
        <is>
          <t>EE &amp; Family</t>
        </is>
      </c>
      <c r="G78" s="245" t="n">
        <v>3</v>
      </c>
      <c r="H78" s="400" t="n">
        <v>1556.37</v>
      </c>
      <c r="I78" s="400">
        <f>+H78-J78</f>
        <v/>
      </c>
      <c r="J78" s="400" t="n">
        <v>401.5899999999999</v>
      </c>
      <c r="K78" s="408" t="n"/>
      <c r="L78" s="408" t="n"/>
      <c r="M78" s="408" t="n"/>
      <c r="N78" s="245" t="n">
        <v>5</v>
      </c>
      <c r="O78" s="245" t="n">
        <v>5</v>
      </c>
      <c r="P78" s="245" t="n">
        <v>5</v>
      </c>
      <c r="Q78" s="245" t="n">
        <v>6</v>
      </c>
      <c r="R78" s="245" t="n">
        <v>6</v>
      </c>
      <c r="S78" s="245" t="n">
        <v>4</v>
      </c>
      <c r="T78" s="245" t="n">
        <v>4</v>
      </c>
      <c r="U78" s="245" t="n">
        <v>4</v>
      </c>
      <c r="V78" s="245" t="n">
        <v>4</v>
      </c>
      <c r="W78" s="245" t="n">
        <v>4</v>
      </c>
      <c r="X78" s="245" t="n">
        <v>4</v>
      </c>
      <c r="Y78" s="245" t="n">
        <v>3</v>
      </c>
      <c r="Z78" s="245" t="n">
        <v>3</v>
      </c>
      <c r="AA78" s="245" t="n">
        <v>3</v>
      </c>
      <c r="AB78" s="245" t="n">
        <v>3</v>
      </c>
      <c r="AC78" s="245" t="n">
        <v>3</v>
      </c>
      <c r="AD78" s="245" t="n">
        <v>3</v>
      </c>
      <c r="AE78" s="245" t="n">
        <v>3</v>
      </c>
      <c r="AF78" s="245" t="n">
        <v>3</v>
      </c>
      <c r="AG78" s="245" t="n">
        <v>3</v>
      </c>
      <c r="AH78" s="245" t="n">
        <v>1</v>
      </c>
      <c r="AI78" s="245" t="n">
        <v>2</v>
      </c>
      <c r="AJ78" s="245" t="n">
        <v>2</v>
      </c>
      <c r="AK78" s="245" t="n">
        <v>2</v>
      </c>
      <c r="AL78" s="245" t="n">
        <v>3</v>
      </c>
      <c r="AM78" s="245" t="n">
        <v>3</v>
      </c>
      <c r="AN78" s="245" t="n">
        <v>3</v>
      </c>
      <c r="AO78" s="245" t="n">
        <v>3</v>
      </c>
      <c r="AP78" s="245" t="n">
        <v>3</v>
      </c>
      <c r="AQ78" s="245" t="n">
        <v>2</v>
      </c>
      <c r="AR78" s="245" t="n">
        <v>3</v>
      </c>
      <c r="AS78" s="245" t="n">
        <v>3</v>
      </c>
      <c r="AT78" s="245" t="n">
        <v>3</v>
      </c>
      <c r="AU78" s="245" t="n">
        <v>3</v>
      </c>
      <c r="AV78" s="245" t="n">
        <v>3</v>
      </c>
      <c r="AW78" s="245" t="n">
        <v>2</v>
      </c>
      <c r="AX78" s="245" t="n">
        <v>1</v>
      </c>
      <c r="AY78" s="245" t="n">
        <v>1</v>
      </c>
      <c r="AZ78" s="245" t="n">
        <v>1</v>
      </c>
      <c r="BA78" s="245" t="n">
        <v>1</v>
      </c>
      <c r="BB78" s="245" t="n">
        <v>1</v>
      </c>
      <c r="BC78" s="245" t="n">
        <v>1</v>
      </c>
      <c r="BD78" s="245" t="n">
        <v>1</v>
      </c>
      <c r="BE78" s="245" t="n">
        <v>1</v>
      </c>
      <c r="BF78" s="245" t="n">
        <v>1</v>
      </c>
      <c r="BG78" s="245" t="n">
        <v>1</v>
      </c>
      <c r="BH78" s="245" t="n">
        <v>0</v>
      </c>
      <c r="BI78" s="245" t="n">
        <v>1</v>
      </c>
      <c r="BJ78" s="245" t="n">
        <v>1</v>
      </c>
      <c r="BK78" s="245" t="n">
        <v>1</v>
      </c>
      <c r="BL78" s="245" t="n">
        <v>1</v>
      </c>
      <c r="BM78" s="245" t="n">
        <v>1</v>
      </c>
      <c r="BN78" s="245" t="n">
        <v>1</v>
      </c>
      <c r="BO78" s="245" t="n">
        <v>1</v>
      </c>
      <c r="BP78" s="245" t="n">
        <v>1</v>
      </c>
      <c r="BQ78" s="245" t="n">
        <v>1</v>
      </c>
      <c r="BR78" s="245" t="n">
        <v>0</v>
      </c>
      <c r="BS78" s="245" t="n">
        <v>0</v>
      </c>
      <c r="BT78" s="245" t="n">
        <v>0</v>
      </c>
      <c r="BU78" s="245" t="n">
        <v>1</v>
      </c>
      <c r="BV78" s="245" t="n">
        <v>1</v>
      </c>
      <c r="BW78" s="245" t="n">
        <v>2</v>
      </c>
      <c r="BX78" s="245" t="n">
        <v>2</v>
      </c>
      <c r="BY78" s="245" t="n">
        <v>2</v>
      </c>
      <c r="BZ78" s="245" t="n">
        <v>2</v>
      </c>
      <c r="CA78" s="245" t="n">
        <v>2</v>
      </c>
      <c r="CB78" s="245" t="n">
        <v>2</v>
      </c>
      <c r="CC78" s="245" t="n">
        <v>2</v>
      </c>
      <c r="CD78" s="245" t="n">
        <v>2</v>
      </c>
      <c r="CE78" s="245" t="n">
        <v>2</v>
      </c>
      <c r="CF78" s="245" t="n">
        <v>2</v>
      </c>
      <c r="CG78" s="245" t="n">
        <v>2</v>
      </c>
      <c r="CH78" s="245" t="n">
        <v>1</v>
      </c>
      <c r="CI78" s="245" t="n">
        <v>1</v>
      </c>
      <c r="CJ78" s="245" t="n">
        <v>1</v>
      </c>
      <c r="CK78" s="245" t="n">
        <v>1</v>
      </c>
      <c r="CL78" s="245" t="n">
        <v>1</v>
      </c>
      <c r="CM78" s="245" t="n">
        <v>1</v>
      </c>
      <c r="CN78" s="245" t="n">
        <v>1</v>
      </c>
      <c r="CO78" s="245" t="n">
        <v>1</v>
      </c>
      <c r="CP78" s="245" t="n">
        <v>2</v>
      </c>
      <c r="CQ78" s="245" t="n">
        <v>2</v>
      </c>
      <c r="CR78" s="245" t="n">
        <v>2</v>
      </c>
      <c r="CS78" s="245" t="n">
        <v>3</v>
      </c>
      <c r="CT78" s="245" t="n">
        <v>3</v>
      </c>
      <c r="CU78" s="245" t="n">
        <v>3</v>
      </c>
      <c r="CV78" s="245" t="n">
        <v>4</v>
      </c>
      <c r="CW78" s="245" t="n">
        <v>3</v>
      </c>
      <c r="CX78" s="324" t="n">
        <v>3</v>
      </c>
      <c r="CY78" s="245" t="n">
        <v>3</v>
      </c>
      <c r="CZ78" s="245" t="n">
        <v>3</v>
      </c>
    </row>
    <row r="79" ht="13.15" customFormat="1" customHeight="1" s="315">
      <c r="A79" s="81">
        <f>A78</f>
        <v/>
      </c>
      <c r="B79" s="81">
        <f>B78</f>
        <v/>
      </c>
      <c r="C79" s="81" t="n"/>
      <c r="D79" s="20" t="n"/>
      <c r="E79" s="398" t="n"/>
      <c r="F79" s="69" t="inlineStr">
        <is>
          <t>Estimated Monthly Premium</t>
        </is>
      </c>
      <c r="G79" s="94">
        <f>SUM(G75:G78)</f>
        <v/>
      </c>
      <c r="H79" s="401">
        <f>SUMPRODUCT(H75:H78,$G75:$G78)</f>
        <v/>
      </c>
      <c r="I79" s="401">
        <f>SUMPRODUCT(I75:I78,$G75:$G78)</f>
        <v/>
      </c>
      <c r="J79" s="401">
        <f>SUMPRODUCT(J75:J78,$G75:$G78)</f>
        <v/>
      </c>
      <c r="K79" s="402" t="n"/>
      <c r="L79" s="402" t="n"/>
      <c r="M79" s="402" t="n"/>
      <c r="N79" s="94" t="n">
        <v>33</v>
      </c>
      <c r="O79" s="94" t="n">
        <v>35</v>
      </c>
      <c r="P79" s="94" t="n">
        <v>35</v>
      </c>
      <c r="Q79" s="94" t="n">
        <v>37</v>
      </c>
      <c r="R79" s="94" t="n">
        <v>37</v>
      </c>
      <c r="S79" s="94">
        <f>SUM(S75:S78)</f>
        <v/>
      </c>
      <c r="T79" s="94">
        <f>SUM(T75:T78)</f>
        <v/>
      </c>
      <c r="U79" s="94">
        <f>SUM(U75:U78)</f>
        <v/>
      </c>
      <c r="V79" s="94">
        <f>SUM(V75:V78)</f>
        <v/>
      </c>
      <c r="W79" s="94">
        <f>SUM(W75:W78)</f>
        <v/>
      </c>
      <c r="X79" s="94">
        <f>SUM(X75:X78)</f>
        <v/>
      </c>
      <c r="Y79" s="94">
        <f>SUM(Y75:Y78)</f>
        <v/>
      </c>
      <c r="Z79" s="94">
        <f>SUM(Z75:Z78)</f>
        <v/>
      </c>
      <c r="AA79" s="94">
        <f>SUM(AA75:AA78)</f>
        <v/>
      </c>
      <c r="AB79" s="94">
        <f>SUM(AB75:AB78)</f>
        <v/>
      </c>
      <c r="AC79" s="94">
        <f>SUM(AC75:AC78)</f>
        <v/>
      </c>
      <c r="AD79" s="94">
        <f>SUM(AD75:AD78)</f>
        <v/>
      </c>
      <c r="AE79" s="94">
        <f>SUM(AE75:AE78)</f>
        <v/>
      </c>
      <c r="AF79" s="94">
        <f>SUM(AF75:AF78)</f>
        <v/>
      </c>
      <c r="AG79" s="94">
        <f>SUM(AG75:AG78)</f>
        <v/>
      </c>
      <c r="AH79" s="94">
        <f>SUM(AH75:AH78)</f>
        <v/>
      </c>
      <c r="AI79" s="94">
        <f>SUM(AI75:AI78)</f>
        <v/>
      </c>
      <c r="AJ79" s="94">
        <f>SUM(AJ75:AJ78)</f>
        <v/>
      </c>
      <c r="AK79" s="94">
        <f>SUM(AK75:AK78)</f>
        <v/>
      </c>
      <c r="AL79" s="94">
        <f>SUM(AL75:AL78)</f>
        <v/>
      </c>
      <c r="AM79" s="94">
        <f>SUM(AM75:AM78)</f>
        <v/>
      </c>
      <c r="AN79" s="94">
        <f>SUM(AN75:AN78)</f>
        <v/>
      </c>
      <c r="AO79" s="94">
        <f>SUM(AO75:AO78)</f>
        <v/>
      </c>
      <c r="AP79" s="94">
        <f>SUM(AP75:AP78)</f>
        <v/>
      </c>
      <c r="AQ79" s="94">
        <f>SUM(AQ75:AQ78)</f>
        <v/>
      </c>
      <c r="AR79" s="94">
        <f>SUM(AR75:AR78)</f>
        <v/>
      </c>
      <c r="AS79" s="94">
        <f>SUM(AS75:AS78)</f>
        <v/>
      </c>
      <c r="AT79" s="94">
        <f>SUM(AT75:AT78)</f>
        <v/>
      </c>
      <c r="AU79" s="94">
        <f>SUM(AU75:AU78)</f>
        <v/>
      </c>
      <c r="AV79" s="94">
        <f>SUM(AV75:AV78)</f>
        <v/>
      </c>
      <c r="AW79" s="94">
        <f>SUM(AW75:AW78)</f>
        <v/>
      </c>
      <c r="AX79" s="94">
        <f>SUM(AX75:AX78)</f>
        <v/>
      </c>
      <c r="AY79" s="94">
        <f>SUM(AY75:AY78)</f>
        <v/>
      </c>
      <c r="AZ79" s="94">
        <f>SUM(AZ75:AZ78)</f>
        <v/>
      </c>
      <c r="BA79" s="94">
        <f>SUM(BA75:BA78)</f>
        <v/>
      </c>
      <c r="BB79" s="94">
        <f>SUM(BB75:BB78)</f>
        <v/>
      </c>
      <c r="BC79" s="94">
        <f>SUM(BC75:BC78)</f>
        <v/>
      </c>
      <c r="BD79" s="94">
        <f>SUM(BD75:BD78)</f>
        <v/>
      </c>
      <c r="BE79" s="94">
        <f>SUM(BE75:BE78)</f>
        <v/>
      </c>
      <c r="BF79" s="94">
        <f>SUM(BF75:BF78)</f>
        <v/>
      </c>
      <c r="BG79" s="94">
        <f>SUM(BG75:BG78)</f>
        <v/>
      </c>
      <c r="BH79" s="94">
        <f>SUM(BH75:BH78)</f>
        <v/>
      </c>
      <c r="BI79" s="94">
        <f>SUM(BI75:BI78)</f>
        <v/>
      </c>
      <c r="BJ79" s="94">
        <f>SUM(BJ75:BJ78)</f>
        <v/>
      </c>
      <c r="BK79" s="94">
        <f>SUM(BK75:BK78)</f>
        <v/>
      </c>
      <c r="BL79" s="94">
        <f>SUM(BL75:BL78)</f>
        <v/>
      </c>
      <c r="BM79" s="94">
        <f>SUM(BM75:BM78)</f>
        <v/>
      </c>
      <c r="BN79" s="94">
        <f>SUM(BN75:BN78)</f>
        <v/>
      </c>
      <c r="BO79" s="94">
        <f>SUM(BO75:BO78)</f>
        <v/>
      </c>
      <c r="BP79" s="94">
        <f>SUM(BP75:BP78)</f>
        <v/>
      </c>
      <c r="BQ79" s="94">
        <f>SUM(BQ75:BQ78)</f>
        <v/>
      </c>
      <c r="BR79" s="94">
        <f>SUM(BR75:BR78)</f>
        <v/>
      </c>
      <c r="BS79" s="94">
        <f>SUM(BS75:BS78)</f>
        <v/>
      </c>
      <c r="BT79" s="94">
        <f>SUM(BT75:BT78)</f>
        <v/>
      </c>
      <c r="BU79" s="94">
        <f>SUM(BU75:BU78)</f>
        <v/>
      </c>
      <c r="BV79" s="94">
        <f>SUM(BV75:BV78)</f>
        <v/>
      </c>
      <c r="BW79" s="94">
        <f>SUM(BW75:BW78)</f>
        <v/>
      </c>
      <c r="BX79" s="94">
        <f>SUM(BX75:BX78)</f>
        <v/>
      </c>
      <c r="BY79" s="94">
        <f>SUM(BY75:BY78)</f>
        <v/>
      </c>
      <c r="BZ79" s="94">
        <f>SUM(BZ75:BZ78)</f>
        <v/>
      </c>
      <c r="CA79" s="94">
        <f>SUM(CA75:CA78)</f>
        <v/>
      </c>
      <c r="CB79" s="94">
        <f>SUM(CB75:CB78)</f>
        <v/>
      </c>
      <c r="CC79" s="94">
        <f>SUM(CC75:CC78)</f>
        <v/>
      </c>
      <c r="CD79" s="94">
        <f>SUM(CD75:CD78)</f>
        <v/>
      </c>
      <c r="CE79" s="94">
        <f>SUM(CE75:CE78)</f>
        <v/>
      </c>
      <c r="CF79" s="94">
        <f>SUM(CF75:CF78)</f>
        <v/>
      </c>
      <c r="CG79" s="94">
        <f>SUM(CG75:CG78)</f>
        <v/>
      </c>
      <c r="CH79" s="94">
        <f>SUM(CH75:CH78)</f>
        <v/>
      </c>
      <c r="CI79" s="94">
        <f>SUM(CI75:CI78)</f>
        <v/>
      </c>
      <c r="CJ79" s="94">
        <f>SUM(CJ75:CJ78)</f>
        <v/>
      </c>
      <c r="CK79" s="94">
        <f>SUM(CK75:CK78)</f>
        <v/>
      </c>
      <c r="CL79" s="94">
        <f>SUM(CL75:CL78)</f>
        <v/>
      </c>
      <c r="CM79" s="94">
        <f>SUM(CM75:CM78)</f>
        <v/>
      </c>
      <c r="CN79" s="94">
        <f>SUM(CN75:CN78)</f>
        <v/>
      </c>
      <c r="CO79" s="94">
        <f>SUM(CO75:CO78)</f>
        <v/>
      </c>
      <c r="CP79" s="94">
        <f>SUM(CP75:CP78)</f>
        <v/>
      </c>
      <c r="CQ79" s="94">
        <f>SUM(CQ75:CQ78)</f>
        <v/>
      </c>
      <c r="CR79" s="94">
        <f>SUM(CR75:CR78)</f>
        <v/>
      </c>
      <c r="CS79" s="94">
        <f>SUM(CS75:CS78)</f>
        <v/>
      </c>
      <c r="CT79" s="94">
        <f>SUM(CT75:CT78)</f>
        <v/>
      </c>
      <c r="CU79" s="94" t="n">
        <v>39</v>
      </c>
      <c r="CV79" s="94">
        <f>SUM(CV75:CV78)</f>
        <v/>
      </c>
      <c r="CW79" s="94">
        <f>SUM(CW75:CW78)</f>
        <v/>
      </c>
      <c r="CX79" s="94">
        <f>SUM(CX75:CX78)</f>
        <v/>
      </c>
      <c r="CY79" s="94">
        <f>SUM(CY75:CY78)</f>
        <v/>
      </c>
      <c r="CZ79" s="94">
        <f>SUM(CZ75:CZ78)</f>
        <v/>
      </c>
    </row>
    <row r="80" ht="13.15" customFormat="1" customHeight="1" s="315">
      <c r="A80" s="81">
        <f>A79</f>
        <v/>
      </c>
      <c r="B80" s="81">
        <f>B79</f>
        <v/>
      </c>
      <c r="C80" s="81" t="n"/>
      <c r="D80" s="20" t="n"/>
      <c r="E80" s="398" t="n"/>
      <c r="F80" s="12" t="n"/>
      <c r="G80" s="16" t="n"/>
      <c r="H80" s="403" t="n"/>
      <c r="I80" s="403" t="n"/>
      <c r="J80" s="403" t="n"/>
      <c r="K80" s="404" t="n"/>
      <c r="L80" s="404" t="n"/>
      <c r="M80" s="404" t="n"/>
      <c r="N80" s="16" t="n"/>
      <c r="O80" s="16" t="n"/>
      <c r="P80" s="16" t="n"/>
      <c r="Q80" s="16" t="n"/>
      <c r="R80" s="16" t="n"/>
      <c r="S80" s="16" t="n"/>
      <c r="T80" s="16" t="n"/>
      <c r="U80" s="16" t="n"/>
      <c r="V80" s="16" t="n"/>
      <c r="W80" s="16" t="n"/>
      <c r="X80" s="16" t="n"/>
      <c r="Y80" s="16" t="n"/>
      <c r="Z80" s="16" t="n"/>
      <c r="AA80" s="16" t="n"/>
      <c r="AB80" s="16" t="n"/>
      <c r="AC80" s="16" t="n"/>
      <c r="AD80" s="16" t="n"/>
      <c r="AE80" s="16" t="n"/>
      <c r="AF80" s="16" t="n"/>
      <c r="AG80" s="16" t="n"/>
      <c r="AH80" s="16" t="n"/>
      <c r="AI80" s="16" t="n"/>
      <c r="AJ80" s="16" t="n"/>
      <c r="AK80" s="16" t="n"/>
      <c r="AL80" s="16" t="n"/>
      <c r="AM80" s="16" t="n"/>
      <c r="AN80" s="16" t="n"/>
      <c r="AO80" s="16" t="n"/>
      <c r="AP80" s="16" t="n"/>
      <c r="AQ80" s="16" t="n"/>
      <c r="AR80" s="16" t="n"/>
      <c r="AS80" s="16" t="n"/>
      <c r="AT80" s="16" t="n"/>
      <c r="AU80" s="16" t="n"/>
      <c r="AV80" s="16" t="n"/>
      <c r="AW80" s="16" t="n"/>
      <c r="AX80" s="16" t="n"/>
      <c r="AY80" s="16" t="n"/>
      <c r="AZ80" s="16" t="n"/>
      <c r="BA80" s="16" t="n"/>
      <c r="BB80" s="16" t="n"/>
      <c r="BC80" s="16" t="n"/>
      <c r="BD80" s="16" t="n"/>
      <c r="BE80" s="16" t="n"/>
      <c r="BF80" s="16" t="n"/>
      <c r="BG80" s="16" t="n"/>
      <c r="BH80" s="16" t="n"/>
      <c r="BI80" s="16" t="n"/>
      <c r="BJ80" s="16" t="n"/>
      <c r="BK80" s="16" t="n"/>
      <c r="BL80" s="16" t="n"/>
      <c r="BM80" s="16" t="n"/>
      <c r="BN80" s="16" t="n"/>
      <c r="BO80" s="16" t="n"/>
      <c r="BP80" s="16" t="n"/>
      <c r="BQ80" s="16" t="n"/>
      <c r="BR80" s="16" t="n"/>
      <c r="BS80" s="16" t="n"/>
      <c r="BT80" s="16" t="n"/>
      <c r="BU80" s="16" t="n"/>
      <c r="BV80" s="16" t="n"/>
      <c r="BW80" s="16" t="n"/>
      <c r="BX80" s="16" t="n"/>
      <c r="BY80" s="16" t="n"/>
      <c r="BZ80" s="16" t="n"/>
      <c r="CA80" s="16" t="n"/>
      <c r="CB80" s="16" t="n"/>
      <c r="CC80" s="16" t="n"/>
      <c r="CD80" s="16" t="n"/>
      <c r="CE80" s="16" t="n"/>
      <c r="CF80" s="16" t="n"/>
      <c r="CG80" s="16" t="n"/>
      <c r="CH80" s="16" t="n"/>
      <c r="CI80" s="16" t="n"/>
      <c r="CJ80" s="16" t="n"/>
      <c r="CK80" s="16" t="n"/>
      <c r="CL80" s="16" t="n"/>
      <c r="CM80" s="16" t="n"/>
      <c r="CN80" s="16" t="n"/>
      <c r="CO80" s="16" t="n"/>
      <c r="CP80" s="16" t="n"/>
      <c r="CQ80" s="16" t="n"/>
      <c r="CR80" s="16" t="n"/>
      <c r="CS80" s="16" t="n"/>
      <c r="CT80" s="16" t="n"/>
      <c r="CU80" s="16" t="n"/>
      <c r="CV80" s="16" t="n"/>
      <c r="CW80" s="16" t="n"/>
      <c r="CX80" s="16" t="n"/>
      <c r="CY80" s="16" t="n"/>
      <c r="CZ80" s="16" t="n"/>
    </row>
    <row r="81" ht="13.15" customHeight="1">
      <c r="A81" s="81">
        <f>A80</f>
        <v/>
      </c>
      <c r="B81" s="81">
        <f>B80</f>
        <v/>
      </c>
      <c r="D81" s="71" t="inlineStr">
        <is>
          <t>Total Medical Monthly</t>
        </is>
      </c>
      <c r="E81" s="405" t="n"/>
      <c r="F81" s="29" t="inlineStr">
        <is>
          <t>Total Medical Employees</t>
        </is>
      </c>
      <c r="G81" s="30">
        <f>+G73+G79</f>
        <v/>
      </c>
      <c r="H81" s="406">
        <f>H73+H79</f>
        <v/>
      </c>
      <c r="I81" s="406">
        <f>I73+I79</f>
        <v/>
      </c>
      <c r="J81" s="406">
        <f>J73+J79</f>
        <v/>
      </c>
      <c r="K81" s="407" t="n"/>
      <c r="L81" s="407" t="n"/>
      <c r="M81" s="407" t="n"/>
      <c r="N81" s="30" t="n">
        <v>518</v>
      </c>
      <c r="O81" s="30" t="n">
        <v>524</v>
      </c>
      <c r="P81" s="30" t="n">
        <v>527</v>
      </c>
      <c r="Q81" s="30" t="n">
        <v>532</v>
      </c>
      <c r="R81" s="30" t="n">
        <v>529</v>
      </c>
      <c r="S81" s="30">
        <f>+S73+S79</f>
        <v/>
      </c>
      <c r="T81" s="30">
        <f>+T73+T79</f>
        <v/>
      </c>
      <c r="U81" s="30">
        <f>+U73+U79</f>
        <v/>
      </c>
      <c r="V81" s="30">
        <f>+V73+V79</f>
        <v/>
      </c>
      <c r="W81" s="30">
        <f>+W73+W79</f>
        <v/>
      </c>
      <c r="X81" s="30">
        <f>+X73+X79</f>
        <v/>
      </c>
      <c r="Y81" s="30">
        <f>+Y73+Y79</f>
        <v/>
      </c>
      <c r="Z81" s="30">
        <f>+Z73+Z79</f>
        <v/>
      </c>
      <c r="AA81" s="30">
        <f>+AA73+AA79</f>
        <v/>
      </c>
      <c r="AB81" s="30">
        <f>+AB73+AB79</f>
        <v/>
      </c>
      <c r="AC81" s="30">
        <f>+AC73+AC79</f>
        <v/>
      </c>
      <c r="AD81" s="30">
        <f>+AD73+AD79</f>
        <v/>
      </c>
      <c r="AE81" s="30">
        <f>+AE73+AE79</f>
        <v/>
      </c>
      <c r="AF81" s="30">
        <f>+AF73+AF79</f>
        <v/>
      </c>
      <c r="AG81" s="30">
        <f>+AG73+AG79</f>
        <v/>
      </c>
      <c r="AH81" s="30">
        <f>+AH73+AH79</f>
        <v/>
      </c>
      <c r="AI81" s="30">
        <f>+AI73+AI79</f>
        <v/>
      </c>
      <c r="AJ81" s="30">
        <f>+AJ73+AJ79</f>
        <v/>
      </c>
      <c r="AK81" s="30">
        <f>+AK73+AK79</f>
        <v/>
      </c>
      <c r="AL81" s="30">
        <f>+AL73+AL79</f>
        <v/>
      </c>
      <c r="AM81" s="30">
        <f>+AM73+AM79</f>
        <v/>
      </c>
      <c r="AN81" s="30">
        <f>+AN73+AN79</f>
        <v/>
      </c>
      <c r="AO81" s="30">
        <f>+AO73+AO79</f>
        <v/>
      </c>
      <c r="AP81" s="30">
        <f>+AP73+AP79</f>
        <v/>
      </c>
      <c r="AQ81" s="30">
        <f>+AQ73+AQ79</f>
        <v/>
      </c>
      <c r="AR81" s="30">
        <f>+AR73+AR79</f>
        <v/>
      </c>
      <c r="AS81" s="30">
        <f>+AS73+AS79</f>
        <v/>
      </c>
      <c r="AT81" s="30">
        <f>+AT73+AT79</f>
        <v/>
      </c>
      <c r="AU81" s="30">
        <f>+AU73+AU79</f>
        <v/>
      </c>
      <c r="AV81" s="30">
        <f>+AV73+AV79</f>
        <v/>
      </c>
      <c r="AW81" s="30">
        <f>+AW73+AW79</f>
        <v/>
      </c>
      <c r="AX81" s="30">
        <f>+AX73+AX79</f>
        <v/>
      </c>
      <c r="AY81" s="30">
        <f>+AY73+AY79</f>
        <v/>
      </c>
      <c r="AZ81" s="30">
        <f>+AZ73+AZ79</f>
        <v/>
      </c>
      <c r="BA81" s="30">
        <f>+BA73+BA79</f>
        <v/>
      </c>
      <c r="BB81" s="30">
        <f>+BB73+BB79</f>
        <v/>
      </c>
      <c r="BC81" s="30">
        <f>+BC73+BC79</f>
        <v/>
      </c>
      <c r="BD81" s="30">
        <f>+BD73+BD79</f>
        <v/>
      </c>
      <c r="BE81" s="30">
        <f>+BE73+BE79</f>
        <v/>
      </c>
      <c r="BF81" s="30">
        <f>+BF73+BF79</f>
        <v/>
      </c>
      <c r="BG81" s="30">
        <f>+BG73+BG79</f>
        <v/>
      </c>
      <c r="BH81" s="30">
        <f>+BH73+BH79</f>
        <v/>
      </c>
      <c r="BI81" s="30">
        <f>+BI73+BI79</f>
        <v/>
      </c>
      <c r="BJ81" s="30">
        <f>+BJ73+BJ79</f>
        <v/>
      </c>
      <c r="BK81" s="30">
        <f>+BK73+BK79</f>
        <v/>
      </c>
      <c r="BL81" s="30">
        <f>+BL73+BL79</f>
        <v/>
      </c>
      <c r="BM81" s="30">
        <f>+BM73+BM79</f>
        <v/>
      </c>
      <c r="BN81" s="30">
        <f>+BN73+BN79</f>
        <v/>
      </c>
      <c r="BO81" s="30">
        <f>+BO73+BO79</f>
        <v/>
      </c>
      <c r="BP81" s="30">
        <f>+BP73+BP79</f>
        <v/>
      </c>
      <c r="BQ81" s="30">
        <f>+BQ73+BQ79</f>
        <v/>
      </c>
      <c r="BR81" s="30">
        <f>+BR73+BR79</f>
        <v/>
      </c>
      <c r="BS81" s="30">
        <f>+BS73+BS79</f>
        <v/>
      </c>
      <c r="BT81" s="30">
        <f>+BT73+BT79</f>
        <v/>
      </c>
      <c r="BU81" s="30">
        <f>+BU73+BU79</f>
        <v/>
      </c>
      <c r="BV81" s="30">
        <f>+BV73+BV79</f>
        <v/>
      </c>
      <c r="BW81" s="30">
        <f>+BW73+BW79</f>
        <v/>
      </c>
      <c r="BX81" s="30">
        <f>+BX73+BX79</f>
        <v/>
      </c>
      <c r="BY81" s="30">
        <f>+BY73+BY79</f>
        <v/>
      </c>
      <c r="BZ81" s="30">
        <f>+BZ73+BZ79</f>
        <v/>
      </c>
      <c r="CA81" s="30">
        <f>+CA73+CA79</f>
        <v/>
      </c>
      <c r="CB81" s="30">
        <f>+CB73+CB79</f>
        <v/>
      </c>
      <c r="CC81" s="30">
        <f>+CC73+CC79</f>
        <v/>
      </c>
      <c r="CD81" s="30">
        <f>+CD73+CD79</f>
        <v/>
      </c>
      <c r="CE81" s="30">
        <f>+CE73+CE79</f>
        <v/>
      </c>
      <c r="CF81" s="30">
        <f>+CF73+CF79</f>
        <v/>
      </c>
      <c r="CG81" s="30">
        <f>+CG73+CG79</f>
        <v/>
      </c>
      <c r="CH81" s="30">
        <f>+CH73+CH79</f>
        <v/>
      </c>
      <c r="CI81" s="30">
        <f>+CI73+CI79</f>
        <v/>
      </c>
      <c r="CJ81" s="30">
        <f>+CJ73+CJ79</f>
        <v/>
      </c>
      <c r="CK81" s="30">
        <f>+CK73+CK79</f>
        <v/>
      </c>
      <c r="CL81" s="30">
        <f>+CL73+CL79</f>
        <v/>
      </c>
      <c r="CM81" s="30">
        <f>+CM73+CM79</f>
        <v/>
      </c>
      <c r="CN81" s="30">
        <f>+CN73+CN79</f>
        <v/>
      </c>
      <c r="CO81" s="30">
        <f>+CO73+CO79</f>
        <v/>
      </c>
      <c r="CP81" s="30">
        <f>+CP73+CP79</f>
        <v/>
      </c>
      <c r="CQ81" s="30">
        <f>+CQ73+CQ79</f>
        <v/>
      </c>
      <c r="CR81" s="30">
        <f>+CR73+CR79</f>
        <v/>
      </c>
      <c r="CS81" s="30">
        <f>+CS73+CS79</f>
        <v/>
      </c>
      <c r="CT81" s="30">
        <f>+CT73+CT79</f>
        <v/>
      </c>
      <c r="CU81" s="30" t="n">
        <v>637</v>
      </c>
      <c r="CV81" s="30">
        <f>+CV73+CV79</f>
        <v/>
      </c>
      <c r="CW81" s="30">
        <f>+CW73+CW79</f>
        <v/>
      </c>
      <c r="CX81" s="30">
        <f>+CX73+CX79</f>
        <v/>
      </c>
      <c r="CY81" s="30">
        <f>+CY73+CY79</f>
        <v/>
      </c>
      <c r="CZ81" s="30">
        <f>+CZ73+CZ79</f>
        <v/>
      </c>
    </row>
    <row r="82" ht="13.15" customHeight="1">
      <c r="A82" s="81">
        <f>A81</f>
        <v/>
      </c>
      <c r="B82" s="81">
        <f>B81</f>
        <v/>
      </c>
      <c r="D82" s="71" t="inlineStr">
        <is>
          <t>Total Medical Annual</t>
        </is>
      </c>
      <c r="E82" s="29" t="n"/>
      <c r="F82" s="89" t="n"/>
      <c r="G82" s="30" t="n"/>
      <c r="H82" s="406">
        <f>H81*12</f>
        <v/>
      </c>
      <c r="I82" s="406">
        <f>I81*12</f>
        <v/>
      </c>
      <c r="J82" s="406">
        <f>J81*12</f>
        <v/>
      </c>
      <c r="K82" s="407" t="n"/>
      <c r="L82" s="407" t="n"/>
      <c r="M82" s="407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  <c r="AL82" s="30" t="n"/>
      <c r="AM82" s="30" t="n"/>
      <c r="AN82" s="30" t="n"/>
      <c r="AO82" s="30" t="n"/>
      <c r="AP82" s="30" t="n"/>
      <c r="AQ82" s="30" t="n"/>
      <c r="AR82" s="30" t="n"/>
      <c r="AS82" s="30" t="n"/>
      <c r="AT82" s="30" t="n"/>
      <c r="AU82" s="30" t="n"/>
      <c r="AV82" s="30" t="n"/>
      <c r="AW82" s="30" t="n"/>
      <c r="AX82" s="30" t="n"/>
      <c r="AY82" s="30" t="n"/>
      <c r="AZ82" s="30" t="n"/>
      <c r="BA82" s="30" t="n"/>
      <c r="BB82" s="30" t="n"/>
      <c r="BC82" s="30" t="n"/>
      <c r="BD82" s="30" t="n"/>
      <c r="BE82" s="30" t="n"/>
      <c r="BF82" s="30" t="n"/>
      <c r="BG82" s="30" t="n"/>
      <c r="BH82" s="30" t="n"/>
      <c r="BI82" s="30" t="n"/>
      <c r="BJ82" s="30" t="n"/>
      <c r="BK82" s="30" t="n"/>
      <c r="BL82" s="30" t="n"/>
      <c r="BM82" s="30" t="n"/>
      <c r="BN82" s="30" t="n"/>
      <c r="BO82" s="30" t="n"/>
      <c r="BP82" s="30" t="n"/>
      <c r="BQ82" s="30" t="n"/>
      <c r="BR82" s="30" t="n"/>
      <c r="BS82" s="30" t="n"/>
      <c r="BT82" s="30" t="n"/>
      <c r="BU82" s="30" t="n"/>
      <c r="BV82" s="30" t="n"/>
      <c r="BW82" s="30" t="n"/>
      <c r="BX82" s="30" t="n"/>
      <c r="BY82" s="30" t="n"/>
      <c r="BZ82" s="30" t="n"/>
      <c r="CA82" s="30" t="n"/>
      <c r="CB82" s="30" t="n"/>
      <c r="CC82" s="30" t="n"/>
      <c r="CD82" s="30" t="n"/>
      <c r="CE82" s="30" t="n"/>
      <c r="CF82" s="30" t="n"/>
      <c r="CG82" s="30" t="n"/>
      <c r="CH82" s="30" t="n"/>
      <c r="CI82" s="30" t="n"/>
      <c r="CJ82" s="30" t="n"/>
      <c r="CK82" s="30" t="n"/>
      <c r="CL82" s="30" t="n"/>
      <c r="CM82" s="30" t="n"/>
      <c r="CN82" s="30" t="n"/>
      <c r="CO82" s="30" t="n"/>
      <c r="CP82" s="30" t="n"/>
      <c r="CQ82" s="30" t="n"/>
      <c r="CR82" s="30" t="n"/>
      <c r="CS82" s="30" t="n"/>
      <c r="CT82" s="30" t="n"/>
      <c r="CU82" s="30" t="n"/>
      <c r="CV82" s="30" t="n"/>
      <c r="CW82" s="30" t="n"/>
      <c r="CX82" s="30" t="n"/>
      <c r="CY82" s="30" t="n"/>
      <c r="CZ82" s="30" t="n"/>
    </row>
    <row r="83" ht="13.15" customHeight="1">
      <c r="A83" s="81">
        <f>A82</f>
        <v/>
      </c>
      <c r="B83" s="81">
        <f>B82</f>
        <v/>
      </c>
      <c r="D83" s="28" t="n"/>
      <c r="E83" s="90" t="n"/>
      <c r="F83" s="91" t="n"/>
      <c r="G83" s="91" t="n"/>
      <c r="H83" s="388" t="n"/>
      <c r="I83" s="388" t="n"/>
      <c r="J83" s="388" t="n"/>
      <c r="K83" s="389" t="n"/>
      <c r="L83" s="389" t="n"/>
      <c r="M83" s="389" t="n"/>
      <c r="N83" s="91" t="n"/>
      <c r="O83" s="91" t="n"/>
      <c r="P83" s="91" t="n"/>
      <c r="Q83" s="91" t="n"/>
      <c r="R83" s="91" t="n"/>
      <c r="S83" s="91" t="n"/>
      <c r="T83" s="91" t="n"/>
      <c r="U83" s="91" t="n"/>
      <c r="V83" s="91" t="n"/>
      <c r="W83" s="91" t="n"/>
      <c r="X83" s="91" t="n"/>
      <c r="Y83" s="91" t="n"/>
      <c r="Z83" s="91" t="n"/>
      <c r="AA83" s="91" t="n"/>
      <c r="AB83" s="91" t="n"/>
      <c r="AC83" s="91" t="n"/>
      <c r="AD83" s="91" t="n"/>
      <c r="AE83" s="91" t="n"/>
      <c r="AF83" s="91" t="n"/>
      <c r="AG83" s="91" t="n"/>
      <c r="AH83" s="91" t="n"/>
      <c r="AI83" s="91" t="n"/>
      <c r="AJ83" s="91" t="n"/>
      <c r="AK83" s="91" t="n"/>
      <c r="AL83" s="91" t="n"/>
      <c r="AM83" s="91" t="n"/>
      <c r="AN83" s="91" t="n"/>
      <c r="AO83" s="91" t="n"/>
      <c r="AP83" s="91" t="n"/>
      <c r="AQ83" s="91" t="n"/>
      <c r="AR83" s="91" t="n"/>
      <c r="AS83" s="91" t="n"/>
      <c r="AT83" s="91" t="n"/>
      <c r="AU83" s="91" t="n"/>
      <c r="AV83" s="91" t="n"/>
      <c r="AW83" s="91" t="n"/>
      <c r="AX83" s="91" t="n"/>
      <c r="AY83" s="91" t="n"/>
      <c r="AZ83" s="91" t="n"/>
      <c r="BA83" s="91" t="n"/>
      <c r="BB83" s="91" t="n"/>
      <c r="BC83" s="91" t="n"/>
      <c r="BD83" s="91" t="n"/>
      <c r="BE83" s="91" t="n"/>
      <c r="BF83" s="91" t="n"/>
      <c r="BG83" s="91" t="n"/>
      <c r="BH83" s="91" t="n"/>
      <c r="BI83" s="91" t="n"/>
      <c r="BJ83" s="91" t="n"/>
      <c r="BK83" s="91" t="n"/>
      <c r="BL83" s="91" t="n"/>
      <c r="BM83" s="91" t="n"/>
      <c r="BN83" s="91" t="n"/>
      <c r="BO83" s="91" t="n"/>
      <c r="BP83" s="91" t="n"/>
      <c r="BQ83" s="91" t="n"/>
      <c r="BR83" s="91" t="n"/>
      <c r="BS83" s="91" t="n"/>
      <c r="BT83" s="91" t="n"/>
      <c r="BU83" s="91" t="n"/>
      <c r="BV83" s="91" t="n"/>
      <c r="BW83" s="91" t="n"/>
      <c r="BX83" s="91" t="n"/>
      <c r="BY83" s="91" t="n"/>
      <c r="BZ83" s="91" t="n"/>
      <c r="CA83" s="91" t="n"/>
      <c r="CB83" s="91" t="n"/>
      <c r="CC83" s="91" t="n"/>
      <c r="CD83" s="91" t="n"/>
      <c r="CE83" s="91" t="n"/>
      <c r="CF83" s="91" t="n"/>
      <c r="CG83" s="91" t="n"/>
      <c r="CH83" s="91" t="n"/>
      <c r="CI83" s="91" t="n"/>
      <c r="CJ83" s="91" t="n"/>
      <c r="CK83" s="91" t="n"/>
      <c r="CL83" s="91" t="n"/>
      <c r="CM83" s="91" t="n"/>
      <c r="CN83" s="91" t="n"/>
      <c r="CO83" s="91" t="n"/>
      <c r="CP83" s="91" t="n"/>
      <c r="CQ83" s="91" t="n"/>
      <c r="CR83" s="91" t="n"/>
      <c r="CS83" s="91" t="n"/>
      <c r="CT83" s="91" t="n"/>
      <c r="CU83" s="91" t="n"/>
      <c r="CV83" s="91" t="n"/>
      <c r="CW83" s="91" t="n"/>
      <c r="CX83" s="91" t="n"/>
      <c r="CY83" s="91" t="n"/>
      <c r="CZ83" s="91" t="n"/>
    </row>
    <row r="84" ht="13.15" customFormat="1" customHeight="1" s="83">
      <c r="A84" s="81">
        <f>D84</f>
        <v/>
      </c>
      <c r="B84" s="81">
        <f>B83</f>
        <v/>
      </c>
      <c r="C84" s="81" t="n"/>
      <c r="D84" s="76" t="inlineStr">
        <is>
          <t>Desert Valley Medical Group - Client ID H3150</t>
        </is>
      </c>
      <c r="E84" s="390" t="n"/>
      <c r="F84" s="78" t="n"/>
      <c r="G84" s="111" t="n"/>
      <c r="H84" s="391" t="n"/>
      <c r="I84" s="391" t="n"/>
      <c r="J84" s="392" t="n"/>
      <c r="K84" s="393" t="n"/>
      <c r="L84" s="393" t="n"/>
      <c r="M84" s="393" t="n"/>
      <c r="N84" s="111" t="n"/>
      <c r="O84" s="111" t="n"/>
      <c r="P84" s="111" t="n"/>
      <c r="Q84" s="111" t="n"/>
      <c r="R84" s="111" t="n"/>
      <c r="S84" s="111" t="n"/>
      <c r="T84" s="111" t="n"/>
      <c r="U84" s="111" t="n"/>
      <c r="V84" s="111" t="n"/>
      <c r="W84" s="111" t="n"/>
      <c r="X84" s="111" t="n"/>
      <c r="Y84" s="111" t="n"/>
      <c r="Z84" s="111" t="n"/>
      <c r="AA84" s="111" t="n"/>
      <c r="AB84" s="111" t="n"/>
      <c r="AC84" s="111" t="n"/>
      <c r="AD84" s="111" t="n"/>
      <c r="AE84" s="111" t="n"/>
      <c r="AF84" s="111" t="n"/>
      <c r="AG84" s="111" t="n"/>
      <c r="AH84" s="111" t="n"/>
      <c r="AI84" s="111" t="n"/>
      <c r="AJ84" s="111" t="n"/>
      <c r="AK84" s="111" t="n"/>
      <c r="AL84" s="111" t="n"/>
      <c r="AM84" s="111" t="n"/>
      <c r="AN84" s="111" t="n"/>
      <c r="AO84" s="111" t="n"/>
      <c r="AP84" s="111" t="n"/>
      <c r="AQ84" s="111" t="n"/>
      <c r="AR84" s="111" t="n"/>
      <c r="AS84" s="111" t="n"/>
      <c r="AT84" s="111" t="n"/>
      <c r="AU84" s="111" t="n"/>
      <c r="AV84" s="111" t="n"/>
      <c r="AW84" s="111" t="n"/>
      <c r="AX84" s="111" t="n"/>
      <c r="AY84" s="111" t="n"/>
      <c r="AZ84" s="111" t="n"/>
      <c r="BA84" s="111" t="n"/>
      <c r="BB84" s="111" t="n"/>
      <c r="BC84" s="111" t="n"/>
      <c r="BD84" s="111" t="n"/>
      <c r="BE84" s="111" t="n"/>
      <c r="BF84" s="111" t="n"/>
      <c r="BG84" s="111" t="n"/>
      <c r="BH84" s="111" t="n"/>
      <c r="BI84" s="111" t="n"/>
      <c r="BJ84" s="111" t="n"/>
      <c r="BK84" s="111" t="n"/>
      <c r="BL84" s="111" t="n"/>
      <c r="BM84" s="111" t="n"/>
      <c r="BN84" s="111" t="n"/>
      <c r="BO84" s="111" t="n"/>
      <c r="BP84" s="111" t="n"/>
      <c r="BQ84" s="111" t="n"/>
      <c r="BR84" s="111" t="n"/>
      <c r="BS84" s="111" t="n"/>
      <c r="BT84" s="111" t="n"/>
      <c r="BU84" s="111" t="n"/>
      <c r="BV84" s="111" t="n"/>
      <c r="BW84" s="111" t="n"/>
      <c r="BX84" s="111" t="n"/>
      <c r="BY84" s="111" t="n"/>
      <c r="BZ84" s="111" t="n"/>
      <c r="CA84" s="111" t="n"/>
      <c r="CB84" s="111" t="n"/>
      <c r="CC84" s="111" t="n"/>
      <c r="CD84" s="111" t="n"/>
      <c r="CE84" s="111" t="n"/>
      <c r="CF84" s="111" t="n"/>
      <c r="CG84" s="111" t="n"/>
      <c r="CH84" s="111" t="n"/>
      <c r="CI84" s="111" t="n"/>
      <c r="CJ84" s="111" t="n"/>
      <c r="CK84" s="111" t="n"/>
      <c r="CL84" s="111" t="n"/>
      <c r="CM84" s="111" t="n"/>
      <c r="CN84" s="111" t="n"/>
      <c r="CO84" s="111" t="n"/>
      <c r="CP84" s="111" t="n"/>
      <c r="CQ84" s="111" t="n"/>
      <c r="CR84" s="111" t="n"/>
      <c r="CS84" s="111" t="n"/>
      <c r="CT84" s="111" t="n"/>
      <c r="CU84" s="111" t="n"/>
      <c r="CV84" s="111" t="n"/>
      <c r="CW84" s="111" t="n"/>
      <c r="CX84" s="111" t="n"/>
      <c r="CY84" s="111" t="n"/>
      <c r="CZ84" s="111" t="n"/>
    </row>
    <row r="85" ht="13.15" customHeight="1">
      <c r="A85" s="81">
        <f>A84</f>
        <v/>
      </c>
      <c r="B85" s="81">
        <f>D85</f>
        <v/>
      </c>
      <c r="C85" s="81">
        <f>A85&amp;B85&amp;F85</f>
        <v/>
      </c>
      <c r="D85" s="64">
        <f>+$D$4</f>
        <v/>
      </c>
      <c r="E85" s="394">
        <f>E4</f>
        <v/>
      </c>
      <c r="F85" s="246" t="inlineStr">
        <is>
          <t>EE</t>
        </is>
      </c>
      <c r="G85" s="244" t="n">
        <v>91</v>
      </c>
      <c r="H85" s="395" t="n">
        <v>671</v>
      </c>
      <c r="I85" s="396">
        <f>+H85-J85</f>
        <v/>
      </c>
      <c r="J85" s="396" t="n">
        <v>54.17</v>
      </c>
      <c r="K85" s="397" t="n"/>
      <c r="L85" s="397" t="n"/>
      <c r="M85" s="397" t="n"/>
      <c r="N85" s="244" t="n">
        <v>80</v>
      </c>
      <c r="O85" s="244" t="n">
        <v>79</v>
      </c>
      <c r="P85" s="244" t="n">
        <v>81</v>
      </c>
      <c r="Q85" s="244" t="n">
        <v>77</v>
      </c>
      <c r="R85" s="244" t="n">
        <v>77</v>
      </c>
      <c r="S85" s="244" t="n">
        <v>79</v>
      </c>
      <c r="T85" s="244" t="n">
        <v>80</v>
      </c>
      <c r="U85" s="244" t="n">
        <v>78</v>
      </c>
      <c r="V85" s="244" t="n">
        <v>81</v>
      </c>
      <c r="W85" s="244" t="n">
        <v>83</v>
      </c>
      <c r="X85" s="244" t="n">
        <v>86</v>
      </c>
      <c r="Y85" s="244" t="n">
        <v>89</v>
      </c>
      <c r="Z85" s="244" t="n">
        <v>93</v>
      </c>
      <c r="AA85" s="244" t="n">
        <v>93</v>
      </c>
      <c r="AB85" s="244" t="n">
        <v>93</v>
      </c>
      <c r="AC85" s="244" t="n">
        <v>90</v>
      </c>
      <c r="AD85" s="244" t="n">
        <v>90</v>
      </c>
      <c r="AE85" s="244" t="n">
        <v>92</v>
      </c>
      <c r="AF85" s="244" t="n">
        <v>94</v>
      </c>
      <c r="AG85" s="244" t="n">
        <v>93</v>
      </c>
      <c r="AH85" s="244" t="n">
        <v>93</v>
      </c>
      <c r="AI85" s="244" t="n">
        <v>94</v>
      </c>
      <c r="AJ85" s="244" t="n">
        <v>93</v>
      </c>
      <c r="AK85" s="244" t="n">
        <v>88</v>
      </c>
      <c r="AL85" s="244" t="n">
        <v>86</v>
      </c>
      <c r="AM85" s="244" t="n">
        <v>86</v>
      </c>
      <c r="AN85" s="244" t="n">
        <v>82</v>
      </c>
      <c r="AO85" s="244" t="n">
        <v>84</v>
      </c>
      <c r="AP85" s="244" t="n">
        <v>80</v>
      </c>
      <c r="AQ85" s="244" t="n">
        <v>83</v>
      </c>
      <c r="AR85" s="244" t="n">
        <v>79</v>
      </c>
      <c r="AS85" s="244" t="n">
        <v>80</v>
      </c>
      <c r="AT85" s="244" t="n">
        <v>79</v>
      </c>
      <c r="AU85" s="244" t="n">
        <v>78</v>
      </c>
      <c r="AV85" s="244" t="n">
        <v>79</v>
      </c>
      <c r="AW85" s="244" t="n">
        <v>76</v>
      </c>
      <c r="AX85" s="244" t="n">
        <v>81</v>
      </c>
      <c r="AY85" s="244" t="n">
        <v>78</v>
      </c>
      <c r="AZ85" s="244" t="n">
        <v>78</v>
      </c>
      <c r="BA85" s="244" t="n">
        <v>77</v>
      </c>
      <c r="BB85" s="244" t="n">
        <v>78</v>
      </c>
      <c r="BC85" s="244" t="n">
        <v>79</v>
      </c>
      <c r="BD85" s="244" t="n">
        <v>80</v>
      </c>
      <c r="BE85" s="244" t="n">
        <v>78</v>
      </c>
      <c r="BF85" s="244" t="n">
        <v>78</v>
      </c>
      <c r="BG85" s="244" t="n">
        <v>81</v>
      </c>
      <c r="BH85" s="244" t="n">
        <v>80</v>
      </c>
      <c r="BI85" s="244" t="n">
        <v>80</v>
      </c>
      <c r="BJ85" s="244" t="n">
        <v>81</v>
      </c>
      <c r="BK85" s="244" t="n">
        <v>84</v>
      </c>
      <c r="BL85" s="244" t="n">
        <v>79</v>
      </c>
      <c r="BM85" s="244" t="n">
        <v>81</v>
      </c>
      <c r="BN85" s="244" t="n">
        <v>81</v>
      </c>
      <c r="BO85" s="244" t="n">
        <v>81</v>
      </c>
      <c r="BP85" s="244" t="n">
        <v>82</v>
      </c>
      <c r="BQ85" s="244" t="n">
        <v>82</v>
      </c>
      <c r="BR85" s="244" t="n">
        <v>82</v>
      </c>
      <c r="BS85" s="244" t="n">
        <v>83</v>
      </c>
      <c r="BT85" s="244" t="n">
        <v>81</v>
      </c>
      <c r="BU85" s="244" t="n">
        <v>83</v>
      </c>
      <c r="BV85" s="244" t="n">
        <v>88</v>
      </c>
      <c r="BW85" s="244" t="n">
        <v>86</v>
      </c>
      <c r="BX85" s="244" t="n">
        <v>86</v>
      </c>
      <c r="BY85" s="244" t="n">
        <v>86</v>
      </c>
      <c r="BZ85" s="244" t="n">
        <v>91</v>
      </c>
      <c r="CA85" s="244" t="n">
        <v>88</v>
      </c>
      <c r="CB85" s="244" t="n">
        <v>87</v>
      </c>
      <c r="CC85" s="244" t="n">
        <v>85</v>
      </c>
      <c r="CD85" s="244" t="n">
        <v>87</v>
      </c>
      <c r="CE85" s="244" t="n">
        <v>81</v>
      </c>
      <c r="CF85" s="244" t="n">
        <v>70</v>
      </c>
      <c r="CG85" s="244" t="n">
        <v>70</v>
      </c>
      <c r="CH85" s="244" t="n">
        <v>72</v>
      </c>
      <c r="CI85" s="244" t="n">
        <v>76</v>
      </c>
      <c r="CJ85" s="244" t="n">
        <v>72</v>
      </c>
      <c r="CK85" s="244" t="n">
        <v>73</v>
      </c>
      <c r="CL85" s="244" t="n">
        <v>76</v>
      </c>
      <c r="CM85" s="244" t="n">
        <v>76</v>
      </c>
      <c r="CN85" s="244" t="n">
        <v>74</v>
      </c>
      <c r="CO85" s="244" t="n">
        <v>73</v>
      </c>
      <c r="CP85" s="244" t="n">
        <v>76</v>
      </c>
      <c r="CQ85" s="244" t="n">
        <v>75</v>
      </c>
      <c r="CR85" s="244" t="n">
        <v>77</v>
      </c>
      <c r="CS85" s="244" t="n">
        <v>78</v>
      </c>
      <c r="CT85" s="244" t="n">
        <v>81</v>
      </c>
      <c r="CU85" s="244" t="n">
        <v>83</v>
      </c>
      <c r="CV85" s="244" t="n">
        <v>83</v>
      </c>
      <c r="CW85" s="244" t="n">
        <v>84</v>
      </c>
      <c r="CX85" s="323" t="n">
        <v>87</v>
      </c>
      <c r="CY85" s="244" t="n">
        <v>89</v>
      </c>
      <c r="CZ85" s="244" t="n">
        <v>91</v>
      </c>
    </row>
    <row r="86" ht="13.15" customHeight="1">
      <c r="A86" s="81">
        <f>A85</f>
        <v/>
      </c>
      <c r="B86" s="81">
        <f>B85</f>
        <v/>
      </c>
      <c r="C86" s="81">
        <f>A86&amp;B86&amp;F86</f>
        <v/>
      </c>
      <c r="D86" s="22" t="n"/>
      <c r="E86" s="398" t="n"/>
      <c r="F86" s="246" t="inlineStr">
        <is>
          <t>EE &amp; Spouse</t>
        </is>
      </c>
      <c r="G86" s="244" t="n">
        <v>20</v>
      </c>
      <c r="H86" s="395" t="n">
        <v>1409.16</v>
      </c>
      <c r="I86" s="396">
        <f>+H86-J86</f>
        <v/>
      </c>
      <c r="J86" s="396" t="n">
        <v>137.41</v>
      </c>
      <c r="K86" s="397" t="n"/>
      <c r="L86" s="397" t="n"/>
      <c r="M86" s="397" t="n"/>
      <c r="N86" s="244" t="n">
        <v>20</v>
      </c>
      <c r="O86" s="244" t="n">
        <v>21</v>
      </c>
      <c r="P86" s="244" t="n">
        <v>21</v>
      </c>
      <c r="Q86" s="244" t="n">
        <v>21</v>
      </c>
      <c r="R86" s="244" t="n">
        <v>21</v>
      </c>
      <c r="S86" s="244" t="n">
        <v>21</v>
      </c>
      <c r="T86" s="244" t="n">
        <v>20</v>
      </c>
      <c r="U86" s="244" t="n">
        <v>19</v>
      </c>
      <c r="V86" s="244" t="n">
        <v>18</v>
      </c>
      <c r="W86" s="244" t="n">
        <v>16</v>
      </c>
      <c r="X86" s="244" t="n">
        <v>18</v>
      </c>
      <c r="Y86" s="244" t="n">
        <v>18</v>
      </c>
      <c r="Z86" s="244" t="n">
        <v>17</v>
      </c>
      <c r="AA86" s="244" t="n">
        <v>18</v>
      </c>
      <c r="AB86" s="244" t="n">
        <v>18</v>
      </c>
      <c r="AC86" s="244" t="n">
        <v>19</v>
      </c>
      <c r="AD86" s="244" t="n">
        <v>19</v>
      </c>
      <c r="AE86" s="244" t="n">
        <v>19</v>
      </c>
      <c r="AF86" s="244" t="n">
        <v>19</v>
      </c>
      <c r="AG86" s="244" t="n">
        <v>19</v>
      </c>
      <c r="AH86" s="244" t="n">
        <v>19</v>
      </c>
      <c r="AI86" s="244" t="n">
        <v>18</v>
      </c>
      <c r="AJ86" s="244" t="n">
        <v>18</v>
      </c>
      <c r="AK86" s="244" t="n">
        <v>17</v>
      </c>
      <c r="AL86" s="244" t="n">
        <v>14</v>
      </c>
      <c r="AM86" s="244" t="n">
        <v>14</v>
      </c>
      <c r="AN86" s="244" t="n">
        <v>16</v>
      </c>
      <c r="AO86" s="244" t="n">
        <v>15</v>
      </c>
      <c r="AP86" s="244" t="n">
        <v>15</v>
      </c>
      <c r="AQ86" s="244" t="n">
        <v>16</v>
      </c>
      <c r="AR86" s="244" t="n">
        <v>16</v>
      </c>
      <c r="AS86" s="244" t="n">
        <v>17</v>
      </c>
      <c r="AT86" s="244" t="n">
        <v>16</v>
      </c>
      <c r="AU86" s="244" t="n">
        <v>16</v>
      </c>
      <c r="AV86" s="244" t="n">
        <v>18</v>
      </c>
      <c r="AW86" s="244" t="n">
        <v>18</v>
      </c>
      <c r="AX86" s="244" t="n">
        <v>18</v>
      </c>
      <c r="AY86" s="244" t="n">
        <v>18</v>
      </c>
      <c r="AZ86" s="244" t="n">
        <v>19</v>
      </c>
      <c r="BA86" s="244" t="n">
        <v>19</v>
      </c>
      <c r="BB86" s="244" t="n">
        <v>19</v>
      </c>
      <c r="BC86" s="244" t="n">
        <v>19</v>
      </c>
      <c r="BD86" s="244" t="n">
        <v>19</v>
      </c>
      <c r="BE86" s="244" t="n">
        <v>19</v>
      </c>
      <c r="BF86" s="244" t="n">
        <v>19</v>
      </c>
      <c r="BG86" s="244" t="n">
        <v>19</v>
      </c>
      <c r="BH86" s="244" t="n">
        <v>19</v>
      </c>
      <c r="BI86" s="244" t="n">
        <v>18</v>
      </c>
      <c r="BJ86" s="244" t="n">
        <v>19</v>
      </c>
      <c r="BK86" s="244" t="n">
        <v>19</v>
      </c>
      <c r="BL86" s="244" t="n">
        <v>19</v>
      </c>
      <c r="BM86" s="244" t="n">
        <v>19</v>
      </c>
      <c r="BN86" s="244" t="n">
        <v>19</v>
      </c>
      <c r="BO86" s="244" t="n">
        <v>20</v>
      </c>
      <c r="BP86" s="244" t="n">
        <v>19</v>
      </c>
      <c r="BQ86" s="244" t="n">
        <v>21</v>
      </c>
      <c r="BR86" s="244" t="n">
        <v>21</v>
      </c>
      <c r="BS86" s="244" t="n">
        <v>21</v>
      </c>
      <c r="BT86" s="244" t="n">
        <v>20</v>
      </c>
      <c r="BU86" s="244" t="n">
        <v>20</v>
      </c>
      <c r="BV86" s="244" t="n">
        <v>19</v>
      </c>
      <c r="BW86" s="244" t="n">
        <v>18</v>
      </c>
      <c r="BX86" s="244" t="n">
        <v>17</v>
      </c>
      <c r="BY86" s="244" t="n">
        <v>17</v>
      </c>
      <c r="BZ86" s="244" t="n">
        <v>16</v>
      </c>
      <c r="CA86" s="244" t="n">
        <v>17</v>
      </c>
      <c r="CB86" s="244" t="n">
        <v>17</v>
      </c>
      <c r="CC86" s="244" t="n">
        <v>17</v>
      </c>
      <c r="CD86" s="244" t="n">
        <v>17</v>
      </c>
      <c r="CE86" s="244" t="n">
        <v>16</v>
      </c>
      <c r="CF86" s="244" t="n">
        <v>16</v>
      </c>
      <c r="CG86" s="244" t="n">
        <v>17</v>
      </c>
      <c r="CH86" s="244" t="n">
        <v>19</v>
      </c>
      <c r="CI86" s="244" t="n">
        <v>20</v>
      </c>
      <c r="CJ86" s="244" t="n">
        <v>21</v>
      </c>
      <c r="CK86" s="244" t="n">
        <v>20</v>
      </c>
      <c r="CL86" s="244" t="n">
        <v>20</v>
      </c>
      <c r="CM86" s="244" t="n">
        <v>19</v>
      </c>
      <c r="CN86" s="244" t="n">
        <v>20</v>
      </c>
      <c r="CO86" s="244" t="n">
        <v>21</v>
      </c>
      <c r="CP86" s="244" t="n">
        <v>20</v>
      </c>
      <c r="CQ86" s="244" t="n">
        <v>19</v>
      </c>
      <c r="CR86" s="244" t="n">
        <v>18</v>
      </c>
      <c r="CS86" s="244" t="n">
        <v>19</v>
      </c>
      <c r="CT86" s="244" t="n">
        <v>20</v>
      </c>
      <c r="CU86" s="244" t="n">
        <v>20</v>
      </c>
      <c r="CV86" s="244" t="n">
        <v>21</v>
      </c>
      <c r="CW86" s="244" t="n">
        <v>20</v>
      </c>
      <c r="CX86" s="323" t="n">
        <v>20</v>
      </c>
      <c r="CY86" s="244" t="n">
        <v>19</v>
      </c>
      <c r="CZ86" s="244" t="n">
        <v>20</v>
      </c>
    </row>
    <row r="87" ht="13.15" customHeight="1">
      <c r="A87" s="81">
        <f>A86</f>
        <v/>
      </c>
      <c r="B87" s="81">
        <f>B86</f>
        <v/>
      </c>
      <c r="C87" s="81">
        <f>A87&amp;B87&amp;F87</f>
        <v/>
      </c>
      <c r="D87" s="22" t="n"/>
      <c r="E87" s="398" t="n"/>
      <c r="F87" s="246" t="inlineStr">
        <is>
          <t>EE &amp; Child(ren)</t>
        </is>
      </c>
      <c r="G87" s="244" t="n">
        <v>41</v>
      </c>
      <c r="H87" s="395" t="n">
        <v>1268.22</v>
      </c>
      <c r="I87" s="396">
        <f>+H87-J87</f>
        <v/>
      </c>
      <c r="J87" s="396" t="n">
        <v>112.43</v>
      </c>
      <c r="K87" s="397" t="n"/>
      <c r="L87" s="397" t="n"/>
      <c r="M87" s="397" t="n"/>
      <c r="N87" s="244" t="n">
        <v>43</v>
      </c>
      <c r="O87" s="244" t="n">
        <v>44</v>
      </c>
      <c r="P87" s="244" t="n">
        <v>44</v>
      </c>
      <c r="Q87" s="244" t="n">
        <v>44</v>
      </c>
      <c r="R87" s="244" t="n">
        <v>46</v>
      </c>
      <c r="S87" s="244" t="n">
        <v>44</v>
      </c>
      <c r="T87" s="244" t="n">
        <v>43</v>
      </c>
      <c r="U87" s="244" t="n">
        <v>45</v>
      </c>
      <c r="V87" s="244" t="n">
        <v>45</v>
      </c>
      <c r="W87" s="244" t="n">
        <v>45</v>
      </c>
      <c r="X87" s="244" t="n">
        <v>43</v>
      </c>
      <c r="Y87" s="244" t="n">
        <v>41</v>
      </c>
      <c r="Z87" s="244" t="n">
        <v>41</v>
      </c>
      <c r="AA87" s="244" t="n">
        <v>41</v>
      </c>
      <c r="AB87" s="244" t="n">
        <v>41</v>
      </c>
      <c r="AC87" s="244" t="n">
        <v>40</v>
      </c>
      <c r="AD87" s="244" t="n">
        <v>40</v>
      </c>
      <c r="AE87" s="244" t="n">
        <v>40</v>
      </c>
      <c r="AF87" s="244" t="n">
        <v>38</v>
      </c>
      <c r="AG87" s="244" t="n">
        <v>36</v>
      </c>
      <c r="AH87" s="244" t="n">
        <v>37</v>
      </c>
      <c r="AI87" s="244" t="n">
        <v>37</v>
      </c>
      <c r="AJ87" s="244" t="n">
        <v>37</v>
      </c>
      <c r="AK87" s="244" t="n">
        <v>38</v>
      </c>
      <c r="AL87" s="244" t="n">
        <v>39</v>
      </c>
      <c r="AM87" s="244" t="n">
        <v>40</v>
      </c>
      <c r="AN87" s="244" t="n">
        <v>41</v>
      </c>
      <c r="AO87" s="244" t="n">
        <v>40</v>
      </c>
      <c r="AP87" s="244" t="n">
        <v>40</v>
      </c>
      <c r="AQ87" s="244" t="n">
        <v>40</v>
      </c>
      <c r="AR87" s="244" t="n">
        <v>38</v>
      </c>
      <c r="AS87" s="244" t="n">
        <v>41</v>
      </c>
      <c r="AT87" s="244" t="n">
        <v>39</v>
      </c>
      <c r="AU87" s="244" t="n">
        <v>38</v>
      </c>
      <c r="AV87" s="244" t="n">
        <v>38</v>
      </c>
      <c r="AW87" s="244" t="n">
        <v>41</v>
      </c>
      <c r="AX87" s="244" t="n">
        <v>43</v>
      </c>
      <c r="AY87" s="244" t="n">
        <v>44</v>
      </c>
      <c r="AZ87" s="244" t="n">
        <v>46</v>
      </c>
      <c r="BA87" s="244" t="n">
        <v>47</v>
      </c>
      <c r="BB87" s="244" t="n">
        <v>48</v>
      </c>
      <c r="BC87" s="244" t="n">
        <v>46</v>
      </c>
      <c r="BD87" s="244" t="n">
        <v>46</v>
      </c>
      <c r="BE87" s="244" t="n">
        <v>44</v>
      </c>
      <c r="BF87" s="244" t="n">
        <v>43</v>
      </c>
      <c r="BG87" s="244" t="n">
        <v>43</v>
      </c>
      <c r="BH87" s="244" t="n">
        <v>43</v>
      </c>
      <c r="BI87" s="244" t="n">
        <v>40</v>
      </c>
      <c r="BJ87" s="244" t="n">
        <v>41</v>
      </c>
      <c r="BK87" s="244" t="n">
        <v>42</v>
      </c>
      <c r="BL87" s="244" t="n">
        <v>43</v>
      </c>
      <c r="BM87" s="244" t="n">
        <v>43</v>
      </c>
      <c r="BN87" s="244" t="n">
        <v>45</v>
      </c>
      <c r="BO87" s="244" t="n">
        <v>43</v>
      </c>
      <c r="BP87" s="244" t="n">
        <v>43</v>
      </c>
      <c r="BQ87" s="244" t="n">
        <v>43</v>
      </c>
      <c r="BR87" s="244" t="n">
        <v>43</v>
      </c>
      <c r="BS87" s="244" t="n">
        <v>43</v>
      </c>
      <c r="BT87" s="244" t="n">
        <v>40</v>
      </c>
      <c r="BU87" s="244" t="n">
        <v>39</v>
      </c>
      <c r="BV87" s="244" t="n">
        <v>42</v>
      </c>
      <c r="BW87" s="244" t="n">
        <v>44</v>
      </c>
      <c r="BX87" s="244" t="n">
        <v>43</v>
      </c>
      <c r="BY87" s="244" t="n">
        <v>43</v>
      </c>
      <c r="BZ87" s="244" t="n">
        <v>41</v>
      </c>
      <c r="CA87" s="244" t="n">
        <v>39</v>
      </c>
      <c r="CB87" s="244" t="n">
        <v>42</v>
      </c>
      <c r="CC87" s="244" t="n">
        <v>43</v>
      </c>
      <c r="CD87" s="244" t="n">
        <v>43</v>
      </c>
      <c r="CE87" s="244" t="n">
        <v>41</v>
      </c>
      <c r="CF87" s="244" t="n">
        <v>39</v>
      </c>
      <c r="CG87" s="244" t="n">
        <v>37</v>
      </c>
      <c r="CH87" s="244" t="n">
        <v>34</v>
      </c>
      <c r="CI87" s="244" t="n">
        <v>34</v>
      </c>
      <c r="CJ87" s="244" t="n">
        <v>33</v>
      </c>
      <c r="CK87" s="244" t="n">
        <v>35</v>
      </c>
      <c r="CL87" s="244" t="n">
        <v>33</v>
      </c>
      <c r="CM87" s="244" t="n">
        <v>34</v>
      </c>
      <c r="CN87" s="244" t="n">
        <v>34</v>
      </c>
      <c r="CO87" s="244" t="n">
        <v>33</v>
      </c>
      <c r="CP87" s="244" t="n">
        <v>33</v>
      </c>
      <c r="CQ87" s="244" t="n">
        <v>32</v>
      </c>
      <c r="CR87" s="244" t="n">
        <v>30</v>
      </c>
      <c r="CS87" s="244" t="n">
        <v>33</v>
      </c>
      <c r="CT87" s="244" t="n">
        <v>36</v>
      </c>
      <c r="CU87" s="244" t="n">
        <v>36</v>
      </c>
      <c r="CV87" s="244" t="n">
        <v>36</v>
      </c>
      <c r="CW87" s="244" t="n">
        <v>37</v>
      </c>
      <c r="CX87" s="323" t="n">
        <v>39</v>
      </c>
      <c r="CY87" s="244" t="n">
        <v>41</v>
      </c>
      <c r="CZ87" s="244" t="n">
        <v>41</v>
      </c>
    </row>
    <row r="88" ht="13.15" customHeight="1">
      <c r="A88" s="81">
        <f>A87</f>
        <v/>
      </c>
      <c r="B88" s="81">
        <f>B87</f>
        <v/>
      </c>
      <c r="C88" s="81">
        <f>A88&amp;B88&amp;F88</f>
        <v/>
      </c>
      <c r="D88" s="22" t="n"/>
      <c r="E88" s="398" t="n"/>
      <c r="F88" s="246" t="inlineStr">
        <is>
          <t>EE &amp; Family</t>
        </is>
      </c>
      <c r="G88" s="245" t="n">
        <v>27</v>
      </c>
      <c r="H88" s="399" t="n">
        <v>2113.73</v>
      </c>
      <c r="I88" s="400">
        <f>+H88-J88</f>
        <v/>
      </c>
      <c r="J88" s="400" t="n">
        <v>281.07</v>
      </c>
      <c r="K88" s="408" t="n"/>
      <c r="L88" s="408" t="n"/>
      <c r="M88" s="408" t="n"/>
      <c r="N88" s="245" t="n">
        <v>27</v>
      </c>
      <c r="O88" s="245" t="n">
        <v>27</v>
      </c>
      <c r="P88" s="245" t="n">
        <v>27</v>
      </c>
      <c r="Q88" s="245" t="n">
        <v>27</v>
      </c>
      <c r="R88" s="245" t="n">
        <v>27</v>
      </c>
      <c r="S88" s="245" t="n">
        <v>28</v>
      </c>
      <c r="T88" s="245" t="n">
        <v>28</v>
      </c>
      <c r="U88" s="245" t="n">
        <v>28</v>
      </c>
      <c r="V88" s="245" t="n">
        <v>28</v>
      </c>
      <c r="W88" s="245" t="n">
        <v>29</v>
      </c>
      <c r="X88" s="245" t="n">
        <v>29</v>
      </c>
      <c r="Y88" s="245" t="n">
        <v>30</v>
      </c>
      <c r="Z88" s="245" t="n">
        <v>31</v>
      </c>
      <c r="AA88" s="245" t="n">
        <v>31</v>
      </c>
      <c r="AB88" s="245" t="n">
        <v>31</v>
      </c>
      <c r="AC88" s="245" t="n">
        <v>30</v>
      </c>
      <c r="AD88" s="245" t="n">
        <v>30</v>
      </c>
      <c r="AE88" s="245" t="n">
        <v>30</v>
      </c>
      <c r="AF88" s="245" t="n">
        <v>30</v>
      </c>
      <c r="AG88" s="245" t="n">
        <v>31</v>
      </c>
      <c r="AH88" s="245" t="n">
        <v>32</v>
      </c>
      <c r="AI88" s="245" t="n">
        <v>32</v>
      </c>
      <c r="AJ88" s="245" t="n">
        <v>32</v>
      </c>
      <c r="AK88" s="245" t="n">
        <v>32</v>
      </c>
      <c r="AL88" s="245" t="n">
        <v>34</v>
      </c>
      <c r="AM88" s="245" t="n">
        <v>34</v>
      </c>
      <c r="AN88" s="245" t="n">
        <v>36</v>
      </c>
      <c r="AO88" s="245" t="n">
        <v>36</v>
      </c>
      <c r="AP88" s="245" t="n">
        <v>36</v>
      </c>
      <c r="AQ88" s="245" t="n">
        <v>34</v>
      </c>
      <c r="AR88" s="245" t="n">
        <v>35</v>
      </c>
      <c r="AS88" s="245" t="n">
        <v>35</v>
      </c>
      <c r="AT88" s="245" t="n">
        <v>33</v>
      </c>
      <c r="AU88" s="245" t="n">
        <v>32</v>
      </c>
      <c r="AV88" s="245" t="n">
        <v>32</v>
      </c>
      <c r="AW88" s="245" t="n">
        <v>32</v>
      </c>
      <c r="AX88" s="245" t="n">
        <v>32</v>
      </c>
      <c r="AY88" s="245" t="n">
        <v>32</v>
      </c>
      <c r="AZ88" s="245" t="n">
        <v>30</v>
      </c>
      <c r="BA88" s="245" t="n">
        <v>29</v>
      </c>
      <c r="BB88" s="245" t="n">
        <v>29</v>
      </c>
      <c r="BC88" s="245" t="n">
        <v>28</v>
      </c>
      <c r="BD88" s="245" t="n">
        <v>28</v>
      </c>
      <c r="BE88" s="245" t="n">
        <v>28</v>
      </c>
      <c r="BF88" s="245" t="n">
        <v>28</v>
      </c>
      <c r="BG88" s="245" t="n">
        <v>28</v>
      </c>
      <c r="BH88" s="245" t="n">
        <v>30</v>
      </c>
      <c r="BI88" s="245" t="n">
        <v>29</v>
      </c>
      <c r="BJ88" s="245" t="n">
        <v>28</v>
      </c>
      <c r="BK88" s="245" t="n">
        <v>29</v>
      </c>
      <c r="BL88" s="245" t="n">
        <v>29</v>
      </c>
      <c r="BM88" s="245" t="n">
        <v>27</v>
      </c>
      <c r="BN88" s="245" t="n">
        <v>26</v>
      </c>
      <c r="BO88" s="245" t="n">
        <v>25</v>
      </c>
      <c r="BP88" s="245" t="n">
        <v>26</v>
      </c>
      <c r="BQ88" s="245" t="n">
        <v>27</v>
      </c>
      <c r="BR88" s="245" t="n">
        <v>26</v>
      </c>
      <c r="BS88" s="245" t="n">
        <v>26</v>
      </c>
      <c r="BT88" s="245" t="n">
        <v>28</v>
      </c>
      <c r="BU88" s="245" t="n">
        <v>29</v>
      </c>
      <c r="BV88" s="245" t="n">
        <v>30</v>
      </c>
      <c r="BW88" s="245" t="n">
        <v>31</v>
      </c>
      <c r="BX88" s="245" t="n">
        <v>32</v>
      </c>
      <c r="BY88" s="245" t="n">
        <v>32</v>
      </c>
      <c r="BZ88" s="245" t="n">
        <v>30</v>
      </c>
      <c r="CA88" s="245" t="n">
        <v>30</v>
      </c>
      <c r="CB88" s="245" t="n">
        <v>32</v>
      </c>
      <c r="CC88" s="245" t="n">
        <v>33</v>
      </c>
      <c r="CD88" s="245" t="n">
        <v>33</v>
      </c>
      <c r="CE88" s="245" t="n">
        <v>32</v>
      </c>
      <c r="CF88" s="245" t="n">
        <v>30</v>
      </c>
      <c r="CG88" s="245" t="n">
        <v>31</v>
      </c>
      <c r="CH88" s="245" t="n">
        <v>32</v>
      </c>
      <c r="CI88" s="245" t="n">
        <v>32</v>
      </c>
      <c r="CJ88" s="245" t="n">
        <v>30</v>
      </c>
      <c r="CK88" s="245" t="n">
        <v>30</v>
      </c>
      <c r="CL88" s="245" t="n">
        <v>30</v>
      </c>
      <c r="CM88" s="245" t="n">
        <v>29</v>
      </c>
      <c r="CN88" s="245" t="n">
        <v>29</v>
      </c>
      <c r="CO88" s="245" t="n">
        <v>28</v>
      </c>
      <c r="CP88" s="245" t="n">
        <v>28</v>
      </c>
      <c r="CQ88" s="245" t="n">
        <v>28</v>
      </c>
      <c r="CR88" s="245" t="n">
        <v>29</v>
      </c>
      <c r="CS88" s="245" t="n">
        <v>29</v>
      </c>
      <c r="CT88" s="245" t="n">
        <v>28</v>
      </c>
      <c r="CU88" s="245" t="n">
        <v>27</v>
      </c>
      <c r="CV88" s="245" t="n">
        <v>26</v>
      </c>
      <c r="CW88" s="245" t="n">
        <v>27</v>
      </c>
      <c r="CX88" s="324" t="n">
        <v>26</v>
      </c>
      <c r="CY88" s="245" t="n">
        <v>27</v>
      </c>
      <c r="CZ88" s="245" t="n">
        <v>27</v>
      </c>
    </row>
    <row r="89" ht="13.15" customHeight="1">
      <c r="A89" s="81">
        <f>A88</f>
        <v/>
      </c>
      <c r="B89" s="81">
        <f>B88</f>
        <v/>
      </c>
      <c r="D89" s="20" t="n"/>
      <c r="E89" s="398" t="n"/>
      <c r="F89" s="69" t="inlineStr">
        <is>
          <t>Estimated Monthly Premium</t>
        </is>
      </c>
      <c r="G89" s="94">
        <f>SUM(G85:G88)</f>
        <v/>
      </c>
      <c r="H89" s="401">
        <f>SUMPRODUCT(H85:H88,$G85:$G88)</f>
        <v/>
      </c>
      <c r="I89" s="401">
        <f>SUMPRODUCT(I85:I88,$G85:$G88)</f>
        <v/>
      </c>
      <c r="J89" s="401">
        <f>SUMPRODUCT(J85:J88,$G85:$G88)</f>
        <v/>
      </c>
      <c r="K89" s="402" t="n"/>
      <c r="L89" s="402" t="n"/>
      <c r="M89" s="402" t="n"/>
      <c r="N89" s="94" t="n">
        <v>170</v>
      </c>
      <c r="O89" s="94" t="n">
        <v>171</v>
      </c>
      <c r="P89" s="94" t="n">
        <v>173</v>
      </c>
      <c r="Q89" s="94" t="n">
        <v>169</v>
      </c>
      <c r="R89" s="94" t="n">
        <v>171</v>
      </c>
      <c r="S89" s="94">
        <f>SUM(S85:S88)</f>
        <v/>
      </c>
      <c r="T89" s="94">
        <f>SUM(T85:T88)</f>
        <v/>
      </c>
      <c r="U89" s="94">
        <f>SUM(U85:U88)</f>
        <v/>
      </c>
      <c r="V89" s="94">
        <f>SUM(V85:V88)</f>
        <v/>
      </c>
      <c r="W89" s="94">
        <f>SUM(W85:W88)</f>
        <v/>
      </c>
      <c r="X89" s="94">
        <f>SUM(X85:X88)</f>
        <v/>
      </c>
      <c r="Y89" s="94">
        <f>SUM(Y85:Y88)</f>
        <v/>
      </c>
      <c r="Z89" s="94">
        <f>SUM(Z85:Z88)</f>
        <v/>
      </c>
      <c r="AA89" s="94">
        <f>SUM(AA85:AA88)</f>
        <v/>
      </c>
      <c r="AB89" s="94">
        <f>SUM(AB85:AB88)</f>
        <v/>
      </c>
      <c r="AC89" s="94">
        <f>SUM(AC85:AC88)</f>
        <v/>
      </c>
      <c r="AD89" s="94">
        <f>SUM(AD85:AD88)</f>
        <v/>
      </c>
      <c r="AE89" s="94">
        <f>SUM(AE85:AE88)</f>
        <v/>
      </c>
      <c r="AF89" s="94">
        <f>SUM(AF85:AF88)</f>
        <v/>
      </c>
      <c r="AG89" s="94">
        <f>SUM(AG85:AG88)</f>
        <v/>
      </c>
      <c r="AH89" s="94">
        <f>SUM(AH85:AH88)</f>
        <v/>
      </c>
      <c r="AI89" s="94">
        <f>SUM(AI85:AI88)</f>
        <v/>
      </c>
      <c r="AJ89" s="94">
        <f>SUM(AJ85:AJ88)</f>
        <v/>
      </c>
      <c r="AK89" s="94">
        <f>SUM(AK85:AK88)</f>
        <v/>
      </c>
      <c r="AL89" s="94">
        <f>SUM(AL85:AL88)</f>
        <v/>
      </c>
      <c r="AM89" s="94">
        <f>SUM(AM85:AM88)</f>
        <v/>
      </c>
      <c r="AN89" s="94">
        <f>SUM(AN85:AN88)</f>
        <v/>
      </c>
      <c r="AO89" s="94">
        <f>SUM(AO85:AO88)</f>
        <v/>
      </c>
      <c r="AP89" s="94">
        <f>SUM(AP85:AP88)</f>
        <v/>
      </c>
      <c r="AQ89" s="94">
        <f>SUM(AQ85:AQ88)</f>
        <v/>
      </c>
      <c r="AR89" s="94">
        <f>SUM(AR85:AR88)</f>
        <v/>
      </c>
      <c r="AS89" s="94">
        <f>SUM(AS85:AS88)</f>
        <v/>
      </c>
      <c r="AT89" s="94">
        <f>SUM(AT85:AT88)</f>
        <v/>
      </c>
      <c r="AU89" s="94">
        <f>SUM(AU85:AU88)</f>
        <v/>
      </c>
      <c r="AV89" s="94">
        <f>SUM(AV85:AV88)</f>
        <v/>
      </c>
      <c r="AW89" s="94">
        <f>SUM(AW85:AW88)</f>
        <v/>
      </c>
      <c r="AX89" s="94">
        <f>SUM(AX85:AX88)</f>
        <v/>
      </c>
      <c r="AY89" s="94">
        <f>SUM(AY85:AY88)</f>
        <v/>
      </c>
      <c r="AZ89" s="94">
        <f>SUM(AZ85:AZ88)</f>
        <v/>
      </c>
      <c r="BA89" s="94">
        <f>SUM(BA85:BA88)</f>
        <v/>
      </c>
      <c r="BB89" s="94">
        <f>SUM(BB85:BB88)</f>
        <v/>
      </c>
      <c r="BC89" s="94">
        <f>SUM(BC85:BC88)</f>
        <v/>
      </c>
      <c r="BD89" s="94">
        <f>SUM(BD85:BD88)</f>
        <v/>
      </c>
      <c r="BE89" s="94">
        <f>SUM(BE85:BE88)</f>
        <v/>
      </c>
      <c r="BF89" s="94">
        <f>SUM(BF85:BF88)</f>
        <v/>
      </c>
      <c r="BG89" s="94">
        <f>SUM(BG85:BG88)</f>
        <v/>
      </c>
      <c r="BH89" s="94">
        <f>SUM(BH85:BH88)</f>
        <v/>
      </c>
      <c r="BI89" s="94">
        <f>SUM(BI85:BI88)</f>
        <v/>
      </c>
      <c r="BJ89" s="94">
        <f>SUM(BJ85:BJ88)</f>
        <v/>
      </c>
      <c r="BK89" s="94">
        <f>SUM(BK85:BK88)</f>
        <v/>
      </c>
      <c r="BL89" s="94">
        <f>SUM(BL85:BL88)</f>
        <v/>
      </c>
      <c r="BM89" s="94">
        <f>SUM(BM85:BM88)</f>
        <v/>
      </c>
      <c r="BN89" s="94">
        <f>SUM(BN85:BN88)</f>
        <v/>
      </c>
      <c r="BO89" s="94">
        <f>SUM(BO85:BO88)</f>
        <v/>
      </c>
      <c r="BP89" s="94">
        <f>SUM(BP85:BP88)</f>
        <v/>
      </c>
      <c r="BQ89" s="94">
        <f>SUM(BQ85:BQ88)</f>
        <v/>
      </c>
      <c r="BR89" s="94">
        <f>SUM(BR85:BR88)</f>
        <v/>
      </c>
      <c r="BS89" s="94">
        <f>SUM(BS85:BS88)</f>
        <v/>
      </c>
      <c r="BT89" s="94">
        <f>SUM(BT85:BT88)</f>
        <v/>
      </c>
      <c r="BU89" s="94">
        <f>SUM(BU85:BU88)</f>
        <v/>
      </c>
      <c r="BV89" s="94">
        <f>SUM(BV85:BV88)</f>
        <v/>
      </c>
      <c r="BW89" s="94">
        <f>SUM(BW85:BW88)</f>
        <v/>
      </c>
      <c r="BX89" s="94">
        <f>SUM(BX85:BX88)</f>
        <v/>
      </c>
      <c r="BY89" s="94">
        <f>SUM(BY85:BY88)</f>
        <v/>
      </c>
      <c r="BZ89" s="94">
        <f>SUM(BZ85:BZ88)</f>
        <v/>
      </c>
      <c r="CA89" s="94">
        <f>SUM(CA85:CA88)</f>
        <v/>
      </c>
      <c r="CB89" s="94">
        <f>SUM(CB85:CB88)</f>
        <v/>
      </c>
      <c r="CC89" s="94">
        <f>SUM(CC85:CC88)</f>
        <v/>
      </c>
      <c r="CD89" s="94">
        <f>SUM(CD85:CD88)</f>
        <v/>
      </c>
      <c r="CE89" s="94">
        <f>SUM(CE85:CE88)</f>
        <v/>
      </c>
      <c r="CF89" s="94">
        <f>SUM(CF85:CF88)</f>
        <v/>
      </c>
      <c r="CG89" s="94">
        <f>SUM(CG85:CG88)</f>
        <v/>
      </c>
      <c r="CH89" s="94">
        <f>SUM(CH85:CH88)</f>
        <v/>
      </c>
      <c r="CI89" s="94">
        <f>SUM(CI85:CI88)</f>
        <v/>
      </c>
      <c r="CJ89" s="94">
        <f>SUM(CJ85:CJ88)</f>
        <v/>
      </c>
      <c r="CK89" s="94">
        <f>SUM(CK85:CK88)</f>
        <v/>
      </c>
      <c r="CL89" s="94">
        <f>SUM(CL85:CL88)</f>
        <v/>
      </c>
      <c r="CM89" s="94">
        <f>SUM(CM85:CM88)</f>
        <v/>
      </c>
      <c r="CN89" s="94">
        <f>SUM(CN85:CN88)</f>
        <v/>
      </c>
      <c r="CO89" s="94">
        <f>SUM(CO85:CO88)</f>
        <v/>
      </c>
      <c r="CP89" s="94">
        <f>SUM(CP85:CP88)</f>
        <v/>
      </c>
      <c r="CQ89" s="94">
        <f>SUM(CQ85:CQ88)</f>
        <v/>
      </c>
      <c r="CR89" s="94">
        <f>SUM(CR85:CR88)</f>
        <v/>
      </c>
      <c r="CS89" s="94">
        <f>SUM(CS85:CS88)</f>
        <v/>
      </c>
      <c r="CT89" s="94">
        <f>SUM(CT85:CT88)</f>
        <v/>
      </c>
      <c r="CU89" s="94" t="n">
        <v>166</v>
      </c>
      <c r="CV89" s="94">
        <f>SUM(CV85:CV88)</f>
        <v/>
      </c>
      <c r="CW89" s="94">
        <f>SUM(CW85:CW88)</f>
        <v/>
      </c>
      <c r="CX89" s="94">
        <f>SUM(CX85:CX88)</f>
        <v/>
      </c>
      <c r="CY89" s="94">
        <f>SUM(CY85:CY88)</f>
        <v/>
      </c>
      <c r="CZ89" s="94">
        <f>SUM(CZ85:CZ88)</f>
        <v/>
      </c>
    </row>
    <row r="90" ht="13.15" customFormat="1" customHeight="1" s="315">
      <c r="A90" s="81">
        <f>A89</f>
        <v/>
      </c>
      <c r="B90" s="81">
        <f>B89</f>
        <v/>
      </c>
      <c r="C90" s="81" t="n"/>
      <c r="D90" s="20" t="n"/>
      <c r="E90" s="398" t="n"/>
      <c r="F90" s="12" t="n"/>
      <c r="G90" s="16" t="n"/>
      <c r="H90" s="403" t="n"/>
      <c r="I90" s="403" t="n"/>
      <c r="J90" s="403" t="n"/>
      <c r="K90" s="404" t="n"/>
      <c r="L90" s="404" t="n"/>
      <c r="M90" s="404" t="n"/>
      <c r="N90" s="16" t="n"/>
      <c r="O90" s="16" t="n"/>
      <c r="P90" s="16" t="n"/>
      <c r="Q90" s="16" t="n"/>
      <c r="R90" s="16" t="n"/>
      <c r="S90" s="16" t="n"/>
      <c r="T90" s="16" t="n"/>
      <c r="U90" s="16" t="n"/>
      <c r="V90" s="16" t="n"/>
      <c r="W90" s="16" t="n"/>
      <c r="X90" s="16" t="n"/>
      <c r="Y90" s="16" t="n"/>
      <c r="Z90" s="16" t="n"/>
      <c r="AA90" s="16" t="n"/>
      <c r="AB90" s="16" t="n"/>
      <c r="AC90" s="16" t="n"/>
      <c r="AD90" s="16" t="n"/>
      <c r="AE90" s="16" t="n"/>
      <c r="AF90" s="16" t="n"/>
      <c r="AG90" s="16" t="n"/>
      <c r="AH90" s="16" t="n"/>
      <c r="AI90" s="16" t="n"/>
      <c r="AJ90" s="16" t="n"/>
      <c r="AK90" s="16" t="n"/>
      <c r="AL90" s="16" t="n"/>
      <c r="AM90" s="16" t="n"/>
      <c r="AN90" s="16" t="n"/>
      <c r="AO90" s="16" t="n"/>
      <c r="AP90" s="16" t="n"/>
      <c r="AQ90" s="16" t="n"/>
      <c r="AR90" s="16" t="n"/>
      <c r="AS90" s="16" t="n"/>
      <c r="AT90" s="16" t="n"/>
      <c r="AU90" s="16" t="n"/>
      <c r="AV90" s="16" t="n"/>
      <c r="AW90" s="16" t="n"/>
      <c r="AX90" s="16" t="n"/>
      <c r="AY90" s="16" t="n"/>
      <c r="AZ90" s="16" t="n"/>
      <c r="BA90" s="16" t="n"/>
      <c r="BB90" s="16" t="n"/>
      <c r="BC90" s="16" t="n"/>
      <c r="BD90" s="16" t="n"/>
      <c r="BE90" s="16" t="n"/>
      <c r="BF90" s="16" t="n"/>
      <c r="BG90" s="16" t="n"/>
      <c r="BH90" s="16" t="n"/>
      <c r="BI90" s="16" t="n"/>
      <c r="BJ90" s="16" t="n"/>
      <c r="BK90" s="16" t="n"/>
      <c r="BL90" s="16" t="n"/>
      <c r="BM90" s="16" t="n"/>
      <c r="BN90" s="16" t="n"/>
      <c r="BO90" s="16" t="n"/>
      <c r="BP90" s="16" t="n"/>
      <c r="BQ90" s="16" t="n"/>
      <c r="BR90" s="16" t="n"/>
      <c r="BS90" s="16" t="n"/>
      <c r="BT90" s="16" t="n"/>
      <c r="BU90" s="16" t="n"/>
      <c r="BV90" s="16" t="n"/>
      <c r="BW90" s="16" t="n"/>
      <c r="BX90" s="16" t="n"/>
      <c r="BY90" s="16" t="n"/>
      <c r="BZ90" s="16" t="n"/>
      <c r="CA90" s="16" t="n"/>
      <c r="CB90" s="16" t="n"/>
      <c r="CC90" s="16" t="n"/>
      <c r="CD90" s="16" t="n"/>
      <c r="CE90" s="16" t="n"/>
      <c r="CF90" s="16" t="n"/>
      <c r="CG90" s="16" t="n"/>
      <c r="CH90" s="16" t="n"/>
      <c r="CI90" s="16" t="n"/>
      <c r="CJ90" s="16" t="n"/>
      <c r="CK90" s="16" t="n"/>
      <c r="CL90" s="16" t="n"/>
      <c r="CM90" s="16" t="n"/>
      <c r="CN90" s="16" t="n"/>
      <c r="CO90" s="16" t="n"/>
      <c r="CP90" s="16" t="n"/>
      <c r="CQ90" s="16" t="n"/>
      <c r="CR90" s="16" t="n"/>
      <c r="CS90" s="16" t="n"/>
      <c r="CT90" s="16" t="n"/>
      <c r="CU90" s="16" t="n"/>
      <c r="CV90" s="16" t="n"/>
      <c r="CW90" s="16" t="n"/>
      <c r="CX90" s="16" t="n"/>
      <c r="CY90" s="16" t="n"/>
      <c r="CZ90" s="16" t="n"/>
    </row>
    <row r="91" ht="13.15" customFormat="1" customHeight="1" s="315">
      <c r="A91" s="81">
        <f>A90</f>
        <v/>
      </c>
      <c r="B91" s="81">
        <f>D91</f>
        <v/>
      </c>
      <c r="C91" s="81">
        <f>A91&amp;B91&amp;F91</f>
        <v/>
      </c>
      <c r="D91" s="64" t="inlineStr">
        <is>
          <t xml:space="preserve">PRIME VALUE PLAN (Self-Insured) </t>
        </is>
      </c>
      <c r="E91" s="394">
        <f>E4</f>
        <v/>
      </c>
      <c r="F91" s="246" t="inlineStr">
        <is>
          <t>EE</t>
        </is>
      </c>
      <c r="G91" s="244" t="n">
        <v>1</v>
      </c>
      <c r="H91" s="396" t="n">
        <v>518.77</v>
      </c>
      <c r="I91" s="396" t="n">
        <v>405.57</v>
      </c>
      <c r="J91" s="396" t="n">
        <v>113.2</v>
      </c>
      <c r="K91" s="397" t="n"/>
      <c r="L91" s="397" t="n"/>
      <c r="M91" s="397" t="n"/>
      <c r="N91" s="244" t="n">
        <v>2</v>
      </c>
      <c r="O91" s="244" t="n">
        <v>2</v>
      </c>
      <c r="P91" s="244" t="n">
        <v>2</v>
      </c>
      <c r="Q91" s="244" t="n">
        <v>1</v>
      </c>
      <c r="R91" s="244" t="n">
        <v>1</v>
      </c>
      <c r="S91" s="244" t="n">
        <v>1</v>
      </c>
      <c r="T91" s="244" t="n">
        <v>1</v>
      </c>
      <c r="U91" s="244" t="n">
        <v>1</v>
      </c>
      <c r="V91" s="244" t="n">
        <v>1</v>
      </c>
      <c r="W91" s="244" t="n">
        <v>1</v>
      </c>
      <c r="X91" s="244" t="n">
        <v>1</v>
      </c>
      <c r="Y91" s="244" t="n">
        <v>1</v>
      </c>
      <c r="Z91" s="244" t="n">
        <v>1</v>
      </c>
      <c r="AA91" s="244" t="n">
        <v>1</v>
      </c>
      <c r="AB91" s="244" t="n">
        <v>1</v>
      </c>
      <c r="AC91" s="244" t="n">
        <v>1</v>
      </c>
      <c r="AD91" s="244" t="n">
        <v>1</v>
      </c>
      <c r="AE91" s="244" t="n">
        <v>1</v>
      </c>
      <c r="AF91" s="244" t="n">
        <v>1</v>
      </c>
      <c r="AG91" s="244" t="n">
        <v>1</v>
      </c>
      <c r="AH91" s="244" t="n">
        <v>1</v>
      </c>
      <c r="AI91" s="244" t="n">
        <v>1</v>
      </c>
      <c r="AJ91" s="244" t="n">
        <v>1</v>
      </c>
      <c r="AK91" s="244" t="n">
        <v>1</v>
      </c>
      <c r="AL91" s="244" t="n">
        <v>1</v>
      </c>
      <c r="AM91" s="244" t="n">
        <v>2</v>
      </c>
      <c r="AN91" s="244" t="n">
        <v>1</v>
      </c>
      <c r="AO91" s="244" t="n">
        <v>1</v>
      </c>
      <c r="AP91" s="244" t="n">
        <v>1</v>
      </c>
      <c r="AQ91" s="244" t="n">
        <v>1</v>
      </c>
      <c r="AR91" s="244" t="n">
        <v>1</v>
      </c>
      <c r="AS91" s="244" t="n">
        <v>1</v>
      </c>
      <c r="AT91" s="244" t="n">
        <v>1</v>
      </c>
      <c r="AU91" s="244" t="n">
        <v>2</v>
      </c>
      <c r="AV91" s="244" t="n">
        <v>2</v>
      </c>
      <c r="AW91" s="244" t="n">
        <v>2</v>
      </c>
      <c r="AX91" s="244" t="n">
        <v>3</v>
      </c>
      <c r="AY91" s="244" t="n">
        <v>4</v>
      </c>
      <c r="AZ91" s="244" t="n">
        <v>3</v>
      </c>
      <c r="BA91" s="244" t="n">
        <v>3</v>
      </c>
      <c r="BB91" s="244" t="n">
        <v>3</v>
      </c>
      <c r="BC91" s="244" t="n">
        <v>2</v>
      </c>
      <c r="BD91" s="244" t="n">
        <v>3</v>
      </c>
      <c r="BE91" s="244" t="n">
        <v>2</v>
      </c>
      <c r="BF91" s="244" t="n">
        <v>2</v>
      </c>
      <c r="BG91" s="244" t="n">
        <v>2</v>
      </c>
      <c r="BH91" s="244" t="n">
        <v>2</v>
      </c>
      <c r="BI91" s="244" t="n">
        <v>1</v>
      </c>
      <c r="BJ91" s="244" t="n">
        <v>1</v>
      </c>
      <c r="BK91" s="244" t="n">
        <v>2</v>
      </c>
      <c r="BL91" s="244" t="n">
        <v>2</v>
      </c>
      <c r="BM91" s="244" t="n">
        <v>2</v>
      </c>
      <c r="BN91" s="244" t="n">
        <v>2</v>
      </c>
      <c r="BO91" s="244" t="n">
        <v>2</v>
      </c>
      <c r="BP91" s="244" t="n">
        <v>3</v>
      </c>
      <c r="BQ91" s="244" t="n">
        <v>3</v>
      </c>
      <c r="BR91" s="244" t="n">
        <v>3</v>
      </c>
      <c r="BS91" s="244" t="n">
        <v>3</v>
      </c>
      <c r="BT91" s="244" t="n">
        <v>3</v>
      </c>
      <c r="BU91" s="244" t="n">
        <v>3</v>
      </c>
      <c r="BV91" s="244" t="n">
        <v>3</v>
      </c>
      <c r="BW91" s="244" t="n">
        <v>4</v>
      </c>
      <c r="BX91" s="244" t="n">
        <v>4</v>
      </c>
      <c r="BY91" s="244" t="n">
        <v>4</v>
      </c>
      <c r="BZ91" s="244" t="n">
        <v>2</v>
      </c>
      <c r="CA91" s="244" t="n">
        <v>2</v>
      </c>
      <c r="CB91" s="244" t="n">
        <v>2</v>
      </c>
      <c r="CC91" s="244" t="n">
        <v>2</v>
      </c>
      <c r="CD91" s="244" t="n">
        <v>1</v>
      </c>
      <c r="CE91" s="244" t="n">
        <v>2</v>
      </c>
      <c r="CF91" s="244" t="n">
        <v>2</v>
      </c>
      <c r="CG91" s="244" t="n">
        <v>2</v>
      </c>
      <c r="CH91" s="244" t="n">
        <v>1</v>
      </c>
      <c r="CI91" s="244" t="n">
        <v>1</v>
      </c>
      <c r="CJ91" s="244" t="n">
        <v>1</v>
      </c>
      <c r="CK91" s="244" t="n">
        <v>1</v>
      </c>
      <c r="CL91" s="244" t="n">
        <v>2</v>
      </c>
      <c r="CM91" s="244" t="n">
        <v>2</v>
      </c>
      <c r="CN91" s="244" t="n">
        <v>2</v>
      </c>
      <c r="CO91" s="244" t="n">
        <v>2</v>
      </c>
      <c r="CP91" s="244" t="n">
        <v>2</v>
      </c>
      <c r="CQ91" s="244" t="n">
        <v>1</v>
      </c>
      <c r="CR91" s="244" t="n">
        <v>1</v>
      </c>
      <c r="CS91" s="244" t="n">
        <v>1</v>
      </c>
      <c r="CT91" s="244" t="n">
        <v>1</v>
      </c>
      <c r="CU91" s="244" t="n">
        <v>1</v>
      </c>
      <c r="CV91" s="244" t="n">
        <v>1</v>
      </c>
      <c r="CW91" s="244" t="n">
        <v>1</v>
      </c>
      <c r="CX91" s="323" t="n">
        <v>1</v>
      </c>
      <c r="CY91" s="244" t="n">
        <v>1</v>
      </c>
      <c r="CZ91" s="244" t="n">
        <v>1</v>
      </c>
    </row>
    <row r="92" ht="13.15" customFormat="1" customHeight="1" s="315">
      <c r="A92" s="81">
        <f>A91</f>
        <v/>
      </c>
      <c r="B92" s="81">
        <f>B91</f>
        <v/>
      </c>
      <c r="C92" s="81">
        <f>A92&amp;B92&amp;F92</f>
        <v/>
      </c>
      <c r="D92" s="22" t="n"/>
      <c r="E92" s="398" t="n"/>
      <c r="F92" s="246" t="inlineStr">
        <is>
          <t>EE &amp; Spouse</t>
        </is>
      </c>
      <c r="G92" s="244" t="n">
        <v>0</v>
      </c>
      <c r="H92" s="396" t="n">
        <v>1037.57</v>
      </c>
      <c r="I92" s="396">
        <f>+H92-J92</f>
        <v/>
      </c>
      <c r="J92" s="396" t="n">
        <v>240.98</v>
      </c>
      <c r="K92" s="397" t="n"/>
      <c r="L92" s="397" t="n"/>
      <c r="M92" s="397" t="n"/>
      <c r="N92" s="244" t="n">
        <v>0</v>
      </c>
      <c r="O92" s="244" t="n">
        <v>0</v>
      </c>
      <c r="P92" s="244" t="n">
        <v>0</v>
      </c>
      <c r="Q92" s="244" t="n">
        <v>0</v>
      </c>
      <c r="R92" s="244" t="n">
        <v>0</v>
      </c>
      <c r="S92" s="244" t="n">
        <v>0</v>
      </c>
      <c r="T92" s="244" t="n">
        <v>0</v>
      </c>
      <c r="U92" s="244" t="n">
        <v>0</v>
      </c>
      <c r="V92" s="244" t="n">
        <v>0</v>
      </c>
      <c r="W92" s="244" t="n">
        <v>0</v>
      </c>
      <c r="X92" s="244" t="n">
        <v>0</v>
      </c>
      <c r="Y92" s="244" t="n">
        <v>0</v>
      </c>
      <c r="Z92" s="244" t="n">
        <v>0</v>
      </c>
      <c r="AA92" s="244" t="n">
        <v>0</v>
      </c>
      <c r="AB92" s="244" t="n">
        <v>0</v>
      </c>
      <c r="AC92" s="244" t="n">
        <v>0</v>
      </c>
      <c r="AD92" s="244" t="n">
        <v>0</v>
      </c>
      <c r="AE92" s="244" t="n">
        <v>0</v>
      </c>
      <c r="AF92" s="244" t="n">
        <v>0</v>
      </c>
      <c r="AG92" s="244" t="n">
        <v>0</v>
      </c>
      <c r="AH92" s="244" t="n">
        <v>0</v>
      </c>
      <c r="AI92" s="244" t="n">
        <v>0</v>
      </c>
      <c r="AJ92" s="244" t="n">
        <v>0</v>
      </c>
      <c r="AK92" s="244" t="n">
        <v>0</v>
      </c>
      <c r="AL92" s="244" t="n">
        <v>0</v>
      </c>
      <c r="AM92" s="244" t="n">
        <v>0</v>
      </c>
      <c r="AN92" s="244" t="n">
        <v>0</v>
      </c>
      <c r="AO92" s="244" t="n">
        <v>0</v>
      </c>
      <c r="AP92" s="244" t="n">
        <v>0</v>
      </c>
      <c r="AQ92" s="244" t="n">
        <v>0</v>
      </c>
      <c r="AR92" s="244" t="n">
        <v>0</v>
      </c>
      <c r="AS92" s="244" t="n">
        <v>0</v>
      </c>
      <c r="AT92" s="244" t="n">
        <v>0</v>
      </c>
      <c r="AU92" s="244" t="n">
        <v>0</v>
      </c>
      <c r="AV92" s="244" t="n">
        <v>0</v>
      </c>
      <c r="AW92" s="244" t="n">
        <v>0</v>
      </c>
      <c r="AX92" s="244" t="n">
        <v>0</v>
      </c>
      <c r="AY92" s="244" t="n">
        <v>1</v>
      </c>
      <c r="AZ92" s="244" t="n">
        <v>0</v>
      </c>
      <c r="BA92" s="244" t="n">
        <v>0</v>
      </c>
      <c r="BB92" s="244" t="n">
        <v>0</v>
      </c>
      <c r="BC92" s="244" t="n">
        <v>0</v>
      </c>
      <c r="BD92" s="244" t="n">
        <v>0</v>
      </c>
      <c r="BE92" s="244" t="n">
        <v>0</v>
      </c>
      <c r="BF92" s="244" t="n">
        <v>0</v>
      </c>
      <c r="BG92" s="244" t="n">
        <v>0</v>
      </c>
      <c r="BH92" s="244" t="n">
        <v>0</v>
      </c>
      <c r="BI92" s="244" t="n">
        <v>0</v>
      </c>
      <c r="BJ92" s="244" t="n">
        <v>0</v>
      </c>
      <c r="BK92" s="244" t="n">
        <v>0</v>
      </c>
      <c r="BL92" s="244" t="n">
        <v>0</v>
      </c>
      <c r="BM92" s="244" t="n">
        <v>1</v>
      </c>
      <c r="BN92" s="244" t="n">
        <v>1</v>
      </c>
      <c r="BO92" s="244" t="n">
        <v>1</v>
      </c>
      <c r="BP92" s="244" t="n">
        <v>1</v>
      </c>
      <c r="BQ92" s="244" t="n">
        <v>1</v>
      </c>
      <c r="BR92" s="244" t="n">
        <v>1</v>
      </c>
      <c r="BS92" s="244" t="n">
        <v>1</v>
      </c>
      <c r="BT92" s="244" t="n">
        <v>1</v>
      </c>
      <c r="BU92" s="244" t="n">
        <v>1</v>
      </c>
      <c r="BV92" s="244" t="n">
        <v>0</v>
      </c>
      <c r="BW92" s="244" t="n">
        <v>0</v>
      </c>
      <c r="BX92" s="244" t="n">
        <v>0</v>
      </c>
      <c r="BY92" s="244" t="n">
        <v>0</v>
      </c>
      <c r="BZ92" s="244" t="n">
        <v>0</v>
      </c>
      <c r="CA92" s="244" t="n">
        <v>0</v>
      </c>
      <c r="CB92" s="244" t="n">
        <v>0</v>
      </c>
      <c r="CC92" s="244" t="n">
        <v>0</v>
      </c>
      <c r="CD92" s="244" t="n">
        <v>0</v>
      </c>
      <c r="CE92" s="244" t="n">
        <v>0</v>
      </c>
      <c r="CF92" s="244" t="n">
        <v>0</v>
      </c>
      <c r="CG92" s="244" t="n">
        <v>0</v>
      </c>
      <c r="CH92" s="244" t="n">
        <v>0</v>
      </c>
      <c r="CI92" s="244" t="n">
        <v>0</v>
      </c>
      <c r="CJ92" s="244" t="n">
        <v>0</v>
      </c>
      <c r="CK92" s="244" t="n">
        <v>0</v>
      </c>
      <c r="CL92" s="244" t="n">
        <v>0</v>
      </c>
      <c r="CM92" s="244" t="n">
        <v>0</v>
      </c>
      <c r="CN92" s="244" t="n">
        <v>0</v>
      </c>
      <c r="CO92" s="244" t="n">
        <v>0</v>
      </c>
      <c r="CP92" s="244" t="n">
        <v>0</v>
      </c>
      <c r="CQ92" s="244" t="n">
        <v>0</v>
      </c>
      <c r="CR92" s="244" t="n">
        <v>0</v>
      </c>
      <c r="CS92" s="244" t="n">
        <v>0</v>
      </c>
      <c r="CT92" s="244" t="n">
        <v>0</v>
      </c>
      <c r="CU92" s="244" t="n">
        <v>0</v>
      </c>
      <c r="CV92" s="244" t="n">
        <v>0</v>
      </c>
      <c r="CW92" s="244" t="n">
        <v>0</v>
      </c>
      <c r="CX92" s="323" t="n">
        <v>0</v>
      </c>
      <c r="CY92" s="244" t="n">
        <v>0</v>
      </c>
      <c r="CZ92" s="244" t="n">
        <v>0</v>
      </c>
    </row>
    <row r="93" ht="13.15" customFormat="1" customHeight="1" s="315">
      <c r="A93" s="81">
        <f>A92</f>
        <v/>
      </c>
      <c r="B93" s="81">
        <f>B92</f>
        <v/>
      </c>
      <c r="C93" s="81">
        <f>A93&amp;B93&amp;F93</f>
        <v/>
      </c>
      <c r="D93" s="22" t="n"/>
      <c r="E93" s="398" t="n"/>
      <c r="F93" s="246" t="inlineStr">
        <is>
          <t>EE &amp; Child(ren)</t>
        </is>
      </c>
      <c r="G93" s="244" t="n">
        <v>3</v>
      </c>
      <c r="H93" s="396" t="n">
        <v>933.8</v>
      </c>
      <c r="I93" s="396">
        <f>+H93-J93</f>
        <v/>
      </c>
      <c r="J93" s="396" t="n">
        <v>201.22</v>
      </c>
      <c r="K93" s="397" t="n"/>
      <c r="L93" s="397" t="n"/>
      <c r="M93" s="397" t="n"/>
      <c r="N93" s="244" t="n">
        <v>0</v>
      </c>
      <c r="O93" s="244" t="n">
        <v>0</v>
      </c>
      <c r="P93" s="244" t="n">
        <v>0</v>
      </c>
      <c r="Q93" s="244" t="n">
        <v>0</v>
      </c>
      <c r="R93" s="244" t="n">
        <v>0</v>
      </c>
      <c r="S93" s="244" t="n">
        <v>0</v>
      </c>
      <c r="T93" s="244" t="n">
        <v>0</v>
      </c>
      <c r="U93" s="244" t="n">
        <v>0</v>
      </c>
      <c r="V93" s="244" t="n">
        <v>1</v>
      </c>
      <c r="W93" s="244" t="n">
        <v>1</v>
      </c>
      <c r="X93" s="244" t="n">
        <v>1</v>
      </c>
      <c r="Y93" s="244" t="n">
        <v>0</v>
      </c>
      <c r="Z93" s="244" t="n">
        <v>0</v>
      </c>
      <c r="AA93" s="244" t="n">
        <v>0</v>
      </c>
      <c r="AB93" s="244" t="n">
        <v>0</v>
      </c>
      <c r="AC93" s="244" t="n">
        <v>0</v>
      </c>
      <c r="AD93" s="244" t="n">
        <v>0</v>
      </c>
      <c r="AE93" s="244" t="n">
        <v>0</v>
      </c>
      <c r="AF93" s="244" t="n">
        <v>0</v>
      </c>
      <c r="AG93" s="244" t="n">
        <v>0</v>
      </c>
      <c r="AH93" s="244" t="n">
        <v>0</v>
      </c>
      <c r="AI93" s="244" t="n">
        <v>0</v>
      </c>
      <c r="AJ93" s="244" t="n">
        <v>0</v>
      </c>
      <c r="AK93" s="244" t="n">
        <v>0</v>
      </c>
      <c r="AL93" s="244" t="n">
        <v>0</v>
      </c>
      <c r="AM93" s="244" t="n">
        <v>0</v>
      </c>
      <c r="AN93" s="244" t="n">
        <v>0</v>
      </c>
      <c r="AO93" s="244" t="n">
        <v>0</v>
      </c>
      <c r="AP93" s="244" t="n">
        <v>0</v>
      </c>
      <c r="AQ93" s="244" t="n">
        <v>0</v>
      </c>
      <c r="AR93" s="244" t="n">
        <v>0</v>
      </c>
      <c r="AS93" s="244" t="n">
        <v>0</v>
      </c>
      <c r="AT93" s="244" t="n">
        <v>0</v>
      </c>
      <c r="AU93" s="244" t="n">
        <v>0</v>
      </c>
      <c r="AV93" s="244" t="n">
        <v>0</v>
      </c>
      <c r="AW93" s="244" t="n">
        <v>0</v>
      </c>
      <c r="AX93" s="244" t="n">
        <v>0</v>
      </c>
      <c r="AY93" s="244" t="n">
        <v>1</v>
      </c>
      <c r="AZ93" s="244" t="n">
        <v>1</v>
      </c>
      <c r="BA93" s="244" t="n">
        <v>0</v>
      </c>
      <c r="BB93" s="244" t="n">
        <v>0</v>
      </c>
      <c r="BC93" s="244" t="n">
        <v>1</v>
      </c>
      <c r="BD93" s="244" t="n">
        <v>1</v>
      </c>
      <c r="BE93" s="244" t="n">
        <v>2</v>
      </c>
      <c r="BF93" s="244" t="n">
        <v>2</v>
      </c>
      <c r="BG93" s="244" t="n">
        <v>2</v>
      </c>
      <c r="BH93" s="244" t="n">
        <v>2</v>
      </c>
      <c r="BI93" s="244" t="n">
        <v>3</v>
      </c>
      <c r="BJ93" s="244" t="n">
        <v>3</v>
      </c>
      <c r="BK93" s="244" t="n">
        <v>2</v>
      </c>
      <c r="BL93" s="244" t="n">
        <v>2</v>
      </c>
      <c r="BM93" s="244" t="n">
        <v>2</v>
      </c>
      <c r="BN93" s="244" t="n">
        <v>2</v>
      </c>
      <c r="BO93" s="244" t="n">
        <v>2</v>
      </c>
      <c r="BP93" s="244" t="n">
        <v>2</v>
      </c>
      <c r="BQ93" s="244" t="n">
        <v>2</v>
      </c>
      <c r="BR93" s="244" t="n">
        <v>2</v>
      </c>
      <c r="BS93" s="244" t="n">
        <v>2</v>
      </c>
      <c r="BT93" s="244" t="n">
        <v>2</v>
      </c>
      <c r="BU93" s="244" t="n">
        <v>2</v>
      </c>
      <c r="BV93" s="244" t="n">
        <v>2</v>
      </c>
      <c r="BW93" s="244" t="n">
        <v>2</v>
      </c>
      <c r="BX93" s="244" t="n">
        <v>1</v>
      </c>
      <c r="BY93" s="244" t="n">
        <v>1</v>
      </c>
      <c r="BZ93" s="244" t="n">
        <v>1</v>
      </c>
      <c r="CA93" s="244" t="n">
        <v>1</v>
      </c>
      <c r="CB93" s="244" t="n">
        <v>1</v>
      </c>
      <c r="CC93" s="244" t="n">
        <v>1</v>
      </c>
      <c r="CD93" s="244" t="n">
        <v>1</v>
      </c>
      <c r="CE93" s="244" t="n">
        <v>1</v>
      </c>
      <c r="CF93" s="244" t="n">
        <v>1</v>
      </c>
      <c r="CG93" s="244" t="n">
        <v>1</v>
      </c>
      <c r="CH93" s="244" t="n">
        <v>1</v>
      </c>
      <c r="CI93" s="244" t="n">
        <v>1</v>
      </c>
      <c r="CJ93" s="244" t="n">
        <v>1</v>
      </c>
      <c r="CK93" s="244" t="n">
        <v>1</v>
      </c>
      <c r="CL93" s="244" t="n">
        <v>1</v>
      </c>
      <c r="CM93" s="244" t="n">
        <v>1</v>
      </c>
      <c r="CN93" s="244" t="n">
        <v>1</v>
      </c>
      <c r="CO93" s="244" t="n">
        <v>1</v>
      </c>
      <c r="CP93" s="244" t="n">
        <v>1</v>
      </c>
      <c r="CQ93" s="244" t="n">
        <v>2</v>
      </c>
      <c r="CR93" s="244" t="n">
        <v>2</v>
      </c>
      <c r="CS93" s="244" t="n">
        <v>1</v>
      </c>
      <c r="CT93" s="244" t="n">
        <v>1</v>
      </c>
      <c r="CU93" s="244" t="n">
        <v>1</v>
      </c>
      <c r="CV93" s="244" t="n">
        <v>1</v>
      </c>
      <c r="CW93" s="244" t="n">
        <v>2</v>
      </c>
      <c r="CX93" s="323" t="n">
        <v>3</v>
      </c>
      <c r="CY93" s="244" t="n">
        <v>3</v>
      </c>
      <c r="CZ93" s="244" t="n">
        <v>3</v>
      </c>
    </row>
    <row r="94" ht="13.15" customFormat="1" customHeight="1" s="315">
      <c r="A94" s="81">
        <f>A93</f>
        <v/>
      </c>
      <c r="B94" s="81">
        <f>B93</f>
        <v/>
      </c>
      <c r="C94" s="81">
        <f>A94&amp;B94&amp;F94</f>
        <v/>
      </c>
      <c r="D94" s="22" t="n"/>
      <c r="E94" s="398" t="n"/>
      <c r="F94" s="246" t="inlineStr">
        <is>
          <t>EE &amp; Family</t>
        </is>
      </c>
      <c r="G94" s="245" t="n">
        <v>3</v>
      </c>
      <c r="H94" s="400" t="n">
        <v>1556.37</v>
      </c>
      <c r="I94" s="400">
        <f>+H94-J94</f>
        <v/>
      </c>
      <c r="J94" s="400" t="n">
        <v>401.5899999999999</v>
      </c>
      <c r="K94" s="408" t="n"/>
      <c r="L94" s="408" t="n"/>
      <c r="M94" s="408" t="n"/>
      <c r="N94" s="245" t="n">
        <v>1</v>
      </c>
      <c r="O94" s="245" t="n">
        <v>1</v>
      </c>
      <c r="P94" s="245" t="n">
        <v>1</v>
      </c>
      <c r="Q94" s="245" t="n">
        <v>1</v>
      </c>
      <c r="R94" s="245" t="n">
        <v>1</v>
      </c>
      <c r="S94" s="245" t="n">
        <v>1</v>
      </c>
      <c r="T94" s="245" t="n">
        <v>1</v>
      </c>
      <c r="U94" s="245" t="n">
        <v>1</v>
      </c>
      <c r="V94" s="245" t="n">
        <v>1</v>
      </c>
      <c r="W94" s="245" t="n">
        <v>1</v>
      </c>
      <c r="X94" s="245" t="n">
        <v>1</v>
      </c>
      <c r="Y94" s="245" t="n">
        <v>1</v>
      </c>
      <c r="Z94" s="245" t="n">
        <v>1</v>
      </c>
      <c r="AA94" s="245" t="n">
        <v>1</v>
      </c>
      <c r="AB94" s="245" t="n">
        <v>1</v>
      </c>
      <c r="AC94" s="245" t="n">
        <v>1</v>
      </c>
      <c r="AD94" s="245" t="n">
        <v>1</v>
      </c>
      <c r="AE94" s="245" t="n">
        <v>1</v>
      </c>
      <c r="AF94" s="245" t="n">
        <v>1</v>
      </c>
      <c r="AG94" s="245" t="n">
        <v>1</v>
      </c>
      <c r="AH94" s="245" t="n">
        <v>1</v>
      </c>
      <c r="AI94" s="245" t="n">
        <v>1</v>
      </c>
      <c r="AJ94" s="245" t="n">
        <v>1</v>
      </c>
      <c r="AK94" s="245" t="n">
        <v>1</v>
      </c>
      <c r="AL94" s="245" t="n">
        <v>0</v>
      </c>
      <c r="AM94" s="245" t="n">
        <v>1</v>
      </c>
      <c r="AN94" s="245" t="n">
        <v>1</v>
      </c>
      <c r="AO94" s="245" t="n">
        <v>1</v>
      </c>
      <c r="AP94" s="245" t="n">
        <v>1</v>
      </c>
      <c r="AQ94" s="245" t="n">
        <v>1</v>
      </c>
      <c r="AR94" s="245" t="n">
        <v>1</v>
      </c>
      <c r="AS94" s="245" t="n">
        <v>1</v>
      </c>
      <c r="AT94" s="245" t="n">
        <v>1</v>
      </c>
      <c r="AU94" s="245" t="n">
        <v>1</v>
      </c>
      <c r="AV94" s="245" t="n">
        <v>1</v>
      </c>
      <c r="AW94" s="245" t="n">
        <v>1</v>
      </c>
      <c r="AX94" s="245" t="n">
        <v>0</v>
      </c>
      <c r="AY94" s="245" t="n">
        <v>0</v>
      </c>
      <c r="AZ94" s="245" t="n">
        <v>0</v>
      </c>
      <c r="BA94" s="245" t="n">
        <v>0</v>
      </c>
      <c r="BB94" s="245" t="n">
        <v>0</v>
      </c>
      <c r="BC94" s="245" t="n">
        <v>0</v>
      </c>
      <c r="BD94" s="245" t="n">
        <v>0</v>
      </c>
      <c r="BE94" s="245" t="n">
        <v>0</v>
      </c>
      <c r="BF94" s="245" t="n">
        <v>0</v>
      </c>
      <c r="BG94" s="245" t="n">
        <v>0</v>
      </c>
      <c r="BH94" s="245" t="n">
        <v>0</v>
      </c>
      <c r="BI94" s="245" t="n">
        <v>0</v>
      </c>
      <c r="BJ94" s="245" t="n">
        <v>0</v>
      </c>
      <c r="BK94" s="245" t="n">
        <v>1</v>
      </c>
      <c r="BL94" s="245" t="n">
        <v>1</v>
      </c>
      <c r="BM94" s="245" t="n">
        <v>0</v>
      </c>
      <c r="BN94" s="245" t="n">
        <v>0</v>
      </c>
      <c r="BO94" s="245" t="n">
        <v>0</v>
      </c>
      <c r="BP94" s="245" t="n">
        <v>0</v>
      </c>
      <c r="BQ94" s="245" t="n">
        <v>0</v>
      </c>
      <c r="BR94" s="245" t="n">
        <v>0</v>
      </c>
      <c r="BS94" s="245" t="n">
        <v>0</v>
      </c>
      <c r="BT94" s="245" t="n">
        <v>0</v>
      </c>
      <c r="BU94" s="245" t="n">
        <v>1</v>
      </c>
      <c r="BV94" s="245" t="n">
        <v>1</v>
      </c>
      <c r="BW94" s="245" t="n">
        <v>1</v>
      </c>
      <c r="BX94" s="245" t="n">
        <v>0</v>
      </c>
      <c r="BY94" s="245" t="n">
        <v>0</v>
      </c>
      <c r="BZ94" s="245" t="n">
        <v>0</v>
      </c>
      <c r="CA94" s="245" t="n">
        <v>0</v>
      </c>
      <c r="CB94" s="245" t="n">
        <v>1</v>
      </c>
      <c r="CC94" s="245" t="n">
        <v>1</v>
      </c>
      <c r="CD94" s="245" t="n">
        <v>1</v>
      </c>
      <c r="CE94" s="245" t="n">
        <v>1</v>
      </c>
      <c r="CF94" s="245" t="n">
        <v>1</v>
      </c>
      <c r="CG94" s="245" t="n">
        <v>1</v>
      </c>
      <c r="CH94" s="245" t="n">
        <v>1</v>
      </c>
      <c r="CI94" s="245" t="n">
        <v>1</v>
      </c>
      <c r="CJ94" s="245" t="n">
        <v>1</v>
      </c>
      <c r="CK94" s="245" t="n">
        <v>1</v>
      </c>
      <c r="CL94" s="245" t="n">
        <v>1</v>
      </c>
      <c r="CM94" s="245" t="n">
        <v>1</v>
      </c>
      <c r="CN94" s="245" t="n">
        <v>2</v>
      </c>
      <c r="CO94" s="245" t="n">
        <v>2</v>
      </c>
      <c r="CP94" s="245" t="n">
        <v>3</v>
      </c>
      <c r="CQ94" s="245" t="n">
        <v>3</v>
      </c>
      <c r="CR94" s="245" t="n">
        <v>3</v>
      </c>
      <c r="CS94" s="245" t="n">
        <v>3</v>
      </c>
      <c r="CT94" s="245" t="n">
        <v>5</v>
      </c>
      <c r="CU94" s="245" t="n">
        <v>5</v>
      </c>
      <c r="CV94" s="245" t="n">
        <v>5</v>
      </c>
      <c r="CW94" s="245" t="n">
        <v>4</v>
      </c>
      <c r="CX94" s="324" t="n">
        <v>3</v>
      </c>
      <c r="CY94" s="245" t="n">
        <v>3</v>
      </c>
      <c r="CZ94" s="245" t="n">
        <v>3</v>
      </c>
    </row>
    <row r="95" ht="13.15" customFormat="1" customHeight="1" s="315">
      <c r="A95" s="81">
        <f>A94</f>
        <v/>
      </c>
      <c r="B95" s="81">
        <f>B94</f>
        <v/>
      </c>
      <c r="C95" s="81" t="n"/>
      <c r="D95" s="20" t="n"/>
      <c r="E95" s="398" t="n"/>
      <c r="F95" s="69" t="inlineStr">
        <is>
          <t>Estimated Monthly Premium</t>
        </is>
      </c>
      <c r="G95" s="94">
        <f>SUM(G91:G94)</f>
        <v/>
      </c>
      <c r="H95" s="401">
        <f>SUMPRODUCT(H91:H94,$G91:$G94)</f>
        <v/>
      </c>
      <c r="I95" s="401">
        <f>SUMPRODUCT(I91:I94,$G91:$G94)</f>
        <v/>
      </c>
      <c r="J95" s="401">
        <f>SUMPRODUCT(J91:J94,$G91:$G94)</f>
        <v/>
      </c>
      <c r="K95" s="402" t="n"/>
      <c r="L95" s="402" t="n"/>
      <c r="M95" s="402" t="n"/>
      <c r="N95" s="94" t="n">
        <v>3</v>
      </c>
      <c r="O95" s="94" t="n">
        <v>3</v>
      </c>
      <c r="P95" s="94" t="n">
        <v>3</v>
      </c>
      <c r="Q95" s="94" t="n">
        <v>2</v>
      </c>
      <c r="R95" s="94" t="n">
        <v>2</v>
      </c>
      <c r="S95" s="94">
        <f>SUM(S91:S94)</f>
        <v/>
      </c>
      <c r="T95" s="94">
        <f>SUM(T91:T94)</f>
        <v/>
      </c>
      <c r="U95" s="94">
        <f>SUM(U91:U94)</f>
        <v/>
      </c>
      <c r="V95" s="94">
        <f>SUM(V91:V94)</f>
        <v/>
      </c>
      <c r="W95" s="94">
        <f>SUM(W91:W94)</f>
        <v/>
      </c>
      <c r="X95" s="94">
        <f>SUM(X91:X94)</f>
        <v/>
      </c>
      <c r="Y95" s="94">
        <f>SUM(Y91:Y94)</f>
        <v/>
      </c>
      <c r="Z95" s="94">
        <f>SUM(Z91:Z94)</f>
        <v/>
      </c>
      <c r="AA95" s="94">
        <f>SUM(AA91:AA94)</f>
        <v/>
      </c>
      <c r="AB95" s="94">
        <f>SUM(AB91:AB94)</f>
        <v/>
      </c>
      <c r="AC95" s="94">
        <f>SUM(AC91:AC94)</f>
        <v/>
      </c>
      <c r="AD95" s="94">
        <f>SUM(AD91:AD94)</f>
        <v/>
      </c>
      <c r="AE95" s="94">
        <f>SUM(AE91:AE94)</f>
        <v/>
      </c>
      <c r="AF95" s="94">
        <f>SUM(AF91:AF94)</f>
        <v/>
      </c>
      <c r="AG95" s="94">
        <f>SUM(AG91:AG94)</f>
        <v/>
      </c>
      <c r="AH95" s="94">
        <f>SUM(AH91:AH94)</f>
        <v/>
      </c>
      <c r="AI95" s="94">
        <f>SUM(AI91:AI94)</f>
        <v/>
      </c>
      <c r="AJ95" s="94">
        <f>SUM(AJ91:AJ94)</f>
        <v/>
      </c>
      <c r="AK95" s="94">
        <f>SUM(AK91:AK94)</f>
        <v/>
      </c>
      <c r="AL95" s="94">
        <f>SUM(AL91:AL94)</f>
        <v/>
      </c>
      <c r="AM95" s="94">
        <f>SUM(AM91:AM94)</f>
        <v/>
      </c>
      <c r="AN95" s="94">
        <f>SUM(AN91:AN94)</f>
        <v/>
      </c>
      <c r="AO95" s="94">
        <f>SUM(AO91:AO94)</f>
        <v/>
      </c>
      <c r="AP95" s="94">
        <f>SUM(AP91:AP94)</f>
        <v/>
      </c>
      <c r="AQ95" s="94">
        <f>SUM(AQ91:AQ94)</f>
        <v/>
      </c>
      <c r="AR95" s="94">
        <f>SUM(AR91:AR94)</f>
        <v/>
      </c>
      <c r="AS95" s="94">
        <f>SUM(AS91:AS94)</f>
        <v/>
      </c>
      <c r="AT95" s="94">
        <f>SUM(AT91:AT94)</f>
        <v/>
      </c>
      <c r="AU95" s="94">
        <f>SUM(AU91:AU94)</f>
        <v/>
      </c>
      <c r="AV95" s="94">
        <f>SUM(AV91:AV94)</f>
        <v/>
      </c>
      <c r="AW95" s="94">
        <f>SUM(AW91:AW94)</f>
        <v/>
      </c>
      <c r="AX95" s="94">
        <f>SUM(AX91:AX94)</f>
        <v/>
      </c>
      <c r="AY95" s="94">
        <f>SUM(AY91:AY94)</f>
        <v/>
      </c>
      <c r="AZ95" s="94">
        <f>SUM(AZ91:AZ94)</f>
        <v/>
      </c>
      <c r="BA95" s="94">
        <f>SUM(BA91:BA94)</f>
        <v/>
      </c>
      <c r="BB95" s="94">
        <f>SUM(BB91:BB94)</f>
        <v/>
      </c>
      <c r="BC95" s="94">
        <f>SUM(BC91:BC94)</f>
        <v/>
      </c>
      <c r="BD95" s="94">
        <f>SUM(BD91:BD94)</f>
        <v/>
      </c>
      <c r="BE95" s="94">
        <f>SUM(BE91:BE94)</f>
        <v/>
      </c>
      <c r="BF95" s="94">
        <f>SUM(BF91:BF94)</f>
        <v/>
      </c>
      <c r="BG95" s="94">
        <f>SUM(BG91:BG94)</f>
        <v/>
      </c>
      <c r="BH95" s="94">
        <f>SUM(BH91:BH94)</f>
        <v/>
      </c>
      <c r="BI95" s="94">
        <f>SUM(BI91:BI94)</f>
        <v/>
      </c>
      <c r="BJ95" s="94">
        <f>SUM(BJ91:BJ94)</f>
        <v/>
      </c>
      <c r="BK95" s="94">
        <f>SUM(BK91:BK94)</f>
        <v/>
      </c>
      <c r="BL95" s="94">
        <f>SUM(BL91:BL94)</f>
        <v/>
      </c>
      <c r="BM95" s="94">
        <f>SUM(BM91:BM94)</f>
        <v/>
      </c>
      <c r="BN95" s="94">
        <f>SUM(BN91:BN94)</f>
        <v/>
      </c>
      <c r="BO95" s="94">
        <f>SUM(BO91:BO94)</f>
        <v/>
      </c>
      <c r="BP95" s="94">
        <f>SUM(BP91:BP94)</f>
        <v/>
      </c>
      <c r="BQ95" s="94">
        <f>SUM(BQ91:BQ94)</f>
        <v/>
      </c>
      <c r="BR95" s="94">
        <f>SUM(BR91:BR94)</f>
        <v/>
      </c>
      <c r="BS95" s="94">
        <f>SUM(BS91:BS94)</f>
        <v/>
      </c>
      <c r="BT95" s="94">
        <f>SUM(BT91:BT94)</f>
        <v/>
      </c>
      <c r="BU95" s="94">
        <f>SUM(BU91:BU94)</f>
        <v/>
      </c>
      <c r="BV95" s="94">
        <f>SUM(BV91:BV94)</f>
        <v/>
      </c>
      <c r="BW95" s="94">
        <f>SUM(BW91:BW94)</f>
        <v/>
      </c>
      <c r="BX95" s="94">
        <f>SUM(BX91:BX94)</f>
        <v/>
      </c>
      <c r="BY95" s="94">
        <f>SUM(BY91:BY94)</f>
        <v/>
      </c>
      <c r="BZ95" s="94">
        <f>SUM(BZ91:BZ94)</f>
        <v/>
      </c>
      <c r="CA95" s="94">
        <f>SUM(CA91:CA94)</f>
        <v/>
      </c>
      <c r="CB95" s="94">
        <f>SUM(CB91:CB94)</f>
        <v/>
      </c>
      <c r="CC95" s="94">
        <f>SUM(CC91:CC94)</f>
        <v/>
      </c>
      <c r="CD95" s="94">
        <f>SUM(CD91:CD94)</f>
        <v/>
      </c>
      <c r="CE95" s="94">
        <f>SUM(CE91:CE94)</f>
        <v/>
      </c>
      <c r="CF95" s="94">
        <f>SUM(CF91:CF94)</f>
        <v/>
      </c>
      <c r="CG95" s="94">
        <f>SUM(CG91:CG94)</f>
        <v/>
      </c>
      <c r="CH95" s="94">
        <f>SUM(CH91:CH94)</f>
        <v/>
      </c>
      <c r="CI95" s="94">
        <f>SUM(CI91:CI94)</f>
        <v/>
      </c>
      <c r="CJ95" s="94">
        <f>SUM(CJ91:CJ94)</f>
        <v/>
      </c>
      <c r="CK95" s="94">
        <f>SUM(CK91:CK94)</f>
        <v/>
      </c>
      <c r="CL95" s="94">
        <f>SUM(CL91:CL94)</f>
        <v/>
      </c>
      <c r="CM95" s="94">
        <f>SUM(CM91:CM94)</f>
        <v/>
      </c>
      <c r="CN95" s="94">
        <f>SUM(CN91:CN94)</f>
        <v/>
      </c>
      <c r="CO95" s="94">
        <f>SUM(CO91:CO94)</f>
        <v/>
      </c>
      <c r="CP95" s="94">
        <f>SUM(CP91:CP94)</f>
        <v/>
      </c>
      <c r="CQ95" s="94">
        <f>SUM(CQ91:CQ94)</f>
        <v/>
      </c>
      <c r="CR95" s="94">
        <f>SUM(CR91:CR94)</f>
        <v/>
      </c>
      <c r="CS95" s="94">
        <f>SUM(CS91:CS94)</f>
        <v/>
      </c>
      <c r="CT95" s="94">
        <f>SUM(CT91:CT94)</f>
        <v/>
      </c>
      <c r="CU95" s="94" t="n">
        <v>7</v>
      </c>
      <c r="CV95" s="94">
        <f>SUM(CV91:CV94)</f>
        <v/>
      </c>
      <c r="CW95" s="94">
        <f>SUM(CW91:CW94)</f>
        <v/>
      </c>
      <c r="CX95" s="94">
        <f>SUM(CX91:CX94)</f>
        <v/>
      </c>
      <c r="CY95" s="94">
        <f>SUM(CY91:CY94)</f>
        <v/>
      </c>
      <c r="CZ95" s="94">
        <f>SUM(CZ91:CZ94)</f>
        <v/>
      </c>
    </row>
    <row r="96" ht="13.15" customFormat="1" customHeight="1" s="315">
      <c r="A96" s="81">
        <f>A95</f>
        <v/>
      </c>
      <c r="B96" s="81">
        <f>B95</f>
        <v/>
      </c>
      <c r="C96" s="81" t="n"/>
      <c r="D96" s="20" t="n"/>
      <c r="E96" s="398" t="n"/>
      <c r="F96" s="12" t="n"/>
      <c r="G96" s="16" t="n"/>
      <c r="H96" s="403" t="n"/>
      <c r="I96" s="403" t="n"/>
      <c r="J96" s="403" t="n"/>
      <c r="K96" s="404" t="n"/>
      <c r="L96" s="404" t="n"/>
      <c r="M96" s="404" t="n"/>
      <c r="N96" s="16" t="n"/>
      <c r="O96" s="16" t="n"/>
      <c r="P96" s="16" t="n"/>
      <c r="Q96" s="16" t="n"/>
      <c r="R96" s="16" t="n"/>
      <c r="S96" s="16" t="n"/>
      <c r="T96" s="16" t="n"/>
      <c r="U96" s="16" t="n"/>
      <c r="V96" s="16" t="n"/>
      <c r="W96" s="16" t="n"/>
      <c r="X96" s="16" t="n"/>
      <c r="Y96" s="16" t="n"/>
      <c r="Z96" s="16" t="n"/>
      <c r="AA96" s="16" t="n"/>
      <c r="AB96" s="16" t="n"/>
      <c r="AC96" s="16" t="n"/>
      <c r="AD96" s="16" t="n"/>
      <c r="AE96" s="16" t="n"/>
      <c r="AF96" s="16" t="n"/>
      <c r="AG96" s="16" t="n"/>
      <c r="AH96" s="16" t="n"/>
      <c r="AI96" s="16" t="n"/>
      <c r="AJ96" s="16" t="n"/>
      <c r="AK96" s="16" t="n"/>
      <c r="AL96" s="16" t="n"/>
      <c r="AM96" s="16" t="n"/>
      <c r="AN96" s="16" t="n"/>
      <c r="AO96" s="16" t="n"/>
      <c r="AP96" s="16" t="n"/>
      <c r="AQ96" s="16" t="n"/>
      <c r="AR96" s="16" t="n"/>
      <c r="AS96" s="16" t="n"/>
      <c r="AT96" s="16" t="n"/>
      <c r="AU96" s="16" t="n"/>
      <c r="AV96" s="16" t="n"/>
      <c r="AW96" s="16" t="n"/>
      <c r="AX96" s="16" t="n"/>
      <c r="AY96" s="16" t="n"/>
      <c r="AZ96" s="16" t="n"/>
      <c r="BA96" s="16" t="n"/>
      <c r="BB96" s="16" t="n"/>
      <c r="BC96" s="16" t="n"/>
      <c r="BD96" s="16" t="n"/>
      <c r="BE96" s="16" t="n"/>
      <c r="BF96" s="16" t="n"/>
      <c r="BG96" s="16" t="n"/>
      <c r="BH96" s="16" t="n"/>
      <c r="BI96" s="16" t="n"/>
      <c r="BJ96" s="16" t="n"/>
      <c r="BK96" s="16" t="n"/>
      <c r="BL96" s="16" t="n"/>
      <c r="BM96" s="16" t="n"/>
      <c r="BN96" s="16" t="n"/>
      <c r="BO96" s="16" t="n"/>
      <c r="BP96" s="16" t="n"/>
      <c r="BQ96" s="16" t="n"/>
      <c r="BR96" s="16" t="n"/>
      <c r="BS96" s="16" t="n"/>
      <c r="BT96" s="16" t="n"/>
      <c r="BU96" s="16" t="n"/>
      <c r="BV96" s="16" t="n"/>
      <c r="BW96" s="16" t="n"/>
      <c r="BX96" s="16" t="n"/>
      <c r="BY96" s="16" t="n"/>
      <c r="BZ96" s="16" t="n"/>
      <c r="CA96" s="16" t="n"/>
      <c r="CB96" s="16" t="n"/>
      <c r="CC96" s="16" t="n"/>
      <c r="CD96" s="16" t="n"/>
      <c r="CE96" s="16" t="n"/>
      <c r="CF96" s="16" t="n"/>
      <c r="CG96" s="16" t="n"/>
      <c r="CH96" s="16" t="n"/>
      <c r="CI96" s="16" t="n"/>
      <c r="CJ96" s="16" t="n"/>
      <c r="CK96" s="16" t="n"/>
      <c r="CL96" s="16" t="n"/>
      <c r="CM96" s="16" t="n"/>
      <c r="CN96" s="16" t="n"/>
      <c r="CO96" s="16" t="n"/>
      <c r="CP96" s="16" t="n"/>
      <c r="CQ96" s="16" t="n"/>
      <c r="CR96" s="16" t="n"/>
      <c r="CS96" s="16" t="n"/>
      <c r="CT96" s="16" t="n"/>
      <c r="CU96" s="16" t="n"/>
      <c r="CV96" s="16" t="n"/>
      <c r="CW96" s="16" t="n"/>
      <c r="CX96" s="16" t="n"/>
      <c r="CY96" s="16" t="n"/>
      <c r="CZ96" s="16" t="n"/>
    </row>
    <row r="97" ht="13.15" customHeight="1">
      <c r="A97" s="81">
        <f>A96</f>
        <v/>
      </c>
      <c r="B97" s="81">
        <f>B96</f>
        <v/>
      </c>
      <c r="D97" s="71" t="inlineStr">
        <is>
          <t>Total Medical Monthly</t>
        </is>
      </c>
      <c r="E97" s="405" t="n"/>
      <c r="F97" s="29" t="inlineStr">
        <is>
          <t>Total Medical Employees</t>
        </is>
      </c>
      <c r="G97" s="30">
        <f>+G89+G95</f>
        <v/>
      </c>
      <c r="H97" s="406">
        <f>H89+H95</f>
        <v/>
      </c>
      <c r="I97" s="406">
        <f>I89+I95</f>
        <v/>
      </c>
      <c r="J97" s="406">
        <f>J89+J95</f>
        <v/>
      </c>
      <c r="K97" s="407" t="n"/>
      <c r="L97" s="407" t="n"/>
      <c r="M97" s="407" t="n"/>
      <c r="N97" s="30" t="n">
        <v>173</v>
      </c>
      <c r="O97" s="30" t="n">
        <v>174</v>
      </c>
      <c r="P97" s="30" t="n">
        <v>176</v>
      </c>
      <c r="Q97" s="30" t="n">
        <v>171</v>
      </c>
      <c r="R97" s="30" t="n">
        <v>173</v>
      </c>
      <c r="S97" s="30">
        <f>+S89+S95</f>
        <v/>
      </c>
      <c r="T97" s="30">
        <f>+T89+T95</f>
        <v/>
      </c>
      <c r="U97" s="30">
        <f>+U89+U95</f>
        <v/>
      </c>
      <c r="V97" s="30">
        <f>+V89+V95</f>
        <v/>
      </c>
      <c r="W97" s="30">
        <f>+W89+W95</f>
        <v/>
      </c>
      <c r="X97" s="30">
        <f>+X89+X95</f>
        <v/>
      </c>
      <c r="Y97" s="30">
        <f>+Y89+Y95</f>
        <v/>
      </c>
      <c r="Z97" s="30">
        <f>+Z89+Z95</f>
        <v/>
      </c>
      <c r="AA97" s="30">
        <f>+AA89+AA95</f>
        <v/>
      </c>
      <c r="AB97" s="30">
        <f>+AB89+AB95</f>
        <v/>
      </c>
      <c r="AC97" s="30">
        <f>+AC89+AC95</f>
        <v/>
      </c>
      <c r="AD97" s="30">
        <f>+AD89+AD95</f>
        <v/>
      </c>
      <c r="AE97" s="30">
        <f>+AE89+AE95</f>
        <v/>
      </c>
      <c r="AF97" s="30">
        <f>+AF89+AF95</f>
        <v/>
      </c>
      <c r="AG97" s="30">
        <f>+AG89+AG95</f>
        <v/>
      </c>
      <c r="AH97" s="30">
        <f>+AH89+AH95</f>
        <v/>
      </c>
      <c r="AI97" s="30">
        <f>+AI89+AI95</f>
        <v/>
      </c>
      <c r="AJ97" s="30">
        <f>+AJ89+AJ95</f>
        <v/>
      </c>
      <c r="AK97" s="30">
        <f>+AK89+AK95</f>
        <v/>
      </c>
      <c r="AL97" s="30">
        <f>+AL89+AL95</f>
        <v/>
      </c>
      <c r="AM97" s="30">
        <f>+AM89+AM95</f>
        <v/>
      </c>
      <c r="AN97" s="30">
        <f>+AN89+AN95</f>
        <v/>
      </c>
      <c r="AO97" s="30">
        <f>+AO89+AO95</f>
        <v/>
      </c>
      <c r="AP97" s="30">
        <f>+AP89+AP95</f>
        <v/>
      </c>
      <c r="AQ97" s="30">
        <f>+AQ89+AQ95</f>
        <v/>
      </c>
      <c r="AR97" s="30">
        <f>+AR89+AR95</f>
        <v/>
      </c>
      <c r="AS97" s="30">
        <f>+AS89+AS95</f>
        <v/>
      </c>
      <c r="AT97" s="30">
        <f>+AT89+AT95</f>
        <v/>
      </c>
      <c r="AU97" s="30">
        <f>+AU89+AU95</f>
        <v/>
      </c>
      <c r="AV97" s="30">
        <f>+AV89+AV95</f>
        <v/>
      </c>
      <c r="AW97" s="30">
        <f>+AW89+AW95</f>
        <v/>
      </c>
      <c r="AX97" s="30">
        <f>+AX89+AX95</f>
        <v/>
      </c>
      <c r="AY97" s="30">
        <f>+AY89+AY95</f>
        <v/>
      </c>
      <c r="AZ97" s="30">
        <f>+AZ89+AZ95</f>
        <v/>
      </c>
      <c r="BA97" s="30">
        <f>+BA89+BA95</f>
        <v/>
      </c>
      <c r="BB97" s="30">
        <f>+BB89+BB95</f>
        <v/>
      </c>
      <c r="BC97" s="30">
        <f>+BC89+BC95</f>
        <v/>
      </c>
      <c r="BD97" s="30">
        <f>+BD89+BD95</f>
        <v/>
      </c>
      <c r="BE97" s="30">
        <f>+BE89+BE95</f>
        <v/>
      </c>
      <c r="BF97" s="30">
        <f>+BF89+BF95</f>
        <v/>
      </c>
      <c r="BG97" s="30">
        <f>+BG89+BG95</f>
        <v/>
      </c>
      <c r="BH97" s="30">
        <f>+BH89+BH95</f>
        <v/>
      </c>
      <c r="BI97" s="30">
        <f>+BI89+BI95</f>
        <v/>
      </c>
      <c r="BJ97" s="30">
        <f>+BJ89+BJ95</f>
        <v/>
      </c>
      <c r="BK97" s="30">
        <f>+BK89+BK95</f>
        <v/>
      </c>
      <c r="BL97" s="30">
        <f>+BL89+BL95</f>
        <v/>
      </c>
      <c r="BM97" s="30">
        <f>+BM89+BM95</f>
        <v/>
      </c>
      <c r="BN97" s="30">
        <f>+BN89+BN95</f>
        <v/>
      </c>
      <c r="BO97" s="30">
        <f>+BO89+BO95</f>
        <v/>
      </c>
      <c r="BP97" s="30">
        <f>+BP89+BP95</f>
        <v/>
      </c>
      <c r="BQ97" s="30">
        <f>+BQ89+BQ95</f>
        <v/>
      </c>
      <c r="BR97" s="30">
        <f>+BR89+BR95</f>
        <v/>
      </c>
      <c r="BS97" s="30">
        <f>+BS89+BS95</f>
        <v/>
      </c>
      <c r="BT97" s="30">
        <f>+BT89+BT95</f>
        <v/>
      </c>
      <c r="BU97" s="30">
        <f>+BU89+BU95</f>
        <v/>
      </c>
      <c r="BV97" s="30">
        <f>+BV89+BV95</f>
        <v/>
      </c>
      <c r="BW97" s="30">
        <f>+BW89+BW95</f>
        <v/>
      </c>
      <c r="BX97" s="30">
        <f>+BX89+BX95</f>
        <v/>
      </c>
      <c r="BY97" s="30">
        <f>+BY89+BY95</f>
        <v/>
      </c>
      <c r="BZ97" s="30">
        <f>+BZ89+BZ95</f>
        <v/>
      </c>
      <c r="CA97" s="30">
        <f>+CA89+CA95</f>
        <v/>
      </c>
      <c r="CB97" s="30">
        <f>+CB89+CB95</f>
        <v/>
      </c>
      <c r="CC97" s="30">
        <f>+CC89+CC95</f>
        <v/>
      </c>
      <c r="CD97" s="30">
        <f>+CD89+CD95</f>
        <v/>
      </c>
      <c r="CE97" s="30">
        <f>+CE89+CE95</f>
        <v/>
      </c>
      <c r="CF97" s="30">
        <f>+CF89+CF95</f>
        <v/>
      </c>
      <c r="CG97" s="30">
        <f>+CG89+CG95</f>
        <v/>
      </c>
      <c r="CH97" s="30">
        <f>+CH89+CH95</f>
        <v/>
      </c>
      <c r="CI97" s="30">
        <f>+CI89+CI95</f>
        <v/>
      </c>
      <c r="CJ97" s="30">
        <f>+CJ89+CJ95</f>
        <v/>
      </c>
      <c r="CK97" s="30">
        <f>+CK89+CK95</f>
        <v/>
      </c>
      <c r="CL97" s="30">
        <f>+CL89+CL95</f>
        <v/>
      </c>
      <c r="CM97" s="30">
        <f>+CM89+CM95</f>
        <v/>
      </c>
      <c r="CN97" s="30">
        <f>+CN89+CN95</f>
        <v/>
      </c>
      <c r="CO97" s="30">
        <f>+CO89+CO95</f>
        <v/>
      </c>
      <c r="CP97" s="30">
        <f>+CP89+CP95</f>
        <v/>
      </c>
      <c r="CQ97" s="30">
        <f>+CQ89+CQ95</f>
        <v/>
      </c>
      <c r="CR97" s="30">
        <f>+CR89+CR95</f>
        <v/>
      </c>
      <c r="CS97" s="30">
        <f>+CS89+CS95</f>
        <v/>
      </c>
      <c r="CT97" s="30">
        <f>+CT89+CT95</f>
        <v/>
      </c>
      <c r="CU97" s="30" t="n">
        <v>173</v>
      </c>
      <c r="CV97" s="30">
        <f>+CV89+CV95</f>
        <v/>
      </c>
      <c r="CW97" s="30">
        <f>+CW89+CW95</f>
        <v/>
      </c>
      <c r="CX97" s="30">
        <f>+CX89+CX95</f>
        <v/>
      </c>
      <c r="CY97" s="30">
        <f>+CY89+CY95</f>
        <v/>
      </c>
      <c r="CZ97" s="30">
        <f>+CZ89+CZ95</f>
        <v/>
      </c>
    </row>
    <row r="98" ht="13.15" customHeight="1">
      <c r="A98" s="81">
        <f>A97</f>
        <v/>
      </c>
      <c r="B98" s="81">
        <f>B97</f>
        <v/>
      </c>
      <c r="D98" s="71" t="inlineStr">
        <is>
          <t>Total Medical Annual</t>
        </is>
      </c>
      <c r="E98" s="29" t="n"/>
      <c r="F98" s="89" t="n"/>
      <c r="G98" s="30" t="n"/>
      <c r="H98" s="406">
        <f>H97*12</f>
        <v/>
      </c>
      <c r="I98" s="406">
        <f>I97*12</f>
        <v/>
      </c>
      <c r="J98" s="406">
        <f>J97*12</f>
        <v/>
      </c>
      <c r="K98" s="407" t="n"/>
      <c r="L98" s="407" t="n"/>
      <c r="M98" s="407" t="n"/>
      <c r="N98" s="30" t="n"/>
      <c r="O98" s="30" t="n"/>
      <c r="P98" s="30" t="n"/>
      <c r="Q98" s="30" t="n"/>
      <c r="R98" s="30" t="n"/>
      <c r="S98" s="30" t="n"/>
      <c r="T98" s="30" t="n"/>
      <c r="U98" s="30" t="n"/>
      <c r="V98" s="30" t="n"/>
      <c r="W98" s="30" t="n"/>
      <c r="X98" s="30" t="n"/>
      <c r="Y98" s="30" t="n"/>
      <c r="Z98" s="30" t="n"/>
      <c r="AA98" s="30" t="n"/>
      <c r="AB98" s="30" t="n"/>
      <c r="AC98" s="30" t="n"/>
      <c r="AD98" s="30" t="n"/>
      <c r="AE98" s="30" t="n"/>
      <c r="AF98" s="30" t="n"/>
      <c r="AG98" s="30" t="n"/>
      <c r="AH98" s="30" t="n"/>
      <c r="AI98" s="30" t="n"/>
      <c r="AJ98" s="30" t="n"/>
      <c r="AK98" s="30" t="n"/>
      <c r="AL98" s="30" t="n"/>
      <c r="AM98" s="30" t="n"/>
      <c r="AN98" s="30" t="n"/>
      <c r="AO98" s="30" t="n"/>
      <c r="AP98" s="30" t="n"/>
      <c r="AQ98" s="30" t="n"/>
      <c r="AR98" s="30" t="n"/>
      <c r="AS98" s="30" t="n"/>
      <c r="AT98" s="30" t="n"/>
      <c r="AU98" s="30" t="n"/>
      <c r="AV98" s="30" t="n"/>
      <c r="AW98" s="30" t="n"/>
      <c r="AX98" s="30" t="n"/>
      <c r="AY98" s="30" t="n"/>
      <c r="AZ98" s="30" t="n"/>
      <c r="BA98" s="30" t="n"/>
      <c r="BB98" s="30" t="n"/>
      <c r="BC98" s="30" t="n"/>
      <c r="BD98" s="30" t="n"/>
      <c r="BE98" s="30" t="n"/>
      <c r="BF98" s="30" t="n"/>
      <c r="BG98" s="30" t="n"/>
      <c r="BH98" s="30" t="n"/>
      <c r="BI98" s="30" t="n"/>
      <c r="BJ98" s="30" t="n"/>
      <c r="BK98" s="30" t="n"/>
      <c r="BL98" s="30" t="n"/>
      <c r="BM98" s="30" t="n"/>
      <c r="BN98" s="30" t="n"/>
      <c r="BO98" s="30" t="n"/>
      <c r="BP98" s="30" t="n"/>
      <c r="BQ98" s="30" t="n"/>
      <c r="BR98" s="30" t="n"/>
      <c r="BS98" s="30" t="n"/>
      <c r="BT98" s="30" t="n"/>
      <c r="BU98" s="30" t="n"/>
      <c r="BV98" s="30" t="n"/>
      <c r="BW98" s="30" t="n"/>
      <c r="BX98" s="30" t="n"/>
      <c r="BY98" s="30" t="n"/>
      <c r="BZ98" s="30" t="n"/>
      <c r="CA98" s="30" t="n"/>
      <c r="CB98" s="30" t="n"/>
      <c r="CC98" s="30" t="n"/>
      <c r="CD98" s="30" t="n"/>
      <c r="CE98" s="30" t="n"/>
      <c r="CF98" s="30" t="n"/>
      <c r="CG98" s="30" t="n"/>
      <c r="CH98" s="30" t="n"/>
      <c r="CI98" s="30" t="n"/>
      <c r="CJ98" s="30" t="n"/>
      <c r="CK98" s="30" t="n"/>
      <c r="CL98" s="30" t="n"/>
      <c r="CM98" s="30" t="n"/>
      <c r="CN98" s="30" t="n"/>
      <c r="CO98" s="30" t="n"/>
      <c r="CP98" s="30" t="n"/>
      <c r="CQ98" s="30" t="n"/>
      <c r="CR98" s="30" t="n"/>
      <c r="CS98" s="30" t="n"/>
      <c r="CT98" s="30" t="n"/>
      <c r="CU98" s="30" t="n"/>
      <c r="CV98" s="30" t="n"/>
      <c r="CW98" s="30" t="n"/>
      <c r="CX98" s="30" t="n"/>
      <c r="CY98" s="30" t="n"/>
      <c r="CZ98" s="30" t="n"/>
    </row>
    <row r="99" ht="13.15" customHeight="1">
      <c r="A99" s="81">
        <f>A98</f>
        <v/>
      </c>
      <c r="B99" s="81">
        <f>B98</f>
        <v/>
      </c>
      <c r="D99" s="28" t="n"/>
      <c r="E99" s="90" t="n"/>
      <c r="F99" s="91" t="n"/>
      <c r="G99" s="91" t="n"/>
      <c r="H99" s="388" t="n"/>
      <c r="I99" s="388" t="n"/>
      <c r="J99" s="388" t="n"/>
      <c r="K99" s="389" t="n"/>
      <c r="L99" s="389" t="n"/>
      <c r="M99" s="389" t="n"/>
      <c r="N99" s="91" t="n"/>
      <c r="O99" s="91" t="n"/>
      <c r="P99" s="91" t="n"/>
      <c r="Q99" s="91" t="n"/>
      <c r="R99" s="91" t="n"/>
      <c r="S99" s="91" t="n"/>
      <c r="T99" s="91" t="n"/>
      <c r="U99" s="91" t="n"/>
      <c r="V99" s="91" t="n"/>
      <c r="W99" s="91" t="n"/>
      <c r="X99" s="91" t="n"/>
      <c r="Y99" s="91" t="n"/>
      <c r="Z99" s="91" t="n"/>
      <c r="AA99" s="91" t="n"/>
      <c r="AB99" s="91" t="n"/>
      <c r="AC99" s="91" t="n"/>
      <c r="AD99" s="91" t="n"/>
      <c r="AE99" s="91" t="n"/>
      <c r="AF99" s="91" t="n"/>
      <c r="AG99" s="91" t="n"/>
      <c r="AH99" s="91" t="n"/>
      <c r="AI99" s="91" t="n"/>
      <c r="AJ99" s="91" t="n"/>
      <c r="AK99" s="91" t="n"/>
      <c r="AL99" s="91" t="n"/>
      <c r="AM99" s="91" t="n"/>
      <c r="AN99" s="91" t="n"/>
      <c r="AO99" s="91" t="n"/>
      <c r="AP99" s="91" t="n"/>
      <c r="AQ99" s="91" t="n"/>
      <c r="AR99" s="91" t="n"/>
      <c r="AS99" s="91" t="n"/>
      <c r="AT99" s="91" t="n"/>
      <c r="AU99" s="91" t="n"/>
      <c r="AV99" s="91" t="n"/>
      <c r="AW99" s="91" t="n"/>
      <c r="AX99" s="91" t="n"/>
      <c r="AY99" s="91" t="n"/>
      <c r="AZ99" s="91" t="n"/>
      <c r="BA99" s="91" t="n"/>
      <c r="BB99" s="91" t="n"/>
      <c r="BC99" s="91" t="n"/>
      <c r="BD99" s="91" t="n"/>
      <c r="BE99" s="91" t="n"/>
      <c r="BF99" s="91" t="n"/>
      <c r="BG99" s="91" t="n"/>
      <c r="BH99" s="91" t="n"/>
      <c r="BI99" s="91" t="n"/>
      <c r="BJ99" s="91" t="n"/>
      <c r="BK99" s="91" t="n"/>
      <c r="BL99" s="91" t="n"/>
      <c r="BM99" s="91" t="n"/>
      <c r="BN99" s="91" t="n"/>
      <c r="BO99" s="91" t="n"/>
      <c r="BP99" s="91" t="n"/>
      <c r="BQ99" s="91" t="n"/>
      <c r="BR99" s="91" t="n"/>
      <c r="BS99" s="91" t="n"/>
      <c r="BT99" s="91" t="n"/>
      <c r="BU99" s="91" t="n"/>
      <c r="BV99" s="91" t="n"/>
      <c r="BW99" s="91" t="n"/>
      <c r="BX99" s="91" t="n"/>
      <c r="BY99" s="91" t="n"/>
      <c r="BZ99" s="91" t="n"/>
      <c r="CA99" s="91" t="n"/>
      <c r="CB99" s="91" t="n"/>
      <c r="CC99" s="91" t="n"/>
      <c r="CD99" s="91" t="n"/>
      <c r="CE99" s="91" t="n"/>
      <c r="CF99" s="91" t="n"/>
      <c r="CG99" s="91" t="n"/>
      <c r="CH99" s="91" t="n"/>
      <c r="CI99" s="91" t="n"/>
      <c r="CJ99" s="91" t="n"/>
      <c r="CK99" s="91" t="n"/>
      <c r="CL99" s="91" t="n"/>
      <c r="CM99" s="91" t="n"/>
      <c r="CN99" s="91" t="n"/>
      <c r="CO99" s="91" t="n"/>
      <c r="CP99" s="91" t="n"/>
      <c r="CQ99" s="91" t="n"/>
      <c r="CR99" s="91" t="n"/>
      <c r="CS99" s="91" t="n"/>
      <c r="CT99" s="91" t="n"/>
      <c r="CU99" s="91" t="n"/>
      <c r="CV99" s="91" t="n"/>
      <c r="CW99" s="91" t="n"/>
      <c r="CX99" s="91" t="n"/>
      <c r="CY99" s="91" t="n"/>
      <c r="CZ99" s="91" t="n"/>
    </row>
    <row r="100" ht="13.15" customFormat="1" customHeight="1" s="83">
      <c r="A100" s="81">
        <f>D100</f>
        <v/>
      </c>
      <c r="B100" s="81">
        <f>B99</f>
        <v/>
      </c>
      <c r="C100" s="81" t="n"/>
      <c r="D100" s="76" t="inlineStr">
        <is>
          <t>Huntington Beach Hospital - Client ID H3210</t>
        </is>
      </c>
      <c r="E100" s="390" t="n"/>
      <c r="F100" s="78" t="n"/>
      <c r="G100" s="111" t="n"/>
      <c r="H100" s="391" t="n"/>
      <c r="I100" s="391" t="n"/>
      <c r="J100" s="392" t="n"/>
      <c r="K100" s="393" t="n"/>
      <c r="L100" s="393" t="n"/>
      <c r="M100" s="393" t="n"/>
      <c r="N100" s="111" t="n"/>
      <c r="O100" s="111" t="n"/>
      <c r="P100" s="111" t="n"/>
      <c r="Q100" s="111" t="n"/>
      <c r="R100" s="111" t="n"/>
      <c r="S100" s="111" t="n"/>
      <c r="T100" s="111" t="n"/>
      <c r="U100" s="111" t="n"/>
      <c r="V100" s="111" t="n"/>
      <c r="W100" s="111" t="n"/>
      <c r="X100" s="111" t="n"/>
      <c r="Y100" s="111" t="n"/>
      <c r="Z100" s="111" t="n"/>
      <c r="AA100" s="111" t="n"/>
      <c r="AB100" s="111" t="n"/>
      <c r="AC100" s="111" t="n"/>
      <c r="AD100" s="111" t="n"/>
      <c r="AE100" s="111" t="n"/>
      <c r="AF100" s="111" t="n"/>
      <c r="AG100" s="111" t="n"/>
      <c r="AH100" s="111" t="n"/>
      <c r="AI100" s="111" t="n"/>
      <c r="AJ100" s="111" t="n"/>
      <c r="AK100" s="111" t="n"/>
      <c r="AL100" s="111" t="n"/>
      <c r="AM100" s="111" t="n"/>
      <c r="AN100" s="111" t="n"/>
      <c r="AO100" s="111" t="n"/>
      <c r="AP100" s="111" t="n"/>
      <c r="AQ100" s="111" t="n"/>
      <c r="AR100" s="111" t="n"/>
      <c r="AS100" s="111" t="n"/>
      <c r="AT100" s="111" t="n"/>
      <c r="AU100" s="111" t="n"/>
      <c r="AV100" s="111" t="n"/>
      <c r="AW100" s="111" t="n"/>
      <c r="AX100" s="111" t="n"/>
      <c r="AY100" s="111" t="n"/>
      <c r="AZ100" s="111" t="n"/>
      <c r="BA100" s="111" t="n"/>
      <c r="BB100" s="111" t="n"/>
      <c r="BC100" s="111" t="n"/>
      <c r="BD100" s="111" t="n"/>
      <c r="BE100" s="111" t="n"/>
      <c r="BF100" s="111" t="n"/>
      <c r="BG100" s="111" t="n"/>
      <c r="BH100" s="111" t="n"/>
      <c r="BI100" s="111" t="n"/>
      <c r="BJ100" s="111" t="n"/>
      <c r="BK100" s="111" t="n"/>
      <c r="BL100" s="111" t="n"/>
      <c r="BM100" s="111" t="n"/>
      <c r="BN100" s="111" t="n"/>
      <c r="BO100" s="111" t="n"/>
      <c r="BP100" s="111" t="n"/>
      <c r="BQ100" s="111" t="n"/>
      <c r="BR100" s="111" t="n"/>
      <c r="BS100" s="111" t="n"/>
      <c r="BT100" s="111" t="n"/>
      <c r="BU100" s="111" t="n"/>
      <c r="BV100" s="111" t="n"/>
      <c r="BW100" s="111" t="n"/>
      <c r="BX100" s="111" t="n"/>
      <c r="BY100" s="111" t="n"/>
      <c r="BZ100" s="111" t="n"/>
      <c r="CA100" s="111" t="n"/>
      <c r="CB100" s="111" t="n"/>
      <c r="CC100" s="111" t="n"/>
      <c r="CD100" s="111" t="n"/>
      <c r="CE100" s="111" t="n"/>
      <c r="CF100" s="111" t="n"/>
      <c r="CG100" s="111" t="n"/>
      <c r="CH100" s="111" t="n"/>
      <c r="CI100" s="111" t="n"/>
      <c r="CJ100" s="111" t="n"/>
      <c r="CK100" s="111" t="n"/>
      <c r="CL100" s="111" t="n"/>
      <c r="CM100" s="111" t="n"/>
      <c r="CN100" s="111" t="n"/>
      <c r="CO100" s="111" t="n"/>
      <c r="CP100" s="111" t="n"/>
      <c r="CQ100" s="111" t="n"/>
      <c r="CR100" s="111" t="n"/>
      <c r="CS100" s="111" t="n"/>
      <c r="CT100" s="111" t="n"/>
      <c r="CU100" s="111" t="n"/>
      <c r="CV100" s="111" t="n"/>
      <c r="CW100" s="111" t="n"/>
      <c r="CX100" s="111" t="n"/>
      <c r="CY100" s="111" t="n"/>
      <c r="CZ100" s="111" t="n"/>
    </row>
    <row r="101" ht="13.15" customHeight="1">
      <c r="A101" s="81">
        <f>A100</f>
        <v/>
      </c>
      <c r="B101" s="81">
        <f>D101</f>
        <v/>
      </c>
      <c r="C101" s="81">
        <f>A101&amp;B101&amp;F101</f>
        <v/>
      </c>
      <c r="D101" s="64">
        <f>+$D$4</f>
        <v/>
      </c>
      <c r="E101" s="394">
        <f>E4</f>
        <v/>
      </c>
      <c r="F101" s="246" t="inlineStr">
        <is>
          <t>EE</t>
        </is>
      </c>
      <c r="G101" s="244" t="n">
        <v>163</v>
      </c>
      <c r="H101" s="395" t="n">
        <v>671</v>
      </c>
      <c r="I101" s="396">
        <f>+H101-J101</f>
        <v/>
      </c>
      <c r="J101" s="396" t="n">
        <v>54.17</v>
      </c>
      <c r="K101" s="397" t="n"/>
      <c r="L101" s="397" t="n"/>
      <c r="M101" s="397" t="n"/>
      <c r="N101" s="244" t="n">
        <v>162</v>
      </c>
      <c r="O101" s="244" t="n">
        <v>169</v>
      </c>
      <c r="P101" s="244" t="n">
        <v>172</v>
      </c>
      <c r="Q101" s="244" t="n">
        <v>172</v>
      </c>
      <c r="R101" s="244" t="n">
        <v>174</v>
      </c>
      <c r="S101" s="244" t="n">
        <v>175</v>
      </c>
      <c r="T101" s="244" t="n">
        <v>179</v>
      </c>
      <c r="U101" s="244" t="n">
        <v>175</v>
      </c>
      <c r="V101" s="244" t="n">
        <v>180</v>
      </c>
      <c r="W101" s="244" t="n">
        <v>178</v>
      </c>
      <c r="X101" s="244" t="n">
        <v>176</v>
      </c>
      <c r="Y101" s="244" t="n">
        <v>181</v>
      </c>
      <c r="Z101" s="244" t="n">
        <v>200</v>
      </c>
      <c r="AA101" s="244" t="n">
        <v>197</v>
      </c>
      <c r="AB101" s="244" t="n">
        <v>194</v>
      </c>
      <c r="AC101" s="244" t="n">
        <v>194</v>
      </c>
      <c r="AD101" s="244" t="n">
        <v>188</v>
      </c>
      <c r="AE101" s="244" t="n">
        <v>178</v>
      </c>
      <c r="AF101" s="244" t="n">
        <v>179</v>
      </c>
      <c r="AG101" s="244" t="n">
        <v>180</v>
      </c>
      <c r="AH101" s="244" t="n">
        <v>174</v>
      </c>
      <c r="AI101" s="244" t="n">
        <v>178</v>
      </c>
      <c r="AJ101" s="244" t="n">
        <v>176</v>
      </c>
      <c r="AK101" s="244" t="n">
        <v>174</v>
      </c>
      <c r="AL101" s="244" t="n">
        <v>169</v>
      </c>
      <c r="AM101" s="244" t="n">
        <v>168</v>
      </c>
      <c r="AN101" s="244" t="n">
        <v>168</v>
      </c>
      <c r="AO101" s="244" t="n">
        <v>166</v>
      </c>
      <c r="AP101" s="244" t="n">
        <v>168</v>
      </c>
      <c r="AQ101" s="244" t="n">
        <v>171</v>
      </c>
      <c r="AR101" s="244" t="n">
        <v>167</v>
      </c>
      <c r="AS101" s="244" t="n">
        <v>160</v>
      </c>
      <c r="AT101" s="244" t="n">
        <v>162</v>
      </c>
      <c r="AU101" s="244" t="n">
        <v>160</v>
      </c>
      <c r="AV101" s="244" t="n">
        <v>159</v>
      </c>
      <c r="AW101" s="244" t="n">
        <v>160</v>
      </c>
      <c r="AX101" s="244" t="n">
        <v>169</v>
      </c>
      <c r="AY101" s="244" t="n">
        <v>168</v>
      </c>
      <c r="AZ101" s="244" t="n">
        <v>159</v>
      </c>
      <c r="BA101" s="244" t="n">
        <v>159</v>
      </c>
      <c r="BB101" s="244" t="n">
        <v>161</v>
      </c>
      <c r="BC101" s="244" t="n">
        <v>155</v>
      </c>
      <c r="BD101" s="244" t="n">
        <v>156</v>
      </c>
      <c r="BE101" s="244" t="n">
        <v>154</v>
      </c>
      <c r="BF101" s="244" t="n">
        <v>154</v>
      </c>
      <c r="BG101" s="244" t="n">
        <v>157</v>
      </c>
      <c r="BH101" s="244" t="n">
        <v>147</v>
      </c>
      <c r="BI101" s="244" t="n">
        <v>147</v>
      </c>
      <c r="BJ101" s="244" t="n">
        <v>157</v>
      </c>
      <c r="BK101" s="244" t="n">
        <v>156</v>
      </c>
      <c r="BL101" s="244" t="n">
        <v>152</v>
      </c>
      <c r="BM101" s="244" t="n">
        <v>154</v>
      </c>
      <c r="BN101" s="244" t="n">
        <v>151</v>
      </c>
      <c r="BO101" s="244" t="n">
        <v>155</v>
      </c>
      <c r="BP101" s="244" t="n">
        <v>145</v>
      </c>
      <c r="BQ101" s="244" t="n">
        <v>143</v>
      </c>
      <c r="BR101" s="244" t="n">
        <v>138</v>
      </c>
      <c r="BS101" s="244" t="n">
        <v>140</v>
      </c>
      <c r="BT101" s="244" t="n">
        <v>140</v>
      </c>
      <c r="BU101" s="244" t="n">
        <v>142</v>
      </c>
      <c r="BV101" s="244" t="n">
        <v>142</v>
      </c>
      <c r="BW101" s="244" t="n">
        <v>143</v>
      </c>
      <c r="BX101" s="244" t="n">
        <v>142</v>
      </c>
      <c r="BY101" s="244" t="n">
        <v>142</v>
      </c>
      <c r="BZ101" s="244" t="n">
        <v>139</v>
      </c>
      <c r="CA101" s="244" t="n">
        <v>139</v>
      </c>
      <c r="CB101" s="244" t="n">
        <v>134</v>
      </c>
      <c r="CC101" s="244" t="n">
        <v>136</v>
      </c>
      <c r="CD101" s="244" t="n">
        <v>137</v>
      </c>
      <c r="CE101" s="244" t="n">
        <v>147</v>
      </c>
      <c r="CF101" s="244" t="n">
        <v>149</v>
      </c>
      <c r="CG101" s="244" t="n">
        <v>148</v>
      </c>
      <c r="CH101" s="244" t="n">
        <v>153</v>
      </c>
      <c r="CI101" s="244" t="n">
        <v>151</v>
      </c>
      <c r="CJ101" s="244" t="n">
        <v>147</v>
      </c>
      <c r="CK101" s="244" t="n">
        <v>145</v>
      </c>
      <c r="CL101" s="244" t="n">
        <v>145</v>
      </c>
      <c r="CM101" s="244" t="n">
        <v>150</v>
      </c>
      <c r="CN101" s="244" t="n">
        <v>153</v>
      </c>
      <c r="CO101" s="244" t="n">
        <v>152</v>
      </c>
      <c r="CP101" s="244" t="n">
        <v>147</v>
      </c>
      <c r="CQ101" s="244" t="n">
        <v>152</v>
      </c>
      <c r="CR101" s="244" t="n">
        <v>156</v>
      </c>
      <c r="CS101" s="244" t="n">
        <v>157</v>
      </c>
      <c r="CT101" s="244" t="n">
        <v>164</v>
      </c>
      <c r="CU101" s="244" t="n">
        <v>164</v>
      </c>
      <c r="CV101" s="244" t="n">
        <v>166</v>
      </c>
      <c r="CW101" s="244" t="n">
        <v>164</v>
      </c>
      <c r="CX101" s="323" t="n">
        <v>163</v>
      </c>
      <c r="CY101" s="244" t="n">
        <v>160</v>
      </c>
      <c r="CZ101" s="244" t="n">
        <v>163</v>
      </c>
    </row>
    <row r="102" ht="13.15" customHeight="1">
      <c r="A102" s="81">
        <f>A101</f>
        <v/>
      </c>
      <c r="B102" s="81">
        <f>B101</f>
        <v/>
      </c>
      <c r="C102" s="81">
        <f>A102&amp;B102&amp;F102</f>
        <v/>
      </c>
      <c r="D102" s="22" t="n"/>
      <c r="E102" s="398" t="n"/>
      <c r="F102" s="246" t="inlineStr">
        <is>
          <t>EE &amp; Spouse</t>
        </is>
      </c>
      <c r="G102" s="244" t="n">
        <v>16</v>
      </c>
      <c r="H102" s="395" t="n">
        <v>1409.16</v>
      </c>
      <c r="I102" s="396">
        <f>+H102-J102</f>
        <v/>
      </c>
      <c r="J102" s="396" t="n">
        <v>137.41</v>
      </c>
      <c r="K102" s="397" t="n"/>
      <c r="L102" s="397" t="n"/>
      <c r="M102" s="397" t="n"/>
      <c r="N102" s="244" t="n">
        <v>27</v>
      </c>
      <c r="O102" s="244" t="n">
        <v>27</v>
      </c>
      <c r="P102" s="244" t="n">
        <v>25</v>
      </c>
      <c r="Q102" s="244" t="n">
        <v>27</v>
      </c>
      <c r="R102" s="244" t="n">
        <v>27</v>
      </c>
      <c r="S102" s="244" t="n">
        <v>28</v>
      </c>
      <c r="T102" s="244" t="n">
        <v>27</v>
      </c>
      <c r="U102" s="244" t="n">
        <v>29</v>
      </c>
      <c r="V102" s="244" t="n">
        <v>30</v>
      </c>
      <c r="W102" s="244" t="n">
        <v>32</v>
      </c>
      <c r="X102" s="244" t="n">
        <v>34</v>
      </c>
      <c r="Y102" s="244" t="n">
        <v>33</v>
      </c>
      <c r="Z102" s="244" t="n">
        <v>33</v>
      </c>
      <c r="AA102" s="244" t="n">
        <v>33</v>
      </c>
      <c r="AB102" s="244" t="n">
        <v>32</v>
      </c>
      <c r="AC102" s="244" t="n">
        <v>30</v>
      </c>
      <c r="AD102" s="244" t="n">
        <v>31</v>
      </c>
      <c r="AE102" s="244" t="n">
        <v>28</v>
      </c>
      <c r="AF102" s="244" t="n">
        <v>26</v>
      </c>
      <c r="AG102" s="244" t="n">
        <v>25</v>
      </c>
      <c r="AH102" s="244" t="n">
        <v>28</v>
      </c>
      <c r="AI102" s="244" t="n">
        <v>28</v>
      </c>
      <c r="AJ102" s="244" t="n">
        <v>28</v>
      </c>
      <c r="AK102" s="244" t="n">
        <v>27</v>
      </c>
      <c r="AL102" s="244" t="n">
        <v>31</v>
      </c>
      <c r="AM102" s="244" t="n">
        <v>29</v>
      </c>
      <c r="AN102" s="244" t="n">
        <v>31</v>
      </c>
      <c r="AO102" s="244" t="n">
        <v>29</v>
      </c>
      <c r="AP102" s="244" t="n">
        <v>28</v>
      </c>
      <c r="AQ102" s="244" t="n">
        <v>28</v>
      </c>
      <c r="AR102" s="244" t="n">
        <v>28</v>
      </c>
      <c r="AS102" s="244" t="n">
        <v>27</v>
      </c>
      <c r="AT102" s="244" t="n">
        <v>28</v>
      </c>
      <c r="AU102" s="244" t="n">
        <v>26</v>
      </c>
      <c r="AV102" s="244" t="n">
        <v>25</v>
      </c>
      <c r="AW102" s="244" t="n">
        <v>25</v>
      </c>
      <c r="AX102" s="244" t="n">
        <v>22</v>
      </c>
      <c r="AY102" s="244" t="n">
        <v>23</v>
      </c>
      <c r="AZ102" s="244" t="n">
        <v>24</v>
      </c>
      <c r="BA102" s="244" t="n">
        <v>21</v>
      </c>
      <c r="BB102" s="244" t="n">
        <v>23</v>
      </c>
      <c r="BC102" s="244" t="n">
        <v>23</v>
      </c>
      <c r="BD102" s="244" t="n">
        <v>24</v>
      </c>
      <c r="BE102" s="244" t="n">
        <v>23</v>
      </c>
      <c r="BF102" s="244" t="n">
        <v>23</v>
      </c>
      <c r="BG102" s="244" t="n">
        <v>22</v>
      </c>
      <c r="BH102" s="244" t="n">
        <v>23</v>
      </c>
      <c r="BI102" s="244" t="n">
        <v>24</v>
      </c>
      <c r="BJ102" s="244" t="n">
        <v>19</v>
      </c>
      <c r="BK102" s="244" t="n">
        <v>22</v>
      </c>
      <c r="BL102" s="244" t="n">
        <v>21</v>
      </c>
      <c r="BM102" s="244" t="n">
        <v>22</v>
      </c>
      <c r="BN102" s="244" t="n">
        <v>23</v>
      </c>
      <c r="BO102" s="244" t="n">
        <v>22</v>
      </c>
      <c r="BP102" s="244" t="n">
        <v>21</v>
      </c>
      <c r="BQ102" s="244" t="n">
        <v>19</v>
      </c>
      <c r="BR102" s="244" t="n">
        <v>18</v>
      </c>
      <c r="BS102" s="244" t="n">
        <v>19</v>
      </c>
      <c r="BT102" s="244" t="n">
        <v>17</v>
      </c>
      <c r="BU102" s="244" t="n">
        <v>17</v>
      </c>
      <c r="BV102" s="244" t="n">
        <v>16</v>
      </c>
      <c r="BW102" s="244" t="n">
        <v>19</v>
      </c>
      <c r="BX102" s="244" t="n">
        <v>19</v>
      </c>
      <c r="BY102" s="244" t="n">
        <v>19</v>
      </c>
      <c r="BZ102" s="244" t="n">
        <v>22</v>
      </c>
      <c r="CA102" s="244" t="n">
        <v>22</v>
      </c>
      <c r="CB102" s="244" t="n">
        <v>23</v>
      </c>
      <c r="CC102" s="244" t="n">
        <v>21</v>
      </c>
      <c r="CD102" s="244" t="n">
        <v>23</v>
      </c>
      <c r="CE102" s="244" t="n">
        <v>23</v>
      </c>
      <c r="CF102" s="244" t="n">
        <v>23</v>
      </c>
      <c r="CG102" s="244" t="n">
        <v>23</v>
      </c>
      <c r="CH102" s="244" t="n">
        <v>21</v>
      </c>
      <c r="CI102" s="244" t="n">
        <v>21</v>
      </c>
      <c r="CJ102" s="244" t="n">
        <v>19</v>
      </c>
      <c r="CK102" s="244" t="n">
        <v>20</v>
      </c>
      <c r="CL102" s="244" t="n">
        <v>18</v>
      </c>
      <c r="CM102" s="244" t="n">
        <v>18</v>
      </c>
      <c r="CN102" s="244" t="n">
        <v>18</v>
      </c>
      <c r="CO102" s="244" t="n">
        <v>17</v>
      </c>
      <c r="CP102" s="244" t="n">
        <v>17</v>
      </c>
      <c r="CQ102" s="244" t="n">
        <v>17</v>
      </c>
      <c r="CR102" s="244" t="n">
        <v>18</v>
      </c>
      <c r="CS102" s="244" t="n">
        <v>19</v>
      </c>
      <c r="CT102" s="244" t="n">
        <v>19</v>
      </c>
      <c r="CU102" s="244" t="n">
        <v>19</v>
      </c>
      <c r="CV102" s="244" t="n">
        <v>19</v>
      </c>
      <c r="CW102" s="244" t="n">
        <v>19</v>
      </c>
      <c r="CX102" s="323" t="n">
        <v>18</v>
      </c>
      <c r="CY102" s="244" t="n">
        <v>18</v>
      </c>
      <c r="CZ102" s="244" t="n">
        <v>16</v>
      </c>
    </row>
    <row r="103" ht="13.15" customHeight="1">
      <c r="A103" s="81">
        <f>A102</f>
        <v/>
      </c>
      <c r="B103" s="81">
        <f>B102</f>
        <v/>
      </c>
      <c r="C103" s="81">
        <f>A103&amp;B103&amp;F103</f>
        <v/>
      </c>
      <c r="D103" s="22" t="n"/>
      <c r="E103" s="398" t="n"/>
      <c r="F103" s="246" t="inlineStr">
        <is>
          <t>EE &amp; Child(ren)</t>
        </is>
      </c>
      <c r="G103" s="244" t="n">
        <v>43</v>
      </c>
      <c r="H103" s="395" t="n">
        <v>1268.22</v>
      </c>
      <c r="I103" s="396">
        <f>+H103-J103</f>
        <v/>
      </c>
      <c r="J103" s="396" t="n">
        <v>112.43</v>
      </c>
      <c r="K103" s="397" t="n"/>
      <c r="L103" s="397" t="n"/>
      <c r="M103" s="397" t="n"/>
      <c r="N103" s="244" t="n">
        <v>40</v>
      </c>
      <c r="O103" s="244" t="n">
        <v>43</v>
      </c>
      <c r="P103" s="244" t="n">
        <v>43</v>
      </c>
      <c r="Q103" s="244" t="n">
        <v>42</v>
      </c>
      <c r="R103" s="244" t="n">
        <v>42</v>
      </c>
      <c r="S103" s="244" t="n">
        <v>44</v>
      </c>
      <c r="T103" s="244" t="n">
        <v>44</v>
      </c>
      <c r="U103" s="244" t="n">
        <v>47</v>
      </c>
      <c r="V103" s="244" t="n">
        <v>47</v>
      </c>
      <c r="W103" s="244" t="n">
        <v>48</v>
      </c>
      <c r="X103" s="244" t="n">
        <v>48</v>
      </c>
      <c r="Y103" s="244" t="n">
        <v>45</v>
      </c>
      <c r="Z103" s="244" t="n">
        <v>41</v>
      </c>
      <c r="AA103" s="244" t="n">
        <v>43</v>
      </c>
      <c r="AB103" s="244" t="n">
        <v>43</v>
      </c>
      <c r="AC103" s="244" t="n">
        <v>40</v>
      </c>
      <c r="AD103" s="244" t="n">
        <v>42</v>
      </c>
      <c r="AE103" s="244" t="n">
        <v>41</v>
      </c>
      <c r="AF103" s="244" t="n">
        <v>43</v>
      </c>
      <c r="AG103" s="244" t="n">
        <v>42</v>
      </c>
      <c r="AH103" s="244" t="n">
        <v>41</v>
      </c>
      <c r="AI103" s="244" t="n">
        <v>41</v>
      </c>
      <c r="AJ103" s="244" t="n">
        <v>41</v>
      </c>
      <c r="AK103" s="244" t="n">
        <v>41</v>
      </c>
      <c r="AL103" s="244" t="n">
        <v>47</v>
      </c>
      <c r="AM103" s="244" t="n">
        <v>47</v>
      </c>
      <c r="AN103" s="244" t="n">
        <v>44</v>
      </c>
      <c r="AO103" s="244" t="n">
        <v>45</v>
      </c>
      <c r="AP103" s="244" t="n">
        <v>43</v>
      </c>
      <c r="AQ103" s="244" t="n">
        <v>44</v>
      </c>
      <c r="AR103" s="244" t="n">
        <v>42</v>
      </c>
      <c r="AS103" s="244" t="n">
        <v>41</v>
      </c>
      <c r="AT103" s="244" t="n">
        <v>40</v>
      </c>
      <c r="AU103" s="244" t="n">
        <v>40</v>
      </c>
      <c r="AV103" s="244" t="n">
        <v>39</v>
      </c>
      <c r="AW103" s="244" t="n">
        <v>40</v>
      </c>
      <c r="AX103" s="244" t="n">
        <v>39</v>
      </c>
      <c r="AY103" s="244" t="n">
        <v>38</v>
      </c>
      <c r="AZ103" s="244" t="n">
        <v>38</v>
      </c>
      <c r="BA103" s="244" t="n">
        <v>36</v>
      </c>
      <c r="BB103" s="244" t="n">
        <v>35</v>
      </c>
      <c r="BC103" s="244" t="n">
        <v>35</v>
      </c>
      <c r="BD103" s="244" t="n">
        <v>33</v>
      </c>
      <c r="BE103" s="244" t="n">
        <v>33</v>
      </c>
      <c r="BF103" s="244" t="n">
        <v>33</v>
      </c>
      <c r="BG103" s="244" t="n">
        <v>33</v>
      </c>
      <c r="BH103" s="244" t="n">
        <v>34</v>
      </c>
      <c r="BI103" s="244" t="n">
        <v>32</v>
      </c>
      <c r="BJ103" s="244" t="n">
        <v>36</v>
      </c>
      <c r="BK103" s="244" t="n">
        <v>38</v>
      </c>
      <c r="BL103" s="244" t="n">
        <v>37</v>
      </c>
      <c r="BM103" s="244" t="n">
        <v>37</v>
      </c>
      <c r="BN103" s="244" t="n">
        <v>39</v>
      </c>
      <c r="BO103" s="244" t="n">
        <v>40</v>
      </c>
      <c r="BP103" s="244" t="n">
        <v>37</v>
      </c>
      <c r="BQ103" s="244" t="n">
        <v>39</v>
      </c>
      <c r="BR103" s="244" t="n">
        <v>38</v>
      </c>
      <c r="BS103" s="244" t="n">
        <v>37</v>
      </c>
      <c r="BT103" s="244" t="n">
        <v>38</v>
      </c>
      <c r="BU103" s="244" t="n">
        <v>37</v>
      </c>
      <c r="BV103" s="244" t="n">
        <v>35</v>
      </c>
      <c r="BW103" s="244" t="n">
        <v>37</v>
      </c>
      <c r="BX103" s="244" t="n">
        <v>36</v>
      </c>
      <c r="BY103" s="244" t="n">
        <v>36</v>
      </c>
      <c r="BZ103" s="244" t="n">
        <v>36</v>
      </c>
      <c r="CA103" s="244" t="n">
        <v>36</v>
      </c>
      <c r="CB103" s="244" t="n">
        <v>37</v>
      </c>
      <c r="CC103" s="244" t="n">
        <v>39</v>
      </c>
      <c r="CD103" s="244" t="n">
        <v>38</v>
      </c>
      <c r="CE103" s="244" t="n">
        <v>41</v>
      </c>
      <c r="CF103" s="244" t="n">
        <v>42</v>
      </c>
      <c r="CG103" s="244" t="n">
        <v>42</v>
      </c>
      <c r="CH103" s="244" t="n">
        <v>45</v>
      </c>
      <c r="CI103" s="244" t="n">
        <v>45</v>
      </c>
      <c r="CJ103" s="244" t="n">
        <v>45</v>
      </c>
      <c r="CK103" s="244" t="n">
        <v>46</v>
      </c>
      <c r="CL103" s="244" t="n">
        <v>45</v>
      </c>
      <c r="CM103" s="244" t="n">
        <v>48</v>
      </c>
      <c r="CN103" s="244" t="n">
        <v>47</v>
      </c>
      <c r="CO103" s="244" t="n">
        <v>46</v>
      </c>
      <c r="CP103" s="244" t="n">
        <v>44</v>
      </c>
      <c r="CQ103" s="244" t="n">
        <v>42</v>
      </c>
      <c r="CR103" s="244" t="n">
        <v>41</v>
      </c>
      <c r="CS103" s="244" t="n">
        <v>42</v>
      </c>
      <c r="CT103" s="244" t="n">
        <v>44</v>
      </c>
      <c r="CU103" s="244" t="n">
        <v>42</v>
      </c>
      <c r="CV103" s="244" t="n">
        <v>43</v>
      </c>
      <c r="CW103" s="244" t="n">
        <v>43</v>
      </c>
      <c r="CX103" s="323" t="n">
        <v>44</v>
      </c>
      <c r="CY103" s="244" t="n">
        <v>43</v>
      </c>
      <c r="CZ103" s="244" t="n">
        <v>43</v>
      </c>
    </row>
    <row r="104" ht="13.15" customHeight="1">
      <c r="A104" s="81">
        <f>A103</f>
        <v/>
      </c>
      <c r="B104" s="81">
        <f>B103</f>
        <v/>
      </c>
      <c r="C104" s="81">
        <f>A104&amp;B104&amp;F104</f>
        <v/>
      </c>
      <c r="D104" s="22" t="n"/>
      <c r="E104" s="398" t="n"/>
      <c r="F104" s="246" t="inlineStr">
        <is>
          <t>EE &amp; Family</t>
        </is>
      </c>
      <c r="G104" s="245" t="n">
        <v>20</v>
      </c>
      <c r="H104" s="399" t="n">
        <v>2113.73</v>
      </c>
      <c r="I104" s="400">
        <f>+H104-J104</f>
        <v/>
      </c>
      <c r="J104" s="400" t="n">
        <v>281.07</v>
      </c>
      <c r="K104" s="408" t="n"/>
      <c r="L104" s="408" t="n"/>
      <c r="M104" s="408" t="n"/>
      <c r="N104" s="245" t="n">
        <v>33</v>
      </c>
      <c r="O104" s="245" t="n">
        <v>32</v>
      </c>
      <c r="P104" s="245" t="n">
        <v>34</v>
      </c>
      <c r="Q104" s="245" t="n">
        <v>34</v>
      </c>
      <c r="R104" s="245" t="n">
        <v>35</v>
      </c>
      <c r="S104" s="245" t="n">
        <v>35</v>
      </c>
      <c r="T104" s="245" t="n">
        <v>35</v>
      </c>
      <c r="U104" s="245" t="n">
        <v>34</v>
      </c>
      <c r="V104" s="245" t="n">
        <v>37</v>
      </c>
      <c r="W104" s="245" t="n">
        <v>37</v>
      </c>
      <c r="X104" s="245" t="n">
        <v>37</v>
      </c>
      <c r="Y104" s="245" t="n">
        <v>39</v>
      </c>
      <c r="Z104" s="245" t="n">
        <v>37</v>
      </c>
      <c r="AA104" s="245" t="n">
        <v>36</v>
      </c>
      <c r="AB104" s="245" t="n">
        <v>36</v>
      </c>
      <c r="AC104" s="245" t="n">
        <v>36</v>
      </c>
      <c r="AD104" s="245" t="n">
        <v>35</v>
      </c>
      <c r="AE104" s="245" t="n">
        <v>37</v>
      </c>
      <c r="AF104" s="245" t="n">
        <v>37</v>
      </c>
      <c r="AG104" s="245" t="n">
        <v>37</v>
      </c>
      <c r="AH104" s="245" t="n">
        <v>36</v>
      </c>
      <c r="AI104" s="245" t="n">
        <v>37</v>
      </c>
      <c r="AJ104" s="245" t="n">
        <v>36</v>
      </c>
      <c r="AK104" s="245" t="n">
        <v>36</v>
      </c>
      <c r="AL104" s="245" t="n">
        <v>35</v>
      </c>
      <c r="AM104" s="245" t="n">
        <v>37</v>
      </c>
      <c r="AN104" s="245" t="n">
        <v>36</v>
      </c>
      <c r="AO104" s="245" t="n">
        <v>36</v>
      </c>
      <c r="AP104" s="245" t="n">
        <v>36</v>
      </c>
      <c r="AQ104" s="245" t="n">
        <v>35</v>
      </c>
      <c r="AR104" s="245" t="n">
        <v>36</v>
      </c>
      <c r="AS104" s="245" t="n">
        <v>36</v>
      </c>
      <c r="AT104" s="245" t="n">
        <v>36</v>
      </c>
      <c r="AU104" s="245" t="n">
        <v>36</v>
      </c>
      <c r="AV104" s="245" t="n">
        <v>35</v>
      </c>
      <c r="AW104" s="245" t="n">
        <v>35</v>
      </c>
      <c r="AX104" s="245" t="n">
        <v>32</v>
      </c>
      <c r="AY104" s="245" t="n">
        <v>32</v>
      </c>
      <c r="AZ104" s="245" t="n">
        <v>32</v>
      </c>
      <c r="BA104" s="245" t="n">
        <v>30</v>
      </c>
      <c r="BB104" s="245" t="n">
        <v>30</v>
      </c>
      <c r="BC104" s="245" t="n">
        <v>29</v>
      </c>
      <c r="BD104" s="245" t="n">
        <v>28</v>
      </c>
      <c r="BE104" s="245" t="n">
        <v>26</v>
      </c>
      <c r="BF104" s="245" t="n">
        <v>27</v>
      </c>
      <c r="BG104" s="245" t="n">
        <v>27</v>
      </c>
      <c r="BH104" s="245" t="n">
        <v>26</v>
      </c>
      <c r="BI104" s="245" t="n">
        <v>26</v>
      </c>
      <c r="BJ104" s="245" t="n">
        <v>26</v>
      </c>
      <c r="BK104" s="245" t="n">
        <v>24</v>
      </c>
      <c r="BL104" s="245" t="n">
        <v>26</v>
      </c>
      <c r="BM104" s="245" t="n">
        <v>25</v>
      </c>
      <c r="BN104" s="245" t="n">
        <v>23</v>
      </c>
      <c r="BO104" s="245" t="n">
        <v>23</v>
      </c>
      <c r="BP104" s="245" t="n">
        <v>23</v>
      </c>
      <c r="BQ104" s="245" t="n">
        <v>23</v>
      </c>
      <c r="BR104" s="245" t="n">
        <v>23</v>
      </c>
      <c r="BS104" s="245" t="n">
        <v>25</v>
      </c>
      <c r="BT104" s="245" t="n">
        <v>24</v>
      </c>
      <c r="BU104" s="245" t="n">
        <v>25</v>
      </c>
      <c r="BV104" s="245" t="n">
        <v>28</v>
      </c>
      <c r="BW104" s="245" t="n">
        <v>28</v>
      </c>
      <c r="BX104" s="245" t="n">
        <v>28</v>
      </c>
      <c r="BY104" s="245" t="n">
        <v>28</v>
      </c>
      <c r="BZ104" s="245" t="n">
        <v>28</v>
      </c>
      <c r="CA104" s="245" t="n">
        <v>29</v>
      </c>
      <c r="CB104" s="245" t="n">
        <v>27</v>
      </c>
      <c r="CC104" s="245" t="n">
        <v>27</v>
      </c>
      <c r="CD104" s="245" t="n">
        <v>29</v>
      </c>
      <c r="CE104" s="245" t="n">
        <v>28</v>
      </c>
      <c r="CF104" s="245" t="n">
        <v>28</v>
      </c>
      <c r="CG104" s="245" t="n">
        <v>28</v>
      </c>
      <c r="CH104" s="245" t="n">
        <v>26</v>
      </c>
      <c r="CI104" s="245" t="n">
        <v>28</v>
      </c>
      <c r="CJ104" s="245" t="n">
        <v>26</v>
      </c>
      <c r="CK104" s="245" t="n">
        <v>27</v>
      </c>
      <c r="CL104" s="245" t="n">
        <v>26</v>
      </c>
      <c r="CM104" s="245" t="n">
        <v>24</v>
      </c>
      <c r="CN104" s="245" t="n">
        <v>24</v>
      </c>
      <c r="CO104" s="245" t="n">
        <v>24</v>
      </c>
      <c r="CP104" s="245" t="n">
        <v>25</v>
      </c>
      <c r="CQ104" s="245" t="n">
        <v>23</v>
      </c>
      <c r="CR104" s="245" t="n">
        <v>24</v>
      </c>
      <c r="CS104" s="245" t="n">
        <v>24</v>
      </c>
      <c r="CT104" s="245" t="n">
        <v>24</v>
      </c>
      <c r="CU104" s="245" t="n">
        <v>24</v>
      </c>
      <c r="CV104" s="245" t="n">
        <v>22</v>
      </c>
      <c r="CW104" s="245" t="n">
        <v>21</v>
      </c>
      <c r="CX104" s="324" t="n">
        <v>21</v>
      </c>
      <c r="CY104" s="245" t="n">
        <v>21</v>
      </c>
      <c r="CZ104" s="245" t="n">
        <v>20</v>
      </c>
    </row>
    <row r="105" ht="13.15" customHeight="1">
      <c r="A105" s="81">
        <f>A104</f>
        <v/>
      </c>
      <c r="B105" s="81">
        <f>B104</f>
        <v/>
      </c>
      <c r="D105" s="20" t="n"/>
      <c r="E105" s="398" t="n"/>
      <c r="F105" s="69" t="inlineStr">
        <is>
          <t>Estimated Monthly Premium</t>
        </is>
      </c>
      <c r="G105" s="94">
        <f>SUM(G101:G104)</f>
        <v/>
      </c>
      <c r="H105" s="401">
        <f>SUMPRODUCT(H101:H104,$G101:$G104)</f>
        <v/>
      </c>
      <c r="I105" s="401">
        <f>SUMPRODUCT(I101:I104,$G101:$G104)</f>
        <v/>
      </c>
      <c r="J105" s="401">
        <f>SUMPRODUCT(J101:J104,$G101:$G104)</f>
        <v/>
      </c>
      <c r="K105" s="402" t="n"/>
      <c r="L105" s="402" t="n"/>
      <c r="M105" s="402" t="n"/>
      <c r="N105" s="94" t="n">
        <v>262</v>
      </c>
      <c r="O105" s="94" t="n">
        <v>271</v>
      </c>
      <c r="P105" s="94" t="n">
        <v>274</v>
      </c>
      <c r="Q105" s="94" t="n">
        <v>275</v>
      </c>
      <c r="R105" s="94" t="n">
        <v>278</v>
      </c>
      <c r="S105" s="94">
        <f>SUM(S101:S104)</f>
        <v/>
      </c>
      <c r="T105" s="94">
        <f>SUM(T101:T104)</f>
        <v/>
      </c>
      <c r="U105" s="94">
        <f>SUM(U101:U104)</f>
        <v/>
      </c>
      <c r="V105" s="94">
        <f>SUM(V101:V104)</f>
        <v/>
      </c>
      <c r="W105" s="94">
        <f>SUM(W101:W104)</f>
        <v/>
      </c>
      <c r="X105" s="94">
        <f>SUM(X101:X104)</f>
        <v/>
      </c>
      <c r="Y105" s="94">
        <f>SUM(Y101:Y104)</f>
        <v/>
      </c>
      <c r="Z105" s="94">
        <f>SUM(Z101:Z104)</f>
        <v/>
      </c>
      <c r="AA105" s="94">
        <f>SUM(AA101:AA104)</f>
        <v/>
      </c>
      <c r="AB105" s="94">
        <f>SUM(AB101:AB104)</f>
        <v/>
      </c>
      <c r="AC105" s="94">
        <f>SUM(AC101:AC104)</f>
        <v/>
      </c>
      <c r="AD105" s="94">
        <f>SUM(AD101:AD104)</f>
        <v/>
      </c>
      <c r="AE105" s="94">
        <f>SUM(AE101:AE104)</f>
        <v/>
      </c>
      <c r="AF105" s="94">
        <f>SUM(AF101:AF104)</f>
        <v/>
      </c>
      <c r="AG105" s="94">
        <f>SUM(AG101:AG104)</f>
        <v/>
      </c>
      <c r="AH105" s="94">
        <f>SUM(AH101:AH104)</f>
        <v/>
      </c>
      <c r="AI105" s="94">
        <f>SUM(AI101:AI104)</f>
        <v/>
      </c>
      <c r="AJ105" s="94">
        <f>SUM(AJ101:AJ104)</f>
        <v/>
      </c>
      <c r="AK105" s="94">
        <f>SUM(AK101:AK104)</f>
        <v/>
      </c>
      <c r="AL105" s="94">
        <f>SUM(AL101:AL104)</f>
        <v/>
      </c>
      <c r="AM105" s="94">
        <f>SUM(AM101:AM104)</f>
        <v/>
      </c>
      <c r="AN105" s="94">
        <f>SUM(AN101:AN104)</f>
        <v/>
      </c>
      <c r="AO105" s="94">
        <f>SUM(AO101:AO104)</f>
        <v/>
      </c>
      <c r="AP105" s="94">
        <f>SUM(AP101:AP104)</f>
        <v/>
      </c>
      <c r="AQ105" s="94">
        <f>SUM(AQ101:AQ104)</f>
        <v/>
      </c>
      <c r="AR105" s="94">
        <f>SUM(AR101:AR104)</f>
        <v/>
      </c>
      <c r="AS105" s="94">
        <f>SUM(AS101:AS104)</f>
        <v/>
      </c>
      <c r="AT105" s="94">
        <f>SUM(AT101:AT104)</f>
        <v/>
      </c>
      <c r="AU105" s="94">
        <f>SUM(AU101:AU104)</f>
        <v/>
      </c>
      <c r="AV105" s="94">
        <f>SUM(AV101:AV104)</f>
        <v/>
      </c>
      <c r="AW105" s="94">
        <f>SUM(AW101:AW104)</f>
        <v/>
      </c>
      <c r="AX105" s="94">
        <f>SUM(AX101:AX104)</f>
        <v/>
      </c>
      <c r="AY105" s="94">
        <f>SUM(AY101:AY104)</f>
        <v/>
      </c>
      <c r="AZ105" s="94">
        <f>SUM(AZ101:AZ104)</f>
        <v/>
      </c>
      <c r="BA105" s="94">
        <f>SUM(BA101:BA104)</f>
        <v/>
      </c>
      <c r="BB105" s="94">
        <f>SUM(BB101:BB104)</f>
        <v/>
      </c>
      <c r="BC105" s="94">
        <f>SUM(BC101:BC104)</f>
        <v/>
      </c>
      <c r="BD105" s="94">
        <f>SUM(BD101:BD104)</f>
        <v/>
      </c>
      <c r="BE105" s="94">
        <f>SUM(BE101:BE104)</f>
        <v/>
      </c>
      <c r="BF105" s="94">
        <f>SUM(BF101:BF104)</f>
        <v/>
      </c>
      <c r="BG105" s="94">
        <f>SUM(BG101:BG104)</f>
        <v/>
      </c>
      <c r="BH105" s="94">
        <f>SUM(BH101:BH104)</f>
        <v/>
      </c>
      <c r="BI105" s="94">
        <f>SUM(BI101:BI104)</f>
        <v/>
      </c>
      <c r="BJ105" s="94">
        <f>SUM(BJ101:BJ104)</f>
        <v/>
      </c>
      <c r="BK105" s="94">
        <f>SUM(BK101:BK104)</f>
        <v/>
      </c>
      <c r="BL105" s="94">
        <f>SUM(BL101:BL104)</f>
        <v/>
      </c>
      <c r="BM105" s="94">
        <f>SUM(BM101:BM104)</f>
        <v/>
      </c>
      <c r="BN105" s="94">
        <f>SUM(BN101:BN104)</f>
        <v/>
      </c>
      <c r="BO105" s="94">
        <f>SUM(BO101:BO104)</f>
        <v/>
      </c>
      <c r="BP105" s="94">
        <f>SUM(BP101:BP104)</f>
        <v/>
      </c>
      <c r="BQ105" s="94">
        <f>SUM(BQ101:BQ104)</f>
        <v/>
      </c>
      <c r="BR105" s="94">
        <f>SUM(BR101:BR104)</f>
        <v/>
      </c>
      <c r="BS105" s="94">
        <f>SUM(BS101:BS104)</f>
        <v/>
      </c>
      <c r="BT105" s="94">
        <f>SUM(BT101:BT104)</f>
        <v/>
      </c>
      <c r="BU105" s="94">
        <f>SUM(BU101:BU104)</f>
        <v/>
      </c>
      <c r="BV105" s="94">
        <f>SUM(BV101:BV104)</f>
        <v/>
      </c>
      <c r="BW105" s="94">
        <f>SUM(BW101:BW104)</f>
        <v/>
      </c>
      <c r="BX105" s="94">
        <f>SUM(BX101:BX104)</f>
        <v/>
      </c>
      <c r="BY105" s="94">
        <f>SUM(BY101:BY104)</f>
        <v/>
      </c>
      <c r="BZ105" s="94">
        <f>SUM(BZ101:BZ104)</f>
        <v/>
      </c>
      <c r="CA105" s="94">
        <f>SUM(CA101:CA104)</f>
        <v/>
      </c>
      <c r="CB105" s="94">
        <f>SUM(CB101:CB104)</f>
        <v/>
      </c>
      <c r="CC105" s="94">
        <f>SUM(CC101:CC104)</f>
        <v/>
      </c>
      <c r="CD105" s="94">
        <f>SUM(CD101:CD104)</f>
        <v/>
      </c>
      <c r="CE105" s="94">
        <f>SUM(CE101:CE104)</f>
        <v/>
      </c>
      <c r="CF105" s="94">
        <f>SUM(CF101:CF104)</f>
        <v/>
      </c>
      <c r="CG105" s="94">
        <f>SUM(CG101:CG104)</f>
        <v/>
      </c>
      <c r="CH105" s="94">
        <f>SUM(CH101:CH104)</f>
        <v/>
      </c>
      <c r="CI105" s="94">
        <f>SUM(CI101:CI104)</f>
        <v/>
      </c>
      <c r="CJ105" s="94">
        <f>SUM(CJ101:CJ104)</f>
        <v/>
      </c>
      <c r="CK105" s="94">
        <f>SUM(CK101:CK104)</f>
        <v/>
      </c>
      <c r="CL105" s="94">
        <f>SUM(CL101:CL104)</f>
        <v/>
      </c>
      <c r="CM105" s="94">
        <f>SUM(CM101:CM104)</f>
        <v/>
      </c>
      <c r="CN105" s="94">
        <f>SUM(CN101:CN104)</f>
        <v/>
      </c>
      <c r="CO105" s="94">
        <f>SUM(CO101:CO104)</f>
        <v/>
      </c>
      <c r="CP105" s="94">
        <f>SUM(CP101:CP104)</f>
        <v/>
      </c>
      <c r="CQ105" s="94">
        <f>SUM(CQ101:CQ104)</f>
        <v/>
      </c>
      <c r="CR105" s="94">
        <f>SUM(CR101:CR104)</f>
        <v/>
      </c>
      <c r="CS105" s="94">
        <f>SUM(CS101:CS104)</f>
        <v/>
      </c>
      <c r="CT105" s="94">
        <f>SUM(CT101:CT104)</f>
        <v/>
      </c>
      <c r="CU105" s="94" t="n">
        <v>249</v>
      </c>
      <c r="CV105" s="94">
        <f>SUM(CV101:CV104)</f>
        <v/>
      </c>
      <c r="CW105" s="94">
        <f>SUM(CW101:CW104)</f>
        <v/>
      </c>
      <c r="CX105" s="94">
        <f>SUM(CX101:CX104)</f>
        <v/>
      </c>
      <c r="CY105" s="94">
        <f>SUM(CY101:CY104)</f>
        <v/>
      </c>
      <c r="CZ105" s="94">
        <f>SUM(CZ101:CZ104)</f>
        <v/>
      </c>
    </row>
    <row r="106" ht="13.15" customFormat="1" customHeight="1" s="315">
      <c r="A106" s="81">
        <f>A105</f>
        <v/>
      </c>
      <c r="B106" s="81">
        <f>B105</f>
        <v/>
      </c>
      <c r="C106" s="81" t="n"/>
      <c r="D106" s="20" t="n"/>
      <c r="E106" s="398" t="n"/>
      <c r="F106" s="12" t="n"/>
      <c r="G106" s="16" t="n"/>
      <c r="H106" s="403" t="n"/>
      <c r="I106" s="403" t="n"/>
      <c r="J106" s="403" t="n"/>
      <c r="K106" s="404" t="n"/>
      <c r="L106" s="404" t="n"/>
      <c r="M106" s="404" t="n"/>
      <c r="N106" s="16" t="n"/>
      <c r="O106" s="16" t="n"/>
      <c r="P106" s="16" t="n"/>
      <c r="Q106" s="16" t="n"/>
      <c r="R106" s="16" t="n"/>
      <c r="S106" s="16" t="n"/>
      <c r="T106" s="16" t="n"/>
      <c r="U106" s="16" t="n"/>
      <c r="V106" s="16" t="n"/>
      <c r="W106" s="16" t="n"/>
      <c r="X106" s="16" t="n"/>
      <c r="Y106" s="16" t="n"/>
      <c r="Z106" s="16" t="n"/>
      <c r="AA106" s="16" t="n"/>
      <c r="AB106" s="16" t="n"/>
      <c r="AC106" s="16" t="n"/>
      <c r="AD106" s="16" t="n"/>
      <c r="AE106" s="16" t="n"/>
      <c r="AF106" s="16" t="n"/>
      <c r="AG106" s="16" t="n"/>
      <c r="AH106" s="16" t="n"/>
      <c r="AI106" s="16" t="n"/>
      <c r="AJ106" s="16" t="n"/>
      <c r="AK106" s="16" t="n"/>
      <c r="AL106" s="16" t="n"/>
      <c r="AM106" s="16" t="n"/>
      <c r="AN106" s="16" t="n"/>
      <c r="AO106" s="16" t="n"/>
      <c r="AP106" s="16" t="n"/>
      <c r="AQ106" s="16" t="n"/>
      <c r="AR106" s="16" t="n"/>
      <c r="AS106" s="16" t="n"/>
      <c r="AT106" s="16" t="n"/>
      <c r="AU106" s="16" t="n"/>
      <c r="AV106" s="16" t="n"/>
      <c r="AW106" s="16" t="n"/>
      <c r="AX106" s="16" t="n"/>
      <c r="AY106" s="16" t="n"/>
      <c r="AZ106" s="16" t="n"/>
      <c r="BA106" s="16" t="n"/>
      <c r="BB106" s="16" t="n"/>
      <c r="BC106" s="16" t="n"/>
      <c r="BD106" s="16" t="n"/>
      <c r="BE106" s="16" t="n"/>
      <c r="BF106" s="16" t="n"/>
      <c r="BG106" s="16" t="n"/>
      <c r="BH106" s="16" t="n"/>
      <c r="BI106" s="16" t="n"/>
      <c r="BJ106" s="16" t="n"/>
      <c r="BK106" s="16" t="n"/>
      <c r="BL106" s="16" t="n"/>
      <c r="BM106" s="16" t="n"/>
      <c r="BN106" s="16" t="n"/>
      <c r="BO106" s="16" t="n"/>
      <c r="BP106" s="16" t="n"/>
      <c r="BQ106" s="16" t="n"/>
      <c r="BR106" s="16" t="n"/>
      <c r="BS106" s="16" t="n"/>
      <c r="BT106" s="16" t="n"/>
      <c r="BU106" s="16" t="n"/>
      <c r="BV106" s="16" t="n"/>
      <c r="BW106" s="16" t="n"/>
      <c r="BX106" s="16" t="n"/>
      <c r="BY106" s="16" t="n"/>
      <c r="BZ106" s="16" t="n"/>
      <c r="CA106" s="16" t="n"/>
      <c r="CB106" s="16" t="n"/>
      <c r="CC106" s="16" t="n"/>
      <c r="CD106" s="16" t="n"/>
      <c r="CE106" s="16" t="n"/>
      <c r="CF106" s="16" t="n"/>
      <c r="CG106" s="16" t="n"/>
      <c r="CH106" s="16" t="n"/>
      <c r="CI106" s="16" t="n"/>
      <c r="CJ106" s="16" t="n"/>
      <c r="CK106" s="16" t="n"/>
      <c r="CL106" s="16" t="n"/>
      <c r="CM106" s="16" t="n"/>
      <c r="CN106" s="16" t="n"/>
      <c r="CO106" s="16" t="n"/>
      <c r="CP106" s="16" t="n"/>
      <c r="CQ106" s="16" t="n"/>
      <c r="CR106" s="16" t="n"/>
      <c r="CS106" s="16" t="n"/>
      <c r="CT106" s="16" t="n"/>
      <c r="CU106" s="16" t="n"/>
      <c r="CV106" s="16" t="n"/>
      <c r="CW106" s="16" t="n"/>
      <c r="CX106" s="16" t="n"/>
      <c r="CY106" s="16" t="n"/>
      <c r="CZ106" s="16" t="n"/>
    </row>
    <row r="107" ht="13.15" customFormat="1" customHeight="1" s="315">
      <c r="A107" s="81">
        <f>A106</f>
        <v/>
      </c>
      <c r="B107" s="81">
        <f>D107</f>
        <v/>
      </c>
      <c r="C107" s="81">
        <f>A107&amp;B107&amp;F107</f>
        <v/>
      </c>
      <c r="D107" s="64" t="inlineStr">
        <is>
          <t xml:space="preserve">PRIME VALUE PLAN (Self-Insured) </t>
        </is>
      </c>
      <c r="E107" s="394">
        <f>E4</f>
        <v/>
      </c>
      <c r="F107" s="246" t="inlineStr">
        <is>
          <t>EE</t>
        </is>
      </c>
      <c r="G107" s="244" t="n">
        <v>33</v>
      </c>
      <c r="H107" s="396" t="n">
        <v>518.77</v>
      </c>
      <c r="I107" s="396" t="n">
        <v>405.57</v>
      </c>
      <c r="J107" s="396" t="n">
        <v>113.2</v>
      </c>
      <c r="K107" s="397" t="n"/>
      <c r="L107" s="397" t="n"/>
      <c r="M107" s="397" t="n"/>
      <c r="N107" s="244" t="n">
        <v>10</v>
      </c>
      <c r="O107" s="244" t="n">
        <v>10</v>
      </c>
      <c r="P107" s="244" t="n">
        <v>9</v>
      </c>
      <c r="Q107" s="244" t="n">
        <v>10</v>
      </c>
      <c r="R107" s="244" t="n">
        <v>10</v>
      </c>
      <c r="S107" s="244" t="n">
        <v>9</v>
      </c>
      <c r="T107" s="244" t="n">
        <v>10</v>
      </c>
      <c r="U107" s="244" t="n">
        <v>11</v>
      </c>
      <c r="V107" s="244" t="n">
        <v>10</v>
      </c>
      <c r="W107" s="244" t="n">
        <v>11</v>
      </c>
      <c r="X107" s="244" t="n">
        <v>10</v>
      </c>
      <c r="Y107" s="244" t="n">
        <v>9</v>
      </c>
      <c r="Z107" s="244" t="n">
        <v>12</v>
      </c>
      <c r="AA107" s="244" t="n">
        <v>12</v>
      </c>
      <c r="AB107" s="244" t="n">
        <v>12</v>
      </c>
      <c r="AC107" s="244" t="n">
        <v>11</v>
      </c>
      <c r="AD107" s="244" t="n">
        <v>12</v>
      </c>
      <c r="AE107" s="244" t="n">
        <v>12</v>
      </c>
      <c r="AF107" s="244" t="n">
        <v>12</v>
      </c>
      <c r="AG107" s="244" t="n">
        <v>12</v>
      </c>
      <c r="AH107" s="244" t="n">
        <v>10</v>
      </c>
      <c r="AI107" s="244" t="n">
        <v>10</v>
      </c>
      <c r="AJ107" s="244" t="n">
        <v>9</v>
      </c>
      <c r="AK107" s="244" t="n">
        <v>9</v>
      </c>
      <c r="AL107" s="244" t="n">
        <v>12</v>
      </c>
      <c r="AM107" s="244" t="n">
        <v>11</v>
      </c>
      <c r="AN107" s="244" t="n">
        <v>12</v>
      </c>
      <c r="AO107" s="244" t="n">
        <v>12</v>
      </c>
      <c r="AP107" s="244" t="n">
        <v>12</v>
      </c>
      <c r="AQ107" s="244" t="n">
        <v>11</v>
      </c>
      <c r="AR107" s="244" t="n">
        <v>11</v>
      </c>
      <c r="AS107" s="244" t="n">
        <v>11</v>
      </c>
      <c r="AT107" s="244" t="n">
        <v>11</v>
      </c>
      <c r="AU107" s="244" t="n">
        <v>11</v>
      </c>
      <c r="AV107" s="244" t="n">
        <v>11</v>
      </c>
      <c r="AW107" s="244" t="n">
        <v>10</v>
      </c>
      <c r="AX107" s="244" t="n">
        <v>12</v>
      </c>
      <c r="AY107" s="244" t="n">
        <v>13</v>
      </c>
      <c r="AZ107" s="244" t="n">
        <v>13</v>
      </c>
      <c r="BA107" s="244" t="n">
        <v>13</v>
      </c>
      <c r="BB107" s="244" t="n">
        <v>13</v>
      </c>
      <c r="BC107" s="244" t="n">
        <v>13</v>
      </c>
      <c r="BD107" s="244" t="n">
        <v>12</v>
      </c>
      <c r="BE107" s="244" t="n">
        <v>11</v>
      </c>
      <c r="BF107" s="244" t="n">
        <v>10</v>
      </c>
      <c r="BG107" s="244" t="n">
        <v>10</v>
      </c>
      <c r="BH107" s="244" t="n">
        <v>7</v>
      </c>
      <c r="BI107" s="244" t="n">
        <v>7</v>
      </c>
      <c r="BJ107" s="244" t="n">
        <v>8</v>
      </c>
      <c r="BK107" s="244" t="n">
        <v>9</v>
      </c>
      <c r="BL107" s="244" t="n">
        <v>7</v>
      </c>
      <c r="BM107" s="244" t="n">
        <v>9</v>
      </c>
      <c r="BN107" s="244" t="n">
        <v>9</v>
      </c>
      <c r="BO107" s="244" t="n">
        <v>11</v>
      </c>
      <c r="BP107" s="244" t="n">
        <v>9</v>
      </c>
      <c r="BQ107" s="244" t="n">
        <v>9</v>
      </c>
      <c r="BR107" s="244" t="n">
        <v>9</v>
      </c>
      <c r="BS107" s="244" t="n">
        <v>8</v>
      </c>
      <c r="BT107" s="244" t="n">
        <v>6</v>
      </c>
      <c r="BU107" s="244" t="n">
        <v>11</v>
      </c>
      <c r="BV107" s="244" t="n">
        <v>15</v>
      </c>
      <c r="BW107" s="244" t="n">
        <v>15</v>
      </c>
      <c r="BX107" s="244" t="n">
        <v>14</v>
      </c>
      <c r="BY107" s="244" t="n">
        <v>14</v>
      </c>
      <c r="BZ107" s="244" t="n">
        <v>14</v>
      </c>
      <c r="CA107" s="244" t="n">
        <v>13</v>
      </c>
      <c r="CB107" s="244" t="n">
        <v>15</v>
      </c>
      <c r="CC107" s="244" t="n">
        <v>15</v>
      </c>
      <c r="CD107" s="244" t="n">
        <v>14</v>
      </c>
      <c r="CE107" s="244" t="n">
        <v>13</v>
      </c>
      <c r="CF107" s="244" t="n">
        <v>14</v>
      </c>
      <c r="CG107" s="244" t="n">
        <v>16</v>
      </c>
      <c r="CH107" s="244" t="n">
        <v>20</v>
      </c>
      <c r="CI107" s="244" t="n">
        <v>18</v>
      </c>
      <c r="CJ107" s="244" t="n">
        <v>21</v>
      </c>
      <c r="CK107" s="244" t="n">
        <v>22</v>
      </c>
      <c r="CL107" s="244" t="n">
        <v>18</v>
      </c>
      <c r="CM107" s="244" t="n">
        <v>17</v>
      </c>
      <c r="CN107" s="244" t="n">
        <v>21</v>
      </c>
      <c r="CO107" s="244" t="n">
        <v>22</v>
      </c>
      <c r="CP107" s="244" t="n">
        <v>22</v>
      </c>
      <c r="CQ107" s="244" t="n">
        <v>24</v>
      </c>
      <c r="CR107" s="244" t="n">
        <v>21</v>
      </c>
      <c r="CS107" s="244" t="n">
        <v>26</v>
      </c>
      <c r="CT107" s="244" t="n">
        <v>26</v>
      </c>
      <c r="CU107" s="244" t="n">
        <v>26</v>
      </c>
      <c r="CV107" s="244" t="n">
        <v>28</v>
      </c>
      <c r="CW107" s="244" t="n">
        <v>28</v>
      </c>
      <c r="CX107" s="323" t="n">
        <v>27</v>
      </c>
      <c r="CY107" s="244" t="n">
        <v>27</v>
      </c>
      <c r="CZ107" s="244" t="n">
        <v>32</v>
      </c>
    </row>
    <row r="108" ht="13.15" customFormat="1" customHeight="1" s="315">
      <c r="A108" s="81">
        <f>A107</f>
        <v/>
      </c>
      <c r="B108" s="81">
        <f>B107</f>
        <v/>
      </c>
      <c r="C108" s="81">
        <f>A108&amp;B108&amp;F108</f>
        <v/>
      </c>
      <c r="D108" s="22" t="n"/>
      <c r="E108" s="398" t="n"/>
      <c r="F108" s="246" t="inlineStr">
        <is>
          <t>EE &amp; Spouse</t>
        </is>
      </c>
      <c r="G108" s="244" t="n">
        <v>4</v>
      </c>
      <c r="H108" s="396" t="n">
        <v>1037.57</v>
      </c>
      <c r="I108" s="396">
        <f>+H108-J108</f>
        <v/>
      </c>
      <c r="J108" s="396" t="n">
        <v>240.98</v>
      </c>
      <c r="K108" s="397" t="n"/>
      <c r="L108" s="397" t="n"/>
      <c r="M108" s="397" t="n"/>
      <c r="N108" s="244" t="n">
        <v>1</v>
      </c>
      <c r="O108" s="244" t="n">
        <v>2</v>
      </c>
      <c r="P108" s="244" t="n">
        <v>1</v>
      </c>
      <c r="Q108" s="244" t="n">
        <v>3</v>
      </c>
      <c r="R108" s="244" t="n">
        <v>3</v>
      </c>
      <c r="S108" s="244" t="n">
        <v>3</v>
      </c>
      <c r="T108" s="244" t="n">
        <v>3</v>
      </c>
      <c r="U108" s="244" t="n">
        <v>3</v>
      </c>
      <c r="V108" s="244" t="n">
        <v>3</v>
      </c>
      <c r="W108" s="244" t="n">
        <v>2</v>
      </c>
      <c r="X108" s="244" t="n">
        <v>1</v>
      </c>
      <c r="Y108" s="244" t="n">
        <v>1</v>
      </c>
      <c r="Z108" s="244" t="n">
        <v>2</v>
      </c>
      <c r="AA108" s="244" t="n">
        <v>2</v>
      </c>
      <c r="AB108" s="244" t="n">
        <v>2</v>
      </c>
      <c r="AC108" s="244" t="n">
        <v>2</v>
      </c>
      <c r="AD108" s="244" t="n">
        <v>2</v>
      </c>
      <c r="AE108" s="244" t="n">
        <v>2</v>
      </c>
      <c r="AF108" s="244" t="n">
        <v>2</v>
      </c>
      <c r="AG108" s="244" t="n">
        <v>2</v>
      </c>
      <c r="AH108" s="244" t="n">
        <v>2</v>
      </c>
      <c r="AI108" s="244" t="n">
        <v>2</v>
      </c>
      <c r="AJ108" s="244" t="n">
        <v>2</v>
      </c>
      <c r="AK108" s="244" t="n">
        <v>2</v>
      </c>
      <c r="AL108" s="244" t="n">
        <v>1</v>
      </c>
      <c r="AM108" s="244" t="n">
        <v>1</v>
      </c>
      <c r="AN108" s="244" t="n">
        <v>1</v>
      </c>
      <c r="AO108" s="244" t="n">
        <v>1</v>
      </c>
      <c r="AP108" s="244" t="n">
        <v>1</v>
      </c>
      <c r="AQ108" s="244" t="n">
        <v>1</v>
      </c>
      <c r="AR108" s="244" t="n">
        <v>1</v>
      </c>
      <c r="AS108" s="244" t="n">
        <v>1</v>
      </c>
      <c r="AT108" s="244" t="n">
        <v>1</v>
      </c>
      <c r="AU108" s="244" t="n">
        <v>3</v>
      </c>
      <c r="AV108" s="244" t="n">
        <v>3</v>
      </c>
      <c r="AW108" s="244" t="n">
        <v>2</v>
      </c>
      <c r="AX108" s="244" t="n">
        <v>2</v>
      </c>
      <c r="AY108" s="244" t="n">
        <v>0</v>
      </c>
      <c r="AZ108" s="244" t="n">
        <v>0</v>
      </c>
      <c r="BA108" s="244" t="n">
        <v>0</v>
      </c>
      <c r="BB108" s="244" t="n">
        <v>0</v>
      </c>
      <c r="BC108" s="244" t="n">
        <v>0</v>
      </c>
      <c r="BD108" s="244" t="n">
        <v>0</v>
      </c>
      <c r="BE108" s="244" t="n">
        <v>0</v>
      </c>
      <c r="BF108" s="244" t="n">
        <v>0</v>
      </c>
      <c r="BG108" s="244" t="n">
        <v>0</v>
      </c>
      <c r="BH108" s="244" t="n">
        <v>0</v>
      </c>
      <c r="BI108" s="244" t="n">
        <v>0</v>
      </c>
      <c r="BJ108" s="244" t="n">
        <v>0</v>
      </c>
      <c r="BK108" s="244" t="n">
        <v>1</v>
      </c>
      <c r="BL108" s="244" t="n">
        <v>1</v>
      </c>
      <c r="BM108" s="244" t="n">
        <v>1</v>
      </c>
      <c r="BN108" s="244" t="n">
        <v>1</v>
      </c>
      <c r="BO108" s="244" t="n">
        <v>1</v>
      </c>
      <c r="BP108" s="244" t="n">
        <v>1</v>
      </c>
      <c r="BQ108" s="244" t="n">
        <v>1</v>
      </c>
      <c r="BR108" s="244" t="n">
        <v>1</v>
      </c>
      <c r="BS108" s="244" t="n">
        <v>1</v>
      </c>
      <c r="BT108" s="244" t="n">
        <v>1</v>
      </c>
      <c r="BU108" s="244" t="n">
        <v>1</v>
      </c>
      <c r="BV108" s="244" t="n">
        <v>1</v>
      </c>
      <c r="BW108" s="244" t="n">
        <v>1</v>
      </c>
      <c r="BX108" s="244" t="n">
        <v>1</v>
      </c>
      <c r="BY108" s="244" t="n">
        <v>1</v>
      </c>
      <c r="BZ108" s="244" t="n">
        <v>0</v>
      </c>
      <c r="CA108" s="244" t="n">
        <v>0</v>
      </c>
      <c r="CB108" s="244" t="n">
        <v>0</v>
      </c>
      <c r="CC108" s="244" t="n">
        <v>0</v>
      </c>
      <c r="CD108" s="244" t="n">
        <v>0</v>
      </c>
      <c r="CE108" s="244" t="n">
        <v>0</v>
      </c>
      <c r="CF108" s="244" t="n">
        <v>0</v>
      </c>
      <c r="CG108" s="244" t="n">
        <v>0</v>
      </c>
      <c r="CH108" s="244" t="n">
        <v>0</v>
      </c>
      <c r="CI108" s="244" t="n">
        <v>0</v>
      </c>
      <c r="CJ108" s="244" t="n">
        <v>0</v>
      </c>
      <c r="CK108" s="244" t="n">
        <v>0</v>
      </c>
      <c r="CL108" s="244" t="n">
        <v>1</v>
      </c>
      <c r="CM108" s="244" t="n">
        <v>1</v>
      </c>
      <c r="CN108" s="244" t="n">
        <v>1</v>
      </c>
      <c r="CO108" s="244" t="n">
        <v>2</v>
      </c>
      <c r="CP108" s="244" t="n">
        <v>2</v>
      </c>
      <c r="CQ108" s="244" t="n">
        <v>2</v>
      </c>
      <c r="CR108" s="244" t="n">
        <v>3</v>
      </c>
      <c r="CS108" s="244" t="n">
        <v>4</v>
      </c>
      <c r="CT108" s="244" t="n">
        <v>5</v>
      </c>
      <c r="CU108" s="244" t="n">
        <v>5</v>
      </c>
      <c r="CV108" s="244" t="n">
        <v>5</v>
      </c>
      <c r="CW108" s="244" t="n">
        <v>4</v>
      </c>
      <c r="CX108" s="323" t="n">
        <v>4</v>
      </c>
      <c r="CY108" s="244" t="n">
        <v>4</v>
      </c>
      <c r="CZ108" s="244" t="n">
        <v>4</v>
      </c>
    </row>
    <row r="109" ht="13.15" customFormat="1" customHeight="1" s="315">
      <c r="A109" s="81">
        <f>A108</f>
        <v/>
      </c>
      <c r="B109" s="81">
        <f>B108</f>
        <v/>
      </c>
      <c r="C109" s="81">
        <f>A109&amp;B109&amp;F109</f>
        <v/>
      </c>
      <c r="D109" s="22" t="n"/>
      <c r="E109" s="398" t="n"/>
      <c r="F109" s="246" t="inlineStr">
        <is>
          <t>EE &amp; Child(ren)</t>
        </is>
      </c>
      <c r="G109" s="244" t="n">
        <v>3</v>
      </c>
      <c r="H109" s="396" t="n">
        <v>933.8</v>
      </c>
      <c r="I109" s="396">
        <f>+H109-J109</f>
        <v/>
      </c>
      <c r="J109" s="396" t="n">
        <v>201.22</v>
      </c>
      <c r="K109" s="397" t="n"/>
      <c r="L109" s="397" t="n"/>
      <c r="M109" s="397" t="n"/>
      <c r="N109" s="244" t="n">
        <v>1</v>
      </c>
      <c r="O109" s="244" t="n">
        <v>1</v>
      </c>
      <c r="P109" s="244" t="n">
        <v>1</v>
      </c>
      <c r="Q109" s="244" t="n">
        <v>2</v>
      </c>
      <c r="R109" s="244" t="n">
        <v>2</v>
      </c>
      <c r="S109" s="244" t="n">
        <v>2</v>
      </c>
      <c r="T109" s="244" t="n">
        <v>2</v>
      </c>
      <c r="U109" s="244" t="n">
        <v>2</v>
      </c>
      <c r="V109" s="244" t="n">
        <v>2</v>
      </c>
      <c r="W109" s="244" t="n">
        <v>2</v>
      </c>
      <c r="X109" s="244" t="n">
        <v>2</v>
      </c>
      <c r="Y109" s="244" t="n">
        <v>2</v>
      </c>
      <c r="Z109" s="244" t="n">
        <v>2</v>
      </c>
      <c r="AA109" s="244" t="n">
        <v>2</v>
      </c>
      <c r="AB109" s="244" t="n">
        <v>2</v>
      </c>
      <c r="AC109" s="244" t="n">
        <v>2</v>
      </c>
      <c r="AD109" s="244" t="n">
        <v>2</v>
      </c>
      <c r="AE109" s="244" t="n">
        <v>2</v>
      </c>
      <c r="AF109" s="244" t="n">
        <v>2</v>
      </c>
      <c r="AG109" s="244" t="n">
        <v>3</v>
      </c>
      <c r="AH109" s="244" t="n">
        <v>2</v>
      </c>
      <c r="AI109" s="244" t="n">
        <v>2</v>
      </c>
      <c r="AJ109" s="244" t="n">
        <v>5</v>
      </c>
      <c r="AK109" s="244" t="n">
        <v>5</v>
      </c>
      <c r="AL109" s="244" t="n">
        <v>5</v>
      </c>
      <c r="AM109" s="244" t="n">
        <v>4</v>
      </c>
      <c r="AN109" s="244" t="n">
        <v>3</v>
      </c>
      <c r="AO109" s="244" t="n">
        <v>3</v>
      </c>
      <c r="AP109" s="244" t="n">
        <v>3</v>
      </c>
      <c r="AQ109" s="244" t="n">
        <v>3</v>
      </c>
      <c r="AR109" s="244" t="n">
        <v>3</v>
      </c>
      <c r="AS109" s="244" t="n">
        <v>3</v>
      </c>
      <c r="AT109" s="244" t="n">
        <v>3</v>
      </c>
      <c r="AU109" s="244" t="n">
        <v>3</v>
      </c>
      <c r="AV109" s="244" t="n">
        <v>3</v>
      </c>
      <c r="AW109" s="244" t="n">
        <v>3</v>
      </c>
      <c r="AX109" s="244" t="n">
        <v>2</v>
      </c>
      <c r="AY109" s="244" t="n">
        <v>2</v>
      </c>
      <c r="AZ109" s="244" t="n">
        <v>1</v>
      </c>
      <c r="BA109" s="244" t="n">
        <v>1</v>
      </c>
      <c r="BB109" s="244" t="n">
        <v>1</v>
      </c>
      <c r="BC109" s="244" t="n">
        <v>1</v>
      </c>
      <c r="BD109" s="244" t="n">
        <v>1</v>
      </c>
      <c r="BE109" s="244" t="n">
        <v>1</v>
      </c>
      <c r="BF109" s="244" t="n">
        <v>1</v>
      </c>
      <c r="BG109" s="244" t="n">
        <v>1</v>
      </c>
      <c r="BH109" s="244" t="n">
        <v>1</v>
      </c>
      <c r="BI109" s="244" t="n">
        <v>1</v>
      </c>
      <c r="BJ109" s="244" t="n">
        <v>1</v>
      </c>
      <c r="BK109" s="244" t="n">
        <v>2</v>
      </c>
      <c r="BL109" s="244" t="n">
        <v>3</v>
      </c>
      <c r="BM109" s="244" t="n">
        <v>3</v>
      </c>
      <c r="BN109" s="244" t="n">
        <v>3</v>
      </c>
      <c r="BO109" s="244" t="n">
        <v>3</v>
      </c>
      <c r="BP109" s="244" t="n">
        <v>3</v>
      </c>
      <c r="BQ109" s="244" t="n">
        <v>3</v>
      </c>
      <c r="BR109" s="244" t="n">
        <v>3</v>
      </c>
      <c r="BS109" s="244" t="n">
        <v>3</v>
      </c>
      <c r="BT109" s="244" t="n">
        <v>3</v>
      </c>
      <c r="BU109" s="244" t="n">
        <v>3</v>
      </c>
      <c r="BV109" s="244" t="n">
        <v>4</v>
      </c>
      <c r="BW109" s="244" t="n">
        <v>3</v>
      </c>
      <c r="BX109" s="244" t="n">
        <v>3</v>
      </c>
      <c r="BY109" s="244" t="n">
        <v>3</v>
      </c>
      <c r="BZ109" s="244" t="n">
        <v>4</v>
      </c>
      <c r="CA109" s="244" t="n">
        <v>4</v>
      </c>
      <c r="CB109" s="244" t="n">
        <v>4</v>
      </c>
      <c r="CC109" s="244" t="n">
        <v>4</v>
      </c>
      <c r="CD109" s="244" t="n">
        <v>4</v>
      </c>
      <c r="CE109" s="244" t="n">
        <v>4</v>
      </c>
      <c r="CF109" s="244" t="n">
        <v>4</v>
      </c>
      <c r="CG109" s="244" t="n">
        <v>4</v>
      </c>
      <c r="CH109" s="244" t="n">
        <v>4</v>
      </c>
      <c r="CI109" s="244" t="n">
        <v>4</v>
      </c>
      <c r="CJ109" s="244" t="n">
        <v>4</v>
      </c>
      <c r="CK109" s="244" t="n">
        <v>4</v>
      </c>
      <c r="CL109" s="244" t="n">
        <v>5</v>
      </c>
      <c r="CM109" s="244" t="n">
        <v>5</v>
      </c>
      <c r="CN109" s="244" t="n">
        <v>5</v>
      </c>
      <c r="CO109" s="244" t="n">
        <v>3</v>
      </c>
      <c r="CP109" s="244" t="n">
        <v>3</v>
      </c>
      <c r="CQ109" s="244" t="n">
        <v>2</v>
      </c>
      <c r="CR109" s="244" t="n">
        <v>2</v>
      </c>
      <c r="CS109" s="244" t="n">
        <v>2</v>
      </c>
      <c r="CT109" s="244" t="n">
        <v>2</v>
      </c>
      <c r="CU109" s="244" t="n">
        <v>2</v>
      </c>
      <c r="CV109" s="244" t="n">
        <v>3</v>
      </c>
      <c r="CW109" s="244" t="n">
        <v>3</v>
      </c>
      <c r="CX109" s="323" t="n">
        <v>3</v>
      </c>
      <c r="CY109" s="244" t="n">
        <v>3</v>
      </c>
      <c r="CZ109" s="244" t="n">
        <v>3</v>
      </c>
    </row>
    <row r="110" ht="13.15" customFormat="1" customHeight="1" s="315">
      <c r="A110" s="81">
        <f>A109</f>
        <v/>
      </c>
      <c r="B110" s="81">
        <f>B109</f>
        <v/>
      </c>
      <c r="C110" s="81">
        <f>A110&amp;B110&amp;F110</f>
        <v/>
      </c>
      <c r="D110" s="22" t="n"/>
      <c r="E110" s="398" t="n"/>
      <c r="F110" s="246" t="inlineStr">
        <is>
          <t>EE &amp; Family</t>
        </is>
      </c>
      <c r="G110" s="245" t="n">
        <v>3</v>
      </c>
      <c r="H110" s="400" t="n">
        <v>1556.37</v>
      </c>
      <c r="I110" s="400">
        <f>+H110-J110</f>
        <v/>
      </c>
      <c r="J110" s="400" t="n">
        <v>401.5899999999999</v>
      </c>
      <c r="K110" s="408" t="n"/>
      <c r="L110" s="408" t="n"/>
      <c r="M110" s="408" t="n"/>
      <c r="N110" s="245" t="n">
        <v>0</v>
      </c>
      <c r="O110" s="245" t="n">
        <v>0</v>
      </c>
      <c r="P110" s="245" t="n">
        <v>0</v>
      </c>
      <c r="Q110" s="245" t="n">
        <v>0</v>
      </c>
      <c r="R110" s="245" t="n">
        <v>0</v>
      </c>
      <c r="S110" s="245" t="n">
        <v>0</v>
      </c>
      <c r="T110" s="245" t="n">
        <v>0</v>
      </c>
      <c r="U110" s="245" t="n">
        <v>0</v>
      </c>
      <c r="V110" s="245" t="n">
        <v>0</v>
      </c>
      <c r="W110" s="245" t="n">
        <v>0</v>
      </c>
      <c r="X110" s="245" t="n">
        <v>0</v>
      </c>
      <c r="Y110" s="245" t="n">
        <v>0</v>
      </c>
      <c r="Z110" s="245" t="n">
        <v>0</v>
      </c>
      <c r="AA110" s="245" t="n">
        <v>0</v>
      </c>
      <c r="AB110" s="245" t="n">
        <v>0</v>
      </c>
      <c r="AC110" s="245" t="n">
        <v>0</v>
      </c>
      <c r="AD110" s="245" t="n">
        <v>0</v>
      </c>
      <c r="AE110" s="245" t="n">
        <v>0</v>
      </c>
      <c r="AF110" s="245" t="n">
        <v>0</v>
      </c>
      <c r="AG110" s="245" t="n">
        <v>0</v>
      </c>
      <c r="AH110" s="245" t="n">
        <v>0</v>
      </c>
      <c r="AI110" s="245" t="n">
        <v>0</v>
      </c>
      <c r="AJ110" s="245" t="n">
        <v>0</v>
      </c>
      <c r="AK110" s="245" t="n">
        <v>0</v>
      </c>
      <c r="AL110" s="245" t="n">
        <v>0</v>
      </c>
      <c r="AM110" s="245" t="n">
        <v>0</v>
      </c>
      <c r="AN110" s="245" t="n">
        <v>0</v>
      </c>
      <c r="AO110" s="245" t="n">
        <v>0</v>
      </c>
      <c r="AP110" s="245" t="n">
        <v>1</v>
      </c>
      <c r="AQ110" s="245" t="n">
        <v>1</v>
      </c>
      <c r="AR110" s="245" t="n">
        <v>1</v>
      </c>
      <c r="AS110" s="245" t="n">
        <v>1</v>
      </c>
      <c r="AT110" s="245" t="n">
        <v>1</v>
      </c>
      <c r="AU110" s="245" t="n">
        <v>1</v>
      </c>
      <c r="AV110" s="245" t="n">
        <v>1</v>
      </c>
      <c r="AW110" s="245" t="n">
        <v>1</v>
      </c>
      <c r="AX110" s="245" t="n">
        <v>1</v>
      </c>
      <c r="AY110" s="245" t="n">
        <v>1</v>
      </c>
      <c r="AZ110" s="245" t="n">
        <v>1</v>
      </c>
      <c r="BA110" s="245" t="n">
        <v>1</v>
      </c>
      <c r="BB110" s="245" t="n">
        <v>1</v>
      </c>
      <c r="BC110" s="245" t="n">
        <v>2</v>
      </c>
      <c r="BD110" s="245" t="n">
        <v>2</v>
      </c>
      <c r="BE110" s="245" t="n">
        <v>2</v>
      </c>
      <c r="BF110" s="245" t="n">
        <v>2</v>
      </c>
      <c r="BG110" s="245" t="n">
        <v>2</v>
      </c>
      <c r="BH110" s="245" t="n">
        <v>2</v>
      </c>
      <c r="BI110" s="245" t="n">
        <v>2</v>
      </c>
      <c r="BJ110" s="245" t="n">
        <v>1</v>
      </c>
      <c r="BK110" s="245" t="n">
        <v>1</v>
      </c>
      <c r="BL110" s="245" t="n">
        <v>1</v>
      </c>
      <c r="BM110" s="245" t="n">
        <v>1</v>
      </c>
      <c r="BN110" s="245" t="n">
        <v>1</v>
      </c>
      <c r="BO110" s="245" t="n">
        <v>1</v>
      </c>
      <c r="BP110" s="245" t="n">
        <v>1</v>
      </c>
      <c r="BQ110" s="245" t="n">
        <v>1</v>
      </c>
      <c r="BR110" s="245" t="n">
        <v>1</v>
      </c>
      <c r="BS110" s="245" t="n">
        <v>1</v>
      </c>
      <c r="BT110" s="245" t="n">
        <v>1</v>
      </c>
      <c r="BU110" s="245" t="n">
        <v>1</v>
      </c>
      <c r="BV110" s="245" t="n">
        <v>1</v>
      </c>
      <c r="BW110" s="245" t="n">
        <v>1</v>
      </c>
      <c r="BX110" s="245" t="n">
        <v>1</v>
      </c>
      <c r="BY110" s="245" t="n">
        <v>1</v>
      </c>
      <c r="BZ110" s="245" t="n">
        <v>1</v>
      </c>
      <c r="CA110" s="245" t="n">
        <v>1</v>
      </c>
      <c r="CB110" s="245" t="n">
        <v>1</v>
      </c>
      <c r="CC110" s="245" t="n">
        <v>1</v>
      </c>
      <c r="CD110" s="245" t="n">
        <v>1</v>
      </c>
      <c r="CE110" s="245" t="n">
        <v>1</v>
      </c>
      <c r="CF110" s="245" t="n">
        <v>1</v>
      </c>
      <c r="CG110" s="245" t="n">
        <v>1</v>
      </c>
      <c r="CH110" s="245" t="n">
        <v>1</v>
      </c>
      <c r="CI110" s="245" t="n">
        <v>2</v>
      </c>
      <c r="CJ110" s="245" t="n">
        <v>2</v>
      </c>
      <c r="CK110" s="245" t="n">
        <v>2</v>
      </c>
      <c r="CL110" s="245" t="n">
        <v>2</v>
      </c>
      <c r="CM110" s="245" t="n">
        <v>2</v>
      </c>
      <c r="CN110" s="245" t="n">
        <v>1</v>
      </c>
      <c r="CO110" s="245" t="n">
        <v>2</v>
      </c>
      <c r="CP110" s="245" t="n">
        <v>2</v>
      </c>
      <c r="CQ110" s="245" t="n">
        <v>3</v>
      </c>
      <c r="CR110" s="245" t="n">
        <v>3</v>
      </c>
      <c r="CS110" s="245" t="n">
        <v>3</v>
      </c>
      <c r="CT110" s="245" t="n">
        <v>2</v>
      </c>
      <c r="CU110" s="245" t="n">
        <v>0</v>
      </c>
      <c r="CV110" s="245" t="n">
        <v>0</v>
      </c>
      <c r="CW110" s="245" t="n">
        <v>1</v>
      </c>
      <c r="CX110" s="324" t="n">
        <v>1</v>
      </c>
      <c r="CY110" s="245" t="n">
        <v>2</v>
      </c>
      <c r="CZ110" s="245" t="n">
        <v>2</v>
      </c>
    </row>
    <row r="111" ht="13.15" customFormat="1" customHeight="1" s="315">
      <c r="A111" s="81">
        <f>A110</f>
        <v/>
      </c>
      <c r="B111" s="81">
        <f>B110</f>
        <v/>
      </c>
      <c r="C111" s="81" t="n"/>
      <c r="D111" s="20" t="n"/>
      <c r="E111" s="398" t="n"/>
      <c r="F111" s="69" t="inlineStr">
        <is>
          <t>Estimated Monthly Premium</t>
        </is>
      </c>
      <c r="G111" s="94">
        <f>SUM(G107:G110)</f>
        <v/>
      </c>
      <c r="H111" s="401">
        <f>SUMPRODUCT(H107:H110,$G107:$G110)</f>
        <v/>
      </c>
      <c r="I111" s="401">
        <f>SUMPRODUCT(I107:I110,$G107:$G110)</f>
        <v/>
      </c>
      <c r="J111" s="401">
        <f>SUMPRODUCT(J107:J110,$G107:$G110)</f>
        <v/>
      </c>
      <c r="K111" s="402" t="n"/>
      <c r="L111" s="402" t="n"/>
      <c r="M111" s="402" t="n"/>
      <c r="N111" s="94" t="n">
        <v>12</v>
      </c>
      <c r="O111" s="94" t="n">
        <v>13</v>
      </c>
      <c r="P111" s="94" t="n">
        <v>11</v>
      </c>
      <c r="Q111" s="94" t="n">
        <v>15</v>
      </c>
      <c r="R111" s="94" t="n">
        <v>15</v>
      </c>
      <c r="S111" s="94">
        <f>SUM(S107:S110)</f>
        <v/>
      </c>
      <c r="T111" s="94">
        <f>SUM(T107:T110)</f>
        <v/>
      </c>
      <c r="U111" s="94">
        <f>SUM(U107:U110)</f>
        <v/>
      </c>
      <c r="V111" s="94">
        <f>SUM(V107:V110)</f>
        <v/>
      </c>
      <c r="W111" s="94">
        <f>SUM(W107:W110)</f>
        <v/>
      </c>
      <c r="X111" s="94">
        <f>SUM(X107:X110)</f>
        <v/>
      </c>
      <c r="Y111" s="94">
        <f>SUM(Y107:Y110)</f>
        <v/>
      </c>
      <c r="Z111" s="94">
        <f>SUM(Z107:Z110)</f>
        <v/>
      </c>
      <c r="AA111" s="94">
        <f>SUM(AA107:AA110)</f>
        <v/>
      </c>
      <c r="AB111" s="94">
        <f>SUM(AB107:AB110)</f>
        <v/>
      </c>
      <c r="AC111" s="94">
        <f>SUM(AC107:AC110)</f>
        <v/>
      </c>
      <c r="AD111" s="94">
        <f>SUM(AD107:AD110)</f>
        <v/>
      </c>
      <c r="AE111" s="94">
        <f>SUM(AE107:AE110)</f>
        <v/>
      </c>
      <c r="AF111" s="94">
        <f>SUM(AF107:AF110)</f>
        <v/>
      </c>
      <c r="AG111" s="94">
        <f>SUM(AG107:AG110)</f>
        <v/>
      </c>
      <c r="AH111" s="94">
        <f>SUM(AH107:AH110)</f>
        <v/>
      </c>
      <c r="AI111" s="94">
        <f>SUM(AI107:AI110)</f>
        <v/>
      </c>
      <c r="AJ111" s="94">
        <f>SUM(AJ107:AJ110)</f>
        <v/>
      </c>
      <c r="AK111" s="94">
        <f>SUM(AK107:AK110)</f>
        <v/>
      </c>
      <c r="AL111" s="94">
        <f>SUM(AL107:AL110)</f>
        <v/>
      </c>
      <c r="AM111" s="94">
        <f>SUM(AM107:AM110)</f>
        <v/>
      </c>
      <c r="AN111" s="94">
        <f>SUM(AN107:AN110)</f>
        <v/>
      </c>
      <c r="AO111" s="94">
        <f>SUM(AO107:AO110)</f>
        <v/>
      </c>
      <c r="AP111" s="94">
        <f>SUM(AP107:AP110)</f>
        <v/>
      </c>
      <c r="AQ111" s="94">
        <f>SUM(AQ107:AQ110)</f>
        <v/>
      </c>
      <c r="AR111" s="94">
        <f>SUM(AR107:AR110)</f>
        <v/>
      </c>
      <c r="AS111" s="94">
        <f>SUM(AS107:AS110)</f>
        <v/>
      </c>
      <c r="AT111" s="94">
        <f>SUM(AT107:AT110)</f>
        <v/>
      </c>
      <c r="AU111" s="94">
        <f>SUM(AU107:AU110)</f>
        <v/>
      </c>
      <c r="AV111" s="94">
        <f>SUM(AV107:AV110)</f>
        <v/>
      </c>
      <c r="AW111" s="94">
        <f>SUM(AW107:AW110)</f>
        <v/>
      </c>
      <c r="AX111" s="94">
        <f>SUM(AX107:AX110)</f>
        <v/>
      </c>
      <c r="AY111" s="94">
        <f>SUM(AY107:AY110)</f>
        <v/>
      </c>
      <c r="AZ111" s="94">
        <f>SUM(AZ107:AZ110)</f>
        <v/>
      </c>
      <c r="BA111" s="94">
        <f>SUM(BA107:BA110)</f>
        <v/>
      </c>
      <c r="BB111" s="94">
        <f>SUM(BB107:BB110)</f>
        <v/>
      </c>
      <c r="BC111" s="94">
        <f>SUM(BC107:BC110)</f>
        <v/>
      </c>
      <c r="BD111" s="94">
        <f>SUM(BD107:BD110)</f>
        <v/>
      </c>
      <c r="BE111" s="94">
        <f>SUM(BE107:BE110)</f>
        <v/>
      </c>
      <c r="BF111" s="94">
        <f>SUM(BF107:BF110)</f>
        <v/>
      </c>
      <c r="BG111" s="94">
        <f>SUM(BG107:BG110)</f>
        <v/>
      </c>
      <c r="BH111" s="94">
        <f>SUM(BH107:BH110)</f>
        <v/>
      </c>
      <c r="BI111" s="94">
        <f>SUM(BI107:BI110)</f>
        <v/>
      </c>
      <c r="BJ111" s="94">
        <f>SUM(BJ107:BJ110)</f>
        <v/>
      </c>
      <c r="BK111" s="94">
        <f>SUM(BK107:BK110)</f>
        <v/>
      </c>
      <c r="BL111" s="94">
        <f>SUM(BL107:BL110)</f>
        <v/>
      </c>
      <c r="BM111" s="94">
        <f>SUM(BM107:BM110)</f>
        <v/>
      </c>
      <c r="BN111" s="94">
        <f>SUM(BN107:BN110)</f>
        <v/>
      </c>
      <c r="BO111" s="94">
        <f>SUM(BO107:BO110)</f>
        <v/>
      </c>
      <c r="BP111" s="94">
        <f>SUM(BP107:BP110)</f>
        <v/>
      </c>
      <c r="BQ111" s="94">
        <f>SUM(BQ107:BQ110)</f>
        <v/>
      </c>
      <c r="BR111" s="94">
        <f>SUM(BR107:BR110)</f>
        <v/>
      </c>
      <c r="BS111" s="94">
        <f>SUM(BS107:BS110)</f>
        <v/>
      </c>
      <c r="BT111" s="94">
        <f>SUM(BT107:BT110)</f>
        <v/>
      </c>
      <c r="BU111" s="94">
        <f>SUM(BU107:BU110)</f>
        <v/>
      </c>
      <c r="BV111" s="94">
        <f>SUM(BV107:BV110)</f>
        <v/>
      </c>
      <c r="BW111" s="94">
        <f>SUM(BW107:BW110)</f>
        <v/>
      </c>
      <c r="BX111" s="94">
        <f>SUM(BX107:BX110)</f>
        <v/>
      </c>
      <c r="BY111" s="94">
        <f>SUM(BY107:BY110)</f>
        <v/>
      </c>
      <c r="BZ111" s="94">
        <f>SUM(BZ107:BZ110)</f>
        <v/>
      </c>
      <c r="CA111" s="94">
        <f>SUM(CA107:CA110)</f>
        <v/>
      </c>
      <c r="CB111" s="94">
        <f>SUM(CB107:CB110)</f>
        <v/>
      </c>
      <c r="CC111" s="94">
        <f>SUM(CC107:CC110)</f>
        <v/>
      </c>
      <c r="CD111" s="94">
        <f>SUM(CD107:CD110)</f>
        <v/>
      </c>
      <c r="CE111" s="94">
        <f>SUM(CE107:CE110)</f>
        <v/>
      </c>
      <c r="CF111" s="94">
        <f>SUM(CF107:CF110)</f>
        <v/>
      </c>
      <c r="CG111" s="94">
        <f>SUM(CG107:CG110)</f>
        <v/>
      </c>
      <c r="CH111" s="94">
        <f>SUM(CH107:CH110)</f>
        <v/>
      </c>
      <c r="CI111" s="94">
        <f>SUM(CI107:CI110)</f>
        <v/>
      </c>
      <c r="CJ111" s="94">
        <f>SUM(CJ107:CJ110)</f>
        <v/>
      </c>
      <c r="CK111" s="94">
        <f>SUM(CK107:CK110)</f>
        <v/>
      </c>
      <c r="CL111" s="94">
        <f>SUM(CL107:CL110)</f>
        <v/>
      </c>
      <c r="CM111" s="94">
        <f>SUM(CM107:CM110)</f>
        <v/>
      </c>
      <c r="CN111" s="94">
        <f>SUM(CN107:CN110)</f>
        <v/>
      </c>
      <c r="CO111" s="94">
        <f>SUM(CO107:CO110)</f>
        <v/>
      </c>
      <c r="CP111" s="94">
        <f>SUM(CP107:CP110)</f>
        <v/>
      </c>
      <c r="CQ111" s="94">
        <f>SUM(CQ107:CQ110)</f>
        <v/>
      </c>
      <c r="CR111" s="94">
        <f>SUM(CR107:CR110)</f>
        <v/>
      </c>
      <c r="CS111" s="94">
        <f>SUM(CS107:CS110)</f>
        <v/>
      </c>
      <c r="CT111" s="94">
        <f>SUM(CT107:CT110)</f>
        <v/>
      </c>
      <c r="CU111" s="94" t="n">
        <v>33</v>
      </c>
      <c r="CV111" s="94">
        <f>SUM(CV107:CV110)</f>
        <v/>
      </c>
      <c r="CW111" s="94">
        <f>SUM(CW107:CW110)</f>
        <v/>
      </c>
      <c r="CX111" s="94">
        <f>SUM(CX107:CX110)</f>
        <v/>
      </c>
      <c r="CY111" s="94">
        <f>SUM(CY107:CY110)</f>
        <v/>
      </c>
      <c r="CZ111" s="94">
        <f>SUM(CZ107:CZ110)</f>
        <v/>
      </c>
    </row>
    <row r="112" ht="13.15" customFormat="1" customHeight="1" s="315">
      <c r="A112" s="81">
        <f>A111</f>
        <v/>
      </c>
      <c r="B112" s="81">
        <f>B111</f>
        <v/>
      </c>
      <c r="C112" s="81" t="n"/>
      <c r="D112" s="20" t="n"/>
      <c r="E112" s="398" t="n"/>
      <c r="F112" s="12" t="n"/>
      <c r="G112" s="16" t="n"/>
      <c r="H112" s="403" t="n"/>
      <c r="I112" s="403" t="n"/>
      <c r="J112" s="403" t="n"/>
      <c r="K112" s="404" t="n"/>
      <c r="L112" s="404" t="n"/>
      <c r="M112" s="404" t="n"/>
      <c r="N112" s="16" t="n"/>
      <c r="O112" s="16" t="n"/>
      <c r="P112" s="16" t="n"/>
      <c r="Q112" s="16" t="n"/>
      <c r="R112" s="16" t="n"/>
      <c r="S112" s="16" t="n"/>
      <c r="T112" s="16" t="n"/>
      <c r="U112" s="16" t="n"/>
      <c r="V112" s="16" t="n"/>
      <c r="W112" s="16" t="n"/>
      <c r="X112" s="16" t="n"/>
      <c r="Y112" s="16" t="n"/>
      <c r="Z112" s="16" t="n"/>
      <c r="AA112" s="16" t="n"/>
      <c r="AB112" s="16" t="n"/>
      <c r="AC112" s="16" t="n"/>
      <c r="AD112" s="16" t="n"/>
      <c r="AE112" s="16" t="n"/>
      <c r="AF112" s="16" t="n"/>
      <c r="AG112" s="16" t="n"/>
      <c r="AH112" s="16" t="n"/>
      <c r="AI112" s="16" t="n"/>
      <c r="AJ112" s="16" t="n"/>
      <c r="AK112" s="16" t="n"/>
      <c r="AL112" s="16" t="n"/>
      <c r="AM112" s="16" t="n"/>
      <c r="AN112" s="16" t="n"/>
      <c r="AO112" s="16" t="n"/>
      <c r="AP112" s="16" t="n"/>
      <c r="AQ112" s="16" t="n"/>
      <c r="AR112" s="16" t="n"/>
      <c r="AS112" s="16" t="n"/>
      <c r="AT112" s="16" t="n"/>
      <c r="AU112" s="16" t="n"/>
      <c r="AV112" s="16" t="n"/>
      <c r="AW112" s="16" t="n"/>
      <c r="AX112" s="16" t="n"/>
      <c r="AY112" s="16" t="n"/>
      <c r="AZ112" s="16" t="n"/>
      <c r="BA112" s="16" t="n"/>
      <c r="BB112" s="16" t="n"/>
      <c r="BC112" s="16" t="n"/>
      <c r="BD112" s="16" t="n"/>
      <c r="BE112" s="16" t="n"/>
      <c r="BF112" s="16" t="n"/>
      <c r="BG112" s="16" t="n"/>
      <c r="BH112" s="16" t="n"/>
      <c r="BI112" s="16" t="n"/>
      <c r="BJ112" s="16" t="n"/>
      <c r="BK112" s="16" t="n"/>
      <c r="BL112" s="16" t="n"/>
      <c r="BM112" s="16" t="n"/>
      <c r="BN112" s="16" t="n"/>
      <c r="BO112" s="16" t="n"/>
      <c r="BP112" s="16" t="n"/>
      <c r="BQ112" s="16" t="n"/>
      <c r="BR112" s="16" t="n"/>
      <c r="BS112" s="16" t="n"/>
      <c r="BT112" s="16" t="n"/>
      <c r="BU112" s="16" t="n"/>
      <c r="BV112" s="16" t="n"/>
      <c r="BW112" s="16" t="n"/>
      <c r="BX112" s="16" t="n"/>
      <c r="BY112" s="16" t="n"/>
      <c r="BZ112" s="16" t="n"/>
      <c r="CA112" s="16" t="n"/>
      <c r="CB112" s="16" t="n"/>
      <c r="CC112" s="16" t="n"/>
      <c r="CD112" s="16" t="n"/>
      <c r="CE112" s="16" t="n"/>
      <c r="CF112" s="16" t="n"/>
      <c r="CG112" s="16" t="n"/>
      <c r="CH112" s="16" t="n"/>
      <c r="CI112" s="16" t="n"/>
      <c r="CJ112" s="16" t="n"/>
      <c r="CK112" s="16" t="n"/>
      <c r="CL112" s="16" t="n"/>
      <c r="CM112" s="16" t="n"/>
      <c r="CN112" s="16" t="n"/>
      <c r="CO112" s="16" t="n"/>
      <c r="CP112" s="16" t="n"/>
      <c r="CQ112" s="16" t="n"/>
      <c r="CR112" s="16" t="n"/>
      <c r="CS112" s="16" t="n"/>
      <c r="CT112" s="16" t="n"/>
      <c r="CU112" s="16" t="n"/>
      <c r="CV112" s="16" t="n"/>
      <c r="CW112" s="16" t="n"/>
      <c r="CX112" s="16" t="n"/>
      <c r="CY112" s="16" t="n"/>
      <c r="CZ112" s="16" t="n"/>
    </row>
    <row r="113" ht="13.15" customHeight="1">
      <c r="A113" s="81">
        <f>A112</f>
        <v/>
      </c>
      <c r="B113" s="81">
        <f>B112</f>
        <v/>
      </c>
      <c r="D113" s="71" t="inlineStr">
        <is>
          <t>Total Medical Monthly</t>
        </is>
      </c>
      <c r="E113" s="405" t="n"/>
      <c r="F113" s="29" t="inlineStr">
        <is>
          <t>Total Medical Employees</t>
        </is>
      </c>
      <c r="G113" s="30">
        <f>+G105+G111</f>
        <v/>
      </c>
      <c r="H113" s="406">
        <f>H105+H111</f>
        <v/>
      </c>
      <c r="I113" s="406">
        <f>I105+I111</f>
        <v/>
      </c>
      <c r="J113" s="406">
        <f>J105+J111</f>
        <v/>
      </c>
      <c r="K113" s="407" t="n"/>
      <c r="L113" s="407" t="n"/>
      <c r="M113" s="407" t="n"/>
      <c r="N113" s="30" t="n">
        <v>274</v>
      </c>
      <c r="O113" s="30" t="n">
        <v>284</v>
      </c>
      <c r="P113" s="30" t="n">
        <v>285</v>
      </c>
      <c r="Q113" s="30" t="n">
        <v>290</v>
      </c>
      <c r="R113" s="30" t="n">
        <v>293</v>
      </c>
      <c r="S113" s="30">
        <f>+S105+S111</f>
        <v/>
      </c>
      <c r="T113" s="30">
        <f>+T105+T111</f>
        <v/>
      </c>
      <c r="U113" s="30">
        <f>+U105+U111</f>
        <v/>
      </c>
      <c r="V113" s="30">
        <f>+V105+V111</f>
        <v/>
      </c>
      <c r="W113" s="30">
        <f>+W105+W111</f>
        <v/>
      </c>
      <c r="X113" s="30">
        <f>+X105+X111</f>
        <v/>
      </c>
      <c r="Y113" s="30">
        <f>+Y105+Y111</f>
        <v/>
      </c>
      <c r="Z113" s="30">
        <f>+Z105+Z111</f>
        <v/>
      </c>
      <c r="AA113" s="30">
        <f>+AA105+AA111</f>
        <v/>
      </c>
      <c r="AB113" s="30">
        <f>+AB105+AB111</f>
        <v/>
      </c>
      <c r="AC113" s="30">
        <f>+AC105+AC111</f>
        <v/>
      </c>
      <c r="AD113" s="30">
        <f>+AD105+AD111</f>
        <v/>
      </c>
      <c r="AE113" s="30">
        <f>+AE105+AE111</f>
        <v/>
      </c>
      <c r="AF113" s="30">
        <f>+AF105+AF111</f>
        <v/>
      </c>
      <c r="AG113" s="30">
        <f>+AG105+AG111</f>
        <v/>
      </c>
      <c r="AH113" s="30">
        <f>+AH105+AH111</f>
        <v/>
      </c>
      <c r="AI113" s="30">
        <f>+AI105+AI111</f>
        <v/>
      </c>
      <c r="AJ113" s="30">
        <f>+AJ105+AJ111</f>
        <v/>
      </c>
      <c r="AK113" s="30">
        <f>+AK105+AK111</f>
        <v/>
      </c>
      <c r="AL113" s="30">
        <f>+AL105+AL111</f>
        <v/>
      </c>
      <c r="AM113" s="30">
        <f>+AM105+AM111</f>
        <v/>
      </c>
      <c r="AN113" s="30">
        <f>+AN105+AN111</f>
        <v/>
      </c>
      <c r="AO113" s="30">
        <f>+AO105+AO111</f>
        <v/>
      </c>
      <c r="AP113" s="30">
        <f>+AP105+AP111</f>
        <v/>
      </c>
      <c r="AQ113" s="30">
        <f>+AQ105+AQ111</f>
        <v/>
      </c>
      <c r="AR113" s="30">
        <f>+AR105+AR111</f>
        <v/>
      </c>
      <c r="AS113" s="30">
        <f>+AS105+AS111</f>
        <v/>
      </c>
      <c r="AT113" s="30">
        <f>+AT105+AT111</f>
        <v/>
      </c>
      <c r="AU113" s="30">
        <f>+AU105+AU111</f>
        <v/>
      </c>
      <c r="AV113" s="30">
        <f>+AV105+AV111</f>
        <v/>
      </c>
      <c r="AW113" s="30">
        <f>+AW105+AW111</f>
        <v/>
      </c>
      <c r="AX113" s="30">
        <f>+AX105+AX111</f>
        <v/>
      </c>
      <c r="AY113" s="30">
        <f>+AY105+AY111</f>
        <v/>
      </c>
      <c r="AZ113" s="30">
        <f>+AZ105+AZ111</f>
        <v/>
      </c>
      <c r="BA113" s="30">
        <f>+BA105+BA111</f>
        <v/>
      </c>
      <c r="BB113" s="30">
        <f>+BB105+BB111</f>
        <v/>
      </c>
      <c r="BC113" s="30">
        <f>+BC105+BC111</f>
        <v/>
      </c>
      <c r="BD113" s="30">
        <f>+BD105+BD111</f>
        <v/>
      </c>
      <c r="BE113" s="30">
        <f>+BE105+BE111</f>
        <v/>
      </c>
      <c r="BF113" s="30">
        <f>+BF105+BF111</f>
        <v/>
      </c>
      <c r="BG113" s="30">
        <f>+BG105+BG111</f>
        <v/>
      </c>
      <c r="BH113" s="30">
        <f>+BH105+BH111</f>
        <v/>
      </c>
      <c r="BI113" s="30">
        <f>+BI105+BI111</f>
        <v/>
      </c>
      <c r="BJ113" s="30">
        <f>+BJ105+BJ111</f>
        <v/>
      </c>
      <c r="BK113" s="30">
        <f>+BK105+BK111</f>
        <v/>
      </c>
      <c r="BL113" s="30">
        <f>+BL105+BL111</f>
        <v/>
      </c>
      <c r="BM113" s="30">
        <f>+BM105+BM111</f>
        <v/>
      </c>
      <c r="BN113" s="30">
        <f>+BN105+BN111</f>
        <v/>
      </c>
      <c r="BO113" s="30">
        <f>+BO105+BO111</f>
        <v/>
      </c>
      <c r="BP113" s="30">
        <f>+BP105+BP111</f>
        <v/>
      </c>
      <c r="BQ113" s="30">
        <f>+BQ105+BQ111</f>
        <v/>
      </c>
      <c r="BR113" s="30">
        <f>+BR105+BR111</f>
        <v/>
      </c>
      <c r="BS113" s="30">
        <f>+BS105+BS111</f>
        <v/>
      </c>
      <c r="BT113" s="30">
        <f>+BT105+BT111</f>
        <v/>
      </c>
      <c r="BU113" s="30">
        <f>+BU105+BU111</f>
        <v/>
      </c>
      <c r="BV113" s="30">
        <f>+BV105+BV111</f>
        <v/>
      </c>
      <c r="BW113" s="30">
        <f>+BW105+BW111</f>
        <v/>
      </c>
      <c r="BX113" s="30">
        <f>+BX105+BX111</f>
        <v/>
      </c>
      <c r="BY113" s="30">
        <f>+BY105+BY111</f>
        <v/>
      </c>
      <c r="BZ113" s="30">
        <f>+BZ105+BZ111</f>
        <v/>
      </c>
      <c r="CA113" s="30">
        <f>+CA105+CA111</f>
        <v/>
      </c>
      <c r="CB113" s="30">
        <f>+CB105+CB111</f>
        <v/>
      </c>
      <c r="CC113" s="30">
        <f>+CC105+CC111</f>
        <v/>
      </c>
      <c r="CD113" s="30">
        <f>+CD105+CD111</f>
        <v/>
      </c>
      <c r="CE113" s="30">
        <f>+CE105+CE111</f>
        <v/>
      </c>
      <c r="CF113" s="30">
        <f>+CF105+CF111</f>
        <v/>
      </c>
      <c r="CG113" s="30">
        <f>+CG105+CG111</f>
        <v/>
      </c>
      <c r="CH113" s="30">
        <f>+CH105+CH111</f>
        <v/>
      </c>
      <c r="CI113" s="30">
        <f>+CI105+CI111</f>
        <v/>
      </c>
      <c r="CJ113" s="30">
        <f>+CJ105+CJ111</f>
        <v/>
      </c>
      <c r="CK113" s="30">
        <f>+CK105+CK111</f>
        <v/>
      </c>
      <c r="CL113" s="30">
        <f>+CL105+CL111</f>
        <v/>
      </c>
      <c r="CM113" s="30">
        <f>+CM105+CM111</f>
        <v/>
      </c>
      <c r="CN113" s="30">
        <f>+CN105+CN111</f>
        <v/>
      </c>
      <c r="CO113" s="30">
        <f>+CO105+CO111</f>
        <v/>
      </c>
      <c r="CP113" s="30">
        <f>+CP105+CP111</f>
        <v/>
      </c>
      <c r="CQ113" s="30">
        <f>+CQ105+CQ111</f>
        <v/>
      </c>
      <c r="CR113" s="30">
        <f>+CR105+CR111</f>
        <v/>
      </c>
      <c r="CS113" s="30">
        <f>+CS105+CS111</f>
        <v/>
      </c>
      <c r="CT113" s="30">
        <f>+CT105+CT111</f>
        <v/>
      </c>
      <c r="CU113" s="30" t="n">
        <v>282</v>
      </c>
      <c r="CV113" s="30">
        <f>+CV105+CV111</f>
        <v/>
      </c>
      <c r="CW113" s="30">
        <f>+CW105+CW111</f>
        <v/>
      </c>
      <c r="CX113" s="30">
        <f>+CX105+CX111</f>
        <v/>
      </c>
      <c r="CY113" s="30">
        <f>+CY105+CY111</f>
        <v/>
      </c>
      <c r="CZ113" s="30">
        <f>+CZ105+CZ111</f>
        <v/>
      </c>
    </row>
    <row r="114" ht="13.15" customHeight="1">
      <c r="A114" s="81">
        <f>A113</f>
        <v/>
      </c>
      <c r="B114" s="81">
        <f>B113</f>
        <v/>
      </c>
      <c r="D114" s="71" t="inlineStr">
        <is>
          <t>Total Medical Annual</t>
        </is>
      </c>
      <c r="E114" s="29" t="n"/>
      <c r="F114" s="89" t="n"/>
      <c r="G114" s="30" t="n"/>
      <c r="H114" s="406">
        <f>H113*12</f>
        <v/>
      </c>
      <c r="I114" s="406">
        <f>I113*12</f>
        <v/>
      </c>
      <c r="J114" s="406">
        <f>J113*12</f>
        <v/>
      </c>
      <c r="K114" s="407" t="n"/>
      <c r="L114" s="407" t="n"/>
      <c r="M114" s="407" t="n"/>
      <c r="N114" s="30" t="n"/>
      <c r="O114" s="30" t="n"/>
      <c r="P114" s="30" t="n"/>
      <c r="Q114" s="30" t="n"/>
      <c r="R114" s="30" t="n"/>
      <c r="S114" s="30" t="n"/>
      <c r="T114" s="30" t="n"/>
      <c r="U114" s="30" t="n"/>
      <c r="V114" s="30" t="n"/>
      <c r="W114" s="30" t="n"/>
      <c r="X114" s="30" t="n"/>
      <c r="Y114" s="30" t="n"/>
      <c r="Z114" s="30" t="n"/>
      <c r="AA114" s="30" t="n"/>
      <c r="AB114" s="30" t="n"/>
      <c r="AC114" s="30" t="n"/>
      <c r="AD114" s="30" t="n"/>
      <c r="AE114" s="30" t="n"/>
      <c r="AF114" s="30" t="n"/>
      <c r="AG114" s="30" t="n"/>
      <c r="AH114" s="30" t="n"/>
      <c r="AI114" s="30" t="n"/>
      <c r="AJ114" s="30" t="n"/>
      <c r="AK114" s="30" t="n"/>
      <c r="AL114" s="30" t="n"/>
      <c r="AM114" s="30" t="n"/>
      <c r="AN114" s="30" t="n"/>
      <c r="AO114" s="30" t="n"/>
      <c r="AP114" s="30" t="n"/>
      <c r="AQ114" s="30" t="n"/>
      <c r="AR114" s="30" t="n"/>
      <c r="AS114" s="30" t="n"/>
      <c r="AT114" s="30" t="n"/>
      <c r="AU114" s="30" t="n"/>
      <c r="AV114" s="30" t="n"/>
      <c r="AW114" s="30" t="n"/>
      <c r="AX114" s="30" t="n"/>
      <c r="AY114" s="30" t="n"/>
      <c r="AZ114" s="30" t="n"/>
      <c r="BA114" s="30" t="n"/>
      <c r="BB114" s="30" t="n"/>
      <c r="BC114" s="30" t="n"/>
      <c r="BD114" s="30" t="n"/>
      <c r="BE114" s="30" t="n"/>
      <c r="BF114" s="30" t="n"/>
      <c r="BG114" s="30" t="n"/>
      <c r="BH114" s="30" t="n"/>
      <c r="BI114" s="30" t="n"/>
      <c r="BJ114" s="30" t="n"/>
      <c r="BK114" s="30" t="n"/>
      <c r="BL114" s="30" t="n"/>
      <c r="BM114" s="30" t="n"/>
      <c r="BN114" s="30" t="n"/>
      <c r="BO114" s="30" t="n"/>
      <c r="BP114" s="30" t="n"/>
      <c r="BQ114" s="30" t="n"/>
      <c r="BR114" s="30" t="n"/>
      <c r="BS114" s="30" t="n"/>
      <c r="BT114" s="30" t="n"/>
      <c r="BU114" s="30" t="n"/>
      <c r="BV114" s="30" t="n"/>
      <c r="BW114" s="30" t="n"/>
      <c r="BX114" s="30" t="n"/>
      <c r="BY114" s="30" t="n"/>
      <c r="BZ114" s="30" t="n"/>
      <c r="CA114" s="30" t="n"/>
      <c r="CB114" s="30" t="n"/>
      <c r="CC114" s="30" t="n"/>
      <c r="CD114" s="30" t="n"/>
      <c r="CE114" s="30" t="n"/>
      <c r="CF114" s="30" t="n"/>
      <c r="CG114" s="30" t="n"/>
      <c r="CH114" s="30" t="n"/>
      <c r="CI114" s="30" t="n"/>
      <c r="CJ114" s="30" t="n"/>
      <c r="CK114" s="30" t="n"/>
      <c r="CL114" s="30" t="n"/>
      <c r="CM114" s="30" t="n"/>
      <c r="CN114" s="30" t="n"/>
      <c r="CO114" s="30" t="n"/>
      <c r="CP114" s="30" t="n"/>
      <c r="CQ114" s="30" t="n"/>
      <c r="CR114" s="30" t="n"/>
      <c r="CS114" s="30" t="n"/>
      <c r="CT114" s="30" t="n"/>
      <c r="CU114" s="30" t="n"/>
      <c r="CV114" s="30" t="n"/>
      <c r="CW114" s="30" t="n"/>
      <c r="CX114" s="30" t="n"/>
      <c r="CY114" s="30" t="n"/>
      <c r="CZ114" s="30" t="n"/>
    </row>
    <row r="115" ht="13.15" customHeight="1">
      <c r="A115" s="81">
        <f>A114</f>
        <v/>
      </c>
      <c r="B115" s="81">
        <f>B114</f>
        <v/>
      </c>
      <c r="D115" s="28" t="n"/>
      <c r="E115" s="90" t="n"/>
      <c r="F115" s="91" t="n"/>
      <c r="G115" s="91" t="n"/>
      <c r="H115" s="388" t="n"/>
      <c r="I115" s="388" t="n"/>
      <c r="J115" s="388" t="n"/>
      <c r="K115" s="389" t="n"/>
      <c r="L115" s="389" t="n"/>
      <c r="M115" s="389" t="n"/>
      <c r="N115" s="91" t="n"/>
      <c r="O115" s="91" t="n"/>
      <c r="P115" s="91" t="n"/>
      <c r="Q115" s="91" t="n"/>
      <c r="R115" s="91" t="n"/>
      <c r="S115" s="91" t="n"/>
      <c r="T115" s="91" t="n"/>
      <c r="U115" s="91" t="n"/>
      <c r="V115" s="91" t="n"/>
      <c r="W115" s="91" t="n"/>
      <c r="X115" s="91" t="n"/>
      <c r="Y115" s="91" t="n"/>
      <c r="Z115" s="91" t="n"/>
      <c r="AA115" s="91" t="n"/>
      <c r="AB115" s="91" t="n"/>
      <c r="AC115" s="91" t="n"/>
      <c r="AD115" s="91" t="n"/>
      <c r="AE115" s="91" t="n"/>
      <c r="AF115" s="91" t="n"/>
      <c r="AG115" s="91" t="n"/>
      <c r="AH115" s="91" t="n"/>
      <c r="AI115" s="91" t="n"/>
      <c r="AJ115" s="91" t="n"/>
      <c r="AK115" s="91" t="n"/>
      <c r="AL115" s="91" t="n"/>
      <c r="AM115" s="91" t="n"/>
      <c r="AN115" s="91" t="n"/>
      <c r="AO115" s="91" t="n"/>
      <c r="AP115" s="91" t="n"/>
      <c r="AQ115" s="91" t="n"/>
      <c r="AR115" s="91" t="n"/>
      <c r="AS115" s="91" t="n"/>
      <c r="AT115" s="91" t="n"/>
      <c r="AU115" s="91" t="n"/>
      <c r="AV115" s="91" t="n"/>
      <c r="AW115" s="91" t="n"/>
      <c r="AX115" s="91" t="n"/>
      <c r="AY115" s="91" t="n"/>
      <c r="AZ115" s="91" t="n"/>
      <c r="BA115" s="91" t="n"/>
      <c r="BB115" s="91" t="n"/>
      <c r="BC115" s="91" t="n"/>
      <c r="BD115" s="91" t="n"/>
      <c r="BE115" s="91" t="n"/>
      <c r="BF115" s="91" t="n"/>
      <c r="BG115" s="91" t="n"/>
      <c r="BH115" s="91" t="n"/>
      <c r="BI115" s="91" t="n"/>
      <c r="BJ115" s="91" t="n"/>
      <c r="BK115" s="91" t="n"/>
      <c r="BL115" s="91" t="n"/>
      <c r="BM115" s="91" t="n"/>
      <c r="BN115" s="91" t="n"/>
      <c r="BO115" s="91" t="n"/>
      <c r="BP115" s="91" t="n"/>
      <c r="BQ115" s="91" t="n"/>
      <c r="BR115" s="91" t="n"/>
      <c r="BS115" s="91" t="n"/>
      <c r="BT115" s="91" t="n"/>
      <c r="BU115" s="91" t="n"/>
      <c r="BV115" s="91" t="n"/>
      <c r="BW115" s="91" t="n"/>
      <c r="BX115" s="91" t="n"/>
      <c r="BY115" s="91" t="n"/>
      <c r="BZ115" s="91" t="n"/>
      <c r="CA115" s="91" t="n"/>
      <c r="CB115" s="91" t="n"/>
      <c r="CC115" s="91" t="n"/>
      <c r="CD115" s="91" t="n"/>
      <c r="CE115" s="91" t="n"/>
      <c r="CF115" s="91" t="n"/>
      <c r="CG115" s="91" t="n"/>
      <c r="CH115" s="91" t="n"/>
      <c r="CI115" s="91" t="n"/>
      <c r="CJ115" s="91" t="n"/>
      <c r="CK115" s="91" t="n"/>
      <c r="CL115" s="91" t="n"/>
      <c r="CM115" s="91" t="n"/>
      <c r="CN115" s="91" t="n"/>
      <c r="CO115" s="91" t="n"/>
      <c r="CP115" s="91" t="n"/>
      <c r="CQ115" s="91" t="n"/>
      <c r="CR115" s="91" t="n"/>
      <c r="CS115" s="91" t="n"/>
      <c r="CT115" s="91" t="n"/>
      <c r="CU115" s="91" t="n"/>
      <c r="CV115" s="91" t="n"/>
      <c r="CW115" s="91" t="n"/>
      <c r="CX115" s="91" t="n"/>
      <c r="CY115" s="91" t="n"/>
      <c r="CZ115" s="91" t="n"/>
    </row>
    <row r="116" hidden="1" ht="13.15" customFormat="1" customHeight="1" s="83">
      <c r="A116" s="81">
        <f>A115</f>
        <v/>
      </c>
      <c r="B116" s="81">
        <f>B115</f>
        <v/>
      </c>
      <c r="C116" s="81" t="n"/>
      <c r="D116" s="217" t="inlineStr">
        <is>
          <t>Hospital Business Services - Client ID H3120</t>
        </is>
      </c>
      <c r="E116" s="411" t="n"/>
      <c r="F116" s="219" t="n"/>
      <c r="G116" s="209" t="n"/>
      <c r="H116" s="412" t="n"/>
      <c r="I116" s="412" t="n"/>
      <c r="J116" s="413" t="n"/>
      <c r="K116" s="414" t="n"/>
      <c r="L116" s="414" t="n"/>
      <c r="M116" s="393" t="n"/>
      <c r="N116" s="111" t="n"/>
      <c r="O116" s="111" t="n"/>
      <c r="P116" s="111" t="n"/>
      <c r="Q116" s="111" t="n"/>
      <c r="R116" s="111" t="n"/>
      <c r="S116" s="111" t="n"/>
      <c r="T116" s="111" t="n"/>
      <c r="U116" s="111" t="n"/>
      <c r="V116" s="111" t="n"/>
      <c r="W116" s="111" t="n"/>
      <c r="X116" s="111" t="n"/>
      <c r="Y116" s="111" t="n"/>
      <c r="Z116" s="111" t="n"/>
      <c r="AA116" s="111" t="n"/>
      <c r="AB116" s="111" t="n"/>
      <c r="AC116" s="111" t="n"/>
      <c r="AD116" s="111" t="n"/>
      <c r="AE116" s="111" t="n"/>
      <c r="AF116" s="111" t="n"/>
      <c r="AG116" s="111" t="n"/>
      <c r="AH116" s="111" t="n"/>
      <c r="AI116" s="111" t="n"/>
      <c r="AJ116" s="111" t="n"/>
      <c r="AK116" s="111" t="n"/>
      <c r="AL116" s="209" t="n"/>
      <c r="AM116" s="209" t="n"/>
      <c r="AN116" s="209" t="n"/>
      <c r="AO116" s="209" t="n"/>
      <c r="AP116" s="209" t="n"/>
      <c r="AQ116" s="209" t="n"/>
      <c r="AR116" s="209" t="n"/>
      <c r="AS116" s="209" t="n"/>
      <c r="AT116" s="209" t="n"/>
      <c r="AU116" s="209" t="n"/>
      <c r="AV116" s="209" t="n"/>
      <c r="AW116" s="209" t="n"/>
      <c r="AX116" s="209" t="n"/>
      <c r="AY116" s="209" t="n"/>
      <c r="AZ116" s="209" t="n"/>
      <c r="BA116" s="209" t="n"/>
      <c r="BB116" s="209" t="n"/>
      <c r="BC116" s="209" t="n"/>
      <c r="BD116" s="209" t="n"/>
      <c r="BE116" s="209" t="n"/>
      <c r="BF116" s="209" t="n"/>
      <c r="BG116" s="209" t="n"/>
      <c r="BH116" s="209" t="n"/>
      <c r="BI116" s="209" t="n"/>
      <c r="BJ116" s="209" t="n"/>
      <c r="BK116" s="209" t="n"/>
      <c r="BL116" s="209" t="n"/>
      <c r="BM116" s="209" t="n"/>
      <c r="BN116" s="209" t="n"/>
      <c r="BO116" s="209" t="n"/>
      <c r="BP116" s="209" t="n"/>
      <c r="BQ116" s="209" t="n"/>
      <c r="BR116" s="209" t="n"/>
      <c r="BS116" s="209" t="n"/>
      <c r="BT116" s="209" t="n"/>
      <c r="BU116" s="209" t="n"/>
      <c r="BV116" s="209" t="n"/>
      <c r="BW116" s="209" t="n"/>
      <c r="BX116" s="209" t="n"/>
      <c r="BY116" s="209" t="n"/>
      <c r="BZ116" s="209" t="n"/>
      <c r="CA116" s="209" t="n"/>
      <c r="CB116" s="209" t="n"/>
      <c r="CC116" s="209" t="n"/>
      <c r="CD116" s="209" t="n"/>
      <c r="CE116" s="209" t="n"/>
      <c r="CF116" s="209" t="n"/>
      <c r="CG116" s="209" t="n"/>
      <c r="CH116" s="209" t="n"/>
      <c r="CI116" s="209" t="n"/>
      <c r="CJ116" s="209" t="n"/>
      <c r="CK116" s="209" t="n"/>
      <c r="CL116" s="209" t="n"/>
      <c r="CM116" s="209" t="n"/>
      <c r="CN116" s="209" t="n"/>
      <c r="CO116" s="209" t="n"/>
      <c r="CP116" s="209" t="n"/>
      <c r="CQ116" s="209" t="n"/>
      <c r="CR116" s="209" t="n"/>
      <c r="CS116" s="209" t="n"/>
      <c r="CT116" s="209" t="n"/>
      <c r="CU116" s="209" t="n"/>
      <c r="CV116" s="209" t="n"/>
      <c r="CW116" s="209" t="n"/>
      <c r="CX116" s="209" t="n"/>
      <c r="CY116" s="209" t="n"/>
      <c r="CZ116" s="209" t="n"/>
    </row>
    <row r="117" hidden="1" ht="13.15" customHeight="1">
      <c r="A117" s="81">
        <f>A116</f>
        <v/>
      </c>
      <c r="B117" s="81">
        <f>D117</f>
        <v/>
      </c>
      <c r="C117" s="81">
        <f>A117&amp;B117&amp;F117</f>
        <v/>
      </c>
      <c r="D117" s="197">
        <f>+$D$4</f>
        <v/>
      </c>
      <c r="E117" s="415">
        <f>E4</f>
        <v/>
      </c>
      <c r="F117" s="199" t="inlineStr">
        <is>
          <t>EE</t>
        </is>
      </c>
      <c r="G117" s="251" t="n"/>
      <c r="H117" s="413">
        <f>H4</f>
        <v/>
      </c>
      <c r="I117" s="413">
        <f>I4</f>
        <v/>
      </c>
      <c r="J117" s="413">
        <f>H117-I117</f>
        <v/>
      </c>
      <c r="K117" s="414" t="n"/>
      <c r="L117" s="414" t="n"/>
      <c r="M117" s="397" t="n"/>
      <c r="N117" s="244" t="n">
        <v>269</v>
      </c>
      <c r="O117" s="244" t="n">
        <v>277</v>
      </c>
      <c r="P117" s="244" t="n">
        <v>291</v>
      </c>
      <c r="Q117" s="244" t="n">
        <v>291</v>
      </c>
      <c r="R117" s="244" t="n">
        <v>294</v>
      </c>
      <c r="S117" s="244" t="n">
        <v>293</v>
      </c>
      <c r="T117" s="244" t="n">
        <v>288</v>
      </c>
      <c r="U117" s="244" t="n">
        <v>297</v>
      </c>
      <c r="V117" s="244" t="n">
        <v>298</v>
      </c>
      <c r="W117" s="244" t="n">
        <v>289</v>
      </c>
      <c r="X117" s="244" t="n">
        <v>291</v>
      </c>
      <c r="Y117" s="244" t="n">
        <v>308</v>
      </c>
      <c r="Z117" s="244" t="n">
        <v>298</v>
      </c>
      <c r="AA117" s="244" t="n">
        <v>285</v>
      </c>
      <c r="AB117" s="244" t="n">
        <v>285</v>
      </c>
      <c r="AC117" s="244" t="n">
        <v>278</v>
      </c>
      <c r="AD117" s="244" t="n">
        <v>269</v>
      </c>
      <c r="AE117" s="244" t="n">
        <v>245</v>
      </c>
      <c r="AF117" s="244" t="n">
        <v>238</v>
      </c>
      <c r="AG117" s="244" t="n">
        <v>230</v>
      </c>
      <c r="AH117" s="244" t="n">
        <v>221</v>
      </c>
      <c r="AI117" s="244" t="n">
        <v>221</v>
      </c>
      <c r="AJ117" s="244" t="n">
        <v>212</v>
      </c>
      <c r="AK117" s="244" t="n">
        <v>203</v>
      </c>
      <c r="AL117" s="251" t="n">
        <v>0</v>
      </c>
      <c r="AM117" s="251" t="n">
        <v>0</v>
      </c>
      <c r="AN117" s="251" t="n">
        <v>0</v>
      </c>
      <c r="AO117" s="251" t="n">
        <v>0</v>
      </c>
      <c r="AP117" s="251" t="n">
        <v>0</v>
      </c>
      <c r="AQ117" s="251" t="n">
        <v>0</v>
      </c>
      <c r="AR117" s="251" t="n">
        <v>0</v>
      </c>
      <c r="AS117" s="251" t="n">
        <v>0</v>
      </c>
      <c r="AT117" s="251" t="n">
        <v>0</v>
      </c>
      <c r="AU117" s="251" t="n">
        <v>0</v>
      </c>
      <c r="AV117" s="251" t="n">
        <v>0</v>
      </c>
      <c r="AW117" s="251" t="n">
        <v>0</v>
      </c>
      <c r="AX117" s="251" t="n">
        <v>0</v>
      </c>
      <c r="AY117" s="251" t="n">
        <v>0</v>
      </c>
      <c r="AZ117" s="251" t="n">
        <v>0</v>
      </c>
      <c r="BA117" s="251" t="n">
        <v>0</v>
      </c>
      <c r="BB117" s="251" t="n">
        <v>0</v>
      </c>
      <c r="BC117" s="251" t="n">
        <v>0</v>
      </c>
      <c r="BD117" s="251" t="n">
        <v>0</v>
      </c>
      <c r="BE117" s="251" t="n">
        <v>0</v>
      </c>
      <c r="BF117" s="251" t="n">
        <v>0</v>
      </c>
      <c r="BG117" s="251" t="n">
        <v>0</v>
      </c>
      <c r="BH117" s="251" t="n">
        <v>0</v>
      </c>
      <c r="BI117" s="251" t="n">
        <v>0</v>
      </c>
      <c r="BJ117" s="251" t="n">
        <v>0</v>
      </c>
      <c r="BK117" s="251" t="n">
        <v>0</v>
      </c>
      <c r="BL117" s="251" t="n">
        <v>0</v>
      </c>
      <c r="BM117" s="251" t="n">
        <v>0</v>
      </c>
      <c r="BN117" s="251" t="n">
        <v>0</v>
      </c>
      <c r="BO117" s="251" t="n">
        <v>0</v>
      </c>
      <c r="BP117" s="251" t="n">
        <v>0</v>
      </c>
      <c r="BQ117" s="251" t="n">
        <v>0</v>
      </c>
      <c r="BR117" s="251" t="n">
        <v>0</v>
      </c>
      <c r="BS117" s="251" t="n">
        <v>0</v>
      </c>
      <c r="BT117" s="251" t="n">
        <v>0</v>
      </c>
      <c r="BU117" s="251" t="n">
        <v>0</v>
      </c>
      <c r="BV117" s="251" t="n">
        <v>0</v>
      </c>
      <c r="BW117" s="251" t="n">
        <v>0</v>
      </c>
      <c r="BX117" s="251" t="n">
        <v>0</v>
      </c>
      <c r="BY117" s="251" t="n">
        <v>0</v>
      </c>
      <c r="BZ117" s="251" t="n">
        <v>0</v>
      </c>
      <c r="CA117" s="251" t="n">
        <v>0</v>
      </c>
      <c r="CB117" s="251" t="n">
        <v>0</v>
      </c>
      <c r="CC117" s="251" t="n">
        <v>0</v>
      </c>
      <c r="CD117" s="251" t="n">
        <v>0</v>
      </c>
      <c r="CE117" s="251" t="n">
        <v>0</v>
      </c>
      <c r="CF117" s="251" t="n">
        <v>0</v>
      </c>
      <c r="CG117" s="251" t="n">
        <v>0</v>
      </c>
      <c r="CH117" s="251" t="n">
        <v>0</v>
      </c>
      <c r="CI117" s="251" t="n">
        <v>0</v>
      </c>
      <c r="CJ117" s="251" t="n">
        <v>0</v>
      </c>
      <c r="CK117" s="251" t="n">
        <v>0</v>
      </c>
      <c r="CL117" s="251" t="n">
        <v>0</v>
      </c>
      <c r="CM117" s="251" t="n">
        <v>0</v>
      </c>
      <c r="CN117" s="251" t="n">
        <v>0</v>
      </c>
      <c r="CO117" s="251" t="n">
        <v>0</v>
      </c>
      <c r="CP117" s="251" t="n">
        <v>0</v>
      </c>
      <c r="CQ117" s="251" t="n">
        <v>0</v>
      </c>
      <c r="CR117" s="251" t="n">
        <v>0</v>
      </c>
      <c r="CS117" s="251" t="n">
        <v>0</v>
      </c>
      <c r="CT117" s="251" t="n">
        <v>0</v>
      </c>
      <c r="CU117" s="251" t="n">
        <v>0</v>
      </c>
      <c r="CV117" s="251" t="n"/>
      <c r="CW117" s="251" t="n"/>
      <c r="CX117" s="329" t="n"/>
      <c r="CY117" s="251" t="n"/>
      <c r="CZ117" s="251" t="n"/>
    </row>
    <row r="118" hidden="1" ht="13.15" customHeight="1">
      <c r="A118" s="81">
        <f>A117</f>
        <v/>
      </c>
      <c r="B118" s="81">
        <f>B117</f>
        <v/>
      </c>
      <c r="C118" s="81">
        <f>A118&amp;B118&amp;F118</f>
        <v/>
      </c>
      <c r="D118" s="203" t="n"/>
      <c r="E118" s="415" t="n"/>
      <c r="F118" s="199" t="inlineStr">
        <is>
          <t>EE &amp; Spouse</t>
        </is>
      </c>
      <c r="G118" s="251" t="n"/>
      <c r="H118" s="413">
        <f>H5</f>
        <v/>
      </c>
      <c r="I118" s="413">
        <f>I5</f>
        <v/>
      </c>
      <c r="J118" s="413">
        <f>H118-I118</f>
        <v/>
      </c>
      <c r="K118" s="414" t="n"/>
      <c r="L118" s="414" t="n"/>
      <c r="M118" s="397" t="n"/>
      <c r="N118" s="244" t="n">
        <v>24</v>
      </c>
      <c r="O118" s="244" t="n">
        <v>23</v>
      </c>
      <c r="P118" s="244" t="n">
        <v>25</v>
      </c>
      <c r="Q118" s="244" t="n">
        <v>26</v>
      </c>
      <c r="R118" s="244" t="n">
        <v>25</v>
      </c>
      <c r="S118" s="244" t="n">
        <v>26</v>
      </c>
      <c r="T118" s="244" t="n">
        <v>28</v>
      </c>
      <c r="U118" s="244" t="n">
        <v>29</v>
      </c>
      <c r="V118" s="244" t="n">
        <v>28</v>
      </c>
      <c r="W118" s="244" t="n">
        <v>27</v>
      </c>
      <c r="X118" s="244" t="n">
        <v>28</v>
      </c>
      <c r="Y118" s="244" t="n">
        <v>30</v>
      </c>
      <c r="Z118" s="244" t="n">
        <v>36</v>
      </c>
      <c r="AA118" s="244" t="n">
        <v>37</v>
      </c>
      <c r="AB118" s="244" t="n">
        <v>37</v>
      </c>
      <c r="AC118" s="244" t="n">
        <v>37</v>
      </c>
      <c r="AD118" s="244" t="n">
        <v>37</v>
      </c>
      <c r="AE118" s="244" t="n">
        <v>35</v>
      </c>
      <c r="AF118" s="244" t="n">
        <v>36</v>
      </c>
      <c r="AG118" s="244" t="n">
        <v>33</v>
      </c>
      <c r="AH118" s="244" t="n">
        <v>31</v>
      </c>
      <c r="AI118" s="244" t="n">
        <v>31</v>
      </c>
      <c r="AJ118" s="244" t="n">
        <v>30</v>
      </c>
      <c r="AK118" s="244" t="n">
        <v>29</v>
      </c>
      <c r="AL118" s="251" t="n">
        <v>0</v>
      </c>
      <c r="AM118" s="251" t="n">
        <v>0</v>
      </c>
      <c r="AN118" s="251" t="n">
        <v>0</v>
      </c>
      <c r="AO118" s="251" t="n">
        <v>0</v>
      </c>
      <c r="AP118" s="251" t="n">
        <v>0</v>
      </c>
      <c r="AQ118" s="251" t="n">
        <v>0</v>
      </c>
      <c r="AR118" s="251" t="n">
        <v>0</v>
      </c>
      <c r="AS118" s="251" t="n">
        <v>0</v>
      </c>
      <c r="AT118" s="251" t="n">
        <v>0</v>
      </c>
      <c r="AU118" s="251" t="n">
        <v>0</v>
      </c>
      <c r="AV118" s="251" t="n">
        <v>0</v>
      </c>
      <c r="AW118" s="251" t="n">
        <v>0</v>
      </c>
      <c r="AX118" s="251" t="n">
        <v>0</v>
      </c>
      <c r="AY118" s="251" t="n">
        <v>0</v>
      </c>
      <c r="AZ118" s="251" t="n">
        <v>0</v>
      </c>
      <c r="BA118" s="251" t="n">
        <v>0</v>
      </c>
      <c r="BB118" s="251" t="n">
        <v>0</v>
      </c>
      <c r="BC118" s="251" t="n">
        <v>0</v>
      </c>
      <c r="BD118" s="251" t="n">
        <v>0</v>
      </c>
      <c r="BE118" s="251" t="n">
        <v>0</v>
      </c>
      <c r="BF118" s="251" t="n">
        <v>0</v>
      </c>
      <c r="BG118" s="251" t="n">
        <v>0</v>
      </c>
      <c r="BH118" s="251" t="n">
        <v>0</v>
      </c>
      <c r="BI118" s="251" t="n">
        <v>0</v>
      </c>
      <c r="BJ118" s="251" t="n">
        <v>0</v>
      </c>
      <c r="BK118" s="251" t="n">
        <v>0</v>
      </c>
      <c r="BL118" s="251" t="n">
        <v>0</v>
      </c>
      <c r="BM118" s="251" t="n">
        <v>0</v>
      </c>
      <c r="BN118" s="251" t="n">
        <v>0</v>
      </c>
      <c r="BO118" s="251" t="n">
        <v>0</v>
      </c>
      <c r="BP118" s="251" t="n">
        <v>0</v>
      </c>
      <c r="BQ118" s="251" t="n">
        <v>0</v>
      </c>
      <c r="BR118" s="251" t="n">
        <v>0</v>
      </c>
      <c r="BS118" s="251" t="n">
        <v>0</v>
      </c>
      <c r="BT118" s="251" t="n">
        <v>0</v>
      </c>
      <c r="BU118" s="251" t="n">
        <v>0</v>
      </c>
      <c r="BV118" s="251" t="n">
        <v>0</v>
      </c>
      <c r="BW118" s="251" t="n">
        <v>0</v>
      </c>
      <c r="BX118" s="251" t="n">
        <v>0</v>
      </c>
      <c r="BY118" s="251" t="n">
        <v>0</v>
      </c>
      <c r="BZ118" s="251" t="n">
        <v>0</v>
      </c>
      <c r="CA118" s="251" t="n">
        <v>0</v>
      </c>
      <c r="CB118" s="251" t="n">
        <v>0</v>
      </c>
      <c r="CC118" s="251" t="n">
        <v>0</v>
      </c>
      <c r="CD118" s="251" t="n">
        <v>0</v>
      </c>
      <c r="CE118" s="251" t="n">
        <v>0</v>
      </c>
      <c r="CF118" s="251" t="n">
        <v>0</v>
      </c>
      <c r="CG118" s="251" t="n">
        <v>0</v>
      </c>
      <c r="CH118" s="251" t="n">
        <v>0</v>
      </c>
      <c r="CI118" s="251" t="n">
        <v>0</v>
      </c>
      <c r="CJ118" s="251" t="n">
        <v>0</v>
      </c>
      <c r="CK118" s="251" t="n">
        <v>0</v>
      </c>
      <c r="CL118" s="251" t="n">
        <v>0</v>
      </c>
      <c r="CM118" s="251" t="n">
        <v>0</v>
      </c>
      <c r="CN118" s="251" t="n">
        <v>0</v>
      </c>
      <c r="CO118" s="251" t="n">
        <v>0</v>
      </c>
      <c r="CP118" s="251" t="n">
        <v>0</v>
      </c>
      <c r="CQ118" s="251" t="n">
        <v>0</v>
      </c>
      <c r="CR118" s="251" t="n">
        <v>0</v>
      </c>
      <c r="CS118" s="251" t="n">
        <v>0</v>
      </c>
      <c r="CT118" s="251" t="n">
        <v>0</v>
      </c>
      <c r="CU118" s="251" t="n">
        <v>0</v>
      </c>
      <c r="CV118" s="251" t="n"/>
      <c r="CW118" s="251" t="n"/>
      <c r="CX118" s="329" t="n"/>
      <c r="CY118" s="251" t="n"/>
      <c r="CZ118" s="251" t="n"/>
    </row>
    <row r="119" hidden="1" ht="13.15" customHeight="1">
      <c r="A119" s="81">
        <f>A118</f>
        <v/>
      </c>
      <c r="B119" s="81">
        <f>B118</f>
        <v/>
      </c>
      <c r="C119" s="81">
        <f>A119&amp;B119&amp;F119</f>
        <v/>
      </c>
      <c r="D119" s="203" t="n"/>
      <c r="E119" s="415" t="n"/>
      <c r="F119" s="199" t="inlineStr">
        <is>
          <t>EE &amp; Child(ren)</t>
        </is>
      </c>
      <c r="G119" s="251" t="n"/>
      <c r="H119" s="413">
        <f>H6</f>
        <v/>
      </c>
      <c r="I119" s="413">
        <f>I6</f>
        <v/>
      </c>
      <c r="J119" s="413">
        <f>H119-I119</f>
        <v/>
      </c>
      <c r="K119" s="414" t="n"/>
      <c r="L119" s="414" t="n"/>
      <c r="M119" s="397" t="n"/>
      <c r="N119" s="244" t="n">
        <v>94</v>
      </c>
      <c r="O119" s="244" t="n">
        <v>95</v>
      </c>
      <c r="P119" s="244" t="n">
        <v>98</v>
      </c>
      <c r="Q119" s="244" t="n">
        <v>101</v>
      </c>
      <c r="R119" s="244" t="n">
        <v>108</v>
      </c>
      <c r="S119" s="244" t="n">
        <v>110</v>
      </c>
      <c r="T119" s="244" t="n">
        <v>117</v>
      </c>
      <c r="U119" s="244" t="n">
        <v>123</v>
      </c>
      <c r="V119" s="244" t="n">
        <v>117</v>
      </c>
      <c r="W119" s="244" t="n">
        <v>118</v>
      </c>
      <c r="X119" s="244" t="n">
        <v>123</v>
      </c>
      <c r="Y119" s="244" t="n">
        <v>133</v>
      </c>
      <c r="Z119" s="244" t="n">
        <v>135</v>
      </c>
      <c r="AA119" s="244" t="n">
        <v>134</v>
      </c>
      <c r="AB119" s="244" t="n">
        <v>130</v>
      </c>
      <c r="AC119" s="244" t="n">
        <v>125</v>
      </c>
      <c r="AD119" s="244" t="n">
        <v>119</v>
      </c>
      <c r="AE119" s="244" t="n">
        <v>118</v>
      </c>
      <c r="AF119" s="244" t="n">
        <v>114</v>
      </c>
      <c r="AG119" s="244" t="n">
        <v>113</v>
      </c>
      <c r="AH119" s="244" t="n">
        <v>114</v>
      </c>
      <c r="AI119" s="244" t="n">
        <v>114</v>
      </c>
      <c r="AJ119" s="244" t="n">
        <v>104</v>
      </c>
      <c r="AK119" s="244" t="n">
        <v>96</v>
      </c>
      <c r="AL119" s="251" t="n">
        <v>0</v>
      </c>
      <c r="AM119" s="251" t="n">
        <v>0</v>
      </c>
      <c r="AN119" s="251" t="n">
        <v>0</v>
      </c>
      <c r="AO119" s="251" t="n">
        <v>0</v>
      </c>
      <c r="AP119" s="251" t="n">
        <v>0</v>
      </c>
      <c r="AQ119" s="251" t="n">
        <v>0</v>
      </c>
      <c r="AR119" s="251" t="n">
        <v>0</v>
      </c>
      <c r="AS119" s="251" t="n">
        <v>0</v>
      </c>
      <c r="AT119" s="251" t="n">
        <v>0</v>
      </c>
      <c r="AU119" s="251" t="n">
        <v>0</v>
      </c>
      <c r="AV119" s="251" t="n">
        <v>0</v>
      </c>
      <c r="AW119" s="251" t="n">
        <v>0</v>
      </c>
      <c r="AX119" s="251" t="n">
        <v>0</v>
      </c>
      <c r="AY119" s="251" t="n">
        <v>0</v>
      </c>
      <c r="AZ119" s="251" t="n">
        <v>0</v>
      </c>
      <c r="BA119" s="251" t="n">
        <v>0</v>
      </c>
      <c r="BB119" s="251" t="n">
        <v>0</v>
      </c>
      <c r="BC119" s="251" t="n">
        <v>0</v>
      </c>
      <c r="BD119" s="251" t="n">
        <v>0</v>
      </c>
      <c r="BE119" s="251" t="n">
        <v>0</v>
      </c>
      <c r="BF119" s="251" t="n">
        <v>0</v>
      </c>
      <c r="BG119" s="251" t="n">
        <v>0</v>
      </c>
      <c r="BH119" s="251" t="n">
        <v>0</v>
      </c>
      <c r="BI119" s="251" t="n">
        <v>0</v>
      </c>
      <c r="BJ119" s="251" t="n">
        <v>0</v>
      </c>
      <c r="BK119" s="251" t="n">
        <v>0</v>
      </c>
      <c r="BL119" s="251" t="n">
        <v>0</v>
      </c>
      <c r="BM119" s="251" t="n">
        <v>0</v>
      </c>
      <c r="BN119" s="251" t="n">
        <v>0</v>
      </c>
      <c r="BO119" s="251" t="n">
        <v>0</v>
      </c>
      <c r="BP119" s="251" t="n">
        <v>0</v>
      </c>
      <c r="BQ119" s="251" t="n">
        <v>0</v>
      </c>
      <c r="BR119" s="251" t="n">
        <v>0</v>
      </c>
      <c r="BS119" s="251" t="n">
        <v>0</v>
      </c>
      <c r="BT119" s="251" t="n">
        <v>0</v>
      </c>
      <c r="BU119" s="251" t="n">
        <v>0</v>
      </c>
      <c r="BV119" s="251" t="n">
        <v>0</v>
      </c>
      <c r="BW119" s="251" t="n">
        <v>0</v>
      </c>
      <c r="BX119" s="251" t="n">
        <v>0</v>
      </c>
      <c r="BY119" s="251" t="n">
        <v>0</v>
      </c>
      <c r="BZ119" s="251" t="n">
        <v>0</v>
      </c>
      <c r="CA119" s="251" t="n">
        <v>0</v>
      </c>
      <c r="CB119" s="251" t="n">
        <v>0</v>
      </c>
      <c r="CC119" s="251" t="n">
        <v>0</v>
      </c>
      <c r="CD119" s="251" t="n">
        <v>0</v>
      </c>
      <c r="CE119" s="251" t="n">
        <v>0</v>
      </c>
      <c r="CF119" s="251" t="n">
        <v>0</v>
      </c>
      <c r="CG119" s="251" t="n">
        <v>0</v>
      </c>
      <c r="CH119" s="251" t="n">
        <v>0</v>
      </c>
      <c r="CI119" s="251" t="n">
        <v>0</v>
      </c>
      <c r="CJ119" s="251" t="n">
        <v>0</v>
      </c>
      <c r="CK119" s="251" t="n">
        <v>0</v>
      </c>
      <c r="CL119" s="251" t="n">
        <v>0</v>
      </c>
      <c r="CM119" s="251" t="n">
        <v>0</v>
      </c>
      <c r="CN119" s="251" t="n">
        <v>0</v>
      </c>
      <c r="CO119" s="251" t="n">
        <v>0</v>
      </c>
      <c r="CP119" s="251" t="n">
        <v>0</v>
      </c>
      <c r="CQ119" s="251" t="n">
        <v>0</v>
      </c>
      <c r="CR119" s="251" t="n">
        <v>0</v>
      </c>
      <c r="CS119" s="251" t="n">
        <v>0</v>
      </c>
      <c r="CT119" s="251" t="n">
        <v>0</v>
      </c>
      <c r="CU119" s="251" t="n">
        <v>0</v>
      </c>
      <c r="CV119" s="251" t="n"/>
      <c r="CW119" s="251" t="n"/>
      <c r="CX119" s="329" t="n"/>
      <c r="CY119" s="251" t="n"/>
      <c r="CZ119" s="251" t="n"/>
    </row>
    <row r="120" hidden="1" ht="13.15" customHeight="1">
      <c r="A120" s="81">
        <f>A119</f>
        <v/>
      </c>
      <c r="B120" s="81">
        <f>B119</f>
        <v/>
      </c>
      <c r="C120" s="81">
        <f>A120&amp;B120&amp;F120</f>
        <v/>
      </c>
      <c r="D120" s="203" t="n"/>
      <c r="E120" s="415" t="n"/>
      <c r="F120" s="199" t="inlineStr">
        <is>
          <t>EE &amp; Family</t>
        </is>
      </c>
      <c r="G120" s="252" t="n"/>
      <c r="H120" s="416">
        <f>H7</f>
        <v/>
      </c>
      <c r="I120" s="416">
        <f>I7</f>
        <v/>
      </c>
      <c r="J120" s="416">
        <f>H120-I120</f>
        <v/>
      </c>
      <c r="K120" s="417" t="n"/>
      <c r="L120" s="417" t="n"/>
      <c r="M120" s="408" t="n"/>
      <c r="N120" s="245" t="n">
        <v>30</v>
      </c>
      <c r="O120" s="245" t="n">
        <v>31</v>
      </c>
      <c r="P120" s="245" t="n">
        <v>31</v>
      </c>
      <c r="Q120" s="245" t="n">
        <v>30</v>
      </c>
      <c r="R120" s="245" t="n">
        <v>30</v>
      </c>
      <c r="S120" s="245" t="n">
        <v>31</v>
      </c>
      <c r="T120" s="245" t="n">
        <v>33</v>
      </c>
      <c r="U120" s="245" t="n">
        <v>35</v>
      </c>
      <c r="V120" s="245" t="n">
        <v>35</v>
      </c>
      <c r="W120" s="245" t="n">
        <v>35</v>
      </c>
      <c r="X120" s="245" t="n">
        <v>36</v>
      </c>
      <c r="Y120" s="245" t="n">
        <v>37</v>
      </c>
      <c r="Z120" s="245" t="n">
        <v>34</v>
      </c>
      <c r="AA120" s="245" t="n">
        <v>33</v>
      </c>
      <c r="AB120" s="245" t="n">
        <v>33</v>
      </c>
      <c r="AC120" s="245" t="n">
        <v>34</v>
      </c>
      <c r="AD120" s="245" t="n">
        <v>35</v>
      </c>
      <c r="AE120" s="245" t="n">
        <v>30</v>
      </c>
      <c r="AF120" s="245" t="n">
        <v>30</v>
      </c>
      <c r="AG120" s="245" t="n">
        <v>30</v>
      </c>
      <c r="AH120" s="245" t="n">
        <v>28</v>
      </c>
      <c r="AI120" s="245" t="n">
        <v>28</v>
      </c>
      <c r="AJ120" s="245" t="n">
        <v>27</v>
      </c>
      <c r="AK120" s="245" t="n">
        <v>27</v>
      </c>
      <c r="AL120" s="252" t="n">
        <v>0</v>
      </c>
      <c r="AM120" s="252" t="n">
        <v>0</v>
      </c>
      <c r="AN120" s="252" t="n">
        <v>0</v>
      </c>
      <c r="AO120" s="252" t="n">
        <v>0</v>
      </c>
      <c r="AP120" s="252" t="n">
        <v>0</v>
      </c>
      <c r="AQ120" s="252" t="n">
        <v>0</v>
      </c>
      <c r="AR120" s="252" t="n">
        <v>0</v>
      </c>
      <c r="AS120" s="252" t="n">
        <v>0</v>
      </c>
      <c r="AT120" s="252" t="n">
        <v>0</v>
      </c>
      <c r="AU120" s="252" t="n">
        <v>0</v>
      </c>
      <c r="AV120" s="252" t="n">
        <v>0</v>
      </c>
      <c r="AW120" s="252" t="n">
        <v>0</v>
      </c>
      <c r="AX120" s="252" t="n">
        <v>0</v>
      </c>
      <c r="AY120" s="252" t="n">
        <v>0</v>
      </c>
      <c r="AZ120" s="252" t="n">
        <v>0</v>
      </c>
      <c r="BA120" s="252" t="n">
        <v>0</v>
      </c>
      <c r="BB120" s="252" t="n">
        <v>0</v>
      </c>
      <c r="BC120" s="252" t="n">
        <v>0</v>
      </c>
      <c r="BD120" s="252" t="n">
        <v>0</v>
      </c>
      <c r="BE120" s="252" t="n">
        <v>0</v>
      </c>
      <c r="BF120" s="252" t="n">
        <v>0</v>
      </c>
      <c r="BG120" s="252" t="n">
        <v>0</v>
      </c>
      <c r="BH120" s="252" t="n">
        <v>0</v>
      </c>
      <c r="BI120" s="252" t="n">
        <v>0</v>
      </c>
      <c r="BJ120" s="252" t="n">
        <v>0</v>
      </c>
      <c r="BK120" s="252" t="n">
        <v>0</v>
      </c>
      <c r="BL120" s="252" t="n">
        <v>0</v>
      </c>
      <c r="BM120" s="252" t="n">
        <v>0</v>
      </c>
      <c r="BN120" s="252" t="n">
        <v>0</v>
      </c>
      <c r="BO120" s="252" t="n">
        <v>0</v>
      </c>
      <c r="BP120" s="252" t="n">
        <v>0</v>
      </c>
      <c r="BQ120" s="252" t="n">
        <v>0</v>
      </c>
      <c r="BR120" s="252" t="n">
        <v>0</v>
      </c>
      <c r="BS120" s="252" t="n">
        <v>0</v>
      </c>
      <c r="BT120" s="252" t="n">
        <v>0</v>
      </c>
      <c r="BU120" s="252" t="n">
        <v>0</v>
      </c>
      <c r="BV120" s="252" t="n">
        <v>0</v>
      </c>
      <c r="BW120" s="252" t="n">
        <v>0</v>
      </c>
      <c r="BX120" s="252" t="n">
        <v>0</v>
      </c>
      <c r="BY120" s="252" t="n">
        <v>0</v>
      </c>
      <c r="BZ120" s="252" t="n">
        <v>0</v>
      </c>
      <c r="CA120" s="252" t="n">
        <v>0</v>
      </c>
      <c r="CB120" s="252" t="n">
        <v>0</v>
      </c>
      <c r="CC120" s="252" t="n">
        <v>0</v>
      </c>
      <c r="CD120" s="252" t="n">
        <v>0</v>
      </c>
      <c r="CE120" s="252" t="n">
        <v>0</v>
      </c>
      <c r="CF120" s="252" t="n">
        <v>0</v>
      </c>
      <c r="CG120" s="252" t="n">
        <v>0</v>
      </c>
      <c r="CH120" s="252" t="n">
        <v>0</v>
      </c>
      <c r="CI120" s="252" t="n">
        <v>0</v>
      </c>
      <c r="CJ120" s="252" t="n">
        <v>0</v>
      </c>
      <c r="CK120" s="252" t="n">
        <v>0</v>
      </c>
      <c r="CL120" s="252" t="n">
        <v>0</v>
      </c>
      <c r="CM120" s="252" t="n">
        <v>0</v>
      </c>
      <c r="CN120" s="252" t="n">
        <v>0</v>
      </c>
      <c r="CO120" s="252" t="n">
        <v>0</v>
      </c>
      <c r="CP120" s="252" t="n">
        <v>0</v>
      </c>
      <c r="CQ120" s="252" t="n">
        <v>0</v>
      </c>
      <c r="CR120" s="252" t="n">
        <v>0</v>
      </c>
      <c r="CS120" s="252" t="n">
        <v>0</v>
      </c>
      <c r="CT120" s="252" t="n">
        <v>0</v>
      </c>
      <c r="CU120" s="252" t="n">
        <v>0</v>
      </c>
      <c r="CV120" s="252" t="n"/>
      <c r="CW120" s="252" t="n"/>
      <c r="CX120" s="330" t="n"/>
      <c r="CY120" s="252" t="n"/>
      <c r="CZ120" s="252" t="n"/>
    </row>
    <row r="121" hidden="1" ht="13.15" customHeight="1">
      <c r="A121" s="81">
        <f>A120</f>
        <v/>
      </c>
      <c r="B121" s="81">
        <f>B120</f>
        <v/>
      </c>
      <c r="D121" s="207" t="n"/>
      <c r="E121" s="415" t="n"/>
      <c r="F121" s="208" t="inlineStr">
        <is>
          <t>Estimated Monthly Premium</t>
        </is>
      </c>
      <c r="G121" s="209">
        <f>SUM(G117:G120)</f>
        <v/>
      </c>
      <c r="H121" s="418">
        <f>SUMPRODUCT(H117:H120,$G117:$G120)</f>
        <v/>
      </c>
      <c r="I121" s="418">
        <f>SUMPRODUCT(I117:I120,$G117:$G120)</f>
        <v/>
      </c>
      <c r="J121" s="418">
        <f>SUMPRODUCT(J117:J120,$G117:$G120)</f>
        <v/>
      </c>
      <c r="K121" s="419" t="n"/>
      <c r="L121" s="419" t="n"/>
      <c r="M121" s="402" t="n"/>
      <c r="N121" s="94" t="n">
        <v>417</v>
      </c>
      <c r="O121" s="94" t="n">
        <v>426</v>
      </c>
      <c r="P121" s="94" t="n">
        <v>445</v>
      </c>
      <c r="Q121" s="94" t="n">
        <v>448</v>
      </c>
      <c r="R121" s="94" t="n">
        <v>457</v>
      </c>
      <c r="S121" s="94">
        <f>SUM(S117:S120)</f>
        <v/>
      </c>
      <c r="T121" s="94">
        <f>SUM(T117:T120)</f>
        <v/>
      </c>
      <c r="U121" s="94">
        <f>SUM(U117:U120)</f>
        <v/>
      </c>
      <c r="V121" s="94">
        <f>SUM(V117:V120)</f>
        <v/>
      </c>
      <c r="W121" s="94">
        <f>SUM(W117:W120)</f>
        <v/>
      </c>
      <c r="X121" s="94">
        <f>SUM(X117:X120)</f>
        <v/>
      </c>
      <c r="Y121" s="94">
        <f>SUM(Y117:Y120)</f>
        <v/>
      </c>
      <c r="Z121" s="94">
        <f>SUM(Z117:Z120)</f>
        <v/>
      </c>
      <c r="AA121" s="94">
        <f>SUM(AA117:AA120)</f>
        <v/>
      </c>
      <c r="AB121" s="94">
        <f>SUM(AB117:AB120)</f>
        <v/>
      </c>
      <c r="AC121" s="94">
        <f>SUM(AC117:AC120)</f>
        <v/>
      </c>
      <c r="AD121" s="94">
        <f>SUM(AD117:AD120)</f>
        <v/>
      </c>
      <c r="AE121" s="94">
        <f>SUM(AE117:AE120)</f>
        <v/>
      </c>
      <c r="AF121" s="94">
        <f>SUM(AF117:AF120)</f>
        <v/>
      </c>
      <c r="AG121" s="94">
        <f>SUM(AG117:AG120)</f>
        <v/>
      </c>
      <c r="AH121" s="94">
        <f>SUM(AH117:AH120)</f>
        <v/>
      </c>
      <c r="AI121" s="94">
        <f>SUM(AI117:AI120)</f>
        <v/>
      </c>
      <c r="AJ121" s="94">
        <f>SUM(AJ117:AJ120)</f>
        <v/>
      </c>
      <c r="AK121" s="94">
        <f>SUM(AK117:AK120)</f>
        <v/>
      </c>
      <c r="AL121" s="209">
        <f>SUM(AL117:AL120)</f>
        <v/>
      </c>
      <c r="AM121" s="209">
        <f>SUM(AM117:AM120)</f>
        <v/>
      </c>
      <c r="AN121" s="209">
        <f>SUM(AN117:AN120)</f>
        <v/>
      </c>
      <c r="AO121" s="209">
        <f>SUM(AO117:AO120)</f>
        <v/>
      </c>
      <c r="AP121" s="209">
        <f>SUM(AP117:AP120)</f>
        <v/>
      </c>
      <c r="AQ121" s="209">
        <f>SUM(AQ117:AQ120)</f>
        <v/>
      </c>
      <c r="AR121" s="209">
        <f>SUM(AR117:AR120)</f>
        <v/>
      </c>
      <c r="AS121" s="209">
        <f>SUM(AS117:AS120)</f>
        <v/>
      </c>
      <c r="AT121" s="209">
        <f>SUM(AT117:AT120)</f>
        <v/>
      </c>
      <c r="AU121" s="209">
        <f>SUM(AU117:AU120)</f>
        <v/>
      </c>
      <c r="AV121" s="209">
        <f>SUM(AV117:AV120)</f>
        <v/>
      </c>
      <c r="AW121" s="209">
        <f>SUM(AW117:AW120)</f>
        <v/>
      </c>
      <c r="AX121" s="209">
        <f>SUM(AX117:AX120)</f>
        <v/>
      </c>
      <c r="AY121" s="209">
        <f>SUM(AY117:AY120)</f>
        <v/>
      </c>
      <c r="AZ121" s="209">
        <f>SUM(AZ117:AZ120)</f>
        <v/>
      </c>
      <c r="BA121" s="209">
        <f>SUM(BA117:BA120)</f>
        <v/>
      </c>
      <c r="BB121" s="209">
        <f>SUM(BB117:BB120)</f>
        <v/>
      </c>
      <c r="BC121" s="209">
        <f>SUM(BC117:BC120)</f>
        <v/>
      </c>
      <c r="BD121" s="209">
        <f>SUM(BD117:BD120)</f>
        <v/>
      </c>
      <c r="BE121" s="209">
        <f>SUM(BE117:BE120)</f>
        <v/>
      </c>
      <c r="BF121" s="209">
        <f>SUM(BF117:BF120)</f>
        <v/>
      </c>
      <c r="BG121" s="209">
        <f>SUM(BG117:BG120)</f>
        <v/>
      </c>
      <c r="BH121" s="209">
        <f>SUM(BH117:BH120)</f>
        <v/>
      </c>
      <c r="BI121" s="209">
        <f>SUM(BI117:BI120)</f>
        <v/>
      </c>
      <c r="BJ121" s="209">
        <f>SUM(BJ117:BJ120)</f>
        <v/>
      </c>
      <c r="BK121" s="209">
        <f>SUM(BK117:BK120)</f>
        <v/>
      </c>
      <c r="BL121" s="209">
        <f>SUM(BL117:BL120)</f>
        <v/>
      </c>
      <c r="BM121" s="209">
        <f>SUM(BM117:BM120)</f>
        <v/>
      </c>
      <c r="BN121" s="209">
        <f>SUM(BN117:BN120)</f>
        <v/>
      </c>
      <c r="BO121" s="209">
        <f>SUM(BO117:BO120)</f>
        <v/>
      </c>
      <c r="BP121" s="209">
        <f>SUM(BP117:BP120)</f>
        <v/>
      </c>
      <c r="BQ121" s="209">
        <f>SUM(BQ117:BQ120)</f>
        <v/>
      </c>
      <c r="BR121" s="209">
        <f>SUM(BR117:BR120)</f>
        <v/>
      </c>
      <c r="BS121" s="209">
        <f>SUM(BS117:BS120)</f>
        <v/>
      </c>
      <c r="BT121" s="209">
        <f>SUM(BT117:BT120)</f>
        <v/>
      </c>
      <c r="BU121" s="209">
        <f>SUM(BU117:BU120)</f>
        <v/>
      </c>
      <c r="BV121" s="209">
        <f>SUM(BV117:BV120)</f>
        <v/>
      </c>
      <c r="BW121" s="209">
        <f>SUM(BW117:BW120)</f>
        <v/>
      </c>
      <c r="BX121" s="209">
        <f>SUM(BX117:BX120)</f>
        <v/>
      </c>
      <c r="BY121" s="209">
        <f>SUM(BY117:BY120)</f>
        <v/>
      </c>
      <c r="BZ121" s="209">
        <f>SUM(BZ117:BZ120)</f>
        <v/>
      </c>
      <c r="CA121" s="209">
        <f>SUM(CA117:CA120)</f>
        <v/>
      </c>
      <c r="CB121" s="209">
        <f>SUM(CB117:CB120)</f>
        <v/>
      </c>
      <c r="CC121" s="209">
        <f>SUM(CC117:CC120)</f>
        <v/>
      </c>
      <c r="CD121" s="209">
        <f>SUM(CD117:CD120)</f>
        <v/>
      </c>
      <c r="CE121" s="209">
        <f>SUM(CE117:CE120)</f>
        <v/>
      </c>
      <c r="CF121" s="209">
        <f>SUM(CF117:CF120)</f>
        <v/>
      </c>
      <c r="CG121" s="209">
        <f>SUM(CG117:CG120)</f>
        <v/>
      </c>
      <c r="CH121" s="209">
        <f>SUM(CH117:CH120)</f>
        <v/>
      </c>
      <c r="CI121" s="209">
        <f>SUM(CI117:CI120)</f>
        <v/>
      </c>
      <c r="CJ121" s="209">
        <f>SUM(CJ117:CJ120)</f>
        <v/>
      </c>
      <c r="CK121" s="209">
        <f>SUM(CK117:CK120)</f>
        <v/>
      </c>
      <c r="CL121" s="209">
        <f>SUM(CL117:CL120)</f>
        <v/>
      </c>
      <c r="CM121" s="209">
        <f>SUM(CM117:CM120)</f>
        <v/>
      </c>
      <c r="CN121" s="209">
        <f>SUM(CN117:CN120)</f>
        <v/>
      </c>
      <c r="CO121" s="209">
        <f>SUM(CO117:CO120)</f>
        <v/>
      </c>
      <c r="CP121" s="209">
        <f>SUM(CP117:CP120)</f>
        <v/>
      </c>
      <c r="CQ121" s="209">
        <f>SUM(CQ117:CQ120)</f>
        <v/>
      </c>
      <c r="CR121" s="209">
        <f>SUM(CR117:CR120)</f>
        <v/>
      </c>
      <c r="CS121" s="209">
        <f>SUM(CS117:CS120)</f>
        <v/>
      </c>
      <c r="CT121" s="209">
        <f>SUM(CT117:CT120)</f>
        <v/>
      </c>
      <c r="CU121" s="209" t="n">
        <v>0</v>
      </c>
      <c r="CV121" s="209">
        <f>SUM(CV117:CV120)</f>
        <v/>
      </c>
      <c r="CW121" s="209">
        <f>SUM(CW117:CW120)</f>
        <v/>
      </c>
      <c r="CX121" s="209">
        <f>SUM(CX117:CX120)</f>
        <v/>
      </c>
      <c r="CY121" s="209">
        <f>SUM(CY117:CY120)</f>
        <v/>
      </c>
      <c r="CZ121" s="209">
        <f>SUM(CZ117:CZ120)</f>
        <v/>
      </c>
    </row>
    <row r="122" hidden="1" ht="13.15" customFormat="1" customHeight="1" s="315">
      <c r="A122" s="81">
        <f>A121</f>
        <v/>
      </c>
      <c r="B122" s="81">
        <f>B121</f>
        <v/>
      </c>
      <c r="C122" s="81" t="n"/>
      <c r="D122" s="207" t="n"/>
      <c r="E122" s="415" t="n"/>
      <c r="F122" s="199" t="n"/>
      <c r="G122" s="209" t="n"/>
      <c r="H122" s="413" t="n"/>
      <c r="I122" s="413" t="n"/>
      <c r="J122" s="413" t="n"/>
      <c r="K122" s="414" t="n"/>
      <c r="L122" s="414" t="n"/>
      <c r="M122" s="404" t="n"/>
      <c r="N122" s="16" t="n"/>
      <c r="O122" s="16" t="n"/>
      <c r="P122" s="16" t="n"/>
      <c r="Q122" s="16" t="n"/>
      <c r="R122" s="16" t="n"/>
      <c r="S122" s="16" t="n"/>
      <c r="T122" s="16" t="n"/>
      <c r="U122" s="16" t="n"/>
      <c r="V122" s="16" t="n"/>
      <c r="W122" s="16" t="n"/>
      <c r="X122" s="16" t="n"/>
      <c r="Y122" s="16" t="n"/>
      <c r="Z122" s="16" t="n"/>
      <c r="AA122" s="16" t="n"/>
      <c r="AB122" s="16" t="n"/>
      <c r="AC122" s="16" t="n"/>
      <c r="AD122" s="16" t="n"/>
      <c r="AE122" s="16" t="n"/>
      <c r="AF122" s="16" t="n"/>
      <c r="AG122" s="16" t="n"/>
      <c r="AH122" s="16" t="n"/>
      <c r="AI122" s="16" t="n"/>
      <c r="AJ122" s="16" t="n"/>
      <c r="AK122" s="16" t="n"/>
      <c r="AL122" s="209" t="n"/>
      <c r="AM122" s="209" t="n"/>
      <c r="AN122" s="209" t="n"/>
      <c r="AO122" s="209" t="n"/>
      <c r="AP122" s="209" t="n"/>
      <c r="AQ122" s="209" t="n"/>
      <c r="AR122" s="209" t="n"/>
      <c r="AS122" s="209" t="n"/>
      <c r="AT122" s="209" t="n"/>
      <c r="AU122" s="209" t="n"/>
      <c r="AV122" s="209" t="n"/>
      <c r="AW122" s="209" t="n"/>
      <c r="AX122" s="209" t="n"/>
      <c r="AY122" s="209" t="n"/>
      <c r="AZ122" s="209" t="n"/>
      <c r="BA122" s="209" t="n"/>
      <c r="BB122" s="209" t="n"/>
      <c r="BC122" s="209" t="n"/>
      <c r="BD122" s="209" t="n"/>
      <c r="BE122" s="209" t="n"/>
      <c r="BF122" s="209" t="n"/>
      <c r="BG122" s="209" t="n"/>
      <c r="BH122" s="209" t="n"/>
      <c r="BI122" s="209" t="n"/>
      <c r="BJ122" s="209" t="n"/>
      <c r="BK122" s="209" t="n"/>
      <c r="BL122" s="209" t="n"/>
      <c r="BM122" s="209" t="n"/>
      <c r="BN122" s="209" t="n"/>
      <c r="BO122" s="209" t="n"/>
      <c r="BP122" s="209" t="n"/>
      <c r="BQ122" s="209" t="n"/>
      <c r="BR122" s="209" t="n"/>
      <c r="BS122" s="209" t="n"/>
      <c r="BT122" s="209" t="n"/>
      <c r="BU122" s="209" t="n"/>
      <c r="BV122" s="209" t="n"/>
      <c r="BW122" s="209" t="n"/>
      <c r="BX122" s="209" t="n"/>
      <c r="BY122" s="209" t="n"/>
      <c r="BZ122" s="209" t="n"/>
      <c r="CA122" s="209" t="n"/>
      <c r="CB122" s="209" t="n"/>
      <c r="CC122" s="209" t="n"/>
      <c r="CD122" s="209" t="n"/>
      <c r="CE122" s="209" t="n"/>
      <c r="CF122" s="209" t="n"/>
      <c r="CG122" s="209" t="n"/>
      <c r="CH122" s="209" t="n"/>
      <c r="CI122" s="209" t="n"/>
      <c r="CJ122" s="209" t="n"/>
      <c r="CK122" s="209" t="n"/>
      <c r="CL122" s="209" t="n"/>
      <c r="CM122" s="209" t="n"/>
      <c r="CN122" s="209" t="n"/>
      <c r="CO122" s="209" t="n"/>
      <c r="CP122" s="209" t="n"/>
      <c r="CQ122" s="209" t="n"/>
      <c r="CR122" s="209" t="n"/>
      <c r="CS122" s="209" t="n"/>
      <c r="CT122" s="209" t="n"/>
      <c r="CU122" s="209" t="n"/>
      <c r="CV122" s="209" t="n"/>
      <c r="CW122" s="209" t="n"/>
      <c r="CX122" s="209" t="n"/>
      <c r="CY122" s="209" t="n"/>
      <c r="CZ122" s="209" t="n"/>
    </row>
    <row r="123" hidden="1" ht="13.15" customFormat="1" customHeight="1" s="315">
      <c r="A123" s="81">
        <f>A122</f>
        <v/>
      </c>
      <c r="B123" s="81">
        <f>D123</f>
        <v/>
      </c>
      <c r="C123" s="81">
        <f>A123&amp;B123&amp;F123</f>
        <v/>
      </c>
      <c r="D123" s="197" t="inlineStr">
        <is>
          <t xml:space="preserve">PRIME VALUE PLAN (Self-Insured) </t>
        </is>
      </c>
      <c r="E123" s="415">
        <f>E4</f>
        <v/>
      </c>
      <c r="F123" s="199" t="inlineStr">
        <is>
          <t>EE</t>
        </is>
      </c>
      <c r="G123" s="251" t="n"/>
      <c r="H123" s="413">
        <f>H10</f>
        <v/>
      </c>
      <c r="I123" s="413">
        <f>I10</f>
        <v/>
      </c>
      <c r="J123" s="413">
        <f>H123-I123</f>
        <v/>
      </c>
      <c r="K123" s="414" t="n"/>
      <c r="L123" s="414" t="n"/>
      <c r="M123" s="397" t="n"/>
      <c r="N123" s="244" t="n">
        <v>5</v>
      </c>
      <c r="O123" s="244" t="n">
        <v>3</v>
      </c>
      <c r="P123" s="244" t="n">
        <v>6</v>
      </c>
      <c r="Q123" s="244" t="n">
        <v>3</v>
      </c>
      <c r="R123" s="244" t="n">
        <v>4</v>
      </c>
      <c r="S123" s="244" t="n">
        <v>4</v>
      </c>
      <c r="T123" s="244" t="n">
        <v>4</v>
      </c>
      <c r="U123" s="244" t="n">
        <v>4</v>
      </c>
      <c r="V123" s="244" t="n">
        <v>6</v>
      </c>
      <c r="W123" s="244" t="n">
        <v>6</v>
      </c>
      <c r="X123" s="244" t="n">
        <v>6</v>
      </c>
      <c r="Y123" s="244" t="n">
        <v>4</v>
      </c>
      <c r="Z123" s="244" t="n">
        <v>5</v>
      </c>
      <c r="AA123" s="244" t="n">
        <v>4</v>
      </c>
      <c r="AB123" s="244" t="n">
        <v>3</v>
      </c>
      <c r="AC123" s="244" t="n">
        <v>3</v>
      </c>
      <c r="AD123" s="244" t="n">
        <v>3</v>
      </c>
      <c r="AE123" s="244" t="n">
        <v>3</v>
      </c>
      <c r="AF123" s="244" t="n">
        <v>1</v>
      </c>
      <c r="AG123" s="244" t="n">
        <v>1</v>
      </c>
      <c r="AH123" s="244" t="n">
        <v>1</v>
      </c>
      <c r="AI123" s="244" t="n">
        <v>1</v>
      </c>
      <c r="AJ123" s="244" t="n">
        <v>1</v>
      </c>
      <c r="AK123" s="244" t="n">
        <v>0</v>
      </c>
      <c r="AL123" s="251" t="n">
        <v>0</v>
      </c>
      <c r="AM123" s="251" t="n">
        <v>0</v>
      </c>
      <c r="AN123" s="251" t="n">
        <v>0</v>
      </c>
      <c r="AO123" s="251" t="n">
        <v>0</v>
      </c>
      <c r="AP123" s="251" t="n">
        <v>0</v>
      </c>
      <c r="AQ123" s="251" t="n">
        <v>0</v>
      </c>
      <c r="AR123" s="251" t="n">
        <v>0</v>
      </c>
      <c r="AS123" s="251" t="n">
        <v>0</v>
      </c>
      <c r="AT123" s="251" t="n">
        <v>0</v>
      </c>
      <c r="AU123" s="251" t="n">
        <v>0</v>
      </c>
      <c r="AV123" s="251" t="n">
        <v>0</v>
      </c>
      <c r="AW123" s="251" t="n">
        <v>0</v>
      </c>
      <c r="AX123" s="251" t="n">
        <v>0</v>
      </c>
      <c r="AY123" s="251" t="n">
        <v>0</v>
      </c>
      <c r="AZ123" s="251" t="n">
        <v>0</v>
      </c>
      <c r="BA123" s="251" t="n">
        <v>0</v>
      </c>
      <c r="BB123" s="251" t="n">
        <v>0</v>
      </c>
      <c r="BC123" s="251" t="n">
        <v>0</v>
      </c>
      <c r="BD123" s="251" t="n">
        <v>0</v>
      </c>
      <c r="BE123" s="251" t="n">
        <v>0</v>
      </c>
      <c r="BF123" s="251" t="n">
        <v>0</v>
      </c>
      <c r="BG123" s="251" t="n">
        <v>0</v>
      </c>
      <c r="BH123" s="251" t="n">
        <v>0</v>
      </c>
      <c r="BI123" s="251" t="n">
        <v>0</v>
      </c>
      <c r="BJ123" s="251" t="n">
        <v>0</v>
      </c>
      <c r="BK123" s="251" t="n">
        <v>0</v>
      </c>
      <c r="BL123" s="251" t="n">
        <v>0</v>
      </c>
      <c r="BM123" s="251" t="n">
        <v>0</v>
      </c>
      <c r="BN123" s="251" t="n">
        <v>0</v>
      </c>
      <c r="BO123" s="251" t="n">
        <v>0</v>
      </c>
      <c r="BP123" s="251" t="n">
        <v>0</v>
      </c>
      <c r="BQ123" s="251" t="n">
        <v>0</v>
      </c>
      <c r="BR123" s="251" t="n">
        <v>0</v>
      </c>
      <c r="BS123" s="251" t="n">
        <v>0</v>
      </c>
      <c r="BT123" s="251" t="n">
        <v>0</v>
      </c>
      <c r="BU123" s="251" t="n">
        <v>0</v>
      </c>
      <c r="BV123" s="251" t="n">
        <v>0</v>
      </c>
      <c r="BW123" s="251" t="n">
        <v>0</v>
      </c>
      <c r="BX123" s="251" t="n">
        <v>0</v>
      </c>
      <c r="BY123" s="251" t="n">
        <v>0</v>
      </c>
      <c r="BZ123" s="251" t="n">
        <v>0</v>
      </c>
      <c r="CA123" s="251" t="n">
        <v>0</v>
      </c>
      <c r="CB123" s="251" t="n">
        <v>0</v>
      </c>
      <c r="CC123" s="251" t="n">
        <v>0</v>
      </c>
      <c r="CD123" s="251" t="n">
        <v>0</v>
      </c>
      <c r="CE123" s="251" t="n">
        <v>0</v>
      </c>
      <c r="CF123" s="251" t="n">
        <v>0</v>
      </c>
      <c r="CG123" s="251" t="n">
        <v>0</v>
      </c>
      <c r="CH123" s="251" t="n">
        <v>0</v>
      </c>
      <c r="CI123" s="251" t="n">
        <v>0</v>
      </c>
      <c r="CJ123" s="251" t="n">
        <v>0</v>
      </c>
      <c r="CK123" s="251" t="n">
        <v>0</v>
      </c>
      <c r="CL123" s="251" t="n">
        <v>0</v>
      </c>
      <c r="CM123" s="251" t="n">
        <v>0</v>
      </c>
      <c r="CN123" s="251" t="n">
        <v>0</v>
      </c>
      <c r="CO123" s="251" t="n">
        <v>0</v>
      </c>
      <c r="CP123" s="251" t="n">
        <v>0</v>
      </c>
      <c r="CQ123" s="251" t="n">
        <v>0</v>
      </c>
      <c r="CR123" s="251" t="n">
        <v>0</v>
      </c>
      <c r="CS123" s="251" t="n">
        <v>0</v>
      </c>
      <c r="CT123" s="251" t="n">
        <v>0</v>
      </c>
      <c r="CU123" s="251" t="n">
        <v>0</v>
      </c>
      <c r="CV123" s="251" t="n"/>
      <c r="CW123" s="251" t="n"/>
      <c r="CX123" s="329" t="n"/>
      <c r="CY123" s="251" t="n"/>
      <c r="CZ123" s="251" t="n"/>
    </row>
    <row r="124" hidden="1" ht="13.15" customFormat="1" customHeight="1" s="315">
      <c r="A124" s="81">
        <f>A123</f>
        <v/>
      </c>
      <c r="B124" s="81">
        <f>B123</f>
        <v/>
      </c>
      <c r="C124" s="81">
        <f>A124&amp;B124&amp;F124</f>
        <v/>
      </c>
      <c r="D124" s="203" t="n"/>
      <c r="E124" s="415" t="n"/>
      <c r="F124" s="199" t="inlineStr">
        <is>
          <t>EE &amp; Spouse</t>
        </is>
      </c>
      <c r="G124" s="251" t="n"/>
      <c r="H124" s="413">
        <f>H11</f>
        <v/>
      </c>
      <c r="I124" s="413">
        <f>I11</f>
        <v/>
      </c>
      <c r="J124" s="413">
        <f>H124-I124</f>
        <v/>
      </c>
      <c r="K124" s="414" t="n"/>
      <c r="L124" s="414" t="n"/>
      <c r="M124" s="397" t="n"/>
      <c r="N124" s="244" t="n">
        <v>2</v>
      </c>
      <c r="O124" s="244" t="n">
        <v>3</v>
      </c>
      <c r="P124" s="244" t="n">
        <v>3</v>
      </c>
      <c r="Q124" s="244" t="n">
        <v>3</v>
      </c>
      <c r="R124" s="244" t="n">
        <v>4</v>
      </c>
      <c r="S124" s="244" t="n">
        <v>3</v>
      </c>
      <c r="T124" s="244" t="n">
        <v>3</v>
      </c>
      <c r="U124" s="244" t="n">
        <v>3</v>
      </c>
      <c r="V124" s="244" t="n">
        <v>3</v>
      </c>
      <c r="W124" s="244" t="n">
        <v>3</v>
      </c>
      <c r="X124" s="244" t="n">
        <v>3</v>
      </c>
      <c r="Y124" s="244" t="n">
        <v>3</v>
      </c>
      <c r="Z124" s="244" t="n">
        <v>0</v>
      </c>
      <c r="AA124" s="244" t="n">
        <v>0</v>
      </c>
      <c r="AB124" s="244" t="n">
        <v>0</v>
      </c>
      <c r="AC124" s="244" t="n">
        <v>0</v>
      </c>
      <c r="AD124" s="244" t="n">
        <v>0</v>
      </c>
      <c r="AE124" s="244" t="n">
        <v>0</v>
      </c>
      <c r="AF124" s="244" t="n">
        <v>0</v>
      </c>
      <c r="AG124" s="244" t="n">
        <v>0</v>
      </c>
      <c r="AH124" s="244" t="n">
        <v>0</v>
      </c>
      <c r="AI124" s="244" t="n">
        <v>0</v>
      </c>
      <c r="AJ124" s="244" t="n">
        <v>0</v>
      </c>
      <c r="AK124" s="244" t="n">
        <v>0</v>
      </c>
      <c r="AL124" s="251" t="n">
        <v>0</v>
      </c>
      <c r="AM124" s="251" t="n">
        <v>0</v>
      </c>
      <c r="AN124" s="251" t="n">
        <v>0</v>
      </c>
      <c r="AO124" s="251" t="n">
        <v>0</v>
      </c>
      <c r="AP124" s="251" t="n">
        <v>0</v>
      </c>
      <c r="AQ124" s="251" t="n">
        <v>0</v>
      </c>
      <c r="AR124" s="251" t="n">
        <v>0</v>
      </c>
      <c r="AS124" s="251" t="n">
        <v>0</v>
      </c>
      <c r="AT124" s="251" t="n">
        <v>0</v>
      </c>
      <c r="AU124" s="251" t="n">
        <v>0</v>
      </c>
      <c r="AV124" s="251" t="n">
        <v>0</v>
      </c>
      <c r="AW124" s="251" t="n">
        <v>0</v>
      </c>
      <c r="AX124" s="251" t="n">
        <v>0</v>
      </c>
      <c r="AY124" s="251" t="n">
        <v>0</v>
      </c>
      <c r="AZ124" s="251" t="n">
        <v>0</v>
      </c>
      <c r="BA124" s="251" t="n">
        <v>0</v>
      </c>
      <c r="BB124" s="251" t="n">
        <v>0</v>
      </c>
      <c r="BC124" s="251" t="n">
        <v>0</v>
      </c>
      <c r="BD124" s="251" t="n">
        <v>0</v>
      </c>
      <c r="BE124" s="251" t="n">
        <v>0</v>
      </c>
      <c r="BF124" s="251" t="n">
        <v>0</v>
      </c>
      <c r="BG124" s="251" t="n">
        <v>0</v>
      </c>
      <c r="BH124" s="251" t="n">
        <v>0</v>
      </c>
      <c r="BI124" s="251" t="n">
        <v>0</v>
      </c>
      <c r="BJ124" s="251" t="n">
        <v>0</v>
      </c>
      <c r="BK124" s="251" t="n">
        <v>0</v>
      </c>
      <c r="BL124" s="251" t="n">
        <v>0</v>
      </c>
      <c r="BM124" s="251" t="n">
        <v>0</v>
      </c>
      <c r="BN124" s="251" t="n">
        <v>0</v>
      </c>
      <c r="BO124" s="251" t="n">
        <v>0</v>
      </c>
      <c r="BP124" s="251" t="n">
        <v>0</v>
      </c>
      <c r="BQ124" s="251" t="n">
        <v>0</v>
      </c>
      <c r="BR124" s="251" t="n">
        <v>0</v>
      </c>
      <c r="BS124" s="251" t="n">
        <v>0</v>
      </c>
      <c r="BT124" s="251" t="n">
        <v>0</v>
      </c>
      <c r="BU124" s="251" t="n">
        <v>0</v>
      </c>
      <c r="BV124" s="251" t="n">
        <v>0</v>
      </c>
      <c r="BW124" s="251" t="n">
        <v>0</v>
      </c>
      <c r="BX124" s="251" t="n">
        <v>0</v>
      </c>
      <c r="BY124" s="251" t="n">
        <v>0</v>
      </c>
      <c r="BZ124" s="251" t="n">
        <v>0</v>
      </c>
      <c r="CA124" s="251" t="n">
        <v>0</v>
      </c>
      <c r="CB124" s="251" t="n">
        <v>0</v>
      </c>
      <c r="CC124" s="251" t="n">
        <v>0</v>
      </c>
      <c r="CD124" s="251" t="n">
        <v>0</v>
      </c>
      <c r="CE124" s="251" t="n">
        <v>0</v>
      </c>
      <c r="CF124" s="251" t="n">
        <v>0</v>
      </c>
      <c r="CG124" s="251" t="n">
        <v>0</v>
      </c>
      <c r="CH124" s="251" t="n">
        <v>0</v>
      </c>
      <c r="CI124" s="251" t="n">
        <v>0</v>
      </c>
      <c r="CJ124" s="251" t="n">
        <v>0</v>
      </c>
      <c r="CK124" s="251" t="n">
        <v>0</v>
      </c>
      <c r="CL124" s="251" t="n">
        <v>0</v>
      </c>
      <c r="CM124" s="251" t="n">
        <v>0</v>
      </c>
      <c r="CN124" s="251" t="n">
        <v>0</v>
      </c>
      <c r="CO124" s="251" t="n">
        <v>0</v>
      </c>
      <c r="CP124" s="251" t="n">
        <v>0</v>
      </c>
      <c r="CQ124" s="251" t="n">
        <v>0</v>
      </c>
      <c r="CR124" s="251" t="n">
        <v>0</v>
      </c>
      <c r="CS124" s="251" t="n">
        <v>0</v>
      </c>
      <c r="CT124" s="251" t="n">
        <v>0</v>
      </c>
      <c r="CU124" s="251" t="n">
        <v>0</v>
      </c>
      <c r="CV124" s="251" t="n"/>
      <c r="CW124" s="251" t="n"/>
      <c r="CX124" s="329" t="n"/>
      <c r="CY124" s="251" t="n"/>
      <c r="CZ124" s="251" t="n"/>
    </row>
    <row r="125" hidden="1" ht="13.15" customFormat="1" customHeight="1" s="315">
      <c r="A125" s="81">
        <f>A124</f>
        <v/>
      </c>
      <c r="B125" s="81">
        <f>B124</f>
        <v/>
      </c>
      <c r="C125" s="81">
        <f>A125&amp;B125&amp;F125</f>
        <v/>
      </c>
      <c r="D125" s="203" t="n"/>
      <c r="E125" s="415" t="n"/>
      <c r="F125" s="199" t="inlineStr">
        <is>
          <t>EE &amp; Child(ren)</t>
        </is>
      </c>
      <c r="G125" s="251" t="n"/>
      <c r="H125" s="413">
        <f>H12</f>
        <v/>
      </c>
      <c r="I125" s="413">
        <f>I12</f>
        <v/>
      </c>
      <c r="J125" s="413">
        <f>H125-I125</f>
        <v/>
      </c>
      <c r="K125" s="414" t="n"/>
      <c r="L125" s="414" t="n"/>
      <c r="M125" s="397" t="n"/>
      <c r="N125" s="244" t="n">
        <v>0</v>
      </c>
      <c r="O125" s="244" t="n">
        <v>2</v>
      </c>
      <c r="P125" s="244" t="n">
        <v>3</v>
      </c>
      <c r="Q125" s="244" t="n">
        <v>2</v>
      </c>
      <c r="R125" s="244" t="n">
        <v>2</v>
      </c>
      <c r="S125" s="244" t="n">
        <v>3</v>
      </c>
      <c r="T125" s="244" t="n">
        <v>2</v>
      </c>
      <c r="U125" s="244" t="n">
        <v>2</v>
      </c>
      <c r="V125" s="244" t="n">
        <v>4</v>
      </c>
      <c r="W125" s="244" t="n">
        <v>4</v>
      </c>
      <c r="X125" s="244" t="n">
        <v>4</v>
      </c>
      <c r="Y125" s="244" t="n">
        <v>3</v>
      </c>
      <c r="Z125" s="244" t="n">
        <v>2</v>
      </c>
      <c r="AA125" s="244" t="n">
        <v>2</v>
      </c>
      <c r="AB125" s="244" t="n">
        <v>2</v>
      </c>
      <c r="AC125" s="244" t="n">
        <v>2</v>
      </c>
      <c r="AD125" s="244" t="n">
        <v>2</v>
      </c>
      <c r="AE125" s="244" t="n">
        <v>3</v>
      </c>
      <c r="AF125" s="244" t="n">
        <v>3</v>
      </c>
      <c r="AG125" s="244" t="n">
        <v>3</v>
      </c>
      <c r="AH125" s="244" t="n">
        <v>3</v>
      </c>
      <c r="AI125" s="244" t="n">
        <v>3</v>
      </c>
      <c r="AJ125" s="244" t="n">
        <v>2</v>
      </c>
      <c r="AK125" s="244" t="n">
        <v>2</v>
      </c>
      <c r="AL125" s="251" t="n">
        <v>0</v>
      </c>
      <c r="AM125" s="251" t="n">
        <v>0</v>
      </c>
      <c r="AN125" s="251" t="n">
        <v>0</v>
      </c>
      <c r="AO125" s="251" t="n">
        <v>0</v>
      </c>
      <c r="AP125" s="251" t="n">
        <v>0</v>
      </c>
      <c r="AQ125" s="251" t="n">
        <v>0</v>
      </c>
      <c r="AR125" s="251" t="n">
        <v>0</v>
      </c>
      <c r="AS125" s="251" t="n">
        <v>0</v>
      </c>
      <c r="AT125" s="251" t="n">
        <v>0</v>
      </c>
      <c r="AU125" s="251" t="n">
        <v>0</v>
      </c>
      <c r="AV125" s="251" t="n">
        <v>0</v>
      </c>
      <c r="AW125" s="251" t="n">
        <v>0</v>
      </c>
      <c r="AX125" s="251" t="n">
        <v>0</v>
      </c>
      <c r="AY125" s="251" t="n">
        <v>0</v>
      </c>
      <c r="AZ125" s="251" t="n">
        <v>0</v>
      </c>
      <c r="BA125" s="251" t="n">
        <v>0</v>
      </c>
      <c r="BB125" s="251" t="n">
        <v>0</v>
      </c>
      <c r="BC125" s="251" t="n">
        <v>0</v>
      </c>
      <c r="BD125" s="251" t="n">
        <v>0</v>
      </c>
      <c r="BE125" s="251" t="n">
        <v>0</v>
      </c>
      <c r="BF125" s="251" t="n">
        <v>0</v>
      </c>
      <c r="BG125" s="251" t="n">
        <v>0</v>
      </c>
      <c r="BH125" s="251" t="n">
        <v>0</v>
      </c>
      <c r="BI125" s="251" t="n">
        <v>0</v>
      </c>
      <c r="BJ125" s="251" t="n">
        <v>0</v>
      </c>
      <c r="BK125" s="251" t="n">
        <v>0</v>
      </c>
      <c r="BL125" s="251" t="n">
        <v>0</v>
      </c>
      <c r="BM125" s="251" t="n">
        <v>0</v>
      </c>
      <c r="BN125" s="251" t="n">
        <v>0</v>
      </c>
      <c r="BO125" s="251" t="n">
        <v>0</v>
      </c>
      <c r="BP125" s="251" t="n">
        <v>0</v>
      </c>
      <c r="BQ125" s="251" t="n">
        <v>0</v>
      </c>
      <c r="BR125" s="251" t="n">
        <v>0</v>
      </c>
      <c r="BS125" s="251" t="n">
        <v>0</v>
      </c>
      <c r="BT125" s="251" t="n">
        <v>0</v>
      </c>
      <c r="BU125" s="251" t="n">
        <v>0</v>
      </c>
      <c r="BV125" s="251" t="n">
        <v>0</v>
      </c>
      <c r="BW125" s="251" t="n">
        <v>0</v>
      </c>
      <c r="BX125" s="251" t="n">
        <v>0</v>
      </c>
      <c r="BY125" s="251" t="n">
        <v>0</v>
      </c>
      <c r="BZ125" s="251" t="n">
        <v>0</v>
      </c>
      <c r="CA125" s="251" t="n">
        <v>0</v>
      </c>
      <c r="CB125" s="251" t="n">
        <v>0</v>
      </c>
      <c r="CC125" s="251" t="n">
        <v>0</v>
      </c>
      <c r="CD125" s="251" t="n">
        <v>0</v>
      </c>
      <c r="CE125" s="251" t="n">
        <v>0</v>
      </c>
      <c r="CF125" s="251" t="n">
        <v>0</v>
      </c>
      <c r="CG125" s="251" t="n">
        <v>0</v>
      </c>
      <c r="CH125" s="251" t="n">
        <v>0</v>
      </c>
      <c r="CI125" s="251" t="n">
        <v>0</v>
      </c>
      <c r="CJ125" s="251" t="n">
        <v>0</v>
      </c>
      <c r="CK125" s="251" t="n">
        <v>0</v>
      </c>
      <c r="CL125" s="251" t="n">
        <v>0</v>
      </c>
      <c r="CM125" s="251" t="n">
        <v>0</v>
      </c>
      <c r="CN125" s="251" t="n">
        <v>0</v>
      </c>
      <c r="CO125" s="251" t="n">
        <v>0</v>
      </c>
      <c r="CP125" s="251" t="n">
        <v>0</v>
      </c>
      <c r="CQ125" s="251" t="n">
        <v>0</v>
      </c>
      <c r="CR125" s="251" t="n">
        <v>0</v>
      </c>
      <c r="CS125" s="251" t="n">
        <v>0</v>
      </c>
      <c r="CT125" s="251" t="n">
        <v>0</v>
      </c>
      <c r="CU125" s="251" t="n">
        <v>0</v>
      </c>
      <c r="CV125" s="251" t="n"/>
      <c r="CW125" s="251" t="n"/>
      <c r="CX125" s="329" t="n"/>
      <c r="CY125" s="251" t="n"/>
      <c r="CZ125" s="251" t="n"/>
    </row>
    <row r="126" hidden="1" ht="13.15" customFormat="1" customHeight="1" s="315">
      <c r="A126" s="81">
        <f>A125</f>
        <v/>
      </c>
      <c r="B126" s="81">
        <f>B125</f>
        <v/>
      </c>
      <c r="C126" s="81">
        <f>A126&amp;B126&amp;F126</f>
        <v/>
      </c>
      <c r="D126" s="203" t="n"/>
      <c r="E126" s="415" t="n"/>
      <c r="F126" s="199" t="inlineStr">
        <is>
          <t>EE &amp; Family</t>
        </is>
      </c>
      <c r="G126" s="252" t="n"/>
      <c r="H126" s="416">
        <f>H13</f>
        <v/>
      </c>
      <c r="I126" s="416">
        <f>I13</f>
        <v/>
      </c>
      <c r="J126" s="416">
        <f>H126-I126</f>
        <v/>
      </c>
      <c r="K126" s="417" t="n"/>
      <c r="L126" s="417" t="n"/>
      <c r="M126" s="408" t="n"/>
      <c r="N126" s="245" t="n">
        <v>0</v>
      </c>
      <c r="O126" s="245" t="n">
        <v>0</v>
      </c>
      <c r="P126" s="245" t="n">
        <v>0</v>
      </c>
      <c r="Q126" s="245" t="n">
        <v>1</v>
      </c>
      <c r="R126" s="245" t="n">
        <v>0</v>
      </c>
      <c r="S126" s="245" t="n">
        <v>0</v>
      </c>
      <c r="T126" s="245" t="n">
        <v>0</v>
      </c>
      <c r="U126" s="245" t="n">
        <v>0</v>
      </c>
      <c r="V126" s="245" t="n">
        <v>0</v>
      </c>
      <c r="W126" s="245" t="n">
        <v>1</v>
      </c>
      <c r="X126" s="245" t="n">
        <v>0</v>
      </c>
      <c r="Y126" s="245" t="n">
        <v>0</v>
      </c>
      <c r="Z126" s="245" t="n">
        <v>0</v>
      </c>
      <c r="AA126" s="245" t="n">
        <v>0</v>
      </c>
      <c r="AB126" s="245" t="n">
        <v>0</v>
      </c>
      <c r="AC126" s="245" t="n">
        <v>0</v>
      </c>
      <c r="AD126" s="245" t="n">
        <v>0</v>
      </c>
      <c r="AE126" s="245" t="n">
        <v>0</v>
      </c>
      <c r="AF126" s="245" t="n">
        <v>0</v>
      </c>
      <c r="AG126" s="245" t="n">
        <v>0</v>
      </c>
      <c r="AH126" s="245" t="n">
        <v>0</v>
      </c>
      <c r="AI126" s="245" t="n">
        <v>0</v>
      </c>
      <c r="AJ126" s="245" t="n">
        <v>0</v>
      </c>
      <c r="AK126" s="245" t="n">
        <v>0</v>
      </c>
      <c r="AL126" s="252" t="n">
        <v>0</v>
      </c>
      <c r="AM126" s="252" t="n">
        <v>0</v>
      </c>
      <c r="AN126" s="252" t="n">
        <v>0</v>
      </c>
      <c r="AO126" s="252" t="n">
        <v>0</v>
      </c>
      <c r="AP126" s="252" t="n">
        <v>0</v>
      </c>
      <c r="AQ126" s="252" t="n">
        <v>0</v>
      </c>
      <c r="AR126" s="252" t="n">
        <v>0</v>
      </c>
      <c r="AS126" s="252" t="n">
        <v>0</v>
      </c>
      <c r="AT126" s="252" t="n">
        <v>0</v>
      </c>
      <c r="AU126" s="252" t="n">
        <v>0</v>
      </c>
      <c r="AV126" s="252" t="n">
        <v>0</v>
      </c>
      <c r="AW126" s="252" t="n">
        <v>0</v>
      </c>
      <c r="AX126" s="252" t="n">
        <v>0</v>
      </c>
      <c r="AY126" s="252" t="n">
        <v>0</v>
      </c>
      <c r="AZ126" s="252" t="n">
        <v>0</v>
      </c>
      <c r="BA126" s="252" t="n">
        <v>0</v>
      </c>
      <c r="BB126" s="252" t="n">
        <v>0</v>
      </c>
      <c r="BC126" s="252" t="n">
        <v>0</v>
      </c>
      <c r="BD126" s="252" t="n">
        <v>0</v>
      </c>
      <c r="BE126" s="252" t="n">
        <v>0</v>
      </c>
      <c r="BF126" s="252" t="n">
        <v>0</v>
      </c>
      <c r="BG126" s="252" t="n">
        <v>0</v>
      </c>
      <c r="BH126" s="252" t="n">
        <v>0</v>
      </c>
      <c r="BI126" s="252" t="n">
        <v>0</v>
      </c>
      <c r="BJ126" s="252" t="n">
        <v>0</v>
      </c>
      <c r="BK126" s="252" t="n">
        <v>0</v>
      </c>
      <c r="BL126" s="252" t="n">
        <v>0</v>
      </c>
      <c r="BM126" s="252" t="n">
        <v>0</v>
      </c>
      <c r="BN126" s="252" t="n">
        <v>0</v>
      </c>
      <c r="BO126" s="252" t="n">
        <v>0</v>
      </c>
      <c r="BP126" s="252" t="n">
        <v>0</v>
      </c>
      <c r="BQ126" s="252" t="n">
        <v>0</v>
      </c>
      <c r="BR126" s="252" t="n">
        <v>0</v>
      </c>
      <c r="BS126" s="252" t="n">
        <v>0</v>
      </c>
      <c r="BT126" s="252" t="n">
        <v>0</v>
      </c>
      <c r="BU126" s="252" t="n">
        <v>0</v>
      </c>
      <c r="BV126" s="252" t="n">
        <v>0</v>
      </c>
      <c r="BW126" s="252" t="n">
        <v>0</v>
      </c>
      <c r="BX126" s="252" t="n">
        <v>0</v>
      </c>
      <c r="BY126" s="252" t="n">
        <v>0</v>
      </c>
      <c r="BZ126" s="252" t="n">
        <v>0</v>
      </c>
      <c r="CA126" s="252" t="n">
        <v>0</v>
      </c>
      <c r="CB126" s="252" t="n">
        <v>0</v>
      </c>
      <c r="CC126" s="252" t="n">
        <v>0</v>
      </c>
      <c r="CD126" s="252" t="n">
        <v>0</v>
      </c>
      <c r="CE126" s="252" t="n">
        <v>0</v>
      </c>
      <c r="CF126" s="252" t="n">
        <v>0</v>
      </c>
      <c r="CG126" s="252" t="n">
        <v>0</v>
      </c>
      <c r="CH126" s="252" t="n">
        <v>0</v>
      </c>
      <c r="CI126" s="252" t="n">
        <v>0</v>
      </c>
      <c r="CJ126" s="252" t="n">
        <v>0</v>
      </c>
      <c r="CK126" s="252" t="n">
        <v>0</v>
      </c>
      <c r="CL126" s="252" t="n">
        <v>0</v>
      </c>
      <c r="CM126" s="252" t="n">
        <v>0</v>
      </c>
      <c r="CN126" s="252" t="n">
        <v>0</v>
      </c>
      <c r="CO126" s="252" t="n">
        <v>0</v>
      </c>
      <c r="CP126" s="252" t="n">
        <v>0</v>
      </c>
      <c r="CQ126" s="252" t="n">
        <v>0</v>
      </c>
      <c r="CR126" s="252" t="n">
        <v>0</v>
      </c>
      <c r="CS126" s="252" t="n">
        <v>0</v>
      </c>
      <c r="CT126" s="252" t="n">
        <v>0</v>
      </c>
      <c r="CU126" s="252" t="n">
        <v>0</v>
      </c>
      <c r="CV126" s="252" t="n"/>
      <c r="CW126" s="252" t="n"/>
      <c r="CX126" s="330" t="n"/>
      <c r="CY126" s="252" t="n"/>
      <c r="CZ126" s="252" t="n"/>
    </row>
    <row r="127" hidden="1" ht="13.15" customFormat="1" customHeight="1" s="315">
      <c r="A127" s="81">
        <f>A126</f>
        <v/>
      </c>
      <c r="B127" s="81">
        <f>B126</f>
        <v/>
      </c>
      <c r="C127" s="81" t="n"/>
      <c r="D127" s="207" t="n"/>
      <c r="E127" s="415" t="n"/>
      <c r="F127" s="208" t="inlineStr">
        <is>
          <t>Estimated Monthly Premium</t>
        </is>
      </c>
      <c r="G127" s="209">
        <f>SUM(G123:G126)</f>
        <v/>
      </c>
      <c r="H127" s="418">
        <f>SUMPRODUCT(H123:H126,$G123:$G126)</f>
        <v/>
      </c>
      <c r="I127" s="418">
        <f>SUMPRODUCT(I123:I126,$G123:$G126)</f>
        <v/>
      </c>
      <c r="J127" s="418">
        <f>SUMPRODUCT(J123:J126,$G123:$G126)</f>
        <v/>
      </c>
      <c r="K127" s="419" t="n"/>
      <c r="L127" s="419" t="n"/>
      <c r="M127" s="402" t="n"/>
      <c r="N127" s="94" t="n">
        <v>7</v>
      </c>
      <c r="O127" s="94" t="n">
        <v>8</v>
      </c>
      <c r="P127" s="94" t="n">
        <v>12</v>
      </c>
      <c r="Q127" s="94" t="n">
        <v>9</v>
      </c>
      <c r="R127" s="94" t="n">
        <v>10</v>
      </c>
      <c r="S127" s="94">
        <f>SUM(S123:S126)</f>
        <v/>
      </c>
      <c r="T127" s="94">
        <f>SUM(T123:T126)</f>
        <v/>
      </c>
      <c r="U127" s="94">
        <f>SUM(U123:U126)</f>
        <v/>
      </c>
      <c r="V127" s="94">
        <f>SUM(V123:V126)</f>
        <v/>
      </c>
      <c r="W127" s="94">
        <f>SUM(W123:W126)</f>
        <v/>
      </c>
      <c r="X127" s="94">
        <f>SUM(X123:X126)</f>
        <v/>
      </c>
      <c r="Y127" s="94">
        <f>SUM(Y123:Y126)</f>
        <v/>
      </c>
      <c r="Z127" s="94">
        <f>SUM(Z123:Z126)</f>
        <v/>
      </c>
      <c r="AA127" s="94">
        <f>SUM(AA123:AA126)</f>
        <v/>
      </c>
      <c r="AB127" s="94">
        <f>SUM(AB123:AB126)</f>
        <v/>
      </c>
      <c r="AC127" s="94">
        <f>SUM(AC123:AC126)</f>
        <v/>
      </c>
      <c r="AD127" s="94">
        <f>SUM(AD123:AD126)</f>
        <v/>
      </c>
      <c r="AE127" s="94">
        <f>SUM(AE123:AE126)</f>
        <v/>
      </c>
      <c r="AF127" s="94">
        <f>SUM(AF123:AF126)</f>
        <v/>
      </c>
      <c r="AG127" s="94">
        <f>SUM(AG123:AG126)</f>
        <v/>
      </c>
      <c r="AH127" s="94">
        <f>SUM(AH123:AH126)</f>
        <v/>
      </c>
      <c r="AI127" s="94">
        <f>SUM(AI123:AI126)</f>
        <v/>
      </c>
      <c r="AJ127" s="94">
        <f>SUM(AJ123:AJ126)</f>
        <v/>
      </c>
      <c r="AK127" s="94">
        <f>SUM(AK123:AK126)</f>
        <v/>
      </c>
      <c r="AL127" s="209">
        <f>SUM(AL123:AL126)</f>
        <v/>
      </c>
      <c r="AM127" s="209">
        <f>SUM(AM123:AM126)</f>
        <v/>
      </c>
      <c r="AN127" s="209">
        <f>SUM(AN123:AN126)</f>
        <v/>
      </c>
      <c r="AO127" s="209">
        <f>SUM(AO123:AO126)</f>
        <v/>
      </c>
      <c r="AP127" s="209">
        <f>SUM(AP123:AP126)</f>
        <v/>
      </c>
      <c r="AQ127" s="209">
        <f>SUM(AQ123:AQ126)</f>
        <v/>
      </c>
      <c r="AR127" s="209">
        <f>SUM(AR123:AR126)</f>
        <v/>
      </c>
      <c r="AS127" s="209">
        <f>SUM(AS123:AS126)</f>
        <v/>
      </c>
      <c r="AT127" s="209">
        <f>SUM(AT123:AT126)</f>
        <v/>
      </c>
      <c r="AU127" s="209">
        <f>SUM(AU123:AU126)</f>
        <v/>
      </c>
      <c r="AV127" s="209">
        <f>SUM(AV123:AV126)</f>
        <v/>
      </c>
      <c r="AW127" s="209">
        <f>SUM(AW123:AW126)</f>
        <v/>
      </c>
      <c r="AX127" s="209">
        <f>SUM(AX123:AX126)</f>
        <v/>
      </c>
      <c r="AY127" s="209">
        <f>SUM(AY123:AY126)</f>
        <v/>
      </c>
      <c r="AZ127" s="209">
        <f>SUM(AZ123:AZ126)</f>
        <v/>
      </c>
      <c r="BA127" s="209">
        <f>SUM(BA123:BA126)</f>
        <v/>
      </c>
      <c r="BB127" s="209">
        <f>SUM(BB123:BB126)</f>
        <v/>
      </c>
      <c r="BC127" s="209">
        <f>SUM(BC123:BC126)</f>
        <v/>
      </c>
      <c r="BD127" s="209">
        <f>SUM(BD123:BD126)</f>
        <v/>
      </c>
      <c r="BE127" s="209">
        <f>SUM(BE123:BE126)</f>
        <v/>
      </c>
      <c r="BF127" s="209">
        <f>SUM(BF123:BF126)</f>
        <v/>
      </c>
      <c r="BG127" s="209">
        <f>SUM(BG123:BG126)</f>
        <v/>
      </c>
      <c r="BH127" s="209">
        <f>SUM(BH123:BH126)</f>
        <v/>
      </c>
      <c r="BI127" s="209">
        <f>SUM(BI123:BI126)</f>
        <v/>
      </c>
      <c r="BJ127" s="209">
        <f>SUM(BJ123:BJ126)</f>
        <v/>
      </c>
      <c r="BK127" s="209">
        <f>SUM(BK123:BK126)</f>
        <v/>
      </c>
      <c r="BL127" s="209">
        <f>SUM(BL123:BL126)</f>
        <v/>
      </c>
      <c r="BM127" s="209">
        <f>SUM(BM123:BM126)</f>
        <v/>
      </c>
      <c r="BN127" s="209">
        <f>SUM(BN123:BN126)</f>
        <v/>
      </c>
      <c r="BO127" s="209">
        <f>SUM(BO123:BO126)</f>
        <v/>
      </c>
      <c r="BP127" s="209">
        <f>SUM(BP123:BP126)</f>
        <v/>
      </c>
      <c r="BQ127" s="209">
        <f>SUM(BQ123:BQ126)</f>
        <v/>
      </c>
      <c r="BR127" s="209">
        <f>SUM(BR123:BR126)</f>
        <v/>
      </c>
      <c r="BS127" s="209">
        <f>SUM(BS123:BS126)</f>
        <v/>
      </c>
      <c r="BT127" s="209">
        <f>SUM(BT123:BT126)</f>
        <v/>
      </c>
      <c r="BU127" s="209">
        <f>SUM(BU123:BU126)</f>
        <v/>
      </c>
      <c r="BV127" s="209">
        <f>SUM(BV123:BV126)</f>
        <v/>
      </c>
      <c r="BW127" s="209">
        <f>SUM(BW123:BW126)</f>
        <v/>
      </c>
      <c r="BX127" s="209">
        <f>SUM(BX123:BX126)</f>
        <v/>
      </c>
      <c r="BY127" s="209">
        <f>SUM(BY123:BY126)</f>
        <v/>
      </c>
      <c r="BZ127" s="209">
        <f>SUM(BZ123:BZ126)</f>
        <v/>
      </c>
      <c r="CA127" s="209">
        <f>SUM(CA123:CA126)</f>
        <v/>
      </c>
      <c r="CB127" s="209">
        <f>SUM(CB123:CB126)</f>
        <v/>
      </c>
      <c r="CC127" s="209">
        <f>SUM(CC123:CC126)</f>
        <v/>
      </c>
      <c r="CD127" s="209">
        <f>SUM(CD123:CD126)</f>
        <v/>
      </c>
      <c r="CE127" s="209">
        <f>SUM(CE123:CE126)</f>
        <v/>
      </c>
      <c r="CF127" s="209">
        <f>SUM(CF123:CF126)</f>
        <v/>
      </c>
      <c r="CG127" s="209">
        <f>SUM(CG123:CG126)</f>
        <v/>
      </c>
      <c r="CH127" s="209">
        <f>SUM(CH123:CH126)</f>
        <v/>
      </c>
      <c r="CI127" s="209">
        <f>SUM(CI123:CI126)</f>
        <v/>
      </c>
      <c r="CJ127" s="209">
        <f>SUM(CJ123:CJ126)</f>
        <v/>
      </c>
      <c r="CK127" s="209">
        <f>SUM(CK123:CK126)</f>
        <v/>
      </c>
      <c r="CL127" s="209">
        <f>SUM(CL123:CL126)</f>
        <v/>
      </c>
      <c r="CM127" s="209">
        <f>SUM(CM123:CM126)</f>
        <v/>
      </c>
      <c r="CN127" s="209">
        <f>SUM(CN123:CN126)</f>
        <v/>
      </c>
      <c r="CO127" s="209">
        <f>SUM(CO123:CO126)</f>
        <v/>
      </c>
      <c r="CP127" s="209">
        <f>SUM(CP123:CP126)</f>
        <v/>
      </c>
      <c r="CQ127" s="209">
        <f>SUM(CQ123:CQ126)</f>
        <v/>
      </c>
      <c r="CR127" s="209">
        <f>SUM(CR123:CR126)</f>
        <v/>
      </c>
      <c r="CS127" s="209">
        <f>SUM(CS123:CS126)</f>
        <v/>
      </c>
      <c r="CT127" s="209">
        <f>SUM(CT123:CT126)</f>
        <v/>
      </c>
      <c r="CU127" s="209" t="n">
        <v>0</v>
      </c>
      <c r="CV127" s="209">
        <f>SUM(CV123:CV126)</f>
        <v/>
      </c>
      <c r="CW127" s="209">
        <f>SUM(CW123:CW126)</f>
        <v/>
      </c>
      <c r="CX127" s="209">
        <f>SUM(CX123:CX126)</f>
        <v/>
      </c>
      <c r="CY127" s="209">
        <f>SUM(CY123:CY126)</f>
        <v/>
      </c>
      <c r="CZ127" s="209">
        <f>SUM(CZ123:CZ126)</f>
        <v/>
      </c>
    </row>
    <row r="128" hidden="1" ht="13.15" customFormat="1" customHeight="1" s="315">
      <c r="A128" s="81">
        <f>A127</f>
        <v/>
      </c>
      <c r="B128" s="81">
        <f>B127</f>
        <v/>
      </c>
      <c r="C128" s="81" t="n"/>
      <c r="D128" s="207" t="n"/>
      <c r="E128" s="415" t="n"/>
      <c r="F128" s="199" t="n"/>
      <c r="G128" s="209" t="n"/>
      <c r="H128" s="413" t="n"/>
      <c r="I128" s="413" t="n"/>
      <c r="J128" s="413" t="n"/>
      <c r="K128" s="414" t="n"/>
      <c r="L128" s="414" t="n"/>
      <c r="M128" s="404" t="n"/>
      <c r="N128" s="16" t="n"/>
      <c r="O128" s="16" t="n"/>
      <c r="P128" s="16" t="n"/>
      <c r="Q128" s="16" t="n"/>
      <c r="R128" s="16" t="n"/>
      <c r="S128" s="16" t="n"/>
      <c r="T128" s="16" t="n"/>
      <c r="U128" s="16" t="n"/>
      <c r="V128" s="16" t="n"/>
      <c r="W128" s="16" t="n"/>
      <c r="X128" s="16" t="n"/>
      <c r="Y128" s="16" t="n"/>
      <c r="Z128" s="16" t="n"/>
      <c r="AA128" s="16" t="n"/>
      <c r="AB128" s="16" t="n"/>
      <c r="AC128" s="16" t="n"/>
      <c r="AD128" s="16" t="n"/>
      <c r="AE128" s="16" t="n"/>
      <c r="AF128" s="16" t="n"/>
      <c r="AG128" s="16" t="n"/>
      <c r="AH128" s="16" t="n"/>
      <c r="AI128" s="16" t="n"/>
      <c r="AJ128" s="16" t="n"/>
      <c r="AK128" s="16" t="n"/>
      <c r="AL128" s="209" t="n"/>
      <c r="AM128" s="209" t="n"/>
      <c r="AN128" s="209" t="n"/>
      <c r="AO128" s="209" t="n"/>
      <c r="AP128" s="209" t="n"/>
      <c r="AQ128" s="209" t="n"/>
      <c r="AR128" s="209" t="n"/>
      <c r="AS128" s="209" t="n"/>
      <c r="AT128" s="209" t="n"/>
      <c r="AU128" s="209" t="n"/>
      <c r="AV128" s="209" t="n"/>
      <c r="AW128" s="209" t="n"/>
      <c r="AX128" s="209" t="n"/>
      <c r="AY128" s="209" t="n"/>
      <c r="AZ128" s="209" t="n"/>
      <c r="BA128" s="209" t="n"/>
      <c r="BB128" s="209" t="n"/>
      <c r="BC128" s="209" t="n"/>
      <c r="BD128" s="209" t="n"/>
      <c r="BE128" s="209" t="n"/>
      <c r="BF128" s="209" t="n"/>
      <c r="BG128" s="209" t="n"/>
      <c r="BH128" s="209" t="n"/>
      <c r="BI128" s="209" t="n"/>
      <c r="BJ128" s="209" t="n"/>
      <c r="BK128" s="209" t="n"/>
      <c r="BL128" s="209" t="n"/>
      <c r="BM128" s="209" t="n"/>
      <c r="BN128" s="209" t="n"/>
      <c r="BO128" s="209" t="n"/>
      <c r="BP128" s="209" t="n"/>
      <c r="BQ128" s="209" t="n"/>
      <c r="BR128" s="209" t="n"/>
      <c r="BS128" s="209" t="n"/>
      <c r="BT128" s="209" t="n"/>
      <c r="BU128" s="209" t="n"/>
      <c r="BV128" s="209" t="n"/>
      <c r="BW128" s="209" t="n"/>
      <c r="BX128" s="209" t="n"/>
      <c r="BY128" s="209" t="n"/>
      <c r="BZ128" s="209" t="n"/>
      <c r="CA128" s="209" t="n"/>
      <c r="CB128" s="209" t="n"/>
      <c r="CC128" s="209" t="n"/>
      <c r="CD128" s="209" t="n"/>
      <c r="CE128" s="209" t="n"/>
      <c r="CF128" s="209" t="n"/>
      <c r="CG128" s="209" t="n"/>
      <c r="CH128" s="209" t="n"/>
      <c r="CI128" s="209" t="n"/>
      <c r="CJ128" s="209" t="n"/>
      <c r="CK128" s="209" t="n"/>
      <c r="CL128" s="209" t="n"/>
      <c r="CM128" s="209" t="n"/>
      <c r="CN128" s="209" t="n"/>
      <c r="CO128" s="209" t="n"/>
      <c r="CP128" s="209" t="n"/>
      <c r="CQ128" s="209" t="n"/>
      <c r="CR128" s="209" t="n"/>
      <c r="CS128" s="209" t="n"/>
      <c r="CT128" s="209" t="n"/>
      <c r="CU128" s="209" t="n"/>
      <c r="CV128" s="209" t="n"/>
      <c r="CW128" s="209" t="n"/>
      <c r="CX128" s="209" t="n"/>
      <c r="CY128" s="209" t="n"/>
      <c r="CZ128" s="209" t="n"/>
    </row>
    <row r="129" hidden="1" ht="13.15" customHeight="1">
      <c r="A129" s="81">
        <f>A128</f>
        <v/>
      </c>
      <c r="B129" s="81">
        <f>B128</f>
        <v/>
      </c>
      <c r="D129" s="221" t="inlineStr">
        <is>
          <t>Total Medical Monthly</t>
        </is>
      </c>
      <c r="E129" s="415" t="n"/>
      <c r="F129" s="208" t="inlineStr">
        <is>
          <t>Total Medical Employees</t>
        </is>
      </c>
      <c r="G129" s="222">
        <f>+G121+G127</f>
        <v/>
      </c>
      <c r="H129" s="420">
        <f>H121+H127</f>
        <v/>
      </c>
      <c r="I129" s="420">
        <f>I121+I127</f>
        <v/>
      </c>
      <c r="J129" s="420">
        <f>J121+J127</f>
        <v/>
      </c>
      <c r="K129" s="421" t="n"/>
      <c r="L129" s="421" t="n"/>
      <c r="M129" s="407" t="n"/>
      <c r="N129" s="30" t="n">
        <v>424</v>
      </c>
      <c r="O129" s="30" t="n">
        <v>434</v>
      </c>
      <c r="P129" s="30" t="n">
        <v>457</v>
      </c>
      <c r="Q129" s="30" t="n">
        <v>457</v>
      </c>
      <c r="R129" s="30" t="n">
        <v>467</v>
      </c>
      <c r="S129" s="30">
        <f>+S121+S127</f>
        <v/>
      </c>
      <c r="T129" s="30">
        <f>+T121+T127</f>
        <v/>
      </c>
      <c r="U129" s="30">
        <f>+U121+U127</f>
        <v/>
      </c>
      <c r="V129" s="30">
        <f>+V121+V127</f>
        <v/>
      </c>
      <c r="W129" s="30">
        <f>+W121+W127</f>
        <v/>
      </c>
      <c r="X129" s="30">
        <f>+X121+X127</f>
        <v/>
      </c>
      <c r="Y129" s="30">
        <f>+Y121+Y127</f>
        <v/>
      </c>
      <c r="Z129" s="30">
        <f>+Z121+Z127</f>
        <v/>
      </c>
      <c r="AA129" s="30">
        <f>+AA121+AA127</f>
        <v/>
      </c>
      <c r="AB129" s="30">
        <f>+AB121+AB127</f>
        <v/>
      </c>
      <c r="AC129" s="30">
        <f>+AC121+AC127</f>
        <v/>
      </c>
      <c r="AD129" s="30">
        <f>+AD121+AD127</f>
        <v/>
      </c>
      <c r="AE129" s="30">
        <f>+AE121+AE127</f>
        <v/>
      </c>
      <c r="AF129" s="30">
        <f>+AF121+AF127</f>
        <v/>
      </c>
      <c r="AG129" s="30">
        <f>+AG121+AG127</f>
        <v/>
      </c>
      <c r="AH129" s="30">
        <f>+AH121+AH127</f>
        <v/>
      </c>
      <c r="AI129" s="30">
        <f>+AI121+AI127</f>
        <v/>
      </c>
      <c r="AJ129" s="30">
        <f>+AJ121+AJ127</f>
        <v/>
      </c>
      <c r="AK129" s="30">
        <f>+AK121+AK127</f>
        <v/>
      </c>
      <c r="AL129" s="222">
        <f>+AL121+AL127</f>
        <v/>
      </c>
      <c r="AM129" s="222">
        <f>+AM121+AM127</f>
        <v/>
      </c>
      <c r="AN129" s="222">
        <f>+AN121+AN127</f>
        <v/>
      </c>
      <c r="AO129" s="222">
        <f>+AO121+AO127</f>
        <v/>
      </c>
      <c r="AP129" s="222">
        <f>+AP121+AP127</f>
        <v/>
      </c>
      <c r="AQ129" s="222">
        <f>+AQ121+AQ127</f>
        <v/>
      </c>
      <c r="AR129" s="222">
        <f>+AR121+AR127</f>
        <v/>
      </c>
      <c r="AS129" s="222">
        <f>+AS121+AS127</f>
        <v/>
      </c>
      <c r="AT129" s="222">
        <f>+AT121+AT127</f>
        <v/>
      </c>
      <c r="AU129" s="222">
        <f>+AU121+AU127</f>
        <v/>
      </c>
      <c r="AV129" s="222">
        <f>+AV121+AV127</f>
        <v/>
      </c>
      <c r="AW129" s="222">
        <f>+AW121+AW127</f>
        <v/>
      </c>
      <c r="AX129" s="222">
        <f>+AX121+AX127</f>
        <v/>
      </c>
      <c r="AY129" s="222">
        <f>+AY121+AY127</f>
        <v/>
      </c>
      <c r="AZ129" s="222">
        <f>+AZ121+AZ127</f>
        <v/>
      </c>
      <c r="BA129" s="222">
        <f>+BA121+BA127</f>
        <v/>
      </c>
      <c r="BB129" s="222">
        <f>+BB121+BB127</f>
        <v/>
      </c>
      <c r="BC129" s="222">
        <f>+BC121+BC127</f>
        <v/>
      </c>
      <c r="BD129" s="222">
        <f>+BD121+BD127</f>
        <v/>
      </c>
      <c r="BE129" s="222">
        <f>+BE121+BE127</f>
        <v/>
      </c>
      <c r="BF129" s="222">
        <f>+BF121+BF127</f>
        <v/>
      </c>
      <c r="BG129" s="222">
        <f>+BG121+BG127</f>
        <v/>
      </c>
      <c r="BH129" s="222">
        <f>+BH121+BH127</f>
        <v/>
      </c>
      <c r="BI129" s="222">
        <f>+BI121+BI127</f>
        <v/>
      </c>
      <c r="BJ129" s="222">
        <f>+BJ121+BJ127</f>
        <v/>
      </c>
      <c r="BK129" s="222">
        <f>+BK121+BK127</f>
        <v/>
      </c>
      <c r="BL129" s="222">
        <f>+BL121+BL127</f>
        <v/>
      </c>
      <c r="BM129" s="222">
        <f>+BM121+BM127</f>
        <v/>
      </c>
      <c r="BN129" s="222">
        <f>+BN121+BN127</f>
        <v/>
      </c>
      <c r="BO129" s="222">
        <f>+BO121+BO127</f>
        <v/>
      </c>
      <c r="BP129" s="222">
        <f>+BP121+BP127</f>
        <v/>
      </c>
      <c r="BQ129" s="222">
        <f>+BQ121+BQ127</f>
        <v/>
      </c>
      <c r="BR129" s="222">
        <f>+BR121+BR127</f>
        <v/>
      </c>
      <c r="BS129" s="222">
        <f>+BS121+BS127</f>
        <v/>
      </c>
      <c r="BT129" s="222">
        <f>+BT121+BT127</f>
        <v/>
      </c>
      <c r="BU129" s="222">
        <f>+BU121+BU127</f>
        <v/>
      </c>
      <c r="BV129" s="222">
        <f>+BV121+BV127</f>
        <v/>
      </c>
      <c r="BW129" s="222">
        <f>+BW121+BW127</f>
        <v/>
      </c>
      <c r="BX129" s="222">
        <f>+BX121+BX127</f>
        <v/>
      </c>
      <c r="BY129" s="222">
        <f>+BY121+BY127</f>
        <v/>
      </c>
      <c r="BZ129" s="222">
        <f>+BZ121+BZ127</f>
        <v/>
      </c>
      <c r="CA129" s="222">
        <f>+CA121+CA127</f>
        <v/>
      </c>
      <c r="CB129" s="222">
        <f>+CB121+CB127</f>
        <v/>
      </c>
      <c r="CC129" s="222">
        <f>+CC121+CC127</f>
        <v/>
      </c>
      <c r="CD129" s="222">
        <f>+CD121+CD127</f>
        <v/>
      </c>
      <c r="CE129" s="222">
        <f>+CE121+CE127</f>
        <v/>
      </c>
      <c r="CF129" s="222">
        <f>+CF121+CF127</f>
        <v/>
      </c>
      <c r="CG129" s="222">
        <f>+CG121+CG127</f>
        <v/>
      </c>
      <c r="CH129" s="222">
        <f>+CH121+CH127</f>
        <v/>
      </c>
      <c r="CI129" s="222">
        <f>+CI121+CI127</f>
        <v/>
      </c>
      <c r="CJ129" s="222">
        <f>+CJ121+CJ127</f>
        <v/>
      </c>
      <c r="CK129" s="222">
        <f>+CK121+CK127</f>
        <v/>
      </c>
      <c r="CL129" s="222">
        <f>+CL121+CL127</f>
        <v/>
      </c>
      <c r="CM129" s="222">
        <f>+CM121+CM127</f>
        <v/>
      </c>
      <c r="CN129" s="222">
        <f>+CN121+CN127</f>
        <v/>
      </c>
      <c r="CO129" s="222">
        <f>+CO121+CO127</f>
        <v/>
      </c>
      <c r="CP129" s="222">
        <f>+CP121+CP127</f>
        <v/>
      </c>
      <c r="CQ129" s="222">
        <f>+CQ121+CQ127</f>
        <v/>
      </c>
      <c r="CR129" s="222">
        <f>+CR121+CR127</f>
        <v/>
      </c>
      <c r="CS129" s="222">
        <f>+CS121+CS127</f>
        <v/>
      </c>
      <c r="CT129" s="222">
        <f>+CT121+CT127</f>
        <v/>
      </c>
      <c r="CU129" s="222" t="n">
        <v>0</v>
      </c>
      <c r="CV129" s="222">
        <f>+CV121+CV127</f>
        <v/>
      </c>
      <c r="CW129" s="222">
        <f>+CW121+CW127</f>
        <v/>
      </c>
      <c r="CX129" s="222">
        <f>+CX121+CX127</f>
        <v/>
      </c>
      <c r="CY129" s="222">
        <f>+CY121+CY127</f>
        <v/>
      </c>
      <c r="CZ129" s="222">
        <f>+CZ121+CZ127</f>
        <v/>
      </c>
    </row>
    <row r="130" hidden="1" ht="13.15" customHeight="1">
      <c r="A130" s="81">
        <f>A129</f>
        <v/>
      </c>
      <c r="B130" s="81">
        <f>B129</f>
        <v/>
      </c>
      <c r="D130" s="221" t="inlineStr">
        <is>
          <t>Total Medical Annual</t>
        </is>
      </c>
      <c r="E130" s="208" t="n"/>
      <c r="F130" s="224" t="n"/>
      <c r="G130" s="222" t="n"/>
      <c r="H130" s="420">
        <f>H129*12</f>
        <v/>
      </c>
      <c r="I130" s="420">
        <f>I129*12</f>
        <v/>
      </c>
      <c r="J130" s="420">
        <f>J129*12</f>
        <v/>
      </c>
      <c r="K130" s="421" t="n"/>
      <c r="L130" s="421" t="n"/>
      <c r="M130" s="407" t="n"/>
      <c r="N130" s="30" t="n"/>
      <c r="O130" s="30" t="n"/>
      <c r="P130" s="30" t="n"/>
      <c r="Q130" s="30" t="n"/>
      <c r="R130" s="30" t="n"/>
      <c r="S130" s="30" t="n"/>
      <c r="T130" s="30" t="n"/>
      <c r="U130" s="30" t="n"/>
      <c r="V130" s="30" t="n"/>
      <c r="W130" s="30" t="n"/>
      <c r="X130" s="30" t="n"/>
      <c r="Y130" s="30" t="n"/>
      <c r="Z130" s="30" t="n"/>
      <c r="AA130" s="30" t="n"/>
      <c r="AB130" s="30" t="n"/>
      <c r="AC130" s="30" t="n"/>
      <c r="AD130" s="30" t="n"/>
      <c r="AE130" s="30" t="n"/>
      <c r="AF130" s="30" t="n"/>
      <c r="AG130" s="30" t="n"/>
      <c r="AH130" s="30" t="n"/>
      <c r="AI130" s="30" t="n"/>
      <c r="AJ130" s="30" t="n"/>
      <c r="AK130" s="30" t="n"/>
      <c r="AL130" s="222" t="n"/>
      <c r="AM130" s="222" t="n"/>
      <c r="AN130" s="222" t="n"/>
      <c r="AO130" s="222" t="n"/>
      <c r="AP130" s="222" t="n"/>
      <c r="AQ130" s="222" t="n"/>
      <c r="AR130" s="222" t="n"/>
      <c r="AS130" s="222" t="n"/>
      <c r="AT130" s="222" t="n"/>
      <c r="AU130" s="222" t="n"/>
      <c r="AV130" s="222" t="n"/>
      <c r="AW130" s="222" t="n"/>
      <c r="AX130" s="222" t="n"/>
      <c r="AY130" s="222" t="n"/>
      <c r="AZ130" s="222" t="n"/>
      <c r="BA130" s="222" t="n"/>
      <c r="BB130" s="222" t="n"/>
      <c r="BC130" s="222" t="n"/>
      <c r="BD130" s="222" t="n"/>
      <c r="BE130" s="222" t="n"/>
      <c r="BF130" s="222" t="n"/>
      <c r="BG130" s="222" t="n"/>
      <c r="BH130" s="222" t="n"/>
      <c r="BI130" s="222" t="n"/>
      <c r="BJ130" s="222" t="n"/>
      <c r="BK130" s="222" t="n"/>
      <c r="BL130" s="222" t="n"/>
      <c r="BM130" s="222" t="n"/>
      <c r="BN130" s="222" t="n"/>
      <c r="BO130" s="222" t="n"/>
      <c r="BP130" s="222" t="n"/>
      <c r="BQ130" s="222" t="n"/>
      <c r="BR130" s="222" t="n"/>
      <c r="BS130" s="222" t="n"/>
      <c r="BT130" s="222" t="n"/>
      <c r="BU130" s="222" t="n"/>
      <c r="BV130" s="222" t="n"/>
      <c r="BW130" s="222" t="n"/>
      <c r="BX130" s="222" t="n"/>
      <c r="BY130" s="222" t="n"/>
      <c r="BZ130" s="222" t="n"/>
      <c r="CA130" s="222" t="n"/>
      <c r="CB130" s="222" t="n"/>
      <c r="CC130" s="222" t="n"/>
      <c r="CD130" s="222" t="n"/>
      <c r="CE130" s="222" t="n"/>
      <c r="CF130" s="222" t="n"/>
      <c r="CG130" s="222" t="n"/>
      <c r="CH130" s="222" t="n"/>
      <c r="CI130" s="222" t="n"/>
      <c r="CJ130" s="222" t="n"/>
      <c r="CK130" s="222" t="n"/>
      <c r="CL130" s="222" t="n"/>
      <c r="CM130" s="222" t="n"/>
      <c r="CN130" s="222" t="n"/>
      <c r="CO130" s="222" t="n"/>
      <c r="CP130" s="222" t="n"/>
      <c r="CQ130" s="222" t="n"/>
      <c r="CR130" s="222" t="n"/>
      <c r="CS130" s="222" t="n"/>
      <c r="CT130" s="222" t="n"/>
      <c r="CU130" s="222" t="n"/>
      <c r="CV130" s="222" t="n"/>
      <c r="CW130" s="222" t="n"/>
      <c r="CX130" s="222" t="n"/>
      <c r="CY130" s="222" t="n"/>
      <c r="CZ130" s="222" t="n"/>
    </row>
    <row r="131" hidden="1" ht="13.15" customHeight="1">
      <c r="A131" s="81">
        <f>A130</f>
        <v/>
      </c>
      <c r="B131" s="81">
        <f>B130</f>
        <v/>
      </c>
      <c r="D131" s="221" t="n"/>
      <c r="E131" s="208" t="n"/>
      <c r="F131" s="224" t="n"/>
      <c r="G131" s="224" t="n"/>
      <c r="H131" s="422" t="n"/>
      <c r="I131" s="422" t="n"/>
      <c r="J131" s="422" t="n"/>
      <c r="K131" s="423" t="n"/>
      <c r="L131" s="423" t="n"/>
      <c r="M131" s="389" t="n"/>
      <c r="N131" s="91" t="n"/>
      <c r="O131" s="91" t="n"/>
      <c r="P131" s="91" t="n"/>
      <c r="Q131" s="91" t="n"/>
      <c r="R131" s="91" t="n"/>
      <c r="S131" s="91" t="n"/>
      <c r="T131" s="91" t="n"/>
      <c r="U131" s="91" t="n"/>
      <c r="V131" s="91" t="n"/>
      <c r="W131" s="91" t="n"/>
      <c r="X131" s="91" t="n"/>
      <c r="Y131" s="91" t="n"/>
      <c r="Z131" s="91" t="n"/>
      <c r="AA131" s="91" t="n"/>
      <c r="AB131" s="91" t="n"/>
      <c r="AC131" s="91" t="n"/>
      <c r="AD131" s="91" t="n"/>
      <c r="AE131" s="91" t="n"/>
      <c r="AF131" s="91" t="n"/>
      <c r="AG131" s="91" t="n"/>
      <c r="AH131" s="91" t="n"/>
      <c r="AI131" s="91" t="n"/>
      <c r="AJ131" s="91" t="n"/>
      <c r="AK131" s="91" t="n"/>
      <c r="AL131" s="224" t="n"/>
      <c r="AM131" s="224" t="n"/>
      <c r="AN131" s="224" t="n"/>
      <c r="AO131" s="224" t="n"/>
      <c r="AP131" s="224" t="n"/>
      <c r="AQ131" s="224" t="n"/>
      <c r="AR131" s="224" t="n"/>
      <c r="AS131" s="224" t="n"/>
      <c r="AT131" s="224" t="n"/>
      <c r="AU131" s="224" t="n"/>
      <c r="AV131" s="224" t="n"/>
      <c r="AW131" s="224" t="n"/>
      <c r="AX131" s="224" t="n"/>
      <c r="AY131" s="224" t="n"/>
      <c r="AZ131" s="224" t="n"/>
      <c r="BA131" s="224" t="n"/>
      <c r="BB131" s="224" t="n"/>
      <c r="BC131" s="224" t="n"/>
      <c r="BD131" s="224" t="n"/>
      <c r="BE131" s="224" t="n"/>
      <c r="BF131" s="224" t="n"/>
      <c r="BG131" s="224" t="n"/>
      <c r="BH131" s="224" t="n"/>
      <c r="BI131" s="224" t="n"/>
      <c r="BJ131" s="224" t="n"/>
      <c r="BK131" s="224" t="n"/>
      <c r="BL131" s="224" t="n"/>
      <c r="BM131" s="224" t="n"/>
      <c r="BN131" s="224" t="n"/>
      <c r="BO131" s="224" t="n"/>
      <c r="BP131" s="224" t="n"/>
      <c r="BQ131" s="224" t="n"/>
      <c r="BR131" s="224" t="n"/>
      <c r="BS131" s="224" t="n"/>
      <c r="BT131" s="224" t="n"/>
      <c r="BU131" s="224" t="n"/>
      <c r="BV131" s="224" t="n"/>
      <c r="BW131" s="224" t="n"/>
      <c r="BX131" s="224" t="n"/>
      <c r="BY131" s="224" t="n"/>
      <c r="BZ131" s="224" t="n"/>
      <c r="CA131" s="224" t="n"/>
      <c r="CB131" s="224" t="n"/>
      <c r="CC131" s="224" t="n"/>
      <c r="CD131" s="224" t="n"/>
      <c r="CE131" s="224" t="n"/>
      <c r="CF131" s="224" t="n"/>
      <c r="CG131" s="224" t="n"/>
      <c r="CH131" s="224" t="n"/>
      <c r="CI131" s="224" t="n"/>
      <c r="CJ131" s="224" t="n"/>
      <c r="CK131" s="224" t="n"/>
      <c r="CL131" s="224" t="n"/>
      <c r="CM131" s="224" t="n"/>
      <c r="CN131" s="224" t="n"/>
      <c r="CO131" s="224" t="n"/>
      <c r="CP131" s="224" t="n"/>
      <c r="CQ131" s="224" t="n"/>
      <c r="CR131" s="224" t="n"/>
      <c r="CS131" s="224" t="n"/>
      <c r="CT131" s="224" t="n"/>
      <c r="CU131" s="224" t="n"/>
      <c r="CV131" s="224" t="n"/>
      <c r="CW131" s="224" t="n"/>
      <c r="CX131" s="224" t="n"/>
      <c r="CY131" s="224" t="n"/>
      <c r="CZ131" s="224" t="n"/>
    </row>
    <row r="132" ht="13.15" customFormat="1" customHeight="1" s="83">
      <c r="A132" s="81">
        <f>D132</f>
        <v/>
      </c>
      <c r="B132" s="81">
        <f>B131</f>
        <v/>
      </c>
      <c r="C132" s="81" t="n"/>
      <c r="D132" s="76" t="inlineStr">
        <is>
          <t>La Palma Intercommunity Hospital - Client ID H3200</t>
        </is>
      </c>
      <c r="E132" s="390" t="n"/>
      <c r="F132" s="78" t="n"/>
      <c r="G132" s="111" t="n"/>
      <c r="H132" s="391" t="n"/>
      <c r="I132" s="391" t="n"/>
      <c r="J132" s="392" t="n"/>
      <c r="K132" s="393" t="n"/>
      <c r="L132" s="393" t="n"/>
      <c r="M132" s="393" t="n"/>
      <c r="N132" s="111" t="n"/>
      <c r="O132" s="111" t="n"/>
      <c r="P132" s="111" t="n"/>
      <c r="Q132" s="111" t="n"/>
      <c r="R132" s="111" t="n"/>
      <c r="S132" s="111" t="n"/>
      <c r="T132" s="111" t="n"/>
      <c r="U132" s="111" t="n"/>
      <c r="V132" s="111" t="n"/>
      <c r="W132" s="111" t="n"/>
      <c r="X132" s="111" t="n"/>
      <c r="Y132" s="111" t="n"/>
      <c r="Z132" s="111" t="n"/>
      <c r="AA132" s="111" t="n"/>
      <c r="AB132" s="111" t="n"/>
      <c r="AC132" s="111" t="n"/>
      <c r="AD132" s="111" t="n"/>
      <c r="AE132" s="111" t="n"/>
      <c r="AF132" s="111" t="n"/>
      <c r="AG132" s="111" t="n"/>
      <c r="AH132" s="111" t="n"/>
      <c r="AI132" s="111" t="n"/>
      <c r="AJ132" s="111" t="n"/>
      <c r="AK132" s="111" t="n"/>
      <c r="AL132" s="111" t="n"/>
      <c r="AM132" s="111" t="n"/>
      <c r="AN132" s="111" t="n"/>
      <c r="AO132" s="111" t="n"/>
      <c r="AP132" s="111" t="n"/>
      <c r="AQ132" s="111" t="n"/>
      <c r="AR132" s="111" t="n"/>
      <c r="AS132" s="111" t="n"/>
      <c r="AT132" s="111" t="n"/>
      <c r="AU132" s="111" t="n"/>
      <c r="AV132" s="111" t="n"/>
      <c r="AW132" s="111" t="n"/>
      <c r="AX132" s="111" t="n"/>
      <c r="AY132" s="111" t="n"/>
      <c r="AZ132" s="111" t="n"/>
      <c r="BA132" s="111" t="n"/>
      <c r="BB132" s="111" t="n"/>
      <c r="BC132" s="111" t="n"/>
      <c r="BD132" s="111" t="n"/>
      <c r="BE132" s="111" t="n"/>
      <c r="BF132" s="111" t="n"/>
      <c r="BG132" s="111" t="n"/>
      <c r="BH132" s="111" t="n"/>
      <c r="BI132" s="111" t="n"/>
      <c r="BJ132" s="111" t="n"/>
      <c r="BK132" s="111" t="n"/>
      <c r="BL132" s="111" t="n"/>
      <c r="BM132" s="111" t="n"/>
      <c r="BN132" s="111" t="n"/>
      <c r="BO132" s="111" t="n"/>
      <c r="BP132" s="111" t="n"/>
      <c r="BQ132" s="111" t="n"/>
      <c r="BR132" s="111" t="n"/>
      <c r="BS132" s="111" t="n"/>
      <c r="BT132" s="111" t="n"/>
      <c r="BU132" s="111" t="n"/>
      <c r="BV132" s="111" t="n"/>
      <c r="BW132" s="111" t="n"/>
      <c r="BX132" s="111" t="n"/>
      <c r="BY132" s="111" t="n"/>
      <c r="BZ132" s="111" t="n"/>
      <c r="CA132" s="111" t="n"/>
      <c r="CB132" s="111" t="n"/>
      <c r="CC132" s="111" t="n"/>
      <c r="CD132" s="111" t="n"/>
      <c r="CE132" s="111" t="n"/>
      <c r="CF132" s="111" t="n"/>
      <c r="CG132" s="111" t="n"/>
      <c r="CH132" s="111" t="n"/>
      <c r="CI132" s="111" t="n"/>
      <c r="CJ132" s="111" t="n"/>
      <c r="CK132" s="111" t="n"/>
      <c r="CL132" s="111" t="n"/>
      <c r="CM132" s="111" t="n"/>
      <c r="CN132" s="111" t="n"/>
      <c r="CO132" s="111" t="n"/>
      <c r="CP132" s="111" t="n"/>
      <c r="CQ132" s="111" t="n"/>
      <c r="CR132" s="111" t="n"/>
      <c r="CS132" s="111" t="n"/>
      <c r="CT132" s="111" t="n"/>
      <c r="CU132" s="111" t="n"/>
      <c r="CV132" s="111" t="n"/>
      <c r="CW132" s="111" t="n"/>
      <c r="CX132" s="111" t="n"/>
      <c r="CY132" s="111" t="n"/>
      <c r="CZ132" s="111" t="n"/>
    </row>
    <row r="133" ht="13.15" customHeight="1">
      <c r="A133" s="81">
        <f>A132</f>
        <v/>
      </c>
      <c r="B133" s="81">
        <f>D133</f>
        <v/>
      </c>
      <c r="C133" s="81">
        <f>A133&amp;B133&amp;F133</f>
        <v/>
      </c>
      <c r="D133" s="64">
        <f>+$D$4</f>
        <v/>
      </c>
      <c r="E133" s="394">
        <f>E4</f>
        <v/>
      </c>
      <c r="F133" s="246" t="inlineStr">
        <is>
          <t>EE</t>
        </is>
      </c>
      <c r="G133" s="244" t="n">
        <v>149</v>
      </c>
      <c r="H133" s="395" t="n">
        <v>671</v>
      </c>
      <c r="I133" s="396">
        <f>+H133-J133</f>
        <v/>
      </c>
      <c r="J133" s="396" t="n">
        <v>54.17</v>
      </c>
      <c r="K133" s="397" t="n"/>
      <c r="L133" s="397" t="n"/>
      <c r="M133" s="397" t="n"/>
      <c r="N133" s="244" t="n">
        <v>105</v>
      </c>
      <c r="O133" s="244" t="n">
        <v>105</v>
      </c>
      <c r="P133" s="244" t="n">
        <v>105</v>
      </c>
      <c r="Q133" s="244" t="n">
        <v>109</v>
      </c>
      <c r="R133" s="244" t="n">
        <v>108</v>
      </c>
      <c r="S133" s="244" t="n">
        <v>106</v>
      </c>
      <c r="T133" s="244" t="n">
        <v>108</v>
      </c>
      <c r="U133" s="244" t="n">
        <v>108</v>
      </c>
      <c r="V133" s="244" t="n">
        <v>105</v>
      </c>
      <c r="W133" s="244" t="n">
        <v>107</v>
      </c>
      <c r="X133" s="244" t="n">
        <v>107</v>
      </c>
      <c r="Y133" s="244" t="n">
        <v>105</v>
      </c>
      <c r="Z133" s="244" t="n">
        <v>114</v>
      </c>
      <c r="AA133" s="244" t="n">
        <v>113</v>
      </c>
      <c r="AB133" s="244" t="n">
        <v>115</v>
      </c>
      <c r="AC133" s="244" t="n">
        <v>118</v>
      </c>
      <c r="AD133" s="244" t="n">
        <v>119</v>
      </c>
      <c r="AE133" s="244" t="n">
        <v>112</v>
      </c>
      <c r="AF133" s="244" t="n">
        <v>111</v>
      </c>
      <c r="AG133" s="244" t="n">
        <v>112</v>
      </c>
      <c r="AH133" s="244" t="n">
        <v>109</v>
      </c>
      <c r="AI133" s="244" t="n">
        <v>111</v>
      </c>
      <c r="AJ133" s="244" t="n">
        <v>114</v>
      </c>
      <c r="AK133" s="244" t="n">
        <v>113</v>
      </c>
      <c r="AL133" s="244" t="n">
        <v>110</v>
      </c>
      <c r="AM133" s="244" t="n">
        <v>112</v>
      </c>
      <c r="AN133" s="244" t="n">
        <v>110</v>
      </c>
      <c r="AO133" s="244" t="n">
        <v>114</v>
      </c>
      <c r="AP133" s="244" t="n">
        <v>111</v>
      </c>
      <c r="AQ133" s="244" t="n">
        <v>110</v>
      </c>
      <c r="AR133" s="244" t="n">
        <v>110</v>
      </c>
      <c r="AS133" s="244" t="n">
        <v>108</v>
      </c>
      <c r="AT133" s="244" t="n">
        <v>105</v>
      </c>
      <c r="AU133" s="244" t="n">
        <v>105</v>
      </c>
      <c r="AV133" s="244" t="n">
        <v>99</v>
      </c>
      <c r="AW133" s="244" t="n">
        <v>98</v>
      </c>
      <c r="AX133" s="244" t="n">
        <v>103</v>
      </c>
      <c r="AY133" s="244" t="n">
        <v>101</v>
      </c>
      <c r="AZ133" s="244" t="n">
        <v>102</v>
      </c>
      <c r="BA133" s="244" t="n">
        <v>104</v>
      </c>
      <c r="BB133" s="244" t="n">
        <v>106</v>
      </c>
      <c r="BC133" s="244" t="n">
        <v>106</v>
      </c>
      <c r="BD133" s="244" t="n">
        <v>107</v>
      </c>
      <c r="BE133" s="244" t="n">
        <v>102</v>
      </c>
      <c r="BF133" s="244" t="n">
        <v>103</v>
      </c>
      <c r="BG133" s="244" t="n">
        <v>106</v>
      </c>
      <c r="BH133" s="244" t="n">
        <v>107</v>
      </c>
      <c r="BI133" s="244" t="n">
        <v>105</v>
      </c>
      <c r="BJ133" s="244" t="n">
        <v>107</v>
      </c>
      <c r="BK133" s="244" t="n">
        <v>111</v>
      </c>
      <c r="BL133" s="244" t="n">
        <v>105</v>
      </c>
      <c r="BM133" s="244" t="n">
        <v>106</v>
      </c>
      <c r="BN133" s="244" t="n">
        <v>100</v>
      </c>
      <c r="BO133" s="244" t="n">
        <v>100</v>
      </c>
      <c r="BP133" s="244" t="n">
        <v>99</v>
      </c>
      <c r="BQ133" s="244" t="n">
        <v>100</v>
      </c>
      <c r="BR133" s="244" t="n">
        <v>98</v>
      </c>
      <c r="BS133" s="244" t="n">
        <v>97</v>
      </c>
      <c r="BT133" s="244" t="n">
        <v>97</v>
      </c>
      <c r="BU133" s="244" t="n">
        <v>94</v>
      </c>
      <c r="BV133" s="244" t="n">
        <v>102</v>
      </c>
      <c r="BW133" s="244" t="n">
        <v>102</v>
      </c>
      <c r="BX133" s="244" t="n">
        <v>103</v>
      </c>
      <c r="BY133" s="244" t="n">
        <v>103</v>
      </c>
      <c r="BZ133" s="244" t="n">
        <v>109</v>
      </c>
      <c r="CA133" s="244" t="n">
        <v>107</v>
      </c>
      <c r="CB133" s="244" t="n">
        <v>109</v>
      </c>
      <c r="CC133" s="244" t="n">
        <v>108</v>
      </c>
      <c r="CD133" s="244" t="n">
        <v>104</v>
      </c>
      <c r="CE133" s="244" t="n">
        <v>106</v>
      </c>
      <c r="CF133" s="244" t="n">
        <v>110</v>
      </c>
      <c r="CG133" s="244" t="n">
        <v>110</v>
      </c>
      <c r="CH133" s="244" t="n">
        <v>118</v>
      </c>
      <c r="CI133" s="244" t="n">
        <v>117</v>
      </c>
      <c r="CJ133" s="244" t="n">
        <v>119</v>
      </c>
      <c r="CK133" s="244" t="n">
        <v>125</v>
      </c>
      <c r="CL133" s="244" t="n">
        <v>120</v>
      </c>
      <c r="CM133" s="244" t="n">
        <v>121</v>
      </c>
      <c r="CN133" s="244" t="n">
        <v>125</v>
      </c>
      <c r="CO133" s="244" t="n">
        <v>129</v>
      </c>
      <c r="CP133" s="244" t="n">
        <v>129</v>
      </c>
      <c r="CQ133" s="244" t="n">
        <v>130</v>
      </c>
      <c r="CR133" s="244" t="n">
        <v>134</v>
      </c>
      <c r="CS133" s="244" t="n">
        <v>135</v>
      </c>
      <c r="CT133" s="244" t="n">
        <v>146</v>
      </c>
      <c r="CU133" s="244" t="n">
        <v>147</v>
      </c>
      <c r="CV133" s="244" t="n">
        <v>144</v>
      </c>
      <c r="CW133" s="244" t="n">
        <v>145</v>
      </c>
      <c r="CX133" s="323" t="n">
        <v>144</v>
      </c>
      <c r="CY133" s="244" t="n">
        <v>144</v>
      </c>
      <c r="CZ133" s="244" t="n">
        <v>149</v>
      </c>
    </row>
    <row r="134" ht="13.15" customHeight="1">
      <c r="A134" s="81">
        <f>A133</f>
        <v/>
      </c>
      <c r="B134" s="81">
        <f>B133</f>
        <v/>
      </c>
      <c r="C134" s="81">
        <f>A134&amp;B134&amp;F134</f>
        <v/>
      </c>
      <c r="D134" s="22" t="n"/>
      <c r="E134" s="398" t="n"/>
      <c r="F134" s="246" t="inlineStr">
        <is>
          <t>EE &amp; Spouse</t>
        </is>
      </c>
      <c r="G134" s="244" t="n">
        <v>29</v>
      </c>
      <c r="H134" s="395" t="n">
        <v>1409.16</v>
      </c>
      <c r="I134" s="396">
        <f>+H134-J134</f>
        <v/>
      </c>
      <c r="J134" s="396" t="n">
        <v>137.41</v>
      </c>
      <c r="K134" s="397" t="n"/>
      <c r="L134" s="397" t="n"/>
      <c r="M134" s="397" t="n"/>
      <c r="N134" s="244" t="n">
        <v>38</v>
      </c>
      <c r="O134" s="244" t="n">
        <v>35</v>
      </c>
      <c r="P134" s="244" t="n">
        <v>35</v>
      </c>
      <c r="Q134" s="244" t="n">
        <v>34</v>
      </c>
      <c r="R134" s="244" t="n">
        <v>33</v>
      </c>
      <c r="S134" s="244" t="n">
        <v>33</v>
      </c>
      <c r="T134" s="244" t="n">
        <v>33</v>
      </c>
      <c r="U134" s="244" t="n">
        <v>33</v>
      </c>
      <c r="V134" s="244" t="n">
        <v>28</v>
      </c>
      <c r="W134" s="244" t="n">
        <v>31</v>
      </c>
      <c r="X134" s="244" t="n">
        <v>31</v>
      </c>
      <c r="Y134" s="244" t="n">
        <v>29</v>
      </c>
      <c r="Z134" s="244" t="n">
        <v>30</v>
      </c>
      <c r="AA134" s="244" t="n">
        <v>29</v>
      </c>
      <c r="AB134" s="244" t="n">
        <v>29</v>
      </c>
      <c r="AC134" s="244" t="n">
        <v>29</v>
      </c>
      <c r="AD134" s="244" t="n">
        <v>29</v>
      </c>
      <c r="AE134" s="244" t="n">
        <v>29</v>
      </c>
      <c r="AF134" s="244" t="n">
        <v>28</v>
      </c>
      <c r="AG134" s="244" t="n">
        <v>28</v>
      </c>
      <c r="AH134" s="244" t="n">
        <v>29</v>
      </c>
      <c r="AI134" s="244" t="n">
        <v>29</v>
      </c>
      <c r="AJ134" s="244" t="n">
        <v>29</v>
      </c>
      <c r="AK134" s="244" t="n">
        <v>29</v>
      </c>
      <c r="AL134" s="244" t="n">
        <v>30</v>
      </c>
      <c r="AM134" s="244" t="n">
        <v>30</v>
      </c>
      <c r="AN134" s="244" t="n">
        <v>31</v>
      </c>
      <c r="AO134" s="244" t="n">
        <v>31</v>
      </c>
      <c r="AP134" s="244" t="n">
        <v>31</v>
      </c>
      <c r="AQ134" s="244" t="n">
        <v>30</v>
      </c>
      <c r="AR134" s="244" t="n">
        <v>31</v>
      </c>
      <c r="AS134" s="244" t="n">
        <v>31</v>
      </c>
      <c r="AT134" s="244" t="n">
        <v>31</v>
      </c>
      <c r="AU134" s="244" t="n">
        <v>31</v>
      </c>
      <c r="AV134" s="244" t="n">
        <v>32</v>
      </c>
      <c r="AW134" s="244" t="n">
        <v>32</v>
      </c>
      <c r="AX134" s="244" t="n">
        <v>32</v>
      </c>
      <c r="AY134" s="244" t="n">
        <v>31</v>
      </c>
      <c r="AZ134" s="244" t="n">
        <v>31</v>
      </c>
      <c r="BA134" s="244" t="n">
        <v>31</v>
      </c>
      <c r="BB134" s="244" t="n">
        <v>30</v>
      </c>
      <c r="BC134" s="244" t="n">
        <v>31</v>
      </c>
      <c r="BD134" s="244" t="n">
        <v>31</v>
      </c>
      <c r="BE134" s="244" t="n">
        <v>33</v>
      </c>
      <c r="BF134" s="244" t="n">
        <v>32</v>
      </c>
      <c r="BG134" s="244" t="n">
        <v>33</v>
      </c>
      <c r="BH134" s="244" t="n">
        <v>32</v>
      </c>
      <c r="BI134" s="244" t="n">
        <v>32</v>
      </c>
      <c r="BJ134" s="244" t="n">
        <v>31</v>
      </c>
      <c r="BK134" s="244" t="n">
        <v>31</v>
      </c>
      <c r="BL134" s="244" t="n">
        <v>31</v>
      </c>
      <c r="BM134" s="244" t="n">
        <v>31</v>
      </c>
      <c r="BN134" s="244" t="n">
        <v>31</v>
      </c>
      <c r="BO134" s="244" t="n">
        <v>30</v>
      </c>
      <c r="BP134" s="244" t="n">
        <v>30</v>
      </c>
      <c r="BQ134" s="244" t="n">
        <v>31</v>
      </c>
      <c r="BR134" s="244" t="n">
        <v>29</v>
      </c>
      <c r="BS134" s="244" t="n">
        <v>30</v>
      </c>
      <c r="BT134" s="244" t="n">
        <v>29</v>
      </c>
      <c r="BU134" s="244" t="n">
        <v>30</v>
      </c>
      <c r="BV134" s="244" t="n">
        <v>27</v>
      </c>
      <c r="BW134" s="244" t="n">
        <v>26</v>
      </c>
      <c r="BX134" s="244" t="n">
        <v>28</v>
      </c>
      <c r="BY134" s="244" t="n">
        <v>28</v>
      </c>
      <c r="BZ134" s="244" t="n">
        <v>28</v>
      </c>
      <c r="CA134" s="244" t="n">
        <v>28</v>
      </c>
      <c r="CB134" s="244" t="n">
        <v>27</v>
      </c>
      <c r="CC134" s="244" t="n">
        <v>28</v>
      </c>
      <c r="CD134" s="244" t="n">
        <v>29</v>
      </c>
      <c r="CE134" s="244" t="n">
        <v>28</v>
      </c>
      <c r="CF134" s="244" t="n">
        <v>29</v>
      </c>
      <c r="CG134" s="244" t="n">
        <v>29</v>
      </c>
      <c r="CH134" s="244" t="n">
        <v>29</v>
      </c>
      <c r="CI134" s="244" t="n">
        <v>28</v>
      </c>
      <c r="CJ134" s="244" t="n">
        <v>28</v>
      </c>
      <c r="CK134" s="244" t="n">
        <v>28</v>
      </c>
      <c r="CL134" s="244" t="n">
        <v>27</v>
      </c>
      <c r="CM134" s="244" t="n">
        <v>25</v>
      </c>
      <c r="CN134" s="244" t="n">
        <v>23</v>
      </c>
      <c r="CO134" s="244" t="n">
        <v>23</v>
      </c>
      <c r="CP134" s="244" t="n">
        <v>23</v>
      </c>
      <c r="CQ134" s="244" t="n">
        <v>23</v>
      </c>
      <c r="CR134" s="244" t="n">
        <v>23</v>
      </c>
      <c r="CS134" s="244" t="n">
        <v>23</v>
      </c>
      <c r="CT134" s="244" t="n">
        <v>23</v>
      </c>
      <c r="CU134" s="244" t="n">
        <v>25</v>
      </c>
      <c r="CV134" s="244" t="n">
        <v>26</v>
      </c>
      <c r="CW134" s="244" t="n">
        <v>25</v>
      </c>
      <c r="CX134" s="323" t="n">
        <v>25</v>
      </c>
      <c r="CY134" s="244" t="n">
        <v>27</v>
      </c>
      <c r="CZ134" s="244" t="n">
        <v>29</v>
      </c>
    </row>
    <row r="135" ht="13.15" customHeight="1">
      <c r="A135" s="81">
        <f>A134</f>
        <v/>
      </c>
      <c r="B135" s="81">
        <f>B134</f>
        <v/>
      </c>
      <c r="C135" s="81">
        <f>A135&amp;B135&amp;F135</f>
        <v/>
      </c>
      <c r="D135" s="22" t="n"/>
      <c r="E135" s="398" t="n"/>
      <c r="F135" s="246" t="inlineStr">
        <is>
          <t>EE &amp; Child(ren)</t>
        </is>
      </c>
      <c r="G135" s="244" t="n">
        <v>30</v>
      </c>
      <c r="H135" s="395" t="n">
        <v>1268.22</v>
      </c>
      <c r="I135" s="396">
        <f>+H135-J135</f>
        <v/>
      </c>
      <c r="J135" s="396" t="n">
        <v>112.43</v>
      </c>
      <c r="K135" s="397" t="n"/>
      <c r="L135" s="397" t="n"/>
      <c r="M135" s="397" t="n"/>
      <c r="N135" s="244" t="n">
        <v>43</v>
      </c>
      <c r="O135" s="244" t="n">
        <v>45</v>
      </c>
      <c r="P135" s="244" t="n">
        <v>45</v>
      </c>
      <c r="Q135" s="244" t="n">
        <v>45</v>
      </c>
      <c r="R135" s="244" t="n">
        <v>45</v>
      </c>
      <c r="S135" s="244" t="n">
        <v>43</v>
      </c>
      <c r="T135" s="244" t="n">
        <v>43</v>
      </c>
      <c r="U135" s="244" t="n">
        <v>43</v>
      </c>
      <c r="V135" s="244" t="n">
        <v>40</v>
      </c>
      <c r="W135" s="244" t="n">
        <v>40</v>
      </c>
      <c r="X135" s="244" t="n">
        <v>40</v>
      </c>
      <c r="Y135" s="244" t="n">
        <v>39</v>
      </c>
      <c r="Z135" s="244" t="n">
        <v>41</v>
      </c>
      <c r="AA135" s="244" t="n">
        <v>40</v>
      </c>
      <c r="AB135" s="244" t="n">
        <v>40</v>
      </c>
      <c r="AC135" s="244" t="n">
        <v>41</v>
      </c>
      <c r="AD135" s="244" t="n">
        <v>41</v>
      </c>
      <c r="AE135" s="244" t="n">
        <v>42</v>
      </c>
      <c r="AF135" s="244" t="n">
        <v>41</v>
      </c>
      <c r="AG135" s="244" t="n">
        <v>43</v>
      </c>
      <c r="AH135" s="244" t="n">
        <v>44</v>
      </c>
      <c r="AI135" s="244" t="n">
        <v>44</v>
      </c>
      <c r="AJ135" s="244" t="n">
        <v>45</v>
      </c>
      <c r="AK135" s="244" t="n">
        <v>45</v>
      </c>
      <c r="AL135" s="244" t="n">
        <v>45</v>
      </c>
      <c r="AM135" s="244" t="n">
        <v>47</v>
      </c>
      <c r="AN135" s="244" t="n">
        <v>47</v>
      </c>
      <c r="AO135" s="244" t="n">
        <v>49</v>
      </c>
      <c r="AP135" s="244" t="n">
        <v>48</v>
      </c>
      <c r="AQ135" s="244" t="n">
        <v>48</v>
      </c>
      <c r="AR135" s="244" t="n">
        <v>48</v>
      </c>
      <c r="AS135" s="244" t="n">
        <v>47</v>
      </c>
      <c r="AT135" s="244" t="n">
        <v>45</v>
      </c>
      <c r="AU135" s="244" t="n">
        <v>47</v>
      </c>
      <c r="AV135" s="244" t="n">
        <v>44</v>
      </c>
      <c r="AW135" s="244" t="n">
        <v>41</v>
      </c>
      <c r="AX135" s="244" t="n">
        <v>42</v>
      </c>
      <c r="AY135" s="244" t="n">
        <v>43</v>
      </c>
      <c r="AZ135" s="244" t="n">
        <v>39</v>
      </c>
      <c r="BA135" s="244" t="n">
        <v>38</v>
      </c>
      <c r="BB135" s="244" t="n">
        <v>36</v>
      </c>
      <c r="BC135" s="244" t="n">
        <v>36</v>
      </c>
      <c r="BD135" s="244" t="n">
        <v>35</v>
      </c>
      <c r="BE135" s="244" t="n">
        <v>34</v>
      </c>
      <c r="BF135" s="244" t="n">
        <v>35</v>
      </c>
      <c r="BG135" s="244" t="n">
        <v>35</v>
      </c>
      <c r="BH135" s="244" t="n">
        <v>35</v>
      </c>
      <c r="BI135" s="244" t="n">
        <v>36</v>
      </c>
      <c r="BJ135" s="244" t="n">
        <v>40</v>
      </c>
      <c r="BK135" s="244" t="n">
        <v>40</v>
      </c>
      <c r="BL135" s="244" t="n">
        <v>41</v>
      </c>
      <c r="BM135" s="244" t="n">
        <v>41</v>
      </c>
      <c r="BN135" s="244" t="n">
        <v>40</v>
      </c>
      <c r="BO135" s="244" t="n">
        <v>39</v>
      </c>
      <c r="BP135" s="244" t="n">
        <v>38</v>
      </c>
      <c r="BQ135" s="244" t="n">
        <v>35</v>
      </c>
      <c r="BR135" s="244" t="n">
        <v>35</v>
      </c>
      <c r="BS135" s="244" t="n">
        <v>35</v>
      </c>
      <c r="BT135" s="244" t="n">
        <v>36</v>
      </c>
      <c r="BU135" s="244" t="n">
        <v>39</v>
      </c>
      <c r="BV135" s="244" t="n">
        <v>38</v>
      </c>
      <c r="BW135" s="244" t="n">
        <v>40</v>
      </c>
      <c r="BX135" s="244" t="n">
        <v>42</v>
      </c>
      <c r="BY135" s="244" t="n">
        <v>42</v>
      </c>
      <c r="BZ135" s="244" t="n">
        <v>36</v>
      </c>
      <c r="CA135" s="244" t="n">
        <v>36</v>
      </c>
      <c r="CB135" s="244" t="n">
        <v>35</v>
      </c>
      <c r="CC135" s="244" t="n">
        <v>35</v>
      </c>
      <c r="CD135" s="244" t="n">
        <v>33</v>
      </c>
      <c r="CE135" s="244" t="n">
        <v>33</v>
      </c>
      <c r="CF135" s="244" t="n">
        <v>36</v>
      </c>
      <c r="CG135" s="244" t="n">
        <v>36</v>
      </c>
      <c r="CH135" s="244" t="n">
        <v>37</v>
      </c>
      <c r="CI135" s="244" t="n">
        <v>35</v>
      </c>
      <c r="CJ135" s="244" t="n">
        <v>33</v>
      </c>
      <c r="CK135" s="244" t="n">
        <v>31</v>
      </c>
      <c r="CL135" s="244" t="n">
        <v>31</v>
      </c>
      <c r="CM135" s="244" t="n">
        <v>32</v>
      </c>
      <c r="CN135" s="244" t="n">
        <v>32</v>
      </c>
      <c r="CO135" s="244" t="n">
        <v>30</v>
      </c>
      <c r="CP135" s="244" t="n">
        <v>30</v>
      </c>
      <c r="CQ135" s="244" t="n">
        <v>32</v>
      </c>
      <c r="CR135" s="244" t="n">
        <v>32</v>
      </c>
      <c r="CS135" s="244" t="n">
        <v>31</v>
      </c>
      <c r="CT135" s="244" t="n">
        <v>32</v>
      </c>
      <c r="CU135" s="244" t="n">
        <v>32</v>
      </c>
      <c r="CV135" s="244" t="n">
        <v>32</v>
      </c>
      <c r="CW135" s="244" t="n">
        <v>31</v>
      </c>
      <c r="CX135" s="323" t="n">
        <v>31</v>
      </c>
      <c r="CY135" s="244" t="n">
        <v>31</v>
      </c>
      <c r="CZ135" s="244" t="n">
        <v>30</v>
      </c>
    </row>
    <row r="136" ht="13.15" customHeight="1">
      <c r="A136" s="81">
        <f>A135</f>
        <v/>
      </c>
      <c r="B136" s="81">
        <f>B135</f>
        <v/>
      </c>
      <c r="C136" s="81">
        <f>A136&amp;B136&amp;F136</f>
        <v/>
      </c>
      <c r="D136" s="22" t="n"/>
      <c r="E136" s="398" t="n"/>
      <c r="F136" s="246" t="inlineStr">
        <is>
          <t>EE &amp; Family</t>
        </is>
      </c>
      <c r="G136" s="245" t="n">
        <v>22</v>
      </c>
      <c r="H136" s="399" t="n">
        <v>2113.73</v>
      </c>
      <c r="I136" s="400">
        <f>+H136-J136</f>
        <v/>
      </c>
      <c r="J136" s="400" t="n">
        <v>281.07</v>
      </c>
      <c r="K136" s="408" t="n"/>
      <c r="L136" s="408" t="n"/>
      <c r="M136" s="408" t="n"/>
      <c r="N136" s="245" t="n">
        <v>46</v>
      </c>
      <c r="O136" s="245" t="n">
        <v>48</v>
      </c>
      <c r="P136" s="245" t="n">
        <v>48</v>
      </c>
      <c r="Q136" s="245" t="n">
        <v>46</v>
      </c>
      <c r="R136" s="245" t="n">
        <v>47</v>
      </c>
      <c r="S136" s="245" t="n">
        <v>48</v>
      </c>
      <c r="T136" s="245" t="n">
        <v>47</v>
      </c>
      <c r="U136" s="245" t="n">
        <v>47</v>
      </c>
      <c r="V136" s="245" t="n">
        <v>47</v>
      </c>
      <c r="W136" s="245" t="n">
        <v>44</v>
      </c>
      <c r="X136" s="245" t="n">
        <v>42</v>
      </c>
      <c r="Y136" s="245" t="n">
        <v>42</v>
      </c>
      <c r="Z136" s="245" t="n">
        <v>40</v>
      </c>
      <c r="AA136" s="245" t="n">
        <v>41</v>
      </c>
      <c r="AB136" s="245" t="n">
        <v>41</v>
      </c>
      <c r="AC136" s="245" t="n">
        <v>41</v>
      </c>
      <c r="AD136" s="245" t="n">
        <v>41</v>
      </c>
      <c r="AE136" s="245" t="n">
        <v>41</v>
      </c>
      <c r="AF136" s="245" t="n">
        <v>40</v>
      </c>
      <c r="AG136" s="245" t="n">
        <v>40</v>
      </c>
      <c r="AH136" s="245" t="n">
        <v>41</v>
      </c>
      <c r="AI136" s="245" t="n">
        <v>41</v>
      </c>
      <c r="AJ136" s="245" t="n">
        <v>40</v>
      </c>
      <c r="AK136" s="245" t="n">
        <v>40</v>
      </c>
      <c r="AL136" s="245" t="n">
        <v>41</v>
      </c>
      <c r="AM136" s="245" t="n">
        <v>40</v>
      </c>
      <c r="AN136" s="245" t="n">
        <v>39</v>
      </c>
      <c r="AO136" s="245" t="n">
        <v>37</v>
      </c>
      <c r="AP136" s="245" t="n">
        <v>36</v>
      </c>
      <c r="AQ136" s="245" t="n">
        <v>37</v>
      </c>
      <c r="AR136" s="245" t="n">
        <v>36</v>
      </c>
      <c r="AS136" s="245" t="n">
        <v>34</v>
      </c>
      <c r="AT136" s="245" t="n">
        <v>33</v>
      </c>
      <c r="AU136" s="245" t="n">
        <v>34</v>
      </c>
      <c r="AV136" s="245" t="n">
        <v>34</v>
      </c>
      <c r="AW136" s="245" t="n">
        <v>33</v>
      </c>
      <c r="AX136" s="245" t="n">
        <v>29</v>
      </c>
      <c r="AY136" s="245" t="n">
        <v>29</v>
      </c>
      <c r="AZ136" s="245" t="n">
        <v>29</v>
      </c>
      <c r="BA136" s="245" t="n">
        <v>29</v>
      </c>
      <c r="BB136" s="245" t="n">
        <v>29</v>
      </c>
      <c r="BC136" s="245" t="n">
        <v>29</v>
      </c>
      <c r="BD136" s="245" t="n">
        <v>29</v>
      </c>
      <c r="BE136" s="245" t="n">
        <v>31</v>
      </c>
      <c r="BF136" s="245" t="n">
        <v>31</v>
      </c>
      <c r="BG136" s="245" t="n">
        <v>29</v>
      </c>
      <c r="BH136" s="245" t="n">
        <v>28</v>
      </c>
      <c r="BI136" s="245" t="n">
        <v>28</v>
      </c>
      <c r="BJ136" s="245" t="n">
        <v>29</v>
      </c>
      <c r="BK136" s="245" t="n">
        <v>31</v>
      </c>
      <c r="BL136" s="245" t="n">
        <v>29</v>
      </c>
      <c r="BM136" s="245" t="n">
        <v>27</v>
      </c>
      <c r="BN136" s="245" t="n">
        <v>28</v>
      </c>
      <c r="BO136" s="245" t="n">
        <v>30</v>
      </c>
      <c r="BP136" s="245" t="n">
        <v>31</v>
      </c>
      <c r="BQ136" s="245" t="n">
        <v>33</v>
      </c>
      <c r="BR136" s="245" t="n">
        <v>29</v>
      </c>
      <c r="BS136" s="245" t="n">
        <v>29</v>
      </c>
      <c r="BT136" s="245" t="n">
        <v>31</v>
      </c>
      <c r="BU136" s="245" t="n">
        <v>30</v>
      </c>
      <c r="BV136" s="245" t="n">
        <v>28</v>
      </c>
      <c r="BW136" s="245" t="n">
        <v>28</v>
      </c>
      <c r="BX136" s="245" t="n">
        <v>27</v>
      </c>
      <c r="BY136" s="245" t="n">
        <v>27</v>
      </c>
      <c r="BZ136" s="245" t="n">
        <v>27</v>
      </c>
      <c r="CA136" s="245" t="n">
        <v>26</v>
      </c>
      <c r="CB136" s="245" t="n">
        <v>26</v>
      </c>
      <c r="CC136" s="245" t="n">
        <v>26</v>
      </c>
      <c r="CD136" s="245" t="n">
        <v>23</v>
      </c>
      <c r="CE136" s="245" t="n">
        <v>24</v>
      </c>
      <c r="CF136" s="245" t="n">
        <v>23</v>
      </c>
      <c r="CG136" s="245" t="n">
        <v>24</v>
      </c>
      <c r="CH136" s="245" t="n">
        <v>24</v>
      </c>
      <c r="CI136" s="245" t="n">
        <v>26</v>
      </c>
      <c r="CJ136" s="245" t="n">
        <v>24</v>
      </c>
      <c r="CK136" s="245" t="n">
        <v>24</v>
      </c>
      <c r="CL136" s="245" t="n">
        <v>23</v>
      </c>
      <c r="CM136" s="245" t="n">
        <v>24</v>
      </c>
      <c r="CN136" s="245" t="n">
        <v>24</v>
      </c>
      <c r="CO136" s="245" t="n">
        <v>24</v>
      </c>
      <c r="CP136" s="245" t="n">
        <v>24</v>
      </c>
      <c r="CQ136" s="245" t="n">
        <v>24</v>
      </c>
      <c r="CR136" s="245" t="n">
        <v>23</v>
      </c>
      <c r="CS136" s="245" t="n">
        <v>22</v>
      </c>
      <c r="CT136" s="245" t="n">
        <v>24</v>
      </c>
      <c r="CU136" s="245" t="n">
        <v>23</v>
      </c>
      <c r="CV136" s="245" t="n">
        <v>23</v>
      </c>
      <c r="CW136" s="245" t="n">
        <v>23</v>
      </c>
      <c r="CX136" s="324" t="n">
        <v>22</v>
      </c>
      <c r="CY136" s="245" t="n">
        <v>21</v>
      </c>
      <c r="CZ136" s="245" t="n">
        <v>22</v>
      </c>
    </row>
    <row r="137" ht="13.15" customHeight="1">
      <c r="A137" s="81">
        <f>A136</f>
        <v/>
      </c>
      <c r="B137" s="81">
        <f>B136</f>
        <v/>
      </c>
      <c r="D137" s="20" t="n"/>
      <c r="E137" s="398" t="n"/>
      <c r="F137" s="69" t="inlineStr">
        <is>
          <t>Estimated Monthly Premium</t>
        </is>
      </c>
      <c r="G137" s="94">
        <f>SUM(G133:G136)</f>
        <v/>
      </c>
      <c r="H137" s="401">
        <f>SUMPRODUCT(H133:H136,$G133:$G136)</f>
        <v/>
      </c>
      <c r="I137" s="401">
        <f>SUMPRODUCT(I133:I136,$G133:$G136)</f>
        <v/>
      </c>
      <c r="J137" s="401">
        <f>SUMPRODUCT(J133:J136,$G133:$G136)</f>
        <v/>
      </c>
      <c r="K137" s="402" t="n"/>
      <c r="L137" s="402" t="n"/>
      <c r="M137" s="402" t="n"/>
      <c r="N137" s="94" t="n">
        <v>232</v>
      </c>
      <c r="O137" s="94" t="n">
        <v>233</v>
      </c>
      <c r="P137" s="94" t="n">
        <v>233</v>
      </c>
      <c r="Q137" s="94" t="n">
        <v>234</v>
      </c>
      <c r="R137" s="94" t="n">
        <v>233</v>
      </c>
      <c r="S137" s="94">
        <f>SUM(S133:S136)</f>
        <v/>
      </c>
      <c r="T137" s="94">
        <f>SUM(T133:T136)</f>
        <v/>
      </c>
      <c r="U137" s="94">
        <f>SUM(U133:U136)</f>
        <v/>
      </c>
      <c r="V137" s="94">
        <f>SUM(V133:V136)</f>
        <v/>
      </c>
      <c r="W137" s="94">
        <f>SUM(W133:W136)</f>
        <v/>
      </c>
      <c r="X137" s="94">
        <f>SUM(X133:X136)</f>
        <v/>
      </c>
      <c r="Y137" s="94">
        <f>SUM(Y133:Y136)</f>
        <v/>
      </c>
      <c r="Z137" s="94">
        <f>SUM(Z133:Z136)</f>
        <v/>
      </c>
      <c r="AA137" s="94">
        <f>SUM(AA133:AA136)</f>
        <v/>
      </c>
      <c r="AB137" s="94">
        <f>SUM(AB133:AB136)</f>
        <v/>
      </c>
      <c r="AC137" s="94">
        <f>SUM(AC133:AC136)</f>
        <v/>
      </c>
      <c r="AD137" s="94">
        <f>SUM(AD133:AD136)</f>
        <v/>
      </c>
      <c r="AE137" s="94">
        <f>SUM(AE133:AE136)</f>
        <v/>
      </c>
      <c r="AF137" s="94">
        <f>SUM(AF133:AF136)</f>
        <v/>
      </c>
      <c r="AG137" s="94">
        <f>SUM(AG133:AG136)</f>
        <v/>
      </c>
      <c r="AH137" s="94">
        <f>SUM(AH133:AH136)</f>
        <v/>
      </c>
      <c r="AI137" s="94">
        <f>SUM(AI133:AI136)</f>
        <v/>
      </c>
      <c r="AJ137" s="94">
        <f>SUM(AJ133:AJ136)</f>
        <v/>
      </c>
      <c r="AK137" s="94">
        <f>SUM(AK133:AK136)</f>
        <v/>
      </c>
      <c r="AL137" s="94">
        <f>SUM(AL133:AL136)</f>
        <v/>
      </c>
      <c r="AM137" s="94">
        <f>SUM(AM133:AM136)</f>
        <v/>
      </c>
      <c r="AN137" s="94">
        <f>SUM(AN133:AN136)</f>
        <v/>
      </c>
      <c r="AO137" s="94">
        <f>SUM(AO133:AO136)</f>
        <v/>
      </c>
      <c r="AP137" s="94">
        <f>SUM(AP133:AP136)</f>
        <v/>
      </c>
      <c r="AQ137" s="94">
        <f>SUM(AQ133:AQ136)</f>
        <v/>
      </c>
      <c r="AR137" s="94">
        <f>SUM(AR133:AR136)</f>
        <v/>
      </c>
      <c r="AS137" s="94">
        <f>SUM(AS133:AS136)</f>
        <v/>
      </c>
      <c r="AT137" s="94">
        <f>SUM(AT133:AT136)</f>
        <v/>
      </c>
      <c r="AU137" s="94">
        <f>SUM(AU133:AU136)</f>
        <v/>
      </c>
      <c r="AV137" s="94">
        <f>SUM(AV133:AV136)</f>
        <v/>
      </c>
      <c r="AW137" s="94">
        <f>SUM(AW133:AW136)</f>
        <v/>
      </c>
      <c r="AX137" s="94">
        <f>SUM(AX133:AX136)</f>
        <v/>
      </c>
      <c r="AY137" s="94">
        <f>SUM(AY133:AY136)</f>
        <v/>
      </c>
      <c r="AZ137" s="94">
        <f>SUM(AZ133:AZ136)</f>
        <v/>
      </c>
      <c r="BA137" s="94">
        <f>SUM(BA133:BA136)</f>
        <v/>
      </c>
      <c r="BB137" s="94">
        <f>SUM(BB133:BB136)</f>
        <v/>
      </c>
      <c r="BC137" s="94">
        <f>SUM(BC133:BC136)</f>
        <v/>
      </c>
      <c r="BD137" s="94">
        <f>SUM(BD133:BD136)</f>
        <v/>
      </c>
      <c r="BE137" s="94">
        <f>SUM(BE133:BE136)</f>
        <v/>
      </c>
      <c r="BF137" s="94">
        <f>SUM(BF133:BF136)</f>
        <v/>
      </c>
      <c r="BG137" s="94">
        <f>SUM(BG133:BG136)</f>
        <v/>
      </c>
      <c r="BH137" s="94">
        <f>SUM(BH133:BH136)</f>
        <v/>
      </c>
      <c r="BI137" s="94">
        <f>SUM(BI133:BI136)</f>
        <v/>
      </c>
      <c r="BJ137" s="94">
        <f>SUM(BJ133:BJ136)</f>
        <v/>
      </c>
      <c r="BK137" s="94">
        <f>SUM(BK133:BK136)</f>
        <v/>
      </c>
      <c r="BL137" s="94">
        <f>SUM(BL133:BL136)</f>
        <v/>
      </c>
      <c r="BM137" s="94">
        <f>SUM(BM133:BM136)</f>
        <v/>
      </c>
      <c r="BN137" s="94">
        <f>SUM(BN133:BN136)</f>
        <v/>
      </c>
      <c r="BO137" s="94">
        <f>SUM(BO133:BO136)</f>
        <v/>
      </c>
      <c r="BP137" s="94">
        <f>SUM(BP133:BP136)</f>
        <v/>
      </c>
      <c r="BQ137" s="94">
        <f>SUM(BQ133:BQ136)</f>
        <v/>
      </c>
      <c r="BR137" s="94">
        <f>SUM(BR133:BR136)</f>
        <v/>
      </c>
      <c r="BS137" s="94">
        <f>SUM(BS133:BS136)</f>
        <v/>
      </c>
      <c r="BT137" s="94">
        <f>SUM(BT133:BT136)</f>
        <v/>
      </c>
      <c r="BU137" s="94">
        <f>SUM(BU133:BU136)</f>
        <v/>
      </c>
      <c r="BV137" s="94">
        <f>SUM(BV133:BV136)</f>
        <v/>
      </c>
      <c r="BW137" s="94">
        <f>SUM(BW133:BW136)</f>
        <v/>
      </c>
      <c r="BX137" s="94">
        <f>SUM(BX133:BX136)</f>
        <v/>
      </c>
      <c r="BY137" s="94">
        <f>SUM(BY133:BY136)</f>
        <v/>
      </c>
      <c r="BZ137" s="94">
        <f>SUM(BZ133:BZ136)</f>
        <v/>
      </c>
      <c r="CA137" s="94">
        <f>SUM(CA133:CA136)</f>
        <v/>
      </c>
      <c r="CB137" s="94">
        <f>SUM(CB133:CB136)</f>
        <v/>
      </c>
      <c r="CC137" s="94">
        <f>SUM(CC133:CC136)</f>
        <v/>
      </c>
      <c r="CD137" s="94">
        <f>SUM(CD133:CD136)</f>
        <v/>
      </c>
      <c r="CE137" s="94">
        <f>SUM(CE133:CE136)</f>
        <v/>
      </c>
      <c r="CF137" s="94">
        <f>SUM(CF133:CF136)</f>
        <v/>
      </c>
      <c r="CG137" s="94">
        <f>SUM(CG133:CG136)</f>
        <v/>
      </c>
      <c r="CH137" s="94">
        <f>SUM(CH133:CH136)</f>
        <v/>
      </c>
      <c r="CI137" s="94">
        <f>SUM(CI133:CI136)</f>
        <v/>
      </c>
      <c r="CJ137" s="94">
        <f>SUM(CJ133:CJ136)</f>
        <v/>
      </c>
      <c r="CK137" s="94">
        <f>SUM(CK133:CK136)</f>
        <v/>
      </c>
      <c r="CL137" s="94">
        <f>SUM(CL133:CL136)</f>
        <v/>
      </c>
      <c r="CM137" s="94">
        <f>SUM(CM133:CM136)</f>
        <v/>
      </c>
      <c r="CN137" s="94">
        <f>SUM(CN133:CN136)</f>
        <v/>
      </c>
      <c r="CO137" s="94">
        <f>SUM(CO133:CO136)</f>
        <v/>
      </c>
      <c r="CP137" s="94">
        <f>SUM(CP133:CP136)</f>
        <v/>
      </c>
      <c r="CQ137" s="94">
        <f>SUM(CQ133:CQ136)</f>
        <v/>
      </c>
      <c r="CR137" s="94">
        <f>SUM(CR133:CR136)</f>
        <v/>
      </c>
      <c r="CS137" s="94">
        <f>SUM(CS133:CS136)</f>
        <v/>
      </c>
      <c r="CT137" s="94">
        <f>SUM(CT133:CT136)</f>
        <v/>
      </c>
      <c r="CU137" s="94" t="n">
        <v>227</v>
      </c>
      <c r="CV137" s="94">
        <f>SUM(CV133:CV136)</f>
        <v/>
      </c>
      <c r="CW137" s="94">
        <f>SUM(CW133:CW136)</f>
        <v/>
      </c>
      <c r="CX137" s="94">
        <f>SUM(CX133:CX136)</f>
        <v/>
      </c>
      <c r="CY137" s="94">
        <f>SUM(CY133:CY136)</f>
        <v/>
      </c>
      <c r="CZ137" s="94">
        <f>SUM(CZ133:CZ136)</f>
        <v/>
      </c>
    </row>
    <row r="138" ht="13.15" customFormat="1" customHeight="1" s="315">
      <c r="A138" s="81">
        <f>A137</f>
        <v/>
      </c>
      <c r="B138" s="81">
        <f>B137</f>
        <v/>
      </c>
      <c r="C138" s="81" t="n"/>
      <c r="D138" s="20" t="n"/>
      <c r="E138" s="398" t="n"/>
      <c r="F138" s="12" t="n"/>
      <c r="G138" s="16" t="n"/>
      <c r="H138" s="403" t="n"/>
      <c r="I138" s="403" t="n"/>
      <c r="J138" s="403" t="n"/>
      <c r="K138" s="404" t="n"/>
      <c r="L138" s="404" t="n"/>
      <c r="M138" s="404" t="n"/>
      <c r="N138" s="16" t="n"/>
      <c r="O138" s="16" t="n"/>
      <c r="P138" s="16" t="n"/>
      <c r="Q138" s="16" t="n"/>
      <c r="R138" s="16" t="n"/>
      <c r="S138" s="16" t="n"/>
      <c r="T138" s="16" t="n"/>
      <c r="U138" s="16" t="n"/>
      <c r="V138" s="16" t="n"/>
      <c r="W138" s="16" t="n"/>
      <c r="X138" s="16" t="n"/>
      <c r="Y138" s="16" t="n"/>
      <c r="Z138" s="16" t="n"/>
      <c r="AA138" s="16" t="n"/>
      <c r="AB138" s="16" t="n"/>
      <c r="AC138" s="16" t="n"/>
      <c r="AD138" s="16" t="n"/>
      <c r="AE138" s="16" t="n"/>
      <c r="AF138" s="16" t="n"/>
      <c r="AG138" s="16" t="n"/>
      <c r="AH138" s="16" t="n"/>
      <c r="AI138" s="16" t="n"/>
      <c r="AJ138" s="16" t="n"/>
      <c r="AK138" s="16" t="n"/>
      <c r="AL138" s="16" t="n"/>
      <c r="AM138" s="16" t="n"/>
      <c r="AN138" s="16" t="n"/>
      <c r="AO138" s="16" t="n"/>
      <c r="AP138" s="16" t="n"/>
      <c r="AQ138" s="16" t="n"/>
      <c r="AR138" s="16" t="n"/>
      <c r="AS138" s="16" t="n"/>
      <c r="AT138" s="16" t="n"/>
      <c r="AU138" s="16" t="n"/>
      <c r="AV138" s="16" t="n"/>
      <c r="AW138" s="16" t="n"/>
      <c r="AX138" s="16" t="n"/>
      <c r="AY138" s="16" t="n"/>
      <c r="AZ138" s="16" t="n"/>
      <c r="BA138" s="16" t="n"/>
      <c r="BB138" s="16" t="n"/>
      <c r="BC138" s="16" t="n"/>
      <c r="BD138" s="16" t="n"/>
      <c r="BE138" s="16" t="n"/>
      <c r="BF138" s="16" t="n"/>
      <c r="BG138" s="16" t="n"/>
      <c r="BH138" s="16" t="n"/>
      <c r="BI138" s="16" t="n"/>
      <c r="BJ138" s="16" t="n"/>
      <c r="BK138" s="16" t="n"/>
      <c r="BL138" s="16" t="n"/>
      <c r="BM138" s="16" t="n"/>
      <c r="BN138" s="16" t="n"/>
      <c r="BO138" s="16" t="n"/>
      <c r="BP138" s="16" t="n"/>
      <c r="BQ138" s="16" t="n"/>
      <c r="BR138" s="16" t="n"/>
      <c r="BS138" s="16" t="n"/>
      <c r="BT138" s="16" t="n"/>
      <c r="BU138" s="16" t="n"/>
      <c r="BV138" s="16" t="n"/>
      <c r="BW138" s="16" t="n"/>
      <c r="BX138" s="16" t="n"/>
      <c r="BY138" s="16" t="n"/>
      <c r="BZ138" s="16" t="n"/>
      <c r="CA138" s="16" t="n"/>
      <c r="CB138" s="16" t="n"/>
      <c r="CC138" s="16" t="n"/>
      <c r="CD138" s="16" t="n"/>
      <c r="CE138" s="16" t="n"/>
      <c r="CF138" s="16" t="n"/>
      <c r="CG138" s="16" t="n"/>
      <c r="CH138" s="16" t="n"/>
      <c r="CI138" s="16" t="n"/>
      <c r="CJ138" s="16" t="n"/>
      <c r="CK138" s="16" t="n"/>
      <c r="CL138" s="16" t="n"/>
      <c r="CM138" s="16" t="n"/>
      <c r="CN138" s="16" t="n"/>
      <c r="CO138" s="16" t="n"/>
      <c r="CP138" s="16" t="n"/>
      <c r="CQ138" s="16" t="n"/>
      <c r="CR138" s="16" t="n"/>
      <c r="CS138" s="16" t="n"/>
      <c r="CT138" s="16" t="n"/>
      <c r="CU138" s="16" t="n"/>
      <c r="CV138" s="16" t="n"/>
      <c r="CW138" s="16" t="n"/>
      <c r="CX138" s="16" t="n"/>
      <c r="CY138" s="16" t="n"/>
      <c r="CZ138" s="16" t="n"/>
    </row>
    <row r="139" ht="13.15" customFormat="1" customHeight="1" s="315">
      <c r="A139" s="81">
        <f>A138</f>
        <v/>
      </c>
      <c r="B139" s="81">
        <f>D139</f>
        <v/>
      </c>
      <c r="C139" s="81">
        <f>A139&amp;B139&amp;F139</f>
        <v/>
      </c>
      <c r="D139" s="64" t="inlineStr">
        <is>
          <t xml:space="preserve">PRIME VALUE PLAN (Self-Insured) </t>
        </is>
      </c>
      <c r="E139" s="394">
        <f>E4</f>
        <v/>
      </c>
      <c r="F139" s="246" t="inlineStr">
        <is>
          <t>EE</t>
        </is>
      </c>
      <c r="G139" s="244" t="n">
        <v>16</v>
      </c>
      <c r="H139" s="396" t="n">
        <v>518.77</v>
      </c>
      <c r="I139" s="396" t="n">
        <v>405.57</v>
      </c>
      <c r="J139" s="396" t="n">
        <v>113.2</v>
      </c>
      <c r="K139" s="397" t="n"/>
      <c r="L139" s="397" t="n"/>
      <c r="M139" s="397" t="n"/>
      <c r="N139" s="244" t="n">
        <v>14</v>
      </c>
      <c r="O139" s="244" t="n">
        <v>15</v>
      </c>
      <c r="P139" s="244" t="n">
        <v>16</v>
      </c>
      <c r="Q139" s="244" t="n">
        <v>15</v>
      </c>
      <c r="R139" s="244" t="n">
        <v>14</v>
      </c>
      <c r="S139" s="244" t="n">
        <v>14</v>
      </c>
      <c r="T139" s="244" t="n">
        <v>12</v>
      </c>
      <c r="U139" s="244" t="n">
        <v>11</v>
      </c>
      <c r="V139" s="244" t="n">
        <v>10</v>
      </c>
      <c r="W139" s="244" t="n">
        <v>10</v>
      </c>
      <c r="X139" s="244" t="n">
        <v>11</v>
      </c>
      <c r="Y139" s="244" t="n">
        <v>12</v>
      </c>
      <c r="Z139" s="244" t="n">
        <v>13</v>
      </c>
      <c r="AA139" s="244" t="n">
        <v>13</v>
      </c>
      <c r="AB139" s="244" t="n">
        <v>12</v>
      </c>
      <c r="AC139" s="244" t="n">
        <v>12</v>
      </c>
      <c r="AD139" s="244" t="n">
        <v>14</v>
      </c>
      <c r="AE139" s="244" t="n">
        <v>13</v>
      </c>
      <c r="AF139" s="244" t="n">
        <v>13</v>
      </c>
      <c r="AG139" s="244" t="n">
        <v>13</v>
      </c>
      <c r="AH139" s="244" t="n">
        <v>12</v>
      </c>
      <c r="AI139" s="244" t="n">
        <v>12</v>
      </c>
      <c r="AJ139" s="244" t="n">
        <v>12</v>
      </c>
      <c r="AK139" s="244" t="n">
        <v>11</v>
      </c>
      <c r="AL139" s="244" t="n">
        <v>9</v>
      </c>
      <c r="AM139" s="244" t="n">
        <v>8</v>
      </c>
      <c r="AN139" s="244" t="n">
        <v>10</v>
      </c>
      <c r="AO139" s="244" t="n">
        <v>10</v>
      </c>
      <c r="AP139" s="244" t="n">
        <v>14</v>
      </c>
      <c r="AQ139" s="244" t="n">
        <v>13</v>
      </c>
      <c r="AR139" s="244" t="n">
        <v>12</v>
      </c>
      <c r="AS139" s="244" t="n">
        <v>12</v>
      </c>
      <c r="AT139" s="244" t="n">
        <v>11</v>
      </c>
      <c r="AU139" s="244" t="n">
        <v>12</v>
      </c>
      <c r="AV139" s="244" t="n">
        <v>12</v>
      </c>
      <c r="AW139" s="244" t="n">
        <v>10</v>
      </c>
      <c r="AX139" s="244" t="n">
        <v>11</v>
      </c>
      <c r="AY139" s="244" t="n">
        <v>11</v>
      </c>
      <c r="AZ139" s="244" t="n">
        <v>11</v>
      </c>
      <c r="BA139" s="244" t="n">
        <v>10</v>
      </c>
      <c r="BB139" s="244" t="n">
        <v>11</v>
      </c>
      <c r="BC139" s="244" t="n">
        <v>11</v>
      </c>
      <c r="BD139" s="244" t="n">
        <v>11</v>
      </c>
      <c r="BE139" s="244" t="n">
        <v>9</v>
      </c>
      <c r="BF139" s="244" t="n">
        <v>9</v>
      </c>
      <c r="BG139" s="244" t="n">
        <v>10</v>
      </c>
      <c r="BH139" s="244" t="n">
        <v>11</v>
      </c>
      <c r="BI139" s="244" t="n">
        <v>11</v>
      </c>
      <c r="BJ139" s="244" t="n">
        <v>11</v>
      </c>
      <c r="BK139" s="244" t="n">
        <v>12</v>
      </c>
      <c r="BL139" s="244" t="n">
        <v>14</v>
      </c>
      <c r="BM139" s="244" t="n">
        <v>16</v>
      </c>
      <c r="BN139" s="244" t="n">
        <v>15</v>
      </c>
      <c r="BO139" s="244" t="n">
        <v>13</v>
      </c>
      <c r="BP139" s="244" t="n">
        <v>13</v>
      </c>
      <c r="BQ139" s="244" t="n">
        <v>12</v>
      </c>
      <c r="BR139" s="244" t="n">
        <v>12</v>
      </c>
      <c r="BS139" s="244" t="n">
        <v>13</v>
      </c>
      <c r="BT139" s="244" t="n">
        <v>13</v>
      </c>
      <c r="BU139" s="244" t="n">
        <v>14</v>
      </c>
      <c r="BV139" s="244" t="n">
        <v>13</v>
      </c>
      <c r="BW139" s="244" t="n">
        <v>14</v>
      </c>
      <c r="BX139" s="244" t="n">
        <v>16</v>
      </c>
      <c r="BY139" s="244" t="n">
        <v>16</v>
      </c>
      <c r="BZ139" s="244" t="n">
        <v>16</v>
      </c>
      <c r="CA139" s="244" t="n">
        <v>16</v>
      </c>
      <c r="CB139" s="244" t="n">
        <v>15</v>
      </c>
      <c r="CC139" s="244" t="n">
        <v>16</v>
      </c>
      <c r="CD139" s="244" t="n">
        <v>16</v>
      </c>
      <c r="CE139" s="244" t="n">
        <v>18</v>
      </c>
      <c r="CF139" s="244" t="n">
        <v>19</v>
      </c>
      <c r="CG139" s="244" t="n">
        <v>19</v>
      </c>
      <c r="CH139" s="244" t="n">
        <v>21</v>
      </c>
      <c r="CI139" s="244" t="n">
        <v>19</v>
      </c>
      <c r="CJ139" s="244" t="n">
        <v>18</v>
      </c>
      <c r="CK139" s="244" t="n">
        <v>17</v>
      </c>
      <c r="CL139" s="244" t="n">
        <v>19</v>
      </c>
      <c r="CM139" s="244" t="n">
        <v>17</v>
      </c>
      <c r="CN139" s="244" t="n">
        <v>15</v>
      </c>
      <c r="CO139" s="244" t="n">
        <v>16</v>
      </c>
      <c r="CP139" s="244" t="n">
        <v>17</v>
      </c>
      <c r="CQ139" s="244" t="n">
        <v>17</v>
      </c>
      <c r="CR139" s="244" t="n">
        <v>16</v>
      </c>
      <c r="CS139" s="244" t="n">
        <v>18</v>
      </c>
      <c r="CT139" s="244" t="n">
        <v>15</v>
      </c>
      <c r="CU139" s="244" t="n">
        <v>16</v>
      </c>
      <c r="CV139" s="244" t="n">
        <v>15</v>
      </c>
      <c r="CW139" s="244" t="n">
        <v>17</v>
      </c>
      <c r="CX139" s="323" t="n">
        <v>17</v>
      </c>
      <c r="CY139" s="244" t="n">
        <v>16</v>
      </c>
      <c r="CZ139" s="244" t="n">
        <v>15</v>
      </c>
    </row>
    <row r="140" ht="13.15" customFormat="1" customHeight="1" s="315">
      <c r="A140" s="81">
        <f>A139</f>
        <v/>
      </c>
      <c r="B140" s="81">
        <f>B139</f>
        <v/>
      </c>
      <c r="C140" s="81">
        <f>A140&amp;B140&amp;F140</f>
        <v/>
      </c>
      <c r="D140" s="22" t="n"/>
      <c r="E140" s="398" t="n"/>
      <c r="F140" s="246" t="inlineStr">
        <is>
          <t>EE &amp; Spouse</t>
        </is>
      </c>
      <c r="G140" s="244" t="n">
        <v>2</v>
      </c>
      <c r="H140" s="396" t="n">
        <v>1037.57</v>
      </c>
      <c r="I140" s="396">
        <f>+H140-J140</f>
        <v/>
      </c>
      <c r="J140" s="396" t="n">
        <v>240.98</v>
      </c>
      <c r="K140" s="397" t="n"/>
      <c r="L140" s="397" t="n"/>
      <c r="M140" s="397" t="n"/>
      <c r="N140" s="244" t="n">
        <v>0</v>
      </c>
      <c r="O140" s="244" t="n">
        <v>0</v>
      </c>
      <c r="P140" s="244" t="n">
        <v>0</v>
      </c>
      <c r="Q140" s="244" t="n">
        <v>0</v>
      </c>
      <c r="R140" s="244" t="n">
        <v>0</v>
      </c>
      <c r="S140" s="244" t="n">
        <v>0</v>
      </c>
      <c r="T140" s="244" t="n">
        <v>0</v>
      </c>
      <c r="U140" s="244" t="n">
        <v>0</v>
      </c>
      <c r="V140" s="244" t="n">
        <v>0</v>
      </c>
      <c r="W140" s="244" t="n">
        <v>0</v>
      </c>
      <c r="X140" s="244" t="n">
        <v>0</v>
      </c>
      <c r="Y140" s="244" t="n">
        <v>0</v>
      </c>
      <c r="Z140" s="244" t="n">
        <v>0</v>
      </c>
      <c r="AA140" s="244" t="n">
        <v>0</v>
      </c>
      <c r="AB140" s="244" t="n">
        <v>0</v>
      </c>
      <c r="AC140" s="244" t="n">
        <v>0</v>
      </c>
      <c r="AD140" s="244" t="n">
        <v>0</v>
      </c>
      <c r="AE140" s="244" t="n">
        <v>0</v>
      </c>
      <c r="AF140" s="244" t="n">
        <v>0</v>
      </c>
      <c r="AG140" s="244" t="n">
        <v>0</v>
      </c>
      <c r="AH140" s="244" t="n">
        <v>0</v>
      </c>
      <c r="AI140" s="244" t="n">
        <v>0</v>
      </c>
      <c r="AJ140" s="244" t="n">
        <v>0</v>
      </c>
      <c r="AK140" s="244" t="n">
        <v>0</v>
      </c>
      <c r="AL140" s="244" t="n">
        <v>1</v>
      </c>
      <c r="AM140" s="244" t="n">
        <v>1</v>
      </c>
      <c r="AN140" s="244" t="n">
        <v>1</v>
      </c>
      <c r="AO140" s="244" t="n">
        <v>1</v>
      </c>
      <c r="AP140" s="244" t="n">
        <v>1</v>
      </c>
      <c r="AQ140" s="244" t="n">
        <v>1</v>
      </c>
      <c r="AR140" s="244" t="n">
        <v>1</v>
      </c>
      <c r="AS140" s="244" t="n">
        <v>1</v>
      </c>
      <c r="AT140" s="244" t="n">
        <v>0</v>
      </c>
      <c r="AU140" s="244" t="n">
        <v>0</v>
      </c>
      <c r="AV140" s="244" t="n">
        <v>0</v>
      </c>
      <c r="AW140" s="244" t="n">
        <v>0</v>
      </c>
      <c r="AX140" s="244" t="n">
        <v>0</v>
      </c>
      <c r="AY140" s="244" t="n">
        <v>0</v>
      </c>
      <c r="AZ140" s="244" t="n">
        <v>0</v>
      </c>
      <c r="BA140" s="244" t="n">
        <v>0</v>
      </c>
      <c r="BB140" s="244" t="n">
        <v>0</v>
      </c>
      <c r="BC140" s="244" t="n">
        <v>0</v>
      </c>
      <c r="BD140" s="244" t="n">
        <v>0</v>
      </c>
      <c r="BE140" s="244" t="n">
        <v>0</v>
      </c>
      <c r="BF140" s="244" t="n">
        <v>0</v>
      </c>
      <c r="BG140" s="244" t="n">
        <v>1</v>
      </c>
      <c r="BH140" s="244" t="n">
        <v>1</v>
      </c>
      <c r="BI140" s="244" t="n">
        <v>1</v>
      </c>
      <c r="BJ140" s="244" t="n">
        <v>1</v>
      </c>
      <c r="BK140" s="244" t="n">
        <v>0</v>
      </c>
      <c r="BL140" s="244" t="n">
        <v>1</v>
      </c>
      <c r="BM140" s="244" t="n">
        <v>1</v>
      </c>
      <c r="BN140" s="244" t="n">
        <v>1</v>
      </c>
      <c r="BO140" s="244" t="n">
        <v>1</v>
      </c>
      <c r="BP140" s="244" t="n">
        <v>1</v>
      </c>
      <c r="BQ140" s="244" t="n">
        <v>1</v>
      </c>
      <c r="BR140" s="244" t="n">
        <v>1</v>
      </c>
      <c r="BS140" s="244" t="n">
        <v>1</v>
      </c>
      <c r="BT140" s="244" t="n">
        <v>1</v>
      </c>
      <c r="BU140" s="244" t="n">
        <v>1</v>
      </c>
      <c r="BV140" s="244" t="n">
        <v>2</v>
      </c>
      <c r="BW140" s="244" t="n">
        <v>2</v>
      </c>
      <c r="BX140" s="244" t="n">
        <v>2</v>
      </c>
      <c r="BY140" s="244" t="n">
        <v>2</v>
      </c>
      <c r="BZ140" s="244" t="n">
        <v>2</v>
      </c>
      <c r="CA140" s="244" t="n">
        <v>3</v>
      </c>
      <c r="CB140" s="244" t="n">
        <v>3</v>
      </c>
      <c r="CC140" s="244" t="n">
        <v>3</v>
      </c>
      <c r="CD140" s="244" t="n">
        <v>2</v>
      </c>
      <c r="CE140" s="244" t="n">
        <v>2</v>
      </c>
      <c r="CF140" s="244" t="n">
        <v>2</v>
      </c>
      <c r="CG140" s="244" t="n">
        <v>2</v>
      </c>
      <c r="CH140" s="244" t="n">
        <v>3</v>
      </c>
      <c r="CI140" s="244" t="n">
        <v>3</v>
      </c>
      <c r="CJ140" s="244" t="n">
        <v>3</v>
      </c>
      <c r="CK140" s="244" t="n">
        <v>3</v>
      </c>
      <c r="CL140" s="244" t="n">
        <v>2</v>
      </c>
      <c r="CM140" s="244" t="n">
        <v>2</v>
      </c>
      <c r="CN140" s="244" t="n">
        <v>3</v>
      </c>
      <c r="CO140" s="244" t="n">
        <v>4</v>
      </c>
      <c r="CP140" s="244" t="n">
        <v>4</v>
      </c>
      <c r="CQ140" s="244" t="n">
        <v>4</v>
      </c>
      <c r="CR140" s="244" t="n">
        <v>3</v>
      </c>
      <c r="CS140" s="244" t="n">
        <v>3</v>
      </c>
      <c r="CT140" s="244" t="n">
        <v>2</v>
      </c>
      <c r="CU140" s="244" t="n">
        <v>2</v>
      </c>
      <c r="CV140" s="244" t="n">
        <v>2</v>
      </c>
      <c r="CW140" s="244" t="n">
        <v>2</v>
      </c>
      <c r="CX140" s="323" t="n">
        <v>2</v>
      </c>
      <c r="CY140" s="244" t="n">
        <v>2</v>
      </c>
      <c r="CZ140" s="244" t="n">
        <v>2</v>
      </c>
    </row>
    <row r="141" ht="13.15" customFormat="1" customHeight="1" s="315">
      <c r="A141" s="81">
        <f>A140</f>
        <v/>
      </c>
      <c r="B141" s="81">
        <f>B140</f>
        <v/>
      </c>
      <c r="C141" s="81">
        <f>A141&amp;B141&amp;F141</f>
        <v/>
      </c>
      <c r="D141" s="22" t="n"/>
      <c r="E141" s="398" t="n"/>
      <c r="F141" s="246" t="inlineStr">
        <is>
          <t>EE &amp; Child(ren)</t>
        </is>
      </c>
      <c r="G141" s="244" t="n">
        <v>2</v>
      </c>
      <c r="H141" s="396" t="n">
        <v>933.8</v>
      </c>
      <c r="I141" s="396">
        <f>+H141-J141</f>
        <v/>
      </c>
      <c r="J141" s="396" t="n">
        <v>201.22</v>
      </c>
      <c r="K141" s="397" t="n"/>
      <c r="L141" s="397" t="n"/>
      <c r="M141" s="397" t="n"/>
      <c r="N141" s="244" t="n">
        <v>2</v>
      </c>
      <c r="O141" s="244" t="n">
        <v>2</v>
      </c>
      <c r="P141" s="244" t="n">
        <v>2</v>
      </c>
      <c r="Q141" s="244" t="n">
        <v>0</v>
      </c>
      <c r="R141" s="244" t="n">
        <v>0</v>
      </c>
      <c r="S141" s="244" t="n">
        <v>0</v>
      </c>
      <c r="T141" s="244" t="n">
        <v>0</v>
      </c>
      <c r="U141" s="244" t="n">
        <v>0</v>
      </c>
      <c r="V141" s="244" t="n">
        <v>0</v>
      </c>
      <c r="W141" s="244" t="n">
        <v>1</v>
      </c>
      <c r="X141" s="244" t="n">
        <v>1</v>
      </c>
      <c r="Y141" s="244" t="n">
        <v>1</v>
      </c>
      <c r="Z141" s="244" t="n">
        <v>2</v>
      </c>
      <c r="AA141" s="244" t="n">
        <v>2</v>
      </c>
      <c r="AB141" s="244" t="n">
        <v>2</v>
      </c>
      <c r="AC141" s="244" t="n">
        <v>2</v>
      </c>
      <c r="AD141" s="244" t="n">
        <v>2</v>
      </c>
      <c r="AE141" s="244" t="n">
        <v>2</v>
      </c>
      <c r="AF141" s="244" t="n">
        <v>1</v>
      </c>
      <c r="AG141" s="244" t="n">
        <v>1</v>
      </c>
      <c r="AH141" s="244" t="n">
        <v>1</v>
      </c>
      <c r="AI141" s="244" t="n">
        <v>1</v>
      </c>
      <c r="AJ141" s="244" t="n">
        <v>1</v>
      </c>
      <c r="AK141" s="244" t="n">
        <v>1</v>
      </c>
      <c r="AL141" s="244" t="n">
        <v>1</v>
      </c>
      <c r="AM141" s="244" t="n">
        <v>0</v>
      </c>
      <c r="AN141" s="244" t="n">
        <v>0</v>
      </c>
      <c r="AO141" s="244" t="n">
        <v>0</v>
      </c>
      <c r="AP141" s="244" t="n">
        <v>2</v>
      </c>
      <c r="AQ141" s="244" t="n">
        <v>2</v>
      </c>
      <c r="AR141" s="244" t="n">
        <v>2</v>
      </c>
      <c r="AS141" s="244" t="n">
        <v>2</v>
      </c>
      <c r="AT141" s="244" t="n">
        <v>2</v>
      </c>
      <c r="AU141" s="244" t="n">
        <v>1</v>
      </c>
      <c r="AV141" s="244" t="n">
        <v>1</v>
      </c>
      <c r="AW141" s="244" t="n">
        <v>0</v>
      </c>
      <c r="AX141" s="244" t="n">
        <v>0</v>
      </c>
      <c r="AY141" s="244" t="n">
        <v>0</v>
      </c>
      <c r="AZ141" s="244" t="n">
        <v>0</v>
      </c>
      <c r="BA141" s="244" t="n">
        <v>0</v>
      </c>
      <c r="BB141" s="244" t="n">
        <v>0</v>
      </c>
      <c r="BC141" s="244" t="n">
        <v>0</v>
      </c>
      <c r="BD141" s="244" t="n">
        <v>0</v>
      </c>
      <c r="BE141" s="244" t="n">
        <v>0</v>
      </c>
      <c r="BF141" s="244" t="n">
        <v>0</v>
      </c>
      <c r="BG141" s="244" t="n">
        <v>0</v>
      </c>
      <c r="BH141" s="244" t="n">
        <v>0</v>
      </c>
      <c r="BI141" s="244" t="n">
        <v>0</v>
      </c>
      <c r="BJ141" s="244" t="n">
        <v>0</v>
      </c>
      <c r="BK141" s="244" t="n">
        <v>0</v>
      </c>
      <c r="BL141" s="244" t="n">
        <v>0</v>
      </c>
      <c r="BM141" s="244" t="n">
        <v>0</v>
      </c>
      <c r="BN141" s="244" t="n">
        <v>0</v>
      </c>
      <c r="BO141" s="244" t="n">
        <v>0</v>
      </c>
      <c r="BP141" s="244" t="n">
        <v>0</v>
      </c>
      <c r="BQ141" s="244" t="n">
        <v>0</v>
      </c>
      <c r="BR141" s="244" t="n">
        <v>1</v>
      </c>
      <c r="BS141" s="244" t="n">
        <v>1</v>
      </c>
      <c r="BT141" s="244" t="n">
        <v>1</v>
      </c>
      <c r="BU141" s="244" t="n">
        <v>1</v>
      </c>
      <c r="BV141" s="244" t="n">
        <v>4</v>
      </c>
      <c r="BW141" s="244" t="n">
        <v>4</v>
      </c>
      <c r="BX141" s="244" t="n">
        <v>4</v>
      </c>
      <c r="BY141" s="244" t="n">
        <v>4</v>
      </c>
      <c r="BZ141" s="244" t="n">
        <v>4</v>
      </c>
      <c r="CA141" s="244" t="n">
        <v>4</v>
      </c>
      <c r="CB141" s="244" t="n">
        <v>4</v>
      </c>
      <c r="CC141" s="244" t="n">
        <v>4</v>
      </c>
      <c r="CD141" s="244" t="n">
        <v>5</v>
      </c>
      <c r="CE141" s="244" t="n">
        <v>6</v>
      </c>
      <c r="CF141" s="244" t="n">
        <v>6</v>
      </c>
      <c r="CG141" s="244" t="n">
        <v>6</v>
      </c>
      <c r="CH141" s="244" t="n">
        <v>5</v>
      </c>
      <c r="CI141" s="244" t="n">
        <v>5</v>
      </c>
      <c r="CJ141" s="244" t="n">
        <v>5</v>
      </c>
      <c r="CK141" s="244" t="n">
        <v>4</v>
      </c>
      <c r="CL141" s="244" t="n">
        <v>3</v>
      </c>
      <c r="CM141" s="244" t="n">
        <v>4</v>
      </c>
      <c r="CN141" s="244" t="n">
        <v>5</v>
      </c>
      <c r="CO141" s="244" t="n">
        <v>4</v>
      </c>
      <c r="CP141" s="244" t="n">
        <v>4</v>
      </c>
      <c r="CQ141" s="244" t="n">
        <v>3</v>
      </c>
      <c r="CR141" s="244" t="n">
        <v>3</v>
      </c>
      <c r="CS141" s="244" t="n">
        <v>3</v>
      </c>
      <c r="CT141" s="244" t="n">
        <v>2</v>
      </c>
      <c r="CU141" s="244" t="n">
        <v>2</v>
      </c>
      <c r="CV141" s="244" t="n">
        <v>2</v>
      </c>
      <c r="CW141" s="244" t="n">
        <v>2</v>
      </c>
      <c r="CX141" s="323" t="n">
        <v>2</v>
      </c>
      <c r="CY141" s="244" t="n">
        <v>2</v>
      </c>
      <c r="CZ141" s="244" t="n">
        <v>2</v>
      </c>
    </row>
    <row r="142" ht="13.15" customFormat="1" customHeight="1" s="315">
      <c r="A142" s="81">
        <f>A141</f>
        <v/>
      </c>
      <c r="B142" s="81">
        <f>B141</f>
        <v/>
      </c>
      <c r="C142" s="81">
        <f>A142&amp;B142&amp;F142</f>
        <v/>
      </c>
      <c r="D142" s="22" t="n"/>
      <c r="E142" s="398" t="n"/>
      <c r="F142" s="246" t="inlineStr">
        <is>
          <t>EE &amp; Family</t>
        </is>
      </c>
      <c r="G142" s="245" t="n">
        <v>3</v>
      </c>
      <c r="H142" s="400" t="n">
        <v>1556.37</v>
      </c>
      <c r="I142" s="400">
        <f>+H142-J142</f>
        <v/>
      </c>
      <c r="J142" s="400" t="n">
        <v>401.5899999999999</v>
      </c>
      <c r="K142" s="408" t="n"/>
      <c r="L142" s="408" t="n"/>
      <c r="M142" s="408" t="n"/>
      <c r="N142" s="245" t="n">
        <v>3</v>
      </c>
      <c r="O142" s="245" t="n">
        <v>3</v>
      </c>
      <c r="P142" s="245" t="n">
        <v>4</v>
      </c>
      <c r="Q142" s="245" t="n">
        <v>4</v>
      </c>
      <c r="R142" s="245" t="n">
        <v>4</v>
      </c>
      <c r="S142" s="245" t="n">
        <v>4</v>
      </c>
      <c r="T142" s="245" t="n">
        <v>4</v>
      </c>
      <c r="U142" s="245" t="n">
        <v>4</v>
      </c>
      <c r="V142" s="245" t="n">
        <v>4</v>
      </c>
      <c r="W142" s="245" t="n">
        <v>3</v>
      </c>
      <c r="X142" s="245" t="n">
        <v>3</v>
      </c>
      <c r="Y142" s="245" t="n">
        <v>3</v>
      </c>
      <c r="Z142" s="245" t="n">
        <v>0</v>
      </c>
      <c r="AA142" s="245" t="n">
        <v>0</v>
      </c>
      <c r="AB142" s="245" t="n">
        <v>0</v>
      </c>
      <c r="AC142" s="245" t="n">
        <v>0</v>
      </c>
      <c r="AD142" s="245" t="n">
        <v>1</v>
      </c>
      <c r="AE142" s="245" t="n">
        <v>1</v>
      </c>
      <c r="AF142" s="245" t="n">
        <v>0</v>
      </c>
      <c r="AG142" s="245" t="n">
        <v>0</v>
      </c>
      <c r="AH142" s="245" t="n">
        <v>0</v>
      </c>
      <c r="AI142" s="245" t="n">
        <v>0</v>
      </c>
      <c r="AJ142" s="245" t="n">
        <v>0</v>
      </c>
      <c r="AK142" s="245" t="n">
        <v>0</v>
      </c>
      <c r="AL142" s="245" t="n">
        <v>1</v>
      </c>
      <c r="AM142" s="245" t="n">
        <v>0</v>
      </c>
      <c r="AN142" s="245" t="n">
        <v>0</v>
      </c>
      <c r="AO142" s="245" t="n">
        <v>0</v>
      </c>
      <c r="AP142" s="245" t="n">
        <v>0</v>
      </c>
      <c r="AQ142" s="245" t="n">
        <v>0</v>
      </c>
      <c r="AR142" s="245" t="n">
        <v>0</v>
      </c>
      <c r="AS142" s="245" t="n">
        <v>0</v>
      </c>
      <c r="AT142" s="245" t="n">
        <v>0</v>
      </c>
      <c r="AU142" s="245" t="n">
        <v>0</v>
      </c>
      <c r="AV142" s="245" t="n">
        <v>0</v>
      </c>
      <c r="AW142" s="245" t="n">
        <v>0</v>
      </c>
      <c r="AX142" s="245" t="n">
        <v>0</v>
      </c>
      <c r="AY142" s="245" t="n">
        <v>0</v>
      </c>
      <c r="AZ142" s="245" t="n">
        <v>0</v>
      </c>
      <c r="BA142" s="245" t="n">
        <v>0</v>
      </c>
      <c r="BB142" s="245" t="n">
        <v>0</v>
      </c>
      <c r="BC142" s="245" t="n">
        <v>0</v>
      </c>
      <c r="BD142" s="245" t="n">
        <v>0</v>
      </c>
      <c r="BE142" s="245" t="n">
        <v>0</v>
      </c>
      <c r="BF142" s="245" t="n">
        <v>0</v>
      </c>
      <c r="BG142" s="245" t="n">
        <v>0</v>
      </c>
      <c r="BH142" s="245" t="n">
        <v>0</v>
      </c>
      <c r="BI142" s="245" t="n">
        <v>0</v>
      </c>
      <c r="BJ142" s="245" t="n">
        <v>0</v>
      </c>
      <c r="BK142" s="245" t="n">
        <v>0</v>
      </c>
      <c r="BL142" s="245" t="n">
        <v>0</v>
      </c>
      <c r="BM142" s="245" t="n">
        <v>0</v>
      </c>
      <c r="BN142" s="245" t="n">
        <v>0</v>
      </c>
      <c r="BO142" s="245" t="n">
        <v>1</v>
      </c>
      <c r="BP142" s="245" t="n">
        <v>1</v>
      </c>
      <c r="BQ142" s="245" t="n">
        <v>1</v>
      </c>
      <c r="BR142" s="245" t="n">
        <v>1</v>
      </c>
      <c r="BS142" s="245" t="n">
        <v>1</v>
      </c>
      <c r="BT142" s="245" t="n">
        <v>1</v>
      </c>
      <c r="BU142" s="245" t="n">
        <v>1</v>
      </c>
      <c r="BV142" s="245" t="n">
        <v>0</v>
      </c>
      <c r="BW142" s="245" t="n">
        <v>0</v>
      </c>
      <c r="BX142" s="245" t="n">
        <v>0</v>
      </c>
      <c r="BY142" s="245" t="n">
        <v>0</v>
      </c>
      <c r="BZ142" s="245" t="n">
        <v>0</v>
      </c>
      <c r="CA142" s="245" t="n">
        <v>1</v>
      </c>
      <c r="CB142" s="245" t="n">
        <v>2</v>
      </c>
      <c r="CC142" s="245" t="n">
        <v>2</v>
      </c>
      <c r="CD142" s="245" t="n">
        <v>2</v>
      </c>
      <c r="CE142" s="245" t="n">
        <v>2</v>
      </c>
      <c r="CF142" s="245" t="n">
        <v>2</v>
      </c>
      <c r="CG142" s="245" t="n">
        <v>2</v>
      </c>
      <c r="CH142" s="245" t="n">
        <v>2</v>
      </c>
      <c r="CI142" s="245" t="n">
        <v>2</v>
      </c>
      <c r="CJ142" s="245" t="n">
        <v>2</v>
      </c>
      <c r="CK142" s="245" t="n">
        <v>2</v>
      </c>
      <c r="CL142" s="245" t="n">
        <v>3</v>
      </c>
      <c r="CM142" s="245" t="n">
        <v>3</v>
      </c>
      <c r="CN142" s="245" t="n">
        <v>2</v>
      </c>
      <c r="CO142" s="245" t="n">
        <v>2</v>
      </c>
      <c r="CP142" s="245" t="n">
        <v>2</v>
      </c>
      <c r="CQ142" s="245" t="n">
        <v>2</v>
      </c>
      <c r="CR142" s="245" t="n">
        <v>4</v>
      </c>
      <c r="CS142" s="245" t="n">
        <v>4</v>
      </c>
      <c r="CT142" s="245" t="n">
        <v>3</v>
      </c>
      <c r="CU142" s="245" t="n">
        <v>5</v>
      </c>
      <c r="CV142" s="245" t="n">
        <v>4</v>
      </c>
      <c r="CW142" s="245" t="n">
        <v>3</v>
      </c>
      <c r="CX142" s="324" t="n">
        <v>3</v>
      </c>
      <c r="CY142" s="245" t="n">
        <v>3</v>
      </c>
      <c r="CZ142" s="245" t="n">
        <v>3</v>
      </c>
    </row>
    <row r="143" ht="13.15" customFormat="1" customHeight="1" s="315">
      <c r="A143" s="81">
        <f>A142</f>
        <v/>
      </c>
      <c r="B143" s="81">
        <f>B142</f>
        <v/>
      </c>
      <c r="C143" s="81" t="n"/>
      <c r="D143" s="20" t="n"/>
      <c r="E143" s="398" t="n"/>
      <c r="F143" s="69" t="inlineStr">
        <is>
          <t>Estimated Monthly Premium</t>
        </is>
      </c>
      <c r="G143" s="94">
        <f>SUM(G139:G142)</f>
        <v/>
      </c>
      <c r="H143" s="401">
        <f>SUMPRODUCT(H139:H142,$G139:$G142)</f>
        <v/>
      </c>
      <c r="I143" s="401">
        <f>SUMPRODUCT(I139:I142,$G139:$G142)</f>
        <v/>
      </c>
      <c r="J143" s="401">
        <f>SUMPRODUCT(J139:J142,$G139:$G142)</f>
        <v/>
      </c>
      <c r="K143" s="402" t="n"/>
      <c r="L143" s="402" t="n"/>
      <c r="M143" s="402" t="n"/>
      <c r="N143" s="94" t="n">
        <v>19</v>
      </c>
      <c r="O143" s="94" t="n">
        <v>20</v>
      </c>
      <c r="P143" s="94" t="n">
        <v>22</v>
      </c>
      <c r="Q143" s="94" t="n">
        <v>19</v>
      </c>
      <c r="R143" s="94" t="n">
        <v>18</v>
      </c>
      <c r="S143" s="94">
        <f>SUM(S139:S142)</f>
        <v/>
      </c>
      <c r="T143" s="94">
        <f>SUM(T139:T142)</f>
        <v/>
      </c>
      <c r="U143" s="94">
        <f>SUM(U139:U142)</f>
        <v/>
      </c>
      <c r="V143" s="94">
        <f>SUM(V139:V142)</f>
        <v/>
      </c>
      <c r="W143" s="94">
        <f>SUM(W139:W142)</f>
        <v/>
      </c>
      <c r="X143" s="94">
        <f>SUM(X139:X142)</f>
        <v/>
      </c>
      <c r="Y143" s="94">
        <f>SUM(Y139:Y142)</f>
        <v/>
      </c>
      <c r="Z143" s="94">
        <f>SUM(Z139:Z142)</f>
        <v/>
      </c>
      <c r="AA143" s="94">
        <f>SUM(AA139:AA142)</f>
        <v/>
      </c>
      <c r="AB143" s="94">
        <f>SUM(AB139:AB142)</f>
        <v/>
      </c>
      <c r="AC143" s="94">
        <f>SUM(AC139:AC142)</f>
        <v/>
      </c>
      <c r="AD143" s="94">
        <f>SUM(AD139:AD142)</f>
        <v/>
      </c>
      <c r="AE143" s="94">
        <f>SUM(AE139:AE142)</f>
        <v/>
      </c>
      <c r="AF143" s="94">
        <f>SUM(AF139:AF142)</f>
        <v/>
      </c>
      <c r="AG143" s="94">
        <f>SUM(AG139:AG142)</f>
        <v/>
      </c>
      <c r="AH143" s="94">
        <f>SUM(AH139:AH142)</f>
        <v/>
      </c>
      <c r="AI143" s="94">
        <f>SUM(AI139:AI142)</f>
        <v/>
      </c>
      <c r="AJ143" s="94">
        <f>SUM(AJ139:AJ142)</f>
        <v/>
      </c>
      <c r="AK143" s="94">
        <f>SUM(AK139:AK142)</f>
        <v/>
      </c>
      <c r="AL143" s="94">
        <f>SUM(AL139:AL142)</f>
        <v/>
      </c>
      <c r="AM143" s="94">
        <f>SUM(AM139:AM142)</f>
        <v/>
      </c>
      <c r="AN143" s="94">
        <f>SUM(AN139:AN142)</f>
        <v/>
      </c>
      <c r="AO143" s="94">
        <f>SUM(AO139:AO142)</f>
        <v/>
      </c>
      <c r="AP143" s="94">
        <f>SUM(AP139:AP142)</f>
        <v/>
      </c>
      <c r="AQ143" s="94">
        <f>SUM(AQ139:AQ142)</f>
        <v/>
      </c>
      <c r="AR143" s="94">
        <f>SUM(AR139:AR142)</f>
        <v/>
      </c>
      <c r="AS143" s="94">
        <f>SUM(AS139:AS142)</f>
        <v/>
      </c>
      <c r="AT143" s="94">
        <f>SUM(AT139:AT142)</f>
        <v/>
      </c>
      <c r="AU143" s="94">
        <f>SUM(AU139:AU142)</f>
        <v/>
      </c>
      <c r="AV143" s="94">
        <f>SUM(AV139:AV142)</f>
        <v/>
      </c>
      <c r="AW143" s="94">
        <f>SUM(AW139:AW142)</f>
        <v/>
      </c>
      <c r="AX143" s="94">
        <f>SUM(AX139:AX142)</f>
        <v/>
      </c>
      <c r="AY143" s="94">
        <f>SUM(AY139:AY142)</f>
        <v/>
      </c>
      <c r="AZ143" s="94">
        <f>SUM(AZ139:AZ142)</f>
        <v/>
      </c>
      <c r="BA143" s="94">
        <f>SUM(BA139:BA142)</f>
        <v/>
      </c>
      <c r="BB143" s="94">
        <f>SUM(BB139:BB142)</f>
        <v/>
      </c>
      <c r="BC143" s="94">
        <f>SUM(BC139:BC142)</f>
        <v/>
      </c>
      <c r="BD143" s="94">
        <f>SUM(BD139:BD142)</f>
        <v/>
      </c>
      <c r="BE143" s="94">
        <f>SUM(BE139:BE142)</f>
        <v/>
      </c>
      <c r="BF143" s="94">
        <f>SUM(BF139:BF142)</f>
        <v/>
      </c>
      <c r="BG143" s="94">
        <f>SUM(BG139:BG142)</f>
        <v/>
      </c>
      <c r="BH143" s="94">
        <f>SUM(BH139:BH142)</f>
        <v/>
      </c>
      <c r="BI143" s="94">
        <f>SUM(BI139:BI142)</f>
        <v/>
      </c>
      <c r="BJ143" s="94">
        <f>SUM(BJ139:BJ142)</f>
        <v/>
      </c>
      <c r="BK143" s="94">
        <f>SUM(BK139:BK142)</f>
        <v/>
      </c>
      <c r="BL143" s="94">
        <f>SUM(BL139:BL142)</f>
        <v/>
      </c>
      <c r="BM143" s="94">
        <f>SUM(BM139:BM142)</f>
        <v/>
      </c>
      <c r="BN143" s="94">
        <f>SUM(BN139:BN142)</f>
        <v/>
      </c>
      <c r="BO143" s="94">
        <f>SUM(BO139:BO142)</f>
        <v/>
      </c>
      <c r="BP143" s="94">
        <f>SUM(BP139:BP142)</f>
        <v/>
      </c>
      <c r="BQ143" s="94">
        <f>SUM(BQ139:BQ142)</f>
        <v/>
      </c>
      <c r="BR143" s="94">
        <f>SUM(BR139:BR142)</f>
        <v/>
      </c>
      <c r="BS143" s="94">
        <f>SUM(BS139:BS142)</f>
        <v/>
      </c>
      <c r="BT143" s="94">
        <f>SUM(BT139:BT142)</f>
        <v/>
      </c>
      <c r="BU143" s="94">
        <f>SUM(BU139:BU142)</f>
        <v/>
      </c>
      <c r="BV143" s="94">
        <f>SUM(BV139:BV142)</f>
        <v/>
      </c>
      <c r="BW143" s="94">
        <f>SUM(BW139:BW142)</f>
        <v/>
      </c>
      <c r="BX143" s="94">
        <f>SUM(BX139:BX142)</f>
        <v/>
      </c>
      <c r="BY143" s="94">
        <f>SUM(BY139:BY142)</f>
        <v/>
      </c>
      <c r="BZ143" s="94">
        <f>SUM(BZ139:BZ142)</f>
        <v/>
      </c>
      <c r="CA143" s="94">
        <f>SUM(CA139:CA142)</f>
        <v/>
      </c>
      <c r="CB143" s="94">
        <f>SUM(CB139:CB142)</f>
        <v/>
      </c>
      <c r="CC143" s="94">
        <f>SUM(CC139:CC142)</f>
        <v/>
      </c>
      <c r="CD143" s="94">
        <f>SUM(CD139:CD142)</f>
        <v/>
      </c>
      <c r="CE143" s="94">
        <f>SUM(CE139:CE142)</f>
        <v/>
      </c>
      <c r="CF143" s="94">
        <f>SUM(CF139:CF142)</f>
        <v/>
      </c>
      <c r="CG143" s="94">
        <f>SUM(CG139:CG142)</f>
        <v/>
      </c>
      <c r="CH143" s="94">
        <f>SUM(CH139:CH142)</f>
        <v/>
      </c>
      <c r="CI143" s="94">
        <f>SUM(CI139:CI142)</f>
        <v/>
      </c>
      <c r="CJ143" s="94">
        <f>SUM(CJ139:CJ142)</f>
        <v/>
      </c>
      <c r="CK143" s="94">
        <f>SUM(CK139:CK142)</f>
        <v/>
      </c>
      <c r="CL143" s="94">
        <f>SUM(CL139:CL142)</f>
        <v/>
      </c>
      <c r="CM143" s="94">
        <f>SUM(CM139:CM142)</f>
        <v/>
      </c>
      <c r="CN143" s="94">
        <f>SUM(CN139:CN142)</f>
        <v/>
      </c>
      <c r="CO143" s="94">
        <f>SUM(CO139:CO142)</f>
        <v/>
      </c>
      <c r="CP143" s="94">
        <f>SUM(CP139:CP142)</f>
        <v/>
      </c>
      <c r="CQ143" s="94">
        <f>SUM(CQ139:CQ142)</f>
        <v/>
      </c>
      <c r="CR143" s="94">
        <f>SUM(CR139:CR142)</f>
        <v/>
      </c>
      <c r="CS143" s="94">
        <f>SUM(CS139:CS142)</f>
        <v/>
      </c>
      <c r="CT143" s="94">
        <f>SUM(CT139:CT142)</f>
        <v/>
      </c>
      <c r="CU143" s="94" t="n">
        <v>25</v>
      </c>
      <c r="CV143" s="94">
        <f>SUM(CV139:CV142)</f>
        <v/>
      </c>
      <c r="CW143" s="94">
        <f>SUM(CW139:CW142)</f>
        <v/>
      </c>
      <c r="CX143" s="94">
        <f>SUM(CX139:CX142)</f>
        <v/>
      </c>
      <c r="CY143" s="94">
        <f>SUM(CY139:CY142)</f>
        <v/>
      </c>
      <c r="CZ143" s="94">
        <f>SUM(CZ139:CZ142)</f>
        <v/>
      </c>
    </row>
    <row r="144" ht="13.15" customFormat="1" customHeight="1" s="315">
      <c r="A144" s="81">
        <f>A143</f>
        <v/>
      </c>
      <c r="B144" s="81">
        <f>B143</f>
        <v/>
      </c>
      <c r="C144" s="81" t="n"/>
      <c r="D144" s="20" t="n"/>
      <c r="E144" s="398" t="n"/>
      <c r="F144" s="12" t="n"/>
      <c r="G144" s="16" t="n"/>
      <c r="H144" s="403" t="n"/>
      <c r="I144" s="403" t="n"/>
      <c r="J144" s="403" t="n"/>
      <c r="K144" s="404" t="n"/>
      <c r="L144" s="404" t="n"/>
      <c r="M144" s="404" t="n"/>
      <c r="N144" s="16" t="n"/>
      <c r="O144" s="16" t="n"/>
      <c r="P144" s="16" t="n"/>
      <c r="Q144" s="16" t="n"/>
      <c r="R144" s="16" t="n"/>
      <c r="S144" s="16" t="n"/>
      <c r="T144" s="16" t="n"/>
      <c r="U144" s="16" t="n"/>
      <c r="V144" s="16" t="n"/>
      <c r="W144" s="16" t="n"/>
      <c r="X144" s="16" t="n"/>
      <c r="Y144" s="16" t="n"/>
      <c r="Z144" s="16" t="n"/>
      <c r="AA144" s="16" t="n"/>
      <c r="AB144" s="16" t="n"/>
      <c r="AC144" s="16" t="n"/>
      <c r="AD144" s="16" t="n"/>
      <c r="AE144" s="16" t="n"/>
      <c r="AF144" s="16" t="n"/>
      <c r="AG144" s="16" t="n"/>
      <c r="AH144" s="16" t="n"/>
      <c r="AI144" s="16" t="n"/>
      <c r="AJ144" s="16" t="n"/>
      <c r="AK144" s="16" t="n"/>
      <c r="AL144" s="16" t="n"/>
      <c r="AM144" s="16" t="n"/>
      <c r="AN144" s="16" t="n"/>
      <c r="AO144" s="16" t="n"/>
      <c r="AP144" s="16" t="n"/>
      <c r="AQ144" s="16" t="n"/>
      <c r="AR144" s="16" t="n"/>
      <c r="AS144" s="16" t="n"/>
      <c r="AT144" s="16" t="n"/>
      <c r="AU144" s="16" t="n"/>
      <c r="AV144" s="16" t="n"/>
      <c r="AW144" s="16" t="n"/>
      <c r="AX144" s="16" t="n"/>
      <c r="AY144" s="16" t="n"/>
      <c r="AZ144" s="16" t="n"/>
      <c r="BA144" s="16" t="n"/>
      <c r="BB144" s="16" t="n"/>
      <c r="BC144" s="16" t="n"/>
      <c r="BD144" s="16" t="n"/>
      <c r="BE144" s="16" t="n"/>
      <c r="BF144" s="16" t="n"/>
      <c r="BG144" s="16" t="n"/>
      <c r="BH144" s="16" t="n"/>
      <c r="BI144" s="16" t="n"/>
      <c r="BJ144" s="16" t="n"/>
      <c r="BK144" s="16" t="n"/>
      <c r="BL144" s="16" t="n"/>
      <c r="BM144" s="16" t="n"/>
      <c r="BN144" s="16" t="n"/>
      <c r="BO144" s="16" t="n"/>
      <c r="BP144" s="16" t="n"/>
      <c r="BQ144" s="16" t="n"/>
      <c r="BR144" s="16" t="n"/>
      <c r="BS144" s="16" t="n"/>
      <c r="BT144" s="16" t="n"/>
      <c r="BU144" s="16" t="n"/>
      <c r="BV144" s="16" t="n"/>
      <c r="BW144" s="16" t="n"/>
      <c r="BX144" s="16" t="n"/>
      <c r="BY144" s="16" t="n"/>
      <c r="BZ144" s="16" t="n"/>
      <c r="CA144" s="16" t="n"/>
      <c r="CB144" s="16" t="n"/>
      <c r="CC144" s="16" t="n"/>
      <c r="CD144" s="16" t="n"/>
      <c r="CE144" s="16" t="n"/>
      <c r="CF144" s="16" t="n"/>
      <c r="CG144" s="16" t="n"/>
      <c r="CH144" s="16" t="n"/>
      <c r="CI144" s="16" t="n"/>
      <c r="CJ144" s="16" t="n"/>
      <c r="CK144" s="16" t="n"/>
      <c r="CL144" s="16" t="n"/>
      <c r="CM144" s="16" t="n"/>
      <c r="CN144" s="16" t="n"/>
      <c r="CO144" s="16" t="n"/>
      <c r="CP144" s="16" t="n"/>
      <c r="CQ144" s="16" t="n"/>
      <c r="CR144" s="16" t="n"/>
      <c r="CS144" s="16" t="n"/>
      <c r="CT144" s="16" t="n"/>
      <c r="CU144" s="16" t="n"/>
      <c r="CV144" s="16" t="n"/>
      <c r="CW144" s="16" t="n"/>
      <c r="CX144" s="16" t="n"/>
      <c r="CY144" s="16" t="n"/>
      <c r="CZ144" s="16" t="n"/>
    </row>
    <row r="145" ht="13.15" customHeight="1">
      <c r="A145" s="81">
        <f>A144</f>
        <v/>
      </c>
      <c r="B145" s="81">
        <f>B144</f>
        <v/>
      </c>
      <c r="D145" s="71" t="inlineStr">
        <is>
          <t>Total Medical Monthly</t>
        </is>
      </c>
      <c r="E145" s="405" t="n"/>
      <c r="F145" s="29" t="inlineStr">
        <is>
          <t>Total Medical Employees</t>
        </is>
      </c>
      <c r="G145" s="30">
        <f>+G137+G143</f>
        <v/>
      </c>
      <c r="H145" s="406">
        <f>H137+H143</f>
        <v/>
      </c>
      <c r="I145" s="406">
        <f>I137+I143</f>
        <v/>
      </c>
      <c r="J145" s="406">
        <f>J137+J143</f>
        <v/>
      </c>
      <c r="K145" s="407" t="n"/>
      <c r="L145" s="407" t="n"/>
      <c r="M145" s="407" t="n"/>
      <c r="N145" s="30" t="n">
        <v>251</v>
      </c>
      <c r="O145" s="30" t="n">
        <v>253</v>
      </c>
      <c r="P145" s="30" t="n">
        <v>255</v>
      </c>
      <c r="Q145" s="30" t="n">
        <v>253</v>
      </c>
      <c r="R145" s="30" t="n">
        <v>251</v>
      </c>
      <c r="S145" s="30">
        <f>+S137+S143</f>
        <v/>
      </c>
      <c r="T145" s="30">
        <f>+T137+T143</f>
        <v/>
      </c>
      <c r="U145" s="30">
        <f>+U137+U143</f>
        <v/>
      </c>
      <c r="V145" s="30">
        <f>+V137+V143</f>
        <v/>
      </c>
      <c r="W145" s="30">
        <f>+W137+W143</f>
        <v/>
      </c>
      <c r="X145" s="30">
        <f>+X137+X143</f>
        <v/>
      </c>
      <c r="Y145" s="30">
        <f>+Y137+Y143</f>
        <v/>
      </c>
      <c r="Z145" s="30">
        <f>+Z137+Z143</f>
        <v/>
      </c>
      <c r="AA145" s="30">
        <f>+AA137+AA143</f>
        <v/>
      </c>
      <c r="AB145" s="30">
        <f>+AB137+AB143</f>
        <v/>
      </c>
      <c r="AC145" s="30">
        <f>+AC137+AC143</f>
        <v/>
      </c>
      <c r="AD145" s="30">
        <f>+AD137+AD143</f>
        <v/>
      </c>
      <c r="AE145" s="30">
        <f>+AE137+AE143</f>
        <v/>
      </c>
      <c r="AF145" s="30">
        <f>+AF137+AF143</f>
        <v/>
      </c>
      <c r="AG145" s="30">
        <f>+AG137+AG143</f>
        <v/>
      </c>
      <c r="AH145" s="30">
        <f>+AH137+AH143</f>
        <v/>
      </c>
      <c r="AI145" s="30">
        <f>+AI137+AI143</f>
        <v/>
      </c>
      <c r="AJ145" s="30">
        <f>+AJ137+AJ143</f>
        <v/>
      </c>
      <c r="AK145" s="30">
        <f>+AK137+AK143</f>
        <v/>
      </c>
      <c r="AL145" s="30">
        <f>+AL137+AL143</f>
        <v/>
      </c>
      <c r="AM145" s="30">
        <f>+AM137+AM143</f>
        <v/>
      </c>
      <c r="AN145" s="30">
        <f>+AN137+AN143</f>
        <v/>
      </c>
      <c r="AO145" s="30">
        <f>+AO137+AO143</f>
        <v/>
      </c>
      <c r="AP145" s="30">
        <f>+AP137+AP143</f>
        <v/>
      </c>
      <c r="AQ145" s="30">
        <f>+AQ137+AQ143</f>
        <v/>
      </c>
      <c r="AR145" s="30">
        <f>+AR137+AR143</f>
        <v/>
      </c>
      <c r="AS145" s="30">
        <f>+AS137+AS143</f>
        <v/>
      </c>
      <c r="AT145" s="30">
        <f>+AT137+AT143</f>
        <v/>
      </c>
      <c r="AU145" s="30">
        <f>+AU137+AU143</f>
        <v/>
      </c>
      <c r="AV145" s="30">
        <f>+AV137+AV143</f>
        <v/>
      </c>
      <c r="AW145" s="30">
        <f>+AW137+AW143</f>
        <v/>
      </c>
      <c r="AX145" s="30">
        <f>+AX137+AX143</f>
        <v/>
      </c>
      <c r="AY145" s="30">
        <f>+AY137+AY143</f>
        <v/>
      </c>
      <c r="AZ145" s="30">
        <f>+AZ137+AZ143</f>
        <v/>
      </c>
      <c r="BA145" s="30">
        <f>+BA137+BA143</f>
        <v/>
      </c>
      <c r="BB145" s="30">
        <f>+BB137+BB143</f>
        <v/>
      </c>
      <c r="BC145" s="30">
        <f>+BC137+BC143</f>
        <v/>
      </c>
      <c r="BD145" s="30">
        <f>+BD137+BD143</f>
        <v/>
      </c>
      <c r="BE145" s="30">
        <f>+BE137+BE143</f>
        <v/>
      </c>
      <c r="BF145" s="30">
        <f>+BF137+BF143</f>
        <v/>
      </c>
      <c r="BG145" s="30">
        <f>+BG137+BG143</f>
        <v/>
      </c>
      <c r="BH145" s="30">
        <f>+BH137+BH143</f>
        <v/>
      </c>
      <c r="BI145" s="30">
        <f>+BI137+BI143</f>
        <v/>
      </c>
      <c r="BJ145" s="30">
        <f>+BJ137+BJ143</f>
        <v/>
      </c>
      <c r="BK145" s="30">
        <f>+BK137+BK143</f>
        <v/>
      </c>
      <c r="BL145" s="30">
        <f>+BL137+BL143</f>
        <v/>
      </c>
      <c r="BM145" s="30">
        <f>+BM137+BM143</f>
        <v/>
      </c>
      <c r="BN145" s="30">
        <f>+BN137+BN143</f>
        <v/>
      </c>
      <c r="BO145" s="30">
        <f>+BO137+BO143</f>
        <v/>
      </c>
      <c r="BP145" s="30">
        <f>+BP137+BP143</f>
        <v/>
      </c>
      <c r="BQ145" s="30">
        <f>+BQ137+BQ143</f>
        <v/>
      </c>
      <c r="BR145" s="30">
        <f>+BR137+BR143</f>
        <v/>
      </c>
      <c r="BS145" s="30">
        <f>+BS137+BS143</f>
        <v/>
      </c>
      <c r="BT145" s="30">
        <f>+BT137+BT143</f>
        <v/>
      </c>
      <c r="BU145" s="30">
        <f>+BU137+BU143</f>
        <v/>
      </c>
      <c r="BV145" s="30">
        <f>+BV137+BV143</f>
        <v/>
      </c>
      <c r="BW145" s="30">
        <f>+BW137+BW143</f>
        <v/>
      </c>
      <c r="BX145" s="30">
        <f>+BX137+BX143</f>
        <v/>
      </c>
      <c r="BY145" s="30">
        <f>+BY137+BY143</f>
        <v/>
      </c>
      <c r="BZ145" s="30">
        <f>+BZ137+BZ143</f>
        <v/>
      </c>
      <c r="CA145" s="30">
        <f>+CA137+CA143</f>
        <v/>
      </c>
      <c r="CB145" s="30">
        <f>+CB137+CB143</f>
        <v/>
      </c>
      <c r="CC145" s="30">
        <f>+CC137+CC143</f>
        <v/>
      </c>
      <c r="CD145" s="30">
        <f>+CD137+CD143</f>
        <v/>
      </c>
      <c r="CE145" s="30">
        <f>+CE137+CE143</f>
        <v/>
      </c>
      <c r="CF145" s="30">
        <f>+CF137+CF143</f>
        <v/>
      </c>
      <c r="CG145" s="30">
        <f>+CG137+CG143</f>
        <v/>
      </c>
      <c r="CH145" s="30">
        <f>+CH137+CH143</f>
        <v/>
      </c>
      <c r="CI145" s="30">
        <f>+CI137+CI143</f>
        <v/>
      </c>
      <c r="CJ145" s="30">
        <f>+CJ137+CJ143</f>
        <v/>
      </c>
      <c r="CK145" s="30">
        <f>+CK137+CK143</f>
        <v/>
      </c>
      <c r="CL145" s="30">
        <f>+CL137+CL143</f>
        <v/>
      </c>
      <c r="CM145" s="30">
        <f>+CM137+CM143</f>
        <v/>
      </c>
      <c r="CN145" s="30">
        <f>+CN137+CN143</f>
        <v/>
      </c>
      <c r="CO145" s="30">
        <f>+CO137+CO143</f>
        <v/>
      </c>
      <c r="CP145" s="30">
        <f>+CP137+CP143</f>
        <v/>
      </c>
      <c r="CQ145" s="30">
        <f>+CQ137+CQ143</f>
        <v/>
      </c>
      <c r="CR145" s="30">
        <f>+CR137+CR143</f>
        <v/>
      </c>
      <c r="CS145" s="30">
        <f>+CS137+CS143</f>
        <v/>
      </c>
      <c r="CT145" s="30">
        <f>+CT137+CT143</f>
        <v/>
      </c>
      <c r="CU145" s="30" t="n">
        <v>252</v>
      </c>
      <c r="CV145" s="30">
        <f>+CV137+CV143</f>
        <v/>
      </c>
      <c r="CW145" s="30">
        <f>+CW137+CW143</f>
        <v/>
      </c>
      <c r="CX145" s="30">
        <f>+CX137+CX143</f>
        <v/>
      </c>
      <c r="CY145" s="30">
        <f>+CY137+CY143</f>
        <v/>
      </c>
      <c r="CZ145" s="30">
        <f>+CZ137+CZ143</f>
        <v/>
      </c>
    </row>
    <row r="146" ht="13.15" customHeight="1">
      <c r="A146" s="81">
        <f>A145</f>
        <v/>
      </c>
      <c r="B146" s="81">
        <f>B145</f>
        <v/>
      </c>
      <c r="D146" s="71" t="inlineStr">
        <is>
          <t>Total Medical Annual</t>
        </is>
      </c>
      <c r="E146" s="29" t="n"/>
      <c r="F146" s="89" t="n"/>
      <c r="G146" s="30" t="n"/>
      <c r="H146" s="406">
        <f>H145*12</f>
        <v/>
      </c>
      <c r="I146" s="406">
        <f>I145*12</f>
        <v/>
      </c>
      <c r="J146" s="406">
        <f>J145*12</f>
        <v/>
      </c>
      <c r="K146" s="407" t="n"/>
      <c r="L146" s="407" t="n"/>
      <c r="M146" s="407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  <c r="AR146" s="30" t="n"/>
      <c r="AS146" s="30" t="n"/>
      <c r="AT146" s="30" t="n"/>
      <c r="AU146" s="30" t="n"/>
      <c r="AV146" s="30" t="n"/>
      <c r="AW146" s="30" t="n"/>
      <c r="AX146" s="30" t="n"/>
      <c r="AY146" s="30" t="n"/>
      <c r="AZ146" s="30" t="n"/>
      <c r="BA146" s="30" t="n"/>
      <c r="BB146" s="30" t="n"/>
      <c r="BC146" s="30" t="n"/>
      <c r="BD146" s="30" t="n"/>
      <c r="BE146" s="30" t="n"/>
      <c r="BF146" s="30" t="n"/>
      <c r="BG146" s="30" t="n"/>
      <c r="BH146" s="30" t="n"/>
      <c r="BI146" s="30" t="n"/>
      <c r="BJ146" s="30" t="n"/>
      <c r="BK146" s="30" t="n"/>
      <c r="BL146" s="30" t="n"/>
      <c r="BM146" s="30" t="n"/>
      <c r="BN146" s="30" t="n"/>
      <c r="BO146" s="30" t="n"/>
      <c r="BP146" s="30" t="n"/>
      <c r="BQ146" s="30" t="n"/>
      <c r="BR146" s="30" t="n"/>
      <c r="BS146" s="30" t="n"/>
      <c r="BT146" s="30" t="n"/>
      <c r="BU146" s="30" t="n"/>
      <c r="BV146" s="30" t="n"/>
      <c r="BW146" s="30" t="n"/>
      <c r="BX146" s="30" t="n"/>
      <c r="BY146" s="30" t="n"/>
      <c r="BZ146" s="30" t="n"/>
      <c r="CA146" s="30" t="n"/>
      <c r="CB146" s="30" t="n"/>
      <c r="CC146" s="30" t="n"/>
      <c r="CD146" s="30" t="n"/>
      <c r="CE146" s="30" t="n"/>
      <c r="CF146" s="30" t="n"/>
      <c r="CG146" s="30" t="n"/>
      <c r="CH146" s="30" t="n"/>
      <c r="CI146" s="30" t="n"/>
      <c r="CJ146" s="30" t="n"/>
      <c r="CK146" s="30" t="n"/>
      <c r="CL146" s="30" t="n"/>
      <c r="CM146" s="30" t="n"/>
      <c r="CN146" s="30" t="n"/>
      <c r="CO146" s="30" t="n"/>
      <c r="CP146" s="30" t="n"/>
      <c r="CQ146" s="30" t="n"/>
      <c r="CR146" s="30" t="n"/>
      <c r="CS146" s="30" t="n"/>
      <c r="CT146" s="30" t="n"/>
      <c r="CU146" s="30" t="n"/>
      <c r="CV146" s="30" t="n"/>
      <c r="CW146" s="30" t="n"/>
      <c r="CX146" s="30" t="n"/>
      <c r="CY146" s="30" t="n"/>
      <c r="CZ146" s="30" t="n"/>
    </row>
    <row r="147" ht="13.15" customHeight="1">
      <c r="A147" s="81">
        <f>A146</f>
        <v/>
      </c>
      <c r="B147" s="81">
        <f>B146</f>
        <v/>
      </c>
      <c r="D147" s="28" t="n"/>
      <c r="E147" s="90" t="n"/>
      <c r="F147" s="91" t="n"/>
      <c r="G147" s="91" t="n"/>
      <c r="H147" s="388" t="n"/>
      <c r="I147" s="388" t="n"/>
      <c r="J147" s="388" t="n"/>
      <c r="K147" s="389" t="n"/>
      <c r="L147" s="389" t="n"/>
      <c r="M147" s="389" t="n"/>
      <c r="N147" s="91" t="n"/>
      <c r="O147" s="91" t="n"/>
      <c r="P147" s="91" t="n"/>
      <c r="Q147" s="91" t="n"/>
      <c r="R147" s="91" t="n"/>
      <c r="S147" s="91" t="n"/>
      <c r="T147" s="91" t="n"/>
      <c r="U147" s="91" t="n"/>
      <c r="V147" s="91" t="n"/>
      <c r="W147" s="91" t="n"/>
      <c r="X147" s="91" t="n"/>
      <c r="Y147" s="91" t="n"/>
      <c r="Z147" s="91" t="n"/>
      <c r="AA147" s="91" t="n"/>
      <c r="AB147" s="91" t="n"/>
      <c r="AC147" s="91" t="n"/>
      <c r="AD147" s="91" t="n"/>
      <c r="AE147" s="91" t="n"/>
      <c r="AF147" s="91" t="n"/>
      <c r="AG147" s="91" t="n"/>
      <c r="AH147" s="91" t="n"/>
      <c r="AI147" s="91" t="n"/>
      <c r="AJ147" s="91" t="n"/>
      <c r="AK147" s="91" t="n"/>
      <c r="AL147" s="91" t="n"/>
      <c r="AM147" s="91" t="n"/>
      <c r="AN147" s="91" t="n"/>
      <c r="AO147" s="91" t="n"/>
      <c r="AP147" s="91" t="n"/>
      <c r="AQ147" s="91" t="n"/>
      <c r="AR147" s="91" t="n"/>
      <c r="AS147" s="91" t="n"/>
      <c r="AT147" s="91" t="n"/>
      <c r="AU147" s="91" t="n"/>
      <c r="AV147" s="91" t="n"/>
      <c r="AW147" s="91" t="n"/>
      <c r="AX147" s="91" t="n"/>
      <c r="AY147" s="91" t="n"/>
      <c r="AZ147" s="91" t="n"/>
      <c r="BA147" s="91" t="n"/>
      <c r="BB147" s="91" t="n"/>
      <c r="BC147" s="91" t="n"/>
      <c r="BD147" s="91" t="n"/>
      <c r="BE147" s="91" t="n"/>
      <c r="BF147" s="91" t="n"/>
      <c r="BG147" s="91" t="n"/>
      <c r="BH147" s="91" t="n"/>
      <c r="BI147" s="91" t="n"/>
      <c r="BJ147" s="91" t="n"/>
      <c r="BK147" s="91" t="n"/>
      <c r="BL147" s="91" t="n"/>
      <c r="BM147" s="91" t="n"/>
      <c r="BN147" s="91" t="n"/>
      <c r="BO147" s="91" t="n"/>
      <c r="BP147" s="91" t="n"/>
      <c r="BQ147" s="91" t="n"/>
      <c r="BR147" s="91" t="n"/>
      <c r="BS147" s="91" t="n"/>
      <c r="BT147" s="91" t="n"/>
      <c r="BU147" s="91" t="n"/>
      <c r="BV147" s="91" t="n"/>
      <c r="BW147" s="91" t="n"/>
      <c r="BX147" s="91" t="n"/>
      <c r="BY147" s="91" t="n"/>
      <c r="BZ147" s="91" t="n"/>
      <c r="CA147" s="91" t="n"/>
      <c r="CB147" s="91" t="n"/>
      <c r="CC147" s="91" t="n"/>
      <c r="CD147" s="91" t="n"/>
      <c r="CE147" s="91" t="n"/>
      <c r="CF147" s="91" t="n"/>
      <c r="CG147" s="91" t="n"/>
      <c r="CH147" s="91" t="n"/>
      <c r="CI147" s="91" t="n"/>
      <c r="CJ147" s="91" t="n"/>
      <c r="CK147" s="91" t="n"/>
      <c r="CL147" s="91" t="n"/>
      <c r="CM147" s="91" t="n"/>
      <c r="CN147" s="91" t="n"/>
      <c r="CO147" s="91" t="n"/>
      <c r="CP147" s="91" t="n"/>
      <c r="CQ147" s="91" t="n"/>
      <c r="CR147" s="91" t="n"/>
      <c r="CS147" s="91" t="n"/>
      <c r="CT147" s="91" t="n"/>
      <c r="CU147" s="91" t="n"/>
      <c r="CV147" s="91" t="n"/>
      <c r="CW147" s="91" t="n"/>
      <c r="CX147" s="91" t="n"/>
      <c r="CY147" s="91" t="n"/>
      <c r="CZ147" s="91" t="n"/>
    </row>
    <row r="148" ht="13.15" customFormat="1" customHeight="1" s="83">
      <c r="A148" s="81">
        <f>D148</f>
        <v/>
      </c>
      <c r="B148" s="81">
        <f>B147</f>
        <v/>
      </c>
      <c r="C148" s="81" t="n"/>
      <c r="D148" s="76" t="inlineStr">
        <is>
          <t>Montclair Hospital Medical Center - Client ID H3160</t>
        </is>
      </c>
      <c r="E148" s="390" t="n"/>
      <c r="F148" s="78" t="n"/>
      <c r="G148" s="111" t="n"/>
      <c r="H148" s="391" t="n"/>
      <c r="I148" s="391" t="n"/>
      <c r="J148" s="392" t="n"/>
      <c r="K148" s="393" t="n"/>
      <c r="L148" s="393" t="n"/>
      <c r="M148" s="393" t="n"/>
      <c r="N148" s="111" t="n"/>
      <c r="O148" s="111" t="n"/>
      <c r="P148" s="111" t="n"/>
      <c r="Q148" s="111" t="n"/>
      <c r="R148" s="111" t="n"/>
      <c r="S148" s="111" t="n"/>
      <c r="T148" s="111" t="n"/>
      <c r="U148" s="111" t="n"/>
      <c r="V148" s="111" t="n"/>
      <c r="W148" s="111" t="n"/>
      <c r="X148" s="111" t="n"/>
      <c r="Y148" s="111" t="n"/>
      <c r="Z148" s="111" t="n"/>
      <c r="AA148" s="111" t="n"/>
      <c r="AB148" s="111" t="n"/>
      <c r="AC148" s="111" t="n"/>
      <c r="AD148" s="111" t="n"/>
      <c r="AE148" s="111" t="n"/>
      <c r="AF148" s="111" t="n"/>
      <c r="AG148" s="111" t="n"/>
      <c r="AH148" s="111" t="n"/>
      <c r="AI148" s="111" t="n"/>
      <c r="AJ148" s="111" t="n"/>
      <c r="AK148" s="111" t="n"/>
      <c r="AL148" s="111" t="n"/>
      <c r="AM148" s="111" t="n"/>
      <c r="AN148" s="111" t="n"/>
      <c r="AO148" s="111" t="n"/>
      <c r="AP148" s="111" t="n"/>
      <c r="AQ148" s="111" t="n"/>
      <c r="AR148" s="111" t="n"/>
      <c r="AS148" s="111" t="n"/>
      <c r="AT148" s="111" t="n"/>
      <c r="AU148" s="111" t="n"/>
      <c r="AV148" s="111" t="n"/>
      <c r="AW148" s="111" t="n"/>
      <c r="AX148" s="111" t="n"/>
      <c r="AY148" s="111" t="n"/>
      <c r="AZ148" s="111" t="n"/>
      <c r="BA148" s="111" t="n"/>
      <c r="BB148" s="111" t="n"/>
      <c r="BC148" s="111" t="n"/>
      <c r="BD148" s="111" t="n"/>
      <c r="BE148" s="111" t="n"/>
      <c r="BF148" s="111" t="n"/>
      <c r="BG148" s="111" t="n"/>
      <c r="BH148" s="111" t="n"/>
      <c r="BI148" s="111" t="n"/>
      <c r="BJ148" s="111" t="n"/>
      <c r="BK148" s="111" t="n"/>
      <c r="BL148" s="111" t="n"/>
      <c r="BM148" s="111" t="n"/>
      <c r="BN148" s="111" t="n"/>
      <c r="BO148" s="111" t="n"/>
      <c r="BP148" s="111" t="n"/>
      <c r="BQ148" s="111" t="n"/>
      <c r="BR148" s="111" t="n"/>
      <c r="BS148" s="111" t="n"/>
      <c r="BT148" s="111" t="n"/>
      <c r="BU148" s="111" t="n"/>
      <c r="BV148" s="111" t="n"/>
      <c r="BW148" s="111" t="n"/>
      <c r="BX148" s="111" t="n"/>
      <c r="BY148" s="111" t="n"/>
      <c r="BZ148" s="111" t="n"/>
      <c r="CA148" s="111" t="n"/>
      <c r="CB148" s="111" t="n"/>
      <c r="CC148" s="111" t="n"/>
      <c r="CD148" s="111" t="n"/>
      <c r="CE148" s="111" t="n"/>
      <c r="CF148" s="111" t="n"/>
      <c r="CG148" s="111" t="n"/>
      <c r="CH148" s="111" t="n"/>
      <c r="CI148" s="111" t="n"/>
      <c r="CJ148" s="111" t="n"/>
      <c r="CK148" s="111" t="n"/>
      <c r="CL148" s="111" t="n"/>
      <c r="CM148" s="111" t="n"/>
      <c r="CN148" s="111" t="n"/>
      <c r="CO148" s="111" t="n"/>
      <c r="CP148" s="111" t="n"/>
      <c r="CQ148" s="111" t="n"/>
      <c r="CR148" s="111" t="n"/>
      <c r="CS148" s="111" t="n"/>
      <c r="CT148" s="111" t="n"/>
      <c r="CU148" s="111" t="n"/>
      <c r="CV148" s="111" t="n"/>
      <c r="CW148" s="111" t="n"/>
      <c r="CX148" s="111" t="n"/>
      <c r="CY148" s="111" t="n"/>
      <c r="CZ148" s="111" t="n"/>
    </row>
    <row r="149" ht="13.15" customHeight="1">
      <c r="A149" s="81">
        <f>A148</f>
        <v/>
      </c>
      <c r="B149" s="81">
        <f>D149</f>
        <v/>
      </c>
      <c r="C149" s="81">
        <f>A149&amp;B149&amp;F149</f>
        <v/>
      </c>
      <c r="D149" s="64">
        <f>+$D$4</f>
        <v/>
      </c>
      <c r="E149" s="394">
        <f>E4</f>
        <v/>
      </c>
      <c r="F149" s="246" t="inlineStr">
        <is>
          <t>EE</t>
        </is>
      </c>
      <c r="G149" s="244" t="n">
        <v>97</v>
      </c>
      <c r="H149" s="395" t="n">
        <v>671</v>
      </c>
      <c r="I149" s="396">
        <f>+H149-J149</f>
        <v/>
      </c>
      <c r="J149" s="396" t="n">
        <v>54.17</v>
      </c>
      <c r="K149" s="397" t="n"/>
      <c r="L149" s="397" t="n"/>
      <c r="M149" s="397" t="n"/>
      <c r="N149" s="244" t="n">
        <v>104</v>
      </c>
      <c r="O149" s="244" t="n">
        <v>107</v>
      </c>
      <c r="P149" s="244" t="n">
        <v>109</v>
      </c>
      <c r="Q149" s="244" t="n">
        <v>108</v>
      </c>
      <c r="R149" s="244" t="n">
        <v>105</v>
      </c>
      <c r="S149" s="244" t="n">
        <v>110</v>
      </c>
      <c r="T149" s="244" t="n">
        <v>111</v>
      </c>
      <c r="U149" s="244" t="n">
        <v>115</v>
      </c>
      <c r="V149" s="244" t="n">
        <v>115</v>
      </c>
      <c r="W149" s="244" t="n">
        <v>110</v>
      </c>
      <c r="X149" s="244" t="n">
        <v>109</v>
      </c>
      <c r="Y149" s="244" t="n">
        <v>111</v>
      </c>
      <c r="Z149" s="244" t="n">
        <v>132</v>
      </c>
      <c r="AA149" s="244" t="n">
        <v>132</v>
      </c>
      <c r="AB149" s="244" t="n">
        <v>132</v>
      </c>
      <c r="AC149" s="244" t="n">
        <v>128</v>
      </c>
      <c r="AD149" s="244" t="n">
        <v>128</v>
      </c>
      <c r="AE149" s="244" t="n">
        <v>132</v>
      </c>
      <c r="AF149" s="244" t="n">
        <v>132</v>
      </c>
      <c r="AG149" s="244" t="n">
        <v>132</v>
      </c>
      <c r="AH149" s="244" t="n">
        <v>132</v>
      </c>
      <c r="AI149" s="244" t="n">
        <v>131</v>
      </c>
      <c r="AJ149" s="244" t="n">
        <v>131</v>
      </c>
      <c r="AK149" s="244" t="n">
        <v>129</v>
      </c>
      <c r="AL149" s="244" t="n">
        <v>131</v>
      </c>
      <c r="AM149" s="244" t="n">
        <v>127</v>
      </c>
      <c r="AN149" s="244" t="n">
        <v>121</v>
      </c>
      <c r="AO149" s="244" t="n">
        <v>123</v>
      </c>
      <c r="AP149" s="244" t="n">
        <v>127</v>
      </c>
      <c r="AQ149" s="244" t="n">
        <v>131</v>
      </c>
      <c r="AR149" s="244" t="n">
        <v>130</v>
      </c>
      <c r="AS149" s="244" t="n">
        <v>116</v>
      </c>
      <c r="AT149" s="244" t="n">
        <v>110</v>
      </c>
      <c r="AU149" s="244" t="n">
        <v>108</v>
      </c>
      <c r="AV149" s="244" t="n">
        <v>106</v>
      </c>
      <c r="AW149" s="244" t="n">
        <v>103</v>
      </c>
      <c r="AX149" s="244" t="n">
        <v>115</v>
      </c>
      <c r="AY149" s="244" t="n">
        <v>110</v>
      </c>
      <c r="AZ149" s="244" t="n">
        <v>107</v>
      </c>
      <c r="BA149" s="244" t="n">
        <v>107</v>
      </c>
      <c r="BB149" s="244" t="n">
        <v>106</v>
      </c>
      <c r="BC149" s="244" t="n">
        <v>103</v>
      </c>
      <c r="BD149" s="244" t="n">
        <v>101</v>
      </c>
      <c r="BE149" s="244" t="n">
        <v>96</v>
      </c>
      <c r="BF149" s="244" t="n">
        <v>94</v>
      </c>
      <c r="BG149" s="244" t="n">
        <v>90</v>
      </c>
      <c r="BH149" s="244" t="n">
        <v>92</v>
      </c>
      <c r="BI149" s="244" t="n">
        <v>82</v>
      </c>
      <c r="BJ149" s="244" t="n">
        <v>97</v>
      </c>
      <c r="BK149" s="244" t="n">
        <v>97</v>
      </c>
      <c r="BL149" s="244" t="n">
        <v>95</v>
      </c>
      <c r="BM149" s="244" t="n">
        <v>94</v>
      </c>
      <c r="BN149" s="244" t="n">
        <v>92</v>
      </c>
      <c r="BO149" s="244" t="n">
        <v>91</v>
      </c>
      <c r="BP149" s="244" t="n">
        <v>91</v>
      </c>
      <c r="BQ149" s="244" t="n">
        <v>89</v>
      </c>
      <c r="BR149" s="244" t="n">
        <v>86</v>
      </c>
      <c r="BS149" s="244" t="n">
        <v>86</v>
      </c>
      <c r="BT149" s="244" t="n">
        <v>87</v>
      </c>
      <c r="BU149" s="244" t="n">
        <v>84</v>
      </c>
      <c r="BV149" s="244" t="n">
        <v>88</v>
      </c>
      <c r="BW149" s="244" t="n">
        <v>89</v>
      </c>
      <c r="BX149" s="244" t="n">
        <v>83</v>
      </c>
      <c r="BY149" s="244" t="n">
        <v>83</v>
      </c>
      <c r="BZ149" s="244" t="n">
        <v>87</v>
      </c>
      <c r="CA149" s="244" t="n">
        <v>86</v>
      </c>
      <c r="CB149" s="244" t="n">
        <v>84</v>
      </c>
      <c r="CC149" s="244" t="n">
        <v>87</v>
      </c>
      <c r="CD149" s="244" t="n">
        <v>88</v>
      </c>
      <c r="CE149" s="244" t="n">
        <v>89</v>
      </c>
      <c r="CF149" s="244" t="n">
        <v>93</v>
      </c>
      <c r="CG149" s="244" t="n">
        <v>94</v>
      </c>
      <c r="CH149" s="244" t="n">
        <v>94</v>
      </c>
      <c r="CI149" s="244" t="n">
        <v>91</v>
      </c>
      <c r="CJ149" s="244" t="n">
        <v>88</v>
      </c>
      <c r="CK149" s="244" t="n">
        <v>89</v>
      </c>
      <c r="CL149" s="244" t="n">
        <v>86</v>
      </c>
      <c r="CM149" s="244" t="n">
        <v>86</v>
      </c>
      <c r="CN149" s="244" t="n">
        <v>84</v>
      </c>
      <c r="CO149" s="244" t="n">
        <v>84</v>
      </c>
      <c r="CP149" s="244" t="n">
        <v>82</v>
      </c>
      <c r="CQ149" s="244" t="n">
        <v>82</v>
      </c>
      <c r="CR149" s="244" t="n">
        <v>83</v>
      </c>
      <c r="CS149" s="244" t="n">
        <v>84</v>
      </c>
      <c r="CT149" s="244" t="n">
        <v>95</v>
      </c>
      <c r="CU149" s="244" t="n">
        <v>94</v>
      </c>
      <c r="CV149" s="244" t="n">
        <v>95</v>
      </c>
      <c r="CW149" s="244" t="n">
        <v>94</v>
      </c>
      <c r="CX149" s="323" t="n">
        <v>99</v>
      </c>
      <c r="CY149" s="244" t="n">
        <v>98</v>
      </c>
      <c r="CZ149" s="244" t="n">
        <v>97</v>
      </c>
    </row>
    <row r="150" ht="13.15" customHeight="1">
      <c r="A150" s="81">
        <f>A149</f>
        <v/>
      </c>
      <c r="B150" s="81">
        <f>B149</f>
        <v/>
      </c>
      <c r="C150" s="81">
        <f>A150&amp;B150&amp;F150</f>
        <v/>
      </c>
      <c r="D150" s="22" t="n"/>
      <c r="E150" s="398" t="n"/>
      <c r="F150" s="246" t="inlineStr">
        <is>
          <t>EE &amp; Spouse</t>
        </is>
      </c>
      <c r="G150" s="244" t="n">
        <v>17</v>
      </c>
      <c r="H150" s="395" t="n">
        <v>1409.16</v>
      </c>
      <c r="I150" s="396">
        <f>+H150-J150</f>
        <v/>
      </c>
      <c r="J150" s="396" t="n">
        <v>137.41</v>
      </c>
      <c r="K150" s="397" t="n"/>
      <c r="L150" s="397" t="n"/>
      <c r="M150" s="397" t="n"/>
      <c r="N150" s="244" t="n">
        <v>23</v>
      </c>
      <c r="O150" s="244" t="n">
        <v>22</v>
      </c>
      <c r="P150" s="244" t="n">
        <v>23</v>
      </c>
      <c r="Q150" s="244" t="n">
        <v>24</v>
      </c>
      <c r="R150" s="244" t="n">
        <v>24</v>
      </c>
      <c r="S150" s="244" t="n">
        <v>24</v>
      </c>
      <c r="T150" s="244" t="n">
        <v>24</v>
      </c>
      <c r="U150" s="244" t="n">
        <v>24</v>
      </c>
      <c r="V150" s="244" t="n">
        <v>23</v>
      </c>
      <c r="W150" s="244" t="n">
        <v>23</v>
      </c>
      <c r="X150" s="244" t="n">
        <v>23</v>
      </c>
      <c r="Y150" s="244" t="n">
        <v>25</v>
      </c>
      <c r="Z150" s="244" t="n">
        <v>20</v>
      </c>
      <c r="AA150" s="244" t="n">
        <v>20</v>
      </c>
      <c r="AB150" s="244" t="n">
        <v>20</v>
      </c>
      <c r="AC150" s="244" t="n">
        <v>19</v>
      </c>
      <c r="AD150" s="244" t="n">
        <v>19</v>
      </c>
      <c r="AE150" s="244" t="n">
        <v>18</v>
      </c>
      <c r="AF150" s="244" t="n">
        <v>18</v>
      </c>
      <c r="AG150" s="244" t="n">
        <v>19</v>
      </c>
      <c r="AH150" s="244" t="n">
        <v>18</v>
      </c>
      <c r="AI150" s="244" t="n">
        <v>18</v>
      </c>
      <c r="AJ150" s="244" t="n">
        <v>18</v>
      </c>
      <c r="AK150" s="244" t="n">
        <v>18</v>
      </c>
      <c r="AL150" s="244" t="n">
        <v>21</v>
      </c>
      <c r="AM150" s="244" t="n">
        <v>21</v>
      </c>
      <c r="AN150" s="244" t="n">
        <v>21</v>
      </c>
      <c r="AO150" s="244" t="n">
        <v>22</v>
      </c>
      <c r="AP150" s="244" t="n">
        <v>21</v>
      </c>
      <c r="AQ150" s="244" t="n">
        <v>19</v>
      </c>
      <c r="AR150" s="244" t="n">
        <v>21</v>
      </c>
      <c r="AS150" s="244" t="n">
        <v>21</v>
      </c>
      <c r="AT150" s="244" t="n">
        <v>19</v>
      </c>
      <c r="AU150" s="244" t="n">
        <v>18</v>
      </c>
      <c r="AV150" s="244" t="n">
        <v>19</v>
      </c>
      <c r="AW150" s="244" t="n">
        <v>18</v>
      </c>
      <c r="AX150" s="244" t="n">
        <v>18</v>
      </c>
      <c r="AY150" s="244" t="n">
        <v>19</v>
      </c>
      <c r="AZ150" s="244" t="n">
        <v>20</v>
      </c>
      <c r="BA150" s="244" t="n">
        <v>23</v>
      </c>
      <c r="BB150" s="244" t="n">
        <v>24</v>
      </c>
      <c r="BC150" s="244" t="n">
        <v>24</v>
      </c>
      <c r="BD150" s="244" t="n">
        <v>24</v>
      </c>
      <c r="BE150" s="244" t="n">
        <v>24</v>
      </c>
      <c r="BF150" s="244" t="n">
        <v>23</v>
      </c>
      <c r="BG150" s="244" t="n">
        <v>23</v>
      </c>
      <c r="BH150" s="244" t="n">
        <v>24</v>
      </c>
      <c r="BI150" s="244" t="n">
        <v>24</v>
      </c>
      <c r="BJ150" s="244" t="n">
        <v>22</v>
      </c>
      <c r="BK150" s="244" t="n">
        <v>21</v>
      </c>
      <c r="BL150" s="244" t="n">
        <v>21</v>
      </c>
      <c r="BM150" s="244" t="n">
        <v>19</v>
      </c>
      <c r="BN150" s="244" t="n">
        <v>18</v>
      </c>
      <c r="BO150" s="244" t="n">
        <v>18</v>
      </c>
      <c r="BP150" s="244" t="n">
        <v>16</v>
      </c>
      <c r="BQ150" s="244" t="n">
        <v>17</v>
      </c>
      <c r="BR150" s="244" t="n">
        <v>16</v>
      </c>
      <c r="BS150" s="244" t="n">
        <v>16</v>
      </c>
      <c r="BT150" s="244" t="n">
        <v>17</v>
      </c>
      <c r="BU150" s="244" t="n">
        <v>19</v>
      </c>
      <c r="BV150" s="244" t="n">
        <v>22</v>
      </c>
      <c r="BW150" s="244" t="n">
        <v>22</v>
      </c>
      <c r="BX150" s="244" t="n">
        <v>23</v>
      </c>
      <c r="BY150" s="244" t="n">
        <v>23</v>
      </c>
      <c r="BZ150" s="244" t="n">
        <v>24</v>
      </c>
      <c r="CA150" s="244" t="n">
        <v>23</v>
      </c>
      <c r="CB150" s="244" t="n">
        <v>23</v>
      </c>
      <c r="CC150" s="244" t="n">
        <v>23</v>
      </c>
      <c r="CD150" s="244" t="n">
        <v>24</v>
      </c>
      <c r="CE150" s="244" t="n">
        <v>24</v>
      </c>
      <c r="CF150" s="244" t="n">
        <v>24</v>
      </c>
      <c r="CG150" s="244" t="n">
        <v>25</v>
      </c>
      <c r="CH150" s="244" t="n">
        <v>24</v>
      </c>
      <c r="CI150" s="244" t="n">
        <v>22</v>
      </c>
      <c r="CJ150" s="244" t="n">
        <v>22</v>
      </c>
      <c r="CK150" s="244" t="n">
        <v>22</v>
      </c>
      <c r="CL150" s="244" t="n">
        <v>21</v>
      </c>
      <c r="CM150" s="244" t="n">
        <v>22</v>
      </c>
      <c r="CN150" s="244" t="n">
        <v>21</v>
      </c>
      <c r="CO150" s="244" t="n">
        <v>20</v>
      </c>
      <c r="CP150" s="244" t="n">
        <v>20</v>
      </c>
      <c r="CQ150" s="244" t="n">
        <v>19</v>
      </c>
      <c r="CR150" s="244" t="n">
        <v>20</v>
      </c>
      <c r="CS150" s="244" t="n">
        <v>20</v>
      </c>
      <c r="CT150" s="244" t="n">
        <v>20</v>
      </c>
      <c r="CU150" s="244" t="n">
        <v>19</v>
      </c>
      <c r="CV150" s="244" t="n">
        <v>19</v>
      </c>
      <c r="CW150" s="244" t="n">
        <v>17</v>
      </c>
      <c r="CX150" s="323" t="n">
        <v>16</v>
      </c>
      <c r="CY150" s="244" t="n">
        <v>16</v>
      </c>
      <c r="CZ150" s="244" t="n">
        <v>17</v>
      </c>
    </row>
    <row r="151" ht="13.15" customHeight="1">
      <c r="A151" s="81">
        <f>A150</f>
        <v/>
      </c>
      <c r="B151" s="81">
        <f>B150</f>
        <v/>
      </c>
      <c r="C151" s="81">
        <f>A151&amp;B151&amp;F151</f>
        <v/>
      </c>
      <c r="D151" s="22" t="n"/>
      <c r="E151" s="398" t="n"/>
      <c r="F151" s="246" t="inlineStr">
        <is>
          <t>EE &amp; Child(ren)</t>
        </is>
      </c>
      <c r="G151" s="244" t="n">
        <v>15</v>
      </c>
      <c r="H151" s="395" t="n">
        <v>1268.22</v>
      </c>
      <c r="I151" s="396">
        <f>+H151-J151</f>
        <v/>
      </c>
      <c r="J151" s="396" t="n">
        <v>112.43</v>
      </c>
      <c r="K151" s="397" t="n"/>
      <c r="L151" s="397" t="n"/>
      <c r="M151" s="397" t="n"/>
      <c r="N151" s="244" t="n">
        <v>30</v>
      </c>
      <c r="O151" s="244" t="n">
        <v>31</v>
      </c>
      <c r="P151" s="244" t="n">
        <v>31</v>
      </c>
      <c r="Q151" s="244" t="n">
        <v>33</v>
      </c>
      <c r="R151" s="244" t="n">
        <v>33</v>
      </c>
      <c r="S151" s="244" t="n">
        <v>34</v>
      </c>
      <c r="T151" s="244" t="n">
        <v>34</v>
      </c>
      <c r="U151" s="244" t="n">
        <v>34</v>
      </c>
      <c r="V151" s="244" t="n">
        <v>32</v>
      </c>
      <c r="W151" s="244" t="n">
        <v>34</v>
      </c>
      <c r="X151" s="244" t="n">
        <v>34</v>
      </c>
      <c r="Y151" s="244" t="n">
        <v>31</v>
      </c>
      <c r="Z151" s="244" t="n">
        <v>31</v>
      </c>
      <c r="AA151" s="244" t="n">
        <v>30</v>
      </c>
      <c r="AB151" s="244" t="n">
        <v>30</v>
      </c>
      <c r="AC151" s="244" t="n">
        <v>30</v>
      </c>
      <c r="AD151" s="244" t="n">
        <v>31</v>
      </c>
      <c r="AE151" s="244" t="n">
        <v>31</v>
      </c>
      <c r="AF151" s="244" t="n">
        <v>33</v>
      </c>
      <c r="AG151" s="244" t="n">
        <v>33</v>
      </c>
      <c r="AH151" s="244" t="n">
        <v>35</v>
      </c>
      <c r="AI151" s="244" t="n">
        <v>34</v>
      </c>
      <c r="AJ151" s="244" t="n">
        <v>34</v>
      </c>
      <c r="AK151" s="244" t="n">
        <v>31</v>
      </c>
      <c r="AL151" s="244" t="n">
        <v>32</v>
      </c>
      <c r="AM151" s="244" t="n">
        <v>31</v>
      </c>
      <c r="AN151" s="244" t="n">
        <v>29</v>
      </c>
      <c r="AO151" s="244" t="n">
        <v>27</v>
      </c>
      <c r="AP151" s="244" t="n">
        <v>27</v>
      </c>
      <c r="AQ151" s="244" t="n">
        <v>26</v>
      </c>
      <c r="AR151" s="244" t="n">
        <v>27</v>
      </c>
      <c r="AS151" s="244" t="n">
        <v>26</v>
      </c>
      <c r="AT151" s="244" t="n">
        <v>28</v>
      </c>
      <c r="AU151" s="244" t="n">
        <v>29</v>
      </c>
      <c r="AV151" s="244" t="n">
        <v>28</v>
      </c>
      <c r="AW151" s="244" t="n">
        <v>28</v>
      </c>
      <c r="AX151" s="244" t="n">
        <v>28</v>
      </c>
      <c r="AY151" s="244" t="n">
        <v>27</v>
      </c>
      <c r="AZ151" s="244" t="n">
        <v>25</v>
      </c>
      <c r="BA151" s="244" t="n">
        <v>25</v>
      </c>
      <c r="BB151" s="244" t="n">
        <v>23</v>
      </c>
      <c r="BC151" s="244" t="n">
        <v>23</v>
      </c>
      <c r="BD151" s="244" t="n">
        <v>23</v>
      </c>
      <c r="BE151" s="244" t="n">
        <v>24</v>
      </c>
      <c r="BF151" s="244" t="n">
        <v>23</v>
      </c>
      <c r="BG151" s="244" t="n">
        <v>23</v>
      </c>
      <c r="BH151" s="244" t="n">
        <v>24</v>
      </c>
      <c r="BI151" s="244" t="n">
        <v>23</v>
      </c>
      <c r="BJ151" s="244" t="n">
        <v>25</v>
      </c>
      <c r="BK151" s="244" t="n">
        <v>25</v>
      </c>
      <c r="BL151" s="244" t="n">
        <v>25</v>
      </c>
      <c r="BM151" s="244" t="n">
        <v>25</v>
      </c>
      <c r="BN151" s="244" t="n">
        <v>24</v>
      </c>
      <c r="BO151" s="244" t="n">
        <v>21</v>
      </c>
      <c r="BP151" s="244" t="n">
        <v>21</v>
      </c>
      <c r="BQ151" s="244" t="n">
        <v>22</v>
      </c>
      <c r="BR151" s="244" t="n">
        <v>22</v>
      </c>
      <c r="BS151" s="244" t="n">
        <v>23</v>
      </c>
      <c r="BT151" s="244" t="n">
        <v>22</v>
      </c>
      <c r="BU151" s="244" t="n">
        <v>23</v>
      </c>
      <c r="BV151" s="244" t="n">
        <v>21</v>
      </c>
      <c r="BW151" s="244" t="n">
        <v>21</v>
      </c>
      <c r="BX151" s="244" t="n">
        <v>19</v>
      </c>
      <c r="BY151" s="244" t="n">
        <v>19</v>
      </c>
      <c r="BZ151" s="244" t="n">
        <v>16</v>
      </c>
      <c r="CA151" s="244" t="n">
        <v>17</v>
      </c>
      <c r="CB151" s="244" t="n">
        <v>17</v>
      </c>
      <c r="CC151" s="244" t="n">
        <v>18</v>
      </c>
      <c r="CD151" s="244" t="n">
        <v>18</v>
      </c>
      <c r="CE151" s="244" t="n">
        <v>18</v>
      </c>
      <c r="CF151" s="244" t="n">
        <v>16</v>
      </c>
      <c r="CG151" s="244" t="n">
        <v>18</v>
      </c>
      <c r="CH151" s="244" t="n">
        <v>17</v>
      </c>
      <c r="CI151" s="244" t="n">
        <v>16</v>
      </c>
      <c r="CJ151" s="244" t="n">
        <v>16</v>
      </c>
      <c r="CK151" s="244" t="n">
        <v>15</v>
      </c>
      <c r="CL151" s="244" t="n">
        <v>15</v>
      </c>
      <c r="CM151" s="244" t="n">
        <v>14</v>
      </c>
      <c r="CN151" s="244" t="n">
        <v>14</v>
      </c>
      <c r="CO151" s="244" t="n">
        <v>13</v>
      </c>
      <c r="CP151" s="244" t="n">
        <v>14</v>
      </c>
      <c r="CQ151" s="244" t="n">
        <v>13</v>
      </c>
      <c r="CR151" s="244" t="n">
        <v>13</v>
      </c>
      <c r="CS151" s="244" t="n">
        <v>14</v>
      </c>
      <c r="CT151" s="244" t="n">
        <v>16</v>
      </c>
      <c r="CU151" s="244" t="n">
        <v>15</v>
      </c>
      <c r="CV151" s="244" t="n">
        <v>15</v>
      </c>
      <c r="CW151" s="244" t="n">
        <v>18</v>
      </c>
      <c r="CX151" s="323" t="n">
        <v>18</v>
      </c>
      <c r="CY151" s="244" t="n">
        <v>17</v>
      </c>
      <c r="CZ151" s="244" t="n">
        <v>15</v>
      </c>
    </row>
    <row r="152" ht="13.15" customHeight="1">
      <c r="A152" s="81">
        <f>A151</f>
        <v/>
      </c>
      <c r="B152" s="81">
        <f>B151</f>
        <v/>
      </c>
      <c r="C152" s="81">
        <f>A152&amp;B152&amp;F152</f>
        <v/>
      </c>
      <c r="D152" s="22" t="n"/>
      <c r="E152" s="398" t="n"/>
      <c r="F152" s="246" t="inlineStr">
        <is>
          <t>EE &amp; Family</t>
        </is>
      </c>
      <c r="G152" s="245" t="n">
        <v>24</v>
      </c>
      <c r="H152" s="399" t="n">
        <v>2113.73</v>
      </c>
      <c r="I152" s="400">
        <f>+H152-J152</f>
        <v/>
      </c>
      <c r="J152" s="400" t="n">
        <v>281.07</v>
      </c>
      <c r="K152" s="408" t="n"/>
      <c r="L152" s="408" t="n"/>
      <c r="M152" s="408" t="n"/>
      <c r="N152" s="245" t="n">
        <v>33</v>
      </c>
      <c r="O152" s="245" t="n">
        <v>31</v>
      </c>
      <c r="P152" s="245" t="n">
        <v>29</v>
      </c>
      <c r="Q152" s="245" t="n">
        <v>28</v>
      </c>
      <c r="R152" s="245" t="n">
        <v>26</v>
      </c>
      <c r="S152" s="245" t="n">
        <v>27</v>
      </c>
      <c r="T152" s="245" t="n">
        <v>27</v>
      </c>
      <c r="U152" s="245" t="n">
        <v>27</v>
      </c>
      <c r="V152" s="245" t="n">
        <v>29</v>
      </c>
      <c r="W152" s="245" t="n">
        <v>28</v>
      </c>
      <c r="X152" s="245" t="n">
        <v>28</v>
      </c>
      <c r="Y152" s="245" t="n">
        <v>28</v>
      </c>
      <c r="Z152" s="245" t="n">
        <v>24</v>
      </c>
      <c r="AA152" s="245" t="n">
        <v>24</v>
      </c>
      <c r="AB152" s="245" t="n">
        <v>24</v>
      </c>
      <c r="AC152" s="245" t="n">
        <v>20</v>
      </c>
      <c r="AD152" s="245" t="n">
        <v>20</v>
      </c>
      <c r="AE152" s="245" t="n">
        <v>20</v>
      </c>
      <c r="AF152" s="245" t="n">
        <v>21</v>
      </c>
      <c r="AG152" s="245" t="n">
        <v>23</v>
      </c>
      <c r="AH152" s="245" t="n">
        <v>22</v>
      </c>
      <c r="AI152" s="245" t="n">
        <v>22</v>
      </c>
      <c r="AJ152" s="245" t="n">
        <v>21</v>
      </c>
      <c r="AK152" s="245" t="n">
        <v>21</v>
      </c>
      <c r="AL152" s="245" t="n">
        <v>22</v>
      </c>
      <c r="AM152" s="245" t="n">
        <v>24</v>
      </c>
      <c r="AN152" s="245" t="n">
        <v>24</v>
      </c>
      <c r="AO152" s="245" t="n">
        <v>23</v>
      </c>
      <c r="AP152" s="245" t="n">
        <v>26</v>
      </c>
      <c r="AQ152" s="245" t="n">
        <v>24</v>
      </c>
      <c r="AR152" s="245" t="n">
        <v>25</v>
      </c>
      <c r="AS152" s="245" t="n">
        <v>24</v>
      </c>
      <c r="AT152" s="245" t="n">
        <v>24</v>
      </c>
      <c r="AU152" s="245" t="n">
        <v>24</v>
      </c>
      <c r="AV152" s="245" t="n">
        <v>22</v>
      </c>
      <c r="AW152" s="245" t="n">
        <v>22</v>
      </c>
      <c r="AX152" s="245" t="n">
        <v>21</v>
      </c>
      <c r="AY152" s="245" t="n">
        <v>21</v>
      </c>
      <c r="AZ152" s="245" t="n">
        <v>20</v>
      </c>
      <c r="BA152" s="245" t="n">
        <v>18</v>
      </c>
      <c r="BB152" s="245" t="n">
        <v>18</v>
      </c>
      <c r="BC152" s="245" t="n">
        <v>18</v>
      </c>
      <c r="BD152" s="245" t="n">
        <v>18</v>
      </c>
      <c r="BE152" s="245" t="n">
        <v>17</v>
      </c>
      <c r="BF152" s="245" t="n">
        <v>17</v>
      </c>
      <c r="BG152" s="245" t="n">
        <v>16</v>
      </c>
      <c r="BH152" s="245" t="n">
        <v>15</v>
      </c>
      <c r="BI152" s="245" t="n">
        <v>15</v>
      </c>
      <c r="BJ152" s="245" t="n">
        <v>15</v>
      </c>
      <c r="BK152" s="245" t="n">
        <v>15</v>
      </c>
      <c r="BL152" s="245" t="n">
        <v>16</v>
      </c>
      <c r="BM152" s="245" t="n">
        <v>16</v>
      </c>
      <c r="BN152" s="245" t="n">
        <v>15</v>
      </c>
      <c r="BO152" s="245" t="n">
        <v>15</v>
      </c>
      <c r="BP152" s="245" t="n">
        <v>15</v>
      </c>
      <c r="BQ152" s="245" t="n">
        <v>15</v>
      </c>
      <c r="BR152" s="245" t="n">
        <v>17</v>
      </c>
      <c r="BS152" s="245" t="n">
        <v>18</v>
      </c>
      <c r="BT152" s="245" t="n">
        <v>19</v>
      </c>
      <c r="BU152" s="245" t="n">
        <v>18</v>
      </c>
      <c r="BV152" s="245" t="n">
        <v>21</v>
      </c>
      <c r="BW152" s="245" t="n">
        <v>19</v>
      </c>
      <c r="BX152" s="245" t="n">
        <v>19</v>
      </c>
      <c r="BY152" s="245" t="n">
        <v>19</v>
      </c>
      <c r="BZ152" s="245" t="n">
        <v>18</v>
      </c>
      <c r="CA152" s="245" t="n">
        <v>18</v>
      </c>
      <c r="CB152" s="245" t="n">
        <v>19</v>
      </c>
      <c r="CC152" s="245" t="n">
        <v>20</v>
      </c>
      <c r="CD152" s="245" t="n">
        <v>20</v>
      </c>
      <c r="CE152" s="245" t="n">
        <v>19</v>
      </c>
      <c r="CF152" s="245" t="n">
        <v>17</v>
      </c>
      <c r="CG152" s="245" t="n">
        <v>18</v>
      </c>
      <c r="CH152" s="245" t="n">
        <v>19</v>
      </c>
      <c r="CI152" s="245" t="n">
        <v>20</v>
      </c>
      <c r="CJ152" s="245" t="n">
        <v>20</v>
      </c>
      <c r="CK152" s="245" t="n">
        <v>22</v>
      </c>
      <c r="CL152" s="245" t="n">
        <v>22</v>
      </c>
      <c r="CM152" s="245" t="n">
        <v>23</v>
      </c>
      <c r="CN152" s="245" t="n">
        <v>22</v>
      </c>
      <c r="CO152" s="245" t="n">
        <v>23</v>
      </c>
      <c r="CP152" s="245" t="n">
        <v>22</v>
      </c>
      <c r="CQ152" s="245" t="n">
        <v>20</v>
      </c>
      <c r="CR152" s="245" t="n">
        <v>20</v>
      </c>
      <c r="CS152" s="245" t="n">
        <v>20</v>
      </c>
      <c r="CT152" s="245" t="n">
        <v>22</v>
      </c>
      <c r="CU152" s="245" t="n">
        <v>23</v>
      </c>
      <c r="CV152" s="245" t="n">
        <v>21</v>
      </c>
      <c r="CW152" s="245" t="n">
        <v>22</v>
      </c>
      <c r="CX152" s="324" t="n">
        <v>22</v>
      </c>
      <c r="CY152" s="245" t="n">
        <v>22</v>
      </c>
      <c r="CZ152" s="245" t="n">
        <v>24</v>
      </c>
    </row>
    <row r="153" ht="13.15" customHeight="1">
      <c r="A153" s="81">
        <f>A152</f>
        <v/>
      </c>
      <c r="B153" s="81">
        <f>B152</f>
        <v/>
      </c>
      <c r="D153" s="20" t="n"/>
      <c r="E153" s="398" t="n"/>
      <c r="F153" s="69" t="inlineStr">
        <is>
          <t>Estimated Monthly Premium</t>
        </is>
      </c>
      <c r="G153" s="94">
        <f>SUM(G149:G152)</f>
        <v/>
      </c>
      <c r="H153" s="401">
        <f>SUMPRODUCT(H149:H152,$G149:$G152)</f>
        <v/>
      </c>
      <c r="I153" s="401">
        <f>SUMPRODUCT(I149:I152,$G149:$G152)</f>
        <v/>
      </c>
      <c r="J153" s="401">
        <f>SUMPRODUCT(J149:J152,$G149:$G152)</f>
        <v/>
      </c>
      <c r="K153" s="402" t="n"/>
      <c r="L153" s="402" t="n"/>
      <c r="M153" s="402" t="n"/>
      <c r="N153" s="94" t="n">
        <v>190</v>
      </c>
      <c r="O153" s="94" t="n">
        <v>191</v>
      </c>
      <c r="P153" s="94" t="n">
        <v>192</v>
      </c>
      <c r="Q153" s="94" t="n">
        <v>193</v>
      </c>
      <c r="R153" s="94" t="n">
        <v>188</v>
      </c>
      <c r="S153" s="94">
        <f>SUM(S149:S152)</f>
        <v/>
      </c>
      <c r="T153" s="94">
        <f>SUM(T149:T152)</f>
        <v/>
      </c>
      <c r="U153" s="94">
        <f>SUM(U149:U152)</f>
        <v/>
      </c>
      <c r="V153" s="94">
        <f>SUM(V149:V152)</f>
        <v/>
      </c>
      <c r="W153" s="94">
        <f>SUM(W149:W152)</f>
        <v/>
      </c>
      <c r="X153" s="94">
        <f>SUM(X149:X152)</f>
        <v/>
      </c>
      <c r="Y153" s="94">
        <f>SUM(Y149:Y152)</f>
        <v/>
      </c>
      <c r="Z153" s="94">
        <f>SUM(Z149:Z152)</f>
        <v/>
      </c>
      <c r="AA153" s="94">
        <f>SUM(AA149:AA152)</f>
        <v/>
      </c>
      <c r="AB153" s="94">
        <f>SUM(AB149:AB152)</f>
        <v/>
      </c>
      <c r="AC153" s="94">
        <f>SUM(AC149:AC152)</f>
        <v/>
      </c>
      <c r="AD153" s="94">
        <f>SUM(AD149:AD152)</f>
        <v/>
      </c>
      <c r="AE153" s="94">
        <f>SUM(AE149:AE152)</f>
        <v/>
      </c>
      <c r="AF153" s="94">
        <f>SUM(AF149:AF152)</f>
        <v/>
      </c>
      <c r="AG153" s="94">
        <f>SUM(AG149:AG152)</f>
        <v/>
      </c>
      <c r="AH153" s="94">
        <f>SUM(AH149:AH152)</f>
        <v/>
      </c>
      <c r="AI153" s="94">
        <f>SUM(AI149:AI152)</f>
        <v/>
      </c>
      <c r="AJ153" s="94">
        <f>SUM(AJ149:AJ152)</f>
        <v/>
      </c>
      <c r="AK153" s="94">
        <f>SUM(AK149:AK152)</f>
        <v/>
      </c>
      <c r="AL153" s="94">
        <f>SUM(AL149:AL152)</f>
        <v/>
      </c>
      <c r="AM153" s="94">
        <f>SUM(AM149:AM152)</f>
        <v/>
      </c>
      <c r="AN153" s="94">
        <f>SUM(AN149:AN152)</f>
        <v/>
      </c>
      <c r="AO153" s="94">
        <f>SUM(AO149:AO152)</f>
        <v/>
      </c>
      <c r="AP153" s="94">
        <f>SUM(AP149:AP152)</f>
        <v/>
      </c>
      <c r="AQ153" s="94">
        <f>SUM(AQ149:AQ152)</f>
        <v/>
      </c>
      <c r="AR153" s="94">
        <f>SUM(AR149:AR152)</f>
        <v/>
      </c>
      <c r="AS153" s="94">
        <f>SUM(AS149:AS152)</f>
        <v/>
      </c>
      <c r="AT153" s="94">
        <f>SUM(AT149:AT152)</f>
        <v/>
      </c>
      <c r="AU153" s="94">
        <f>SUM(AU149:AU152)</f>
        <v/>
      </c>
      <c r="AV153" s="94">
        <f>SUM(AV149:AV152)</f>
        <v/>
      </c>
      <c r="AW153" s="94">
        <f>SUM(AW149:AW152)</f>
        <v/>
      </c>
      <c r="AX153" s="94">
        <f>SUM(AX149:AX152)</f>
        <v/>
      </c>
      <c r="AY153" s="94">
        <f>SUM(AY149:AY152)</f>
        <v/>
      </c>
      <c r="AZ153" s="94">
        <f>SUM(AZ149:AZ152)</f>
        <v/>
      </c>
      <c r="BA153" s="94">
        <f>SUM(BA149:BA152)</f>
        <v/>
      </c>
      <c r="BB153" s="94">
        <f>SUM(BB149:BB152)</f>
        <v/>
      </c>
      <c r="BC153" s="94">
        <f>SUM(BC149:BC152)</f>
        <v/>
      </c>
      <c r="BD153" s="94">
        <f>SUM(BD149:BD152)</f>
        <v/>
      </c>
      <c r="BE153" s="94">
        <f>SUM(BE149:BE152)</f>
        <v/>
      </c>
      <c r="BF153" s="94">
        <f>SUM(BF149:BF152)</f>
        <v/>
      </c>
      <c r="BG153" s="94">
        <f>SUM(BG149:BG152)</f>
        <v/>
      </c>
      <c r="BH153" s="94">
        <f>SUM(BH149:BH152)</f>
        <v/>
      </c>
      <c r="BI153" s="94">
        <f>SUM(BI149:BI152)</f>
        <v/>
      </c>
      <c r="BJ153" s="94">
        <f>SUM(BJ149:BJ152)</f>
        <v/>
      </c>
      <c r="BK153" s="94">
        <f>SUM(BK149:BK152)</f>
        <v/>
      </c>
      <c r="BL153" s="94">
        <f>SUM(BL149:BL152)</f>
        <v/>
      </c>
      <c r="BM153" s="94">
        <f>SUM(BM149:BM152)</f>
        <v/>
      </c>
      <c r="BN153" s="94">
        <f>SUM(BN149:BN152)</f>
        <v/>
      </c>
      <c r="BO153" s="94">
        <f>SUM(BO149:BO152)</f>
        <v/>
      </c>
      <c r="BP153" s="94">
        <f>SUM(BP149:BP152)</f>
        <v/>
      </c>
      <c r="BQ153" s="94">
        <f>SUM(BQ149:BQ152)</f>
        <v/>
      </c>
      <c r="BR153" s="94">
        <f>SUM(BR149:BR152)</f>
        <v/>
      </c>
      <c r="BS153" s="94">
        <f>SUM(BS149:BS152)</f>
        <v/>
      </c>
      <c r="BT153" s="94">
        <f>SUM(BT149:BT152)</f>
        <v/>
      </c>
      <c r="BU153" s="94">
        <f>SUM(BU149:BU152)</f>
        <v/>
      </c>
      <c r="BV153" s="94">
        <f>SUM(BV149:BV152)</f>
        <v/>
      </c>
      <c r="BW153" s="94">
        <f>SUM(BW149:BW152)</f>
        <v/>
      </c>
      <c r="BX153" s="94">
        <f>SUM(BX149:BX152)</f>
        <v/>
      </c>
      <c r="BY153" s="94">
        <f>SUM(BY149:BY152)</f>
        <v/>
      </c>
      <c r="BZ153" s="94">
        <f>SUM(BZ149:BZ152)</f>
        <v/>
      </c>
      <c r="CA153" s="94">
        <f>SUM(CA149:CA152)</f>
        <v/>
      </c>
      <c r="CB153" s="94">
        <f>SUM(CB149:CB152)</f>
        <v/>
      </c>
      <c r="CC153" s="94">
        <f>SUM(CC149:CC152)</f>
        <v/>
      </c>
      <c r="CD153" s="94">
        <f>SUM(CD149:CD152)</f>
        <v/>
      </c>
      <c r="CE153" s="94">
        <f>SUM(CE149:CE152)</f>
        <v/>
      </c>
      <c r="CF153" s="94">
        <f>SUM(CF149:CF152)</f>
        <v/>
      </c>
      <c r="CG153" s="94">
        <f>SUM(CG149:CG152)</f>
        <v/>
      </c>
      <c r="CH153" s="94">
        <f>SUM(CH149:CH152)</f>
        <v/>
      </c>
      <c r="CI153" s="94">
        <f>SUM(CI149:CI152)</f>
        <v/>
      </c>
      <c r="CJ153" s="94">
        <f>SUM(CJ149:CJ152)</f>
        <v/>
      </c>
      <c r="CK153" s="94">
        <f>SUM(CK149:CK152)</f>
        <v/>
      </c>
      <c r="CL153" s="94">
        <f>SUM(CL149:CL152)</f>
        <v/>
      </c>
      <c r="CM153" s="94">
        <f>SUM(CM149:CM152)</f>
        <v/>
      </c>
      <c r="CN153" s="94">
        <f>SUM(CN149:CN152)</f>
        <v/>
      </c>
      <c r="CO153" s="94">
        <f>SUM(CO149:CO152)</f>
        <v/>
      </c>
      <c r="CP153" s="94">
        <f>SUM(CP149:CP152)</f>
        <v/>
      </c>
      <c r="CQ153" s="94">
        <f>SUM(CQ149:CQ152)</f>
        <v/>
      </c>
      <c r="CR153" s="94">
        <f>SUM(CR149:CR152)</f>
        <v/>
      </c>
      <c r="CS153" s="94">
        <f>SUM(CS149:CS152)</f>
        <v/>
      </c>
      <c r="CT153" s="94">
        <f>SUM(CT149:CT152)</f>
        <v/>
      </c>
      <c r="CU153" s="94" t="n">
        <v>151</v>
      </c>
      <c r="CV153" s="94">
        <f>SUM(CV149:CV152)</f>
        <v/>
      </c>
      <c r="CW153" s="94">
        <f>SUM(CW149:CW152)</f>
        <v/>
      </c>
      <c r="CX153" s="94">
        <f>SUM(CX149:CX152)</f>
        <v/>
      </c>
      <c r="CY153" s="94">
        <f>SUM(CY149:CY152)</f>
        <v/>
      </c>
      <c r="CZ153" s="94">
        <f>SUM(CZ149:CZ152)</f>
        <v/>
      </c>
    </row>
    <row r="154" ht="13.15" customFormat="1" customHeight="1" s="315">
      <c r="A154" s="81">
        <f>A153</f>
        <v/>
      </c>
      <c r="B154" s="81">
        <f>B153</f>
        <v/>
      </c>
      <c r="C154" s="81" t="n"/>
      <c r="D154" s="20" t="n"/>
      <c r="E154" s="398" t="n"/>
      <c r="F154" s="12" t="n"/>
      <c r="G154" s="16" t="n"/>
      <c r="H154" s="403" t="n"/>
      <c r="I154" s="403" t="n"/>
      <c r="J154" s="403" t="n"/>
      <c r="K154" s="404" t="n"/>
      <c r="L154" s="404" t="n"/>
      <c r="M154" s="404" t="n"/>
      <c r="N154" s="16" t="n"/>
      <c r="O154" s="16" t="n"/>
      <c r="P154" s="16" t="n"/>
      <c r="Q154" s="16" t="n"/>
      <c r="R154" s="16" t="n"/>
      <c r="S154" s="16" t="n"/>
      <c r="T154" s="16" t="n"/>
      <c r="U154" s="16" t="n"/>
      <c r="V154" s="16" t="n"/>
      <c r="W154" s="16" t="n"/>
      <c r="X154" s="16" t="n"/>
      <c r="Y154" s="16" t="n"/>
      <c r="Z154" s="16" t="n"/>
      <c r="AA154" s="16" t="n"/>
      <c r="AB154" s="16" t="n"/>
      <c r="AC154" s="16" t="n"/>
      <c r="AD154" s="16" t="n"/>
      <c r="AE154" s="16" t="n"/>
      <c r="AF154" s="16" t="n"/>
      <c r="AG154" s="16" t="n"/>
      <c r="AH154" s="16" t="n"/>
      <c r="AI154" s="16" t="n"/>
      <c r="AJ154" s="16" t="n"/>
      <c r="AK154" s="16" t="n"/>
      <c r="AL154" s="16" t="n"/>
      <c r="AM154" s="16" t="n"/>
      <c r="AN154" s="16" t="n"/>
      <c r="AO154" s="16" t="n"/>
      <c r="AP154" s="16" t="n"/>
      <c r="AQ154" s="16" t="n"/>
      <c r="AR154" s="16" t="n"/>
      <c r="AS154" s="16" t="n"/>
      <c r="AT154" s="16" t="n"/>
      <c r="AU154" s="16" t="n"/>
      <c r="AV154" s="16" t="n"/>
      <c r="AW154" s="16" t="n"/>
      <c r="AX154" s="16" t="n"/>
      <c r="AY154" s="16" t="n"/>
      <c r="AZ154" s="16" t="n"/>
      <c r="BA154" s="16" t="n"/>
      <c r="BB154" s="16" t="n"/>
      <c r="BC154" s="16" t="n"/>
      <c r="BD154" s="16" t="n"/>
      <c r="BE154" s="16" t="n"/>
      <c r="BF154" s="16" t="n"/>
      <c r="BG154" s="16" t="n"/>
      <c r="BH154" s="16" t="n"/>
      <c r="BI154" s="16" t="n"/>
      <c r="BJ154" s="16" t="n"/>
      <c r="BK154" s="16" t="n"/>
      <c r="BL154" s="16" t="n"/>
      <c r="BM154" s="16" t="n"/>
      <c r="BN154" s="16" t="n"/>
      <c r="BO154" s="16" t="n"/>
      <c r="BP154" s="16" t="n"/>
      <c r="BQ154" s="16" t="n"/>
      <c r="BR154" s="16" t="n"/>
      <c r="BS154" s="16" t="n"/>
      <c r="BT154" s="16" t="n"/>
      <c r="BU154" s="16" t="n"/>
      <c r="BV154" s="16" t="n"/>
      <c r="BW154" s="16" t="n"/>
      <c r="BX154" s="16" t="n"/>
      <c r="BY154" s="16" t="n"/>
      <c r="BZ154" s="16" t="n"/>
      <c r="CA154" s="16" t="n"/>
      <c r="CB154" s="16" t="n"/>
      <c r="CC154" s="16" t="n"/>
      <c r="CD154" s="16" t="n"/>
      <c r="CE154" s="16" t="n"/>
      <c r="CF154" s="16" t="n"/>
      <c r="CG154" s="16" t="n"/>
      <c r="CH154" s="16" t="n"/>
      <c r="CI154" s="16" t="n"/>
      <c r="CJ154" s="16" t="n"/>
      <c r="CK154" s="16" t="n"/>
      <c r="CL154" s="16" t="n"/>
      <c r="CM154" s="16" t="n"/>
      <c r="CN154" s="16" t="n"/>
      <c r="CO154" s="16" t="n"/>
      <c r="CP154" s="16" t="n"/>
      <c r="CQ154" s="16" t="n"/>
      <c r="CR154" s="16" t="n"/>
      <c r="CS154" s="16" t="n"/>
      <c r="CT154" s="16" t="n"/>
      <c r="CU154" s="16" t="n"/>
      <c r="CV154" s="16" t="n"/>
      <c r="CW154" s="16" t="n"/>
      <c r="CX154" s="16" t="n"/>
      <c r="CY154" s="16" t="n"/>
      <c r="CZ154" s="16" t="n"/>
    </row>
    <row r="155" ht="13.15" customFormat="1" customHeight="1" s="315">
      <c r="A155" s="81">
        <f>A154</f>
        <v/>
      </c>
      <c r="B155" s="81">
        <f>D155</f>
        <v/>
      </c>
      <c r="C155" s="81">
        <f>A155&amp;B155&amp;F155</f>
        <v/>
      </c>
      <c r="D155" s="64" t="inlineStr">
        <is>
          <t xml:space="preserve">PRIME VALUE PLAN (Self-Insured) </t>
        </is>
      </c>
      <c r="E155" s="394">
        <f>E4</f>
        <v/>
      </c>
      <c r="F155" s="246" t="inlineStr">
        <is>
          <t>EE</t>
        </is>
      </c>
      <c r="G155" s="244" t="n">
        <v>18</v>
      </c>
      <c r="H155" s="396" t="n">
        <v>518.77</v>
      </c>
      <c r="I155" s="396" t="n">
        <v>405.57</v>
      </c>
      <c r="J155" s="396" t="n">
        <v>113.2</v>
      </c>
      <c r="K155" s="397" t="n"/>
      <c r="L155" s="397" t="n"/>
      <c r="M155" s="397" t="n"/>
      <c r="N155" s="244" t="n">
        <v>14</v>
      </c>
      <c r="O155" s="244" t="n">
        <v>13</v>
      </c>
      <c r="P155" s="244" t="n">
        <v>12</v>
      </c>
      <c r="Q155" s="244" t="n">
        <v>14</v>
      </c>
      <c r="R155" s="244" t="n">
        <v>12</v>
      </c>
      <c r="S155" s="244" t="n">
        <v>12</v>
      </c>
      <c r="T155" s="244" t="n">
        <v>14</v>
      </c>
      <c r="U155" s="244" t="n">
        <v>13</v>
      </c>
      <c r="V155" s="244" t="n">
        <v>14</v>
      </c>
      <c r="W155" s="244" t="n">
        <v>15</v>
      </c>
      <c r="X155" s="244" t="n">
        <v>13</v>
      </c>
      <c r="Y155" s="244" t="n">
        <v>16</v>
      </c>
      <c r="Z155" s="244" t="n">
        <v>16</v>
      </c>
      <c r="AA155" s="244" t="n">
        <v>18</v>
      </c>
      <c r="AB155" s="244" t="n">
        <v>18</v>
      </c>
      <c r="AC155" s="244" t="n">
        <v>19</v>
      </c>
      <c r="AD155" s="244" t="n">
        <v>19</v>
      </c>
      <c r="AE155" s="244" t="n">
        <v>19</v>
      </c>
      <c r="AF155" s="244" t="n">
        <v>20</v>
      </c>
      <c r="AG155" s="244" t="n">
        <v>19</v>
      </c>
      <c r="AH155" s="244" t="n">
        <v>18</v>
      </c>
      <c r="AI155" s="244" t="n">
        <v>17</v>
      </c>
      <c r="AJ155" s="244" t="n">
        <v>17</v>
      </c>
      <c r="AK155" s="244" t="n">
        <v>15</v>
      </c>
      <c r="AL155" s="244" t="n">
        <v>12</v>
      </c>
      <c r="AM155" s="244" t="n">
        <v>13</v>
      </c>
      <c r="AN155" s="244" t="n">
        <v>11</v>
      </c>
      <c r="AO155" s="244" t="n">
        <v>14</v>
      </c>
      <c r="AP155" s="244" t="n">
        <v>14</v>
      </c>
      <c r="AQ155" s="244" t="n">
        <v>14</v>
      </c>
      <c r="AR155" s="244" t="n">
        <v>12</v>
      </c>
      <c r="AS155" s="244" t="n">
        <v>13</v>
      </c>
      <c r="AT155" s="244" t="n">
        <v>13</v>
      </c>
      <c r="AU155" s="244" t="n">
        <v>11</v>
      </c>
      <c r="AV155" s="244" t="n">
        <v>12</v>
      </c>
      <c r="AW155" s="244" t="n">
        <v>11</v>
      </c>
      <c r="AX155" s="244" t="n">
        <v>16</v>
      </c>
      <c r="AY155" s="244" t="n">
        <v>15</v>
      </c>
      <c r="AZ155" s="244" t="n">
        <v>14</v>
      </c>
      <c r="BA155" s="244" t="n">
        <v>16</v>
      </c>
      <c r="BB155" s="244" t="n">
        <v>15</v>
      </c>
      <c r="BC155" s="244" t="n">
        <v>14</v>
      </c>
      <c r="BD155" s="244" t="n">
        <v>17</v>
      </c>
      <c r="BE155" s="244" t="n">
        <v>16</v>
      </c>
      <c r="BF155" s="244" t="n">
        <v>15</v>
      </c>
      <c r="BG155" s="244" t="n">
        <v>15</v>
      </c>
      <c r="BH155" s="244" t="n">
        <v>15</v>
      </c>
      <c r="BI155" s="244" t="n">
        <v>11</v>
      </c>
      <c r="BJ155" s="244" t="n">
        <v>11</v>
      </c>
      <c r="BK155" s="244" t="n">
        <v>10</v>
      </c>
      <c r="BL155" s="244" t="n">
        <v>10</v>
      </c>
      <c r="BM155" s="244" t="n">
        <v>11</v>
      </c>
      <c r="BN155" s="244" t="n">
        <v>11</v>
      </c>
      <c r="BO155" s="244" t="n">
        <v>13</v>
      </c>
      <c r="BP155" s="244" t="n">
        <v>13</v>
      </c>
      <c r="BQ155" s="244" t="n">
        <v>13</v>
      </c>
      <c r="BR155" s="244" t="n">
        <v>10</v>
      </c>
      <c r="BS155" s="244" t="n">
        <v>10</v>
      </c>
      <c r="BT155" s="244" t="n">
        <v>11</v>
      </c>
      <c r="BU155" s="244" t="n">
        <v>11</v>
      </c>
      <c r="BV155" s="244" t="n">
        <v>13</v>
      </c>
      <c r="BW155" s="244" t="n">
        <v>15</v>
      </c>
      <c r="BX155" s="244" t="n">
        <v>14</v>
      </c>
      <c r="BY155" s="244" t="n">
        <v>14</v>
      </c>
      <c r="BZ155" s="244" t="n">
        <v>16</v>
      </c>
      <c r="CA155" s="244" t="n">
        <v>17</v>
      </c>
      <c r="CB155" s="244" t="n">
        <v>16</v>
      </c>
      <c r="CC155" s="244" t="n">
        <v>16</v>
      </c>
      <c r="CD155" s="244" t="n">
        <v>17</v>
      </c>
      <c r="CE155" s="244" t="n">
        <v>18</v>
      </c>
      <c r="CF155" s="244" t="n">
        <v>17</v>
      </c>
      <c r="CG155" s="244" t="n">
        <v>16</v>
      </c>
      <c r="CH155" s="244" t="n">
        <v>16</v>
      </c>
      <c r="CI155" s="244" t="n">
        <v>16</v>
      </c>
      <c r="CJ155" s="244" t="n">
        <v>18</v>
      </c>
      <c r="CK155" s="244" t="n">
        <v>17</v>
      </c>
      <c r="CL155" s="244" t="n">
        <v>16</v>
      </c>
      <c r="CM155" s="244" t="n">
        <v>16</v>
      </c>
      <c r="CN155" s="244" t="n">
        <v>17</v>
      </c>
      <c r="CO155" s="244" t="n">
        <v>17</v>
      </c>
      <c r="CP155" s="244" t="n">
        <v>17</v>
      </c>
      <c r="CQ155" s="244" t="n">
        <v>18</v>
      </c>
      <c r="CR155" s="244" t="n">
        <v>18</v>
      </c>
      <c r="CS155" s="244" t="n">
        <v>18</v>
      </c>
      <c r="CT155" s="244" t="n">
        <v>16</v>
      </c>
      <c r="CU155" s="244" t="n">
        <v>17</v>
      </c>
      <c r="CV155" s="244" t="n">
        <v>19</v>
      </c>
      <c r="CW155" s="244" t="n">
        <v>19</v>
      </c>
      <c r="CX155" s="323" t="n">
        <v>19</v>
      </c>
      <c r="CY155" s="244" t="n">
        <v>20</v>
      </c>
      <c r="CZ155" s="244" t="n">
        <v>21</v>
      </c>
    </row>
    <row r="156" ht="13.15" customFormat="1" customHeight="1" s="315">
      <c r="A156" s="81">
        <f>A155</f>
        <v/>
      </c>
      <c r="B156" s="81">
        <f>B155</f>
        <v/>
      </c>
      <c r="C156" s="81">
        <f>A156&amp;B156&amp;F156</f>
        <v/>
      </c>
      <c r="D156" s="22" t="n"/>
      <c r="E156" s="398" t="n"/>
      <c r="F156" s="246" t="inlineStr">
        <is>
          <t>EE &amp; Spouse</t>
        </is>
      </c>
      <c r="G156" s="244" t="n">
        <v>3</v>
      </c>
      <c r="H156" s="396" t="n">
        <v>1037.57</v>
      </c>
      <c r="I156" s="396">
        <f>+H156-J156</f>
        <v/>
      </c>
      <c r="J156" s="396" t="n">
        <v>240.98</v>
      </c>
      <c r="K156" s="397" t="n"/>
      <c r="L156" s="397" t="n"/>
      <c r="M156" s="397" t="n"/>
      <c r="N156" s="244" t="n">
        <v>3</v>
      </c>
      <c r="O156" s="244" t="n">
        <v>2</v>
      </c>
      <c r="P156" s="244" t="n">
        <v>2</v>
      </c>
      <c r="Q156" s="244" t="n">
        <v>2</v>
      </c>
      <c r="R156" s="244" t="n">
        <v>2</v>
      </c>
      <c r="S156" s="244" t="n">
        <v>2</v>
      </c>
      <c r="T156" s="244" t="n">
        <v>2</v>
      </c>
      <c r="U156" s="244" t="n">
        <v>1</v>
      </c>
      <c r="V156" s="244" t="n">
        <v>1</v>
      </c>
      <c r="W156" s="244" t="n">
        <v>1</v>
      </c>
      <c r="X156" s="244" t="n">
        <v>1</v>
      </c>
      <c r="Y156" s="244" t="n">
        <v>1</v>
      </c>
      <c r="Z156" s="244" t="n">
        <v>1</v>
      </c>
      <c r="AA156" s="244" t="n">
        <v>1</v>
      </c>
      <c r="AB156" s="244" t="n">
        <v>1</v>
      </c>
      <c r="AC156" s="244" t="n">
        <v>1</v>
      </c>
      <c r="AD156" s="244" t="n">
        <v>1</v>
      </c>
      <c r="AE156" s="244" t="n">
        <v>1</v>
      </c>
      <c r="AF156" s="244" t="n">
        <v>1</v>
      </c>
      <c r="AG156" s="244" t="n">
        <v>1</v>
      </c>
      <c r="AH156" s="244" t="n">
        <v>1</v>
      </c>
      <c r="AI156" s="244" t="n">
        <v>1</v>
      </c>
      <c r="AJ156" s="244" t="n">
        <v>0</v>
      </c>
      <c r="AK156" s="244" t="n">
        <v>0</v>
      </c>
      <c r="AL156" s="244" t="n">
        <v>0</v>
      </c>
      <c r="AM156" s="244" t="n">
        <v>0</v>
      </c>
      <c r="AN156" s="244" t="n">
        <v>0</v>
      </c>
      <c r="AO156" s="244" t="n">
        <v>0</v>
      </c>
      <c r="AP156" s="244" t="n">
        <v>0</v>
      </c>
      <c r="AQ156" s="244" t="n">
        <v>0</v>
      </c>
      <c r="AR156" s="244" t="n">
        <v>0</v>
      </c>
      <c r="AS156" s="244" t="n">
        <v>0</v>
      </c>
      <c r="AT156" s="244" t="n">
        <v>1</v>
      </c>
      <c r="AU156" s="244" t="n">
        <v>1</v>
      </c>
      <c r="AV156" s="244" t="n">
        <v>1</v>
      </c>
      <c r="AW156" s="244" t="n">
        <v>1</v>
      </c>
      <c r="AX156" s="244" t="n">
        <v>1</v>
      </c>
      <c r="AY156" s="244" t="n">
        <v>1</v>
      </c>
      <c r="AZ156" s="244" t="n">
        <v>1</v>
      </c>
      <c r="BA156" s="244" t="n">
        <v>1</v>
      </c>
      <c r="BB156" s="244" t="n">
        <v>1</v>
      </c>
      <c r="BC156" s="244" t="n">
        <v>1</v>
      </c>
      <c r="BD156" s="244" t="n">
        <v>0</v>
      </c>
      <c r="BE156" s="244" t="n">
        <v>0</v>
      </c>
      <c r="BF156" s="244" t="n">
        <v>0</v>
      </c>
      <c r="BG156" s="244" t="n">
        <v>0</v>
      </c>
      <c r="BH156" s="244" t="n">
        <v>0</v>
      </c>
      <c r="BI156" s="244" t="n">
        <v>0</v>
      </c>
      <c r="BJ156" s="244" t="n">
        <v>0</v>
      </c>
      <c r="BK156" s="244" t="n">
        <v>0</v>
      </c>
      <c r="BL156" s="244" t="n">
        <v>0</v>
      </c>
      <c r="BM156" s="244" t="n">
        <v>1</v>
      </c>
      <c r="BN156" s="244" t="n">
        <v>1</v>
      </c>
      <c r="BO156" s="244" t="n">
        <v>1</v>
      </c>
      <c r="BP156" s="244" t="n">
        <v>1</v>
      </c>
      <c r="BQ156" s="244" t="n">
        <v>1</v>
      </c>
      <c r="BR156" s="244" t="n">
        <v>1</v>
      </c>
      <c r="BS156" s="244" t="n">
        <v>1</v>
      </c>
      <c r="BT156" s="244" t="n">
        <v>1</v>
      </c>
      <c r="BU156" s="244" t="n">
        <v>1</v>
      </c>
      <c r="BV156" s="244" t="n">
        <v>1</v>
      </c>
      <c r="BW156" s="244" t="n">
        <v>1</v>
      </c>
      <c r="BX156" s="244" t="n">
        <v>1</v>
      </c>
      <c r="BY156" s="244" t="n">
        <v>1</v>
      </c>
      <c r="BZ156" s="244" t="n">
        <v>1</v>
      </c>
      <c r="CA156" s="244" t="n">
        <v>1</v>
      </c>
      <c r="CB156" s="244" t="n">
        <v>1</v>
      </c>
      <c r="CC156" s="244" t="n">
        <v>2</v>
      </c>
      <c r="CD156" s="244" t="n">
        <v>2</v>
      </c>
      <c r="CE156" s="244" t="n">
        <v>1</v>
      </c>
      <c r="CF156" s="244" t="n">
        <v>1</v>
      </c>
      <c r="CG156" s="244" t="n">
        <v>1</v>
      </c>
      <c r="CH156" s="244" t="n">
        <v>3</v>
      </c>
      <c r="CI156" s="244" t="n">
        <v>2</v>
      </c>
      <c r="CJ156" s="244" t="n">
        <v>2</v>
      </c>
      <c r="CK156" s="244" t="n">
        <v>2</v>
      </c>
      <c r="CL156" s="244" t="n">
        <v>2</v>
      </c>
      <c r="CM156" s="244" t="n">
        <v>2</v>
      </c>
      <c r="CN156" s="244" t="n">
        <v>3</v>
      </c>
      <c r="CO156" s="244" t="n">
        <v>3</v>
      </c>
      <c r="CP156" s="244" t="n">
        <v>3</v>
      </c>
      <c r="CQ156" s="244" t="n">
        <v>3</v>
      </c>
      <c r="CR156" s="244" t="n">
        <v>3</v>
      </c>
      <c r="CS156" s="244" t="n">
        <v>3</v>
      </c>
      <c r="CT156" s="244" t="n">
        <v>2</v>
      </c>
      <c r="CU156" s="244" t="n">
        <v>2</v>
      </c>
      <c r="CV156" s="244" t="n">
        <v>2</v>
      </c>
      <c r="CW156" s="244" t="n">
        <v>2</v>
      </c>
      <c r="CX156" s="323" t="n">
        <v>3</v>
      </c>
      <c r="CY156" s="244" t="n">
        <v>3</v>
      </c>
      <c r="CZ156" s="244" t="n">
        <v>3</v>
      </c>
    </row>
    <row r="157" ht="13.15" customFormat="1" customHeight="1" s="315">
      <c r="A157" s="81">
        <f>A156</f>
        <v/>
      </c>
      <c r="B157" s="81">
        <f>B156</f>
        <v/>
      </c>
      <c r="C157" s="81">
        <f>A157&amp;B157&amp;F157</f>
        <v/>
      </c>
      <c r="D157" s="22" t="n"/>
      <c r="E157" s="398" t="n"/>
      <c r="F157" s="246" t="inlineStr">
        <is>
          <t>EE &amp; Child(ren)</t>
        </is>
      </c>
      <c r="G157" s="244" t="n">
        <v>4</v>
      </c>
      <c r="H157" s="396" t="n">
        <v>933.8</v>
      </c>
      <c r="I157" s="396">
        <f>+H157-J157</f>
        <v/>
      </c>
      <c r="J157" s="396" t="n">
        <v>201.22</v>
      </c>
      <c r="K157" s="397" t="n"/>
      <c r="L157" s="397" t="n"/>
      <c r="M157" s="397" t="n"/>
      <c r="N157" s="244" t="n">
        <v>4</v>
      </c>
      <c r="O157" s="244" t="n">
        <v>4</v>
      </c>
      <c r="P157" s="244" t="n">
        <v>3</v>
      </c>
      <c r="Q157" s="244" t="n">
        <v>3</v>
      </c>
      <c r="R157" s="244" t="n">
        <v>3</v>
      </c>
      <c r="S157" s="244" t="n">
        <v>2</v>
      </c>
      <c r="T157" s="244" t="n">
        <v>2</v>
      </c>
      <c r="U157" s="244" t="n">
        <v>2</v>
      </c>
      <c r="V157" s="244" t="n">
        <v>2</v>
      </c>
      <c r="W157" s="244" t="n">
        <v>2</v>
      </c>
      <c r="X157" s="244" t="n">
        <v>2</v>
      </c>
      <c r="Y157" s="244" t="n">
        <v>2</v>
      </c>
      <c r="Z157" s="244" t="n">
        <v>0</v>
      </c>
      <c r="AA157" s="244" t="n">
        <v>1</v>
      </c>
      <c r="AB157" s="244" t="n">
        <v>1</v>
      </c>
      <c r="AC157" s="244" t="n">
        <v>1</v>
      </c>
      <c r="AD157" s="244" t="n">
        <v>0</v>
      </c>
      <c r="AE157" s="244" t="n">
        <v>0</v>
      </c>
      <c r="AF157" s="244" t="n">
        <v>0</v>
      </c>
      <c r="AG157" s="244" t="n">
        <v>1</v>
      </c>
      <c r="AH157" s="244" t="n">
        <v>1</v>
      </c>
      <c r="AI157" s="244" t="n">
        <v>2</v>
      </c>
      <c r="AJ157" s="244" t="n">
        <v>2</v>
      </c>
      <c r="AK157" s="244" t="n">
        <v>2</v>
      </c>
      <c r="AL157" s="244" t="n">
        <v>2</v>
      </c>
      <c r="AM157" s="244" t="n">
        <v>2</v>
      </c>
      <c r="AN157" s="244" t="n">
        <v>2</v>
      </c>
      <c r="AO157" s="244" t="n">
        <v>2</v>
      </c>
      <c r="AP157" s="244" t="n">
        <v>2</v>
      </c>
      <c r="AQ157" s="244" t="n">
        <v>2</v>
      </c>
      <c r="AR157" s="244" t="n">
        <v>3</v>
      </c>
      <c r="AS157" s="244" t="n">
        <v>3</v>
      </c>
      <c r="AT157" s="244" t="n">
        <v>3</v>
      </c>
      <c r="AU157" s="244" t="n">
        <v>3</v>
      </c>
      <c r="AV157" s="244" t="n">
        <v>4</v>
      </c>
      <c r="AW157" s="244" t="n">
        <v>4</v>
      </c>
      <c r="AX157" s="244" t="n">
        <v>3</v>
      </c>
      <c r="AY157" s="244" t="n">
        <v>3</v>
      </c>
      <c r="AZ157" s="244" t="n">
        <v>2</v>
      </c>
      <c r="BA157" s="244" t="n">
        <v>2</v>
      </c>
      <c r="BB157" s="244" t="n">
        <v>2</v>
      </c>
      <c r="BC157" s="244" t="n">
        <v>2</v>
      </c>
      <c r="BD157" s="244" t="n">
        <v>1</v>
      </c>
      <c r="BE157" s="244" t="n">
        <v>1</v>
      </c>
      <c r="BF157" s="244" t="n">
        <v>2</v>
      </c>
      <c r="BG157" s="244" t="n">
        <v>2</v>
      </c>
      <c r="BH157" s="244" t="n">
        <v>2</v>
      </c>
      <c r="BI157" s="244" t="n">
        <v>2</v>
      </c>
      <c r="BJ157" s="244" t="n">
        <v>2</v>
      </c>
      <c r="BK157" s="244" t="n">
        <v>2</v>
      </c>
      <c r="BL157" s="244" t="n">
        <v>2</v>
      </c>
      <c r="BM157" s="244" t="n">
        <v>2</v>
      </c>
      <c r="BN157" s="244" t="n">
        <v>2</v>
      </c>
      <c r="BO157" s="244" t="n">
        <v>2</v>
      </c>
      <c r="BP157" s="244" t="n">
        <v>2</v>
      </c>
      <c r="BQ157" s="244" t="n">
        <v>2</v>
      </c>
      <c r="BR157" s="244" t="n">
        <v>2</v>
      </c>
      <c r="BS157" s="244" t="n">
        <v>1</v>
      </c>
      <c r="BT157" s="244" t="n">
        <v>1</v>
      </c>
      <c r="BU157" s="244" t="n">
        <v>1</v>
      </c>
      <c r="BV157" s="244" t="n">
        <v>0</v>
      </c>
      <c r="BW157" s="244" t="n">
        <v>0</v>
      </c>
      <c r="BX157" s="244" t="n">
        <v>0</v>
      </c>
      <c r="BY157" s="244" t="n">
        <v>0</v>
      </c>
      <c r="BZ157" s="244" t="n">
        <v>0</v>
      </c>
      <c r="CA157" s="244" t="n">
        <v>1</v>
      </c>
      <c r="CB157" s="244" t="n">
        <v>1</v>
      </c>
      <c r="CC157" s="244" t="n">
        <v>2</v>
      </c>
      <c r="CD157" s="244" t="n">
        <v>3</v>
      </c>
      <c r="CE157" s="244" t="n">
        <v>3</v>
      </c>
      <c r="CF157" s="244" t="n">
        <v>3</v>
      </c>
      <c r="CG157" s="244" t="n">
        <v>3</v>
      </c>
      <c r="CH157" s="244" t="n">
        <v>3</v>
      </c>
      <c r="CI157" s="244" t="n">
        <v>3</v>
      </c>
      <c r="CJ157" s="244" t="n">
        <v>2</v>
      </c>
      <c r="CK157" s="244" t="n">
        <v>2</v>
      </c>
      <c r="CL157" s="244" t="n">
        <v>3</v>
      </c>
      <c r="CM157" s="244" t="n">
        <v>3</v>
      </c>
      <c r="CN157" s="244" t="n">
        <v>3</v>
      </c>
      <c r="CO157" s="244" t="n">
        <v>3</v>
      </c>
      <c r="CP157" s="244" t="n">
        <v>3</v>
      </c>
      <c r="CQ157" s="244" t="n">
        <v>3</v>
      </c>
      <c r="CR157" s="244" t="n">
        <v>3</v>
      </c>
      <c r="CS157" s="244" t="n">
        <v>3</v>
      </c>
      <c r="CT157" s="244" t="n">
        <v>2</v>
      </c>
      <c r="CU157" s="244" t="n">
        <v>2</v>
      </c>
      <c r="CV157" s="244" t="n">
        <v>3</v>
      </c>
      <c r="CW157" s="244" t="n">
        <v>3</v>
      </c>
      <c r="CX157" s="323" t="n">
        <v>3</v>
      </c>
      <c r="CY157" s="244" t="n">
        <v>3</v>
      </c>
      <c r="CZ157" s="244" t="n">
        <v>4</v>
      </c>
    </row>
    <row r="158" ht="13.15" customFormat="1" customHeight="1" s="315">
      <c r="A158" s="81">
        <f>A157</f>
        <v/>
      </c>
      <c r="B158" s="81">
        <f>B157</f>
        <v/>
      </c>
      <c r="C158" s="81">
        <f>A158&amp;B158&amp;F158</f>
        <v/>
      </c>
      <c r="D158" s="22" t="n"/>
      <c r="E158" s="398" t="n"/>
      <c r="F158" s="246" t="inlineStr">
        <is>
          <t>EE &amp; Family</t>
        </is>
      </c>
      <c r="G158" s="245" t="n">
        <v>1</v>
      </c>
      <c r="H158" s="400" t="n">
        <v>1556.37</v>
      </c>
      <c r="I158" s="400">
        <f>+H158-J158</f>
        <v/>
      </c>
      <c r="J158" s="400" t="n">
        <v>401.5899999999999</v>
      </c>
      <c r="K158" s="408" t="n"/>
      <c r="L158" s="408" t="n"/>
      <c r="M158" s="408" t="n"/>
      <c r="N158" s="245" t="n">
        <v>1</v>
      </c>
      <c r="O158" s="245" t="n">
        <v>1</v>
      </c>
      <c r="P158" s="245" t="n">
        <v>1</v>
      </c>
      <c r="Q158" s="245" t="n">
        <v>1</v>
      </c>
      <c r="R158" s="245" t="n">
        <v>1</v>
      </c>
      <c r="S158" s="245" t="n">
        <v>1</v>
      </c>
      <c r="T158" s="245" t="n">
        <v>1</v>
      </c>
      <c r="U158" s="245" t="n">
        <v>2</v>
      </c>
      <c r="V158" s="245" t="n">
        <v>2</v>
      </c>
      <c r="W158" s="245" t="n">
        <v>1</v>
      </c>
      <c r="X158" s="245" t="n">
        <v>1</v>
      </c>
      <c r="Y158" s="245" t="n">
        <v>1</v>
      </c>
      <c r="Z158" s="245" t="n">
        <v>3</v>
      </c>
      <c r="AA158" s="245" t="n">
        <v>1</v>
      </c>
      <c r="AB158" s="245" t="n">
        <v>1</v>
      </c>
      <c r="AC158" s="245" t="n">
        <v>1</v>
      </c>
      <c r="AD158" s="245" t="n">
        <v>1</v>
      </c>
      <c r="AE158" s="245" t="n">
        <v>1</v>
      </c>
      <c r="AF158" s="245" t="n">
        <v>1</v>
      </c>
      <c r="AG158" s="245" t="n">
        <v>1</v>
      </c>
      <c r="AH158" s="245" t="n">
        <v>1</v>
      </c>
      <c r="AI158" s="245" t="n">
        <v>1</v>
      </c>
      <c r="AJ158" s="245" t="n">
        <v>1</v>
      </c>
      <c r="AK158" s="245" t="n">
        <v>1</v>
      </c>
      <c r="AL158" s="245" t="n">
        <v>1</v>
      </c>
      <c r="AM158" s="245" t="n">
        <v>2</v>
      </c>
      <c r="AN158" s="245" t="n">
        <v>2</v>
      </c>
      <c r="AO158" s="245" t="n">
        <v>1</v>
      </c>
      <c r="AP158" s="245" t="n">
        <v>1</v>
      </c>
      <c r="AQ158" s="245" t="n">
        <v>1</v>
      </c>
      <c r="AR158" s="245" t="n">
        <v>0</v>
      </c>
      <c r="AS158" s="245" t="n">
        <v>0</v>
      </c>
      <c r="AT158" s="245" t="n">
        <v>0</v>
      </c>
      <c r="AU158" s="245" t="n">
        <v>0</v>
      </c>
      <c r="AV158" s="245" t="n">
        <v>0</v>
      </c>
      <c r="AW158" s="245" t="n">
        <v>0</v>
      </c>
      <c r="AX158" s="245" t="n">
        <v>0</v>
      </c>
      <c r="AY158" s="245" t="n">
        <v>1</v>
      </c>
      <c r="AZ158" s="245" t="n">
        <v>1</v>
      </c>
      <c r="BA158" s="245" t="n">
        <v>1</v>
      </c>
      <c r="BB158" s="245" t="n">
        <v>1</v>
      </c>
      <c r="BC158" s="245" t="n">
        <v>1</v>
      </c>
      <c r="BD158" s="245" t="n">
        <v>1</v>
      </c>
      <c r="BE158" s="245" t="n">
        <v>0</v>
      </c>
      <c r="BF158" s="245" t="n">
        <v>0</v>
      </c>
      <c r="BG158" s="245" t="n">
        <v>0</v>
      </c>
      <c r="BH158" s="245" t="n">
        <v>1</v>
      </c>
      <c r="BI158" s="245" t="n">
        <v>1</v>
      </c>
      <c r="BJ158" s="245" t="n">
        <v>1</v>
      </c>
      <c r="BK158" s="245" t="n">
        <v>1</v>
      </c>
      <c r="BL158" s="245" t="n">
        <v>0</v>
      </c>
      <c r="BM158" s="245" t="n">
        <v>0</v>
      </c>
      <c r="BN158" s="245" t="n">
        <v>0</v>
      </c>
      <c r="BO158" s="245" t="n">
        <v>0</v>
      </c>
      <c r="BP158" s="245" t="n">
        <v>0</v>
      </c>
      <c r="BQ158" s="245" t="n">
        <v>0</v>
      </c>
      <c r="BR158" s="245" t="n">
        <v>0</v>
      </c>
      <c r="BS158" s="245" t="n">
        <v>0</v>
      </c>
      <c r="BT158" s="245" t="n">
        <v>0</v>
      </c>
      <c r="BU158" s="245" t="n">
        <v>0</v>
      </c>
      <c r="BV158" s="245" t="n">
        <v>0</v>
      </c>
      <c r="BW158" s="245" t="n">
        <v>0</v>
      </c>
      <c r="BX158" s="245" t="n">
        <v>1</v>
      </c>
      <c r="BY158" s="245" t="n">
        <v>1</v>
      </c>
      <c r="BZ158" s="245" t="n">
        <v>1</v>
      </c>
      <c r="CA158" s="245" t="n">
        <v>1</v>
      </c>
      <c r="CB158" s="245" t="n">
        <v>2</v>
      </c>
      <c r="CC158" s="245" t="n">
        <v>2</v>
      </c>
      <c r="CD158" s="245" t="n">
        <v>2</v>
      </c>
      <c r="CE158" s="245" t="n">
        <v>2</v>
      </c>
      <c r="CF158" s="245" t="n">
        <v>2</v>
      </c>
      <c r="CG158" s="245" t="n">
        <v>2</v>
      </c>
      <c r="CH158" s="245" t="n">
        <v>2</v>
      </c>
      <c r="CI158" s="245" t="n">
        <v>2</v>
      </c>
      <c r="CJ158" s="245" t="n">
        <v>3</v>
      </c>
      <c r="CK158" s="245" t="n">
        <v>3</v>
      </c>
      <c r="CL158" s="245" t="n">
        <v>3</v>
      </c>
      <c r="CM158" s="245" t="n">
        <v>3</v>
      </c>
      <c r="CN158" s="245" t="n">
        <v>3</v>
      </c>
      <c r="CO158" s="245" t="n">
        <v>3</v>
      </c>
      <c r="CP158" s="245" t="n">
        <v>3</v>
      </c>
      <c r="CQ158" s="245" t="n">
        <v>3</v>
      </c>
      <c r="CR158" s="245" t="n">
        <v>3</v>
      </c>
      <c r="CS158" s="245" t="n">
        <v>3</v>
      </c>
      <c r="CT158" s="245" t="n">
        <v>2</v>
      </c>
      <c r="CU158" s="245" t="n">
        <v>3</v>
      </c>
      <c r="CV158" s="245" t="n">
        <v>2</v>
      </c>
      <c r="CW158" s="245" t="n">
        <v>2</v>
      </c>
      <c r="CX158" s="324" t="n">
        <v>2</v>
      </c>
      <c r="CY158" s="245" t="n">
        <v>2</v>
      </c>
      <c r="CZ158" s="245" t="n">
        <v>2</v>
      </c>
    </row>
    <row r="159" ht="13.15" customFormat="1" customHeight="1" s="315">
      <c r="A159" s="81">
        <f>A158</f>
        <v/>
      </c>
      <c r="B159" s="81">
        <f>B158</f>
        <v/>
      </c>
      <c r="C159" s="81" t="n"/>
      <c r="D159" s="20" t="n"/>
      <c r="E159" s="398" t="n"/>
      <c r="F159" s="69" t="inlineStr">
        <is>
          <t>Estimated Monthly Premium</t>
        </is>
      </c>
      <c r="G159" s="94">
        <f>SUM(G155:G158)</f>
        <v/>
      </c>
      <c r="H159" s="401">
        <f>SUMPRODUCT(H155:H158,$G155:$G158)</f>
        <v/>
      </c>
      <c r="I159" s="401">
        <f>SUMPRODUCT(I155:I158,$G155:$G158)</f>
        <v/>
      </c>
      <c r="J159" s="401">
        <f>SUMPRODUCT(J155:J158,$G155:$G158)</f>
        <v/>
      </c>
      <c r="K159" s="402" t="n"/>
      <c r="L159" s="402" t="n"/>
      <c r="M159" s="402" t="n"/>
      <c r="N159" s="94" t="n">
        <v>22</v>
      </c>
      <c r="O159" s="94" t="n">
        <v>20</v>
      </c>
      <c r="P159" s="94" t="n">
        <v>18</v>
      </c>
      <c r="Q159" s="94" t="n">
        <v>20</v>
      </c>
      <c r="R159" s="94" t="n">
        <v>18</v>
      </c>
      <c r="S159" s="94">
        <f>SUM(S155:S158)</f>
        <v/>
      </c>
      <c r="T159" s="94">
        <f>SUM(T155:T158)</f>
        <v/>
      </c>
      <c r="U159" s="94">
        <f>SUM(U155:U158)</f>
        <v/>
      </c>
      <c r="V159" s="94">
        <f>SUM(V155:V158)</f>
        <v/>
      </c>
      <c r="W159" s="94">
        <f>SUM(W155:W158)</f>
        <v/>
      </c>
      <c r="X159" s="94">
        <f>SUM(X155:X158)</f>
        <v/>
      </c>
      <c r="Y159" s="94">
        <f>SUM(Y155:Y158)</f>
        <v/>
      </c>
      <c r="Z159" s="94">
        <f>SUM(Z155:Z158)</f>
        <v/>
      </c>
      <c r="AA159" s="94">
        <f>SUM(AA155:AA158)</f>
        <v/>
      </c>
      <c r="AB159" s="94">
        <f>SUM(AB155:AB158)</f>
        <v/>
      </c>
      <c r="AC159" s="94">
        <f>SUM(AC155:AC158)</f>
        <v/>
      </c>
      <c r="AD159" s="94">
        <f>SUM(AD155:AD158)</f>
        <v/>
      </c>
      <c r="AE159" s="94">
        <f>SUM(AE155:AE158)</f>
        <v/>
      </c>
      <c r="AF159" s="94">
        <f>SUM(AF155:AF158)</f>
        <v/>
      </c>
      <c r="AG159" s="94">
        <f>SUM(AG155:AG158)</f>
        <v/>
      </c>
      <c r="AH159" s="94">
        <f>SUM(AH155:AH158)</f>
        <v/>
      </c>
      <c r="AI159" s="94">
        <f>SUM(AI155:AI158)</f>
        <v/>
      </c>
      <c r="AJ159" s="94">
        <f>SUM(AJ155:AJ158)</f>
        <v/>
      </c>
      <c r="AK159" s="94">
        <f>SUM(AK155:AK158)</f>
        <v/>
      </c>
      <c r="AL159" s="94">
        <f>SUM(AL155:AL158)</f>
        <v/>
      </c>
      <c r="AM159" s="94">
        <f>SUM(AM155:AM158)</f>
        <v/>
      </c>
      <c r="AN159" s="94">
        <f>SUM(AN155:AN158)</f>
        <v/>
      </c>
      <c r="AO159" s="94">
        <f>SUM(AO155:AO158)</f>
        <v/>
      </c>
      <c r="AP159" s="94">
        <f>SUM(AP155:AP158)</f>
        <v/>
      </c>
      <c r="AQ159" s="94">
        <f>SUM(AQ155:AQ158)</f>
        <v/>
      </c>
      <c r="AR159" s="94">
        <f>SUM(AR155:AR158)</f>
        <v/>
      </c>
      <c r="AS159" s="94">
        <f>SUM(AS155:AS158)</f>
        <v/>
      </c>
      <c r="AT159" s="94">
        <f>SUM(AT155:AT158)</f>
        <v/>
      </c>
      <c r="AU159" s="94">
        <f>SUM(AU155:AU158)</f>
        <v/>
      </c>
      <c r="AV159" s="94">
        <f>SUM(AV155:AV158)</f>
        <v/>
      </c>
      <c r="AW159" s="94">
        <f>SUM(AW155:AW158)</f>
        <v/>
      </c>
      <c r="AX159" s="94">
        <f>SUM(AX155:AX158)</f>
        <v/>
      </c>
      <c r="AY159" s="94">
        <f>SUM(AY155:AY158)</f>
        <v/>
      </c>
      <c r="AZ159" s="94">
        <f>SUM(AZ155:AZ158)</f>
        <v/>
      </c>
      <c r="BA159" s="94">
        <f>SUM(BA155:BA158)</f>
        <v/>
      </c>
      <c r="BB159" s="94">
        <f>SUM(BB155:BB158)</f>
        <v/>
      </c>
      <c r="BC159" s="94">
        <f>SUM(BC155:BC158)</f>
        <v/>
      </c>
      <c r="BD159" s="94">
        <f>SUM(BD155:BD158)</f>
        <v/>
      </c>
      <c r="BE159" s="94">
        <f>SUM(BE155:BE158)</f>
        <v/>
      </c>
      <c r="BF159" s="94">
        <f>SUM(BF155:BF158)</f>
        <v/>
      </c>
      <c r="BG159" s="94">
        <f>SUM(BG155:BG158)</f>
        <v/>
      </c>
      <c r="BH159" s="94">
        <f>SUM(BH155:BH158)</f>
        <v/>
      </c>
      <c r="BI159" s="94">
        <f>SUM(BI155:BI158)</f>
        <v/>
      </c>
      <c r="BJ159" s="94">
        <f>SUM(BJ155:BJ158)</f>
        <v/>
      </c>
      <c r="BK159" s="94">
        <f>SUM(BK155:BK158)</f>
        <v/>
      </c>
      <c r="BL159" s="94">
        <f>SUM(BL155:BL158)</f>
        <v/>
      </c>
      <c r="BM159" s="94">
        <f>SUM(BM155:BM158)</f>
        <v/>
      </c>
      <c r="BN159" s="94">
        <f>SUM(BN155:BN158)</f>
        <v/>
      </c>
      <c r="BO159" s="94">
        <f>SUM(BO155:BO158)</f>
        <v/>
      </c>
      <c r="BP159" s="94">
        <f>SUM(BP155:BP158)</f>
        <v/>
      </c>
      <c r="BQ159" s="94">
        <f>SUM(BQ155:BQ158)</f>
        <v/>
      </c>
      <c r="BR159" s="94">
        <f>SUM(BR155:BR158)</f>
        <v/>
      </c>
      <c r="BS159" s="94">
        <f>SUM(BS155:BS158)</f>
        <v/>
      </c>
      <c r="BT159" s="94">
        <f>SUM(BT155:BT158)</f>
        <v/>
      </c>
      <c r="BU159" s="94">
        <f>SUM(BU155:BU158)</f>
        <v/>
      </c>
      <c r="BV159" s="94">
        <f>SUM(BV155:BV158)</f>
        <v/>
      </c>
      <c r="BW159" s="94">
        <f>SUM(BW155:BW158)</f>
        <v/>
      </c>
      <c r="BX159" s="94">
        <f>SUM(BX155:BX158)</f>
        <v/>
      </c>
      <c r="BY159" s="94">
        <f>SUM(BY155:BY158)</f>
        <v/>
      </c>
      <c r="BZ159" s="94">
        <f>SUM(BZ155:BZ158)</f>
        <v/>
      </c>
      <c r="CA159" s="94">
        <f>SUM(CA155:CA158)</f>
        <v/>
      </c>
      <c r="CB159" s="94">
        <f>SUM(CB155:CB158)</f>
        <v/>
      </c>
      <c r="CC159" s="94">
        <f>SUM(CC155:CC158)</f>
        <v/>
      </c>
      <c r="CD159" s="94">
        <f>SUM(CD155:CD158)</f>
        <v/>
      </c>
      <c r="CE159" s="94">
        <f>SUM(CE155:CE158)</f>
        <v/>
      </c>
      <c r="CF159" s="94">
        <f>SUM(CF155:CF158)</f>
        <v/>
      </c>
      <c r="CG159" s="94">
        <f>SUM(CG155:CG158)</f>
        <v/>
      </c>
      <c r="CH159" s="94">
        <f>SUM(CH155:CH158)</f>
        <v/>
      </c>
      <c r="CI159" s="94">
        <f>SUM(CI155:CI158)</f>
        <v/>
      </c>
      <c r="CJ159" s="94">
        <f>SUM(CJ155:CJ158)</f>
        <v/>
      </c>
      <c r="CK159" s="94">
        <f>SUM(CK155:CK158)</f>
        <v/>
      </c>
      <c r="CL159" s="94">
        <f>SUM(CL155:CL158)</f>
        <v/>
      </c>
      <c r="CM159" s="94">
        <f>SUM(CM155:CM158)</f>
        <v/>
      </c>
      <c r="CN159" s="94">
        <f>SUM(CN155:CN158)</f>
        <v/>
      </c>
      <c r="CO159" s="94">
        <f>SUM(CO155:CO158)</f>
        <v/>
      </c>
      <c r="CP159" s="94">
        <f>SUM(CP155:CP158)</f>
        <v/>
      </c>
      <c r="CQ159" s="94">
        <f>SUM(CQ155:CQ158)</f>
        <v/>
      </c>
      <c r="CR159" s="94">
        <f>SUM(CR155:CR158)</f>
        <v/>
      </c>
      <c r="CS159" s="94">
        <f>SUM(CS155:CS158)</f>
        <v/>
      </c>
      <c r="CT159" s="94">
        <f>SUM(CT155:CT158)</f>
        <v/>
      </c>
      <c r="CU159" s="94" t="n">
        <v>24</v>
      </c>
      <c r="CV159" s="94">
        <f>SUM(CV155:CV158)</f>
        <v/>
      </c>
      <c r="CW159" s="94">
        <f>SUM(CW155:CW158)</f>
        <v/>
      </c>
      <c r="CX159" s="94">
        <f>SUM(CX155:CX158)</f>
        <v/>
      </c>
      <c r="CY159" s="94">
        <f>SUM(CY155:CY158)</f>
        <v/>
      </c>
      <c r="CZ159" s="94">
        <f>SUM(CZ155:CZ158)</f>
        <v/>
      </c>
    </row>
    <row r="160" ht="13.15" customFormat="1" customHeight="1" s="315">
      <c r="A160" s="81">
        <f>A159</f>
        <v/>
      </c>
      <c r="B160" s="81">
        <f>B159</f>
        <v/>
      </c>
      <c r="C160" s="81" t="n"/>
      <c r="D160" s="20" t="n"/>
      <c r="E160" s="398" t="n"/>
      <c r="F160" s="12" t="n"/>
      <c r="G160" s="16" t="n"/>
      <c r="H160" s="403" t="n"/>
      <c r="I160" s="403" t="n"/>
      <c r="J160" s="403" t="n"/>
      <c r="K160" s="404" t="n"/>
      <c r="L160" s="404" t="n"/>
      <c r="M160" s="404" t="n"/>
      <c r="N160" s="16" t="n"/>
      <c r="O160" s="16" t="n"/>
      <c r="P160" s="16" t="n"/>
      <c r="Q160" s="16" t="n"/>
      <c r="R160" s="16" t="n"/>
      <c r="S160" s="16" t="n"/>
      <c r="T160" s="16" t="n"/>
      <c r="U160" s="16" t="n"/>
      <c r="V160" s="16" t="n"/>
      <c r="W160" s="16" t="n"/>
      <c r="X160" s="16" t="n"/>
      <c r="Y160" s="16" t="n"/>
      <c r="Z160" s="16" t="n"/>
      <c r="AA160" s="16" t="n"/>
      <c r="AB160" s="16" t="n"/>
      <c r="AC160" s="16" t="n"/>
      <c r="AD160" s="16" t="n"/>
      <c r="AE160" s="16" t="n"/>
      <c r="AF160" s="16" t="n"/>
      <c r="AG160" s="16" t="n"/>
      <c r="AH160" s="16" t="n"/>
      <c r="AI160" s="16" t="n"/>
      <c r="AJ160" s="16" t="n"/>
      <c r="AK160" s="16" t="n"/>
      <c r="AL160" s="16" t="n"/>
      <c r="AM160" s="16" t="n"/>
      <c r="AN160" s="16" t="n"/>
      <c r="AO160" s="16" t="n"/>
      <c r="AP160" s="16" t="n"/>
      <c r="AQ160" s="16" t="n"/>
      <c r="AR160" s="16" t="n"/>
      <c r="AS160" s="16" t="n"/>
      <c r="AT160" s="16" t="n"/>
      <c r="AU160" s="16" t="n"/>
      <c r="AV160" s="16" t="n"/>
      <c r="AW160" s="16" t="n"/>
      <c r="AX160" s="16" t="n"/>
      <c r="AY160" s="16" t="n"/>
      <c r="AZ160" s="16" t="n"/>
      <c r="BA160" s="16" t="n"/>
      <c r="BB160" s="16" t="n"/>
      <c r="BC160" s="16" t="n"/>
      <c r="BD160" s="16" t="n"/>
      <c r="BE160" s="16" t="n"/>
      <c r="BF160" s="16" t="n"/>
      <c r="BG160" s="16" t="n"/>
      <c r="BH160" s="16" t="n"/>
      <c r="BI160" s="16" t="n"/>
      <c r="BJ160" s="16" t="n"/>
      <c r="BK160" s="16" t="n"/>
      <c r="BL160" s="16" t="n"/>
      <c r="BM160" s="16" t="n"/>
      <c r="BN160" s="16" t="n"/>
      <c r="BO160" s="16" t="n"/>
      <c r="BP160" s="16" t="n"/>
      <c r="BQ160" s="16" t="n"/>
      <c r="BR160" s="16" t="n"/>
      <c r="BS160" s="16" t="n"/>
      <c r="BT160" s="16" t="n"/>
      <c r="BU160" s="16" t="n"/>
      <c r="BV160" s="16" t="n"/>
      <c r="BW160" s="16" t="n"/>
      <c r="BX160" s="16" t="n"/>
      <c r="BY160" s="16" t="n"/>
      <c r="BZ160" s="16" t="n"/>
      <c r="CA160" s="16" t="n"/>
      <c r="CB160" s="16" t="n"/>
      <c r="CC160" s="16" t="n"/>
      <c r="CD160" s="16" t="n"/>
      <c r="CE160" s="16" t="n"/>
      <c r="CF160" s="16" t="n"/>
      <c r="CG160" s="16" t="n"/>
      <c r="CH160" s="16" t="n"/>
      <c r="CI160" s="16" t="n"/>
      <c r="CJ160" s="16" t="n"/>
      <c r="CK160" s="16" t="n"/>
      <c r="CL160" s="16" t="n"/>
      <c r="CM160" s="16" t="n"/>
      <c r="CN160" s="16" t="n"/>
      <c r="CO160" s="16" t="n"/>
      <c r="CP160" s="16" t="n"/>
      <c r="CQ160" s="16" t="n"/>
      <c r="CR160" s="16" t="n"/>
      <c r="CS160" s="16" t="n"/>
      <c r="CT160" s="16" t="n"/>
      <c r="CU160" s="16" t="n"/>
      <c r="CV160" s="16" t="n"/>
      <c r="CW160" s="16" t="n"/>
      <c r="CX160" s="16" t="n"/>
      <c r="CY160" s="16" t="n"/>
      <c r="CZ160" s="16" t="n"/>
    </row>
    <row r="161" ht="13.15" customHeight="1">
      <c r="A161" s="81">
        <f>A160</f>
        <v/>
      </c>
      <c r="B161" s="81">
        <f>B160</f>
        <v/>
      </c>
      <c r="D161" s="71" t="inlineStr">
        <is>
          <t>Total Medical Monthly</t>
        </is>
      </c>
      <c r="E161" s="405" t="n"/>
      <c r="F161" s="29" t="inlineStr">
        <is>
          <t>Total Medical Employees</t>
        </is>
      </c>
      <c r="G161" s="30">
        <f>+G153+G159</f>
        <v/>
      </c>
      <c r="H161" s="406">
        <f>H153+H159</f>
        <v/>
      </c>
      <c r="I161" s="406">
        <f>I153+I159</f>
        <v/>
      </c>
      <c r="J161" s="406">
        <f>J153+J159</f>
        <v/>
      </c>
      <c r="K161" s="407" t="n"/>
      <c r="L161" s="407" t="n"/>
      <c r="M161" s="407" t="n"/>
      <c r="N161" s="30" t="n">
        <v>212</v>
      </c>
      <c r="O161" s="30" t="n">
        <v>211</v>
      </c>
      <c r="P161" s="30" t="n">
        <v>210</v>
      </c>
      <c r="Q161" s="30" t="n">
        <v>213</v>
      </c>
      <c r="R161" s="30" t="n">
        <v>206</v>
      </c>
      <c r="S161" s="30">
        <f>+S153+S159</f>
        <v/>
      </c>
      <c r="T161" s="30">
        <f>+T153+T159</f>
        <v/>
      </c>
      <c r="U161" s="30">
        <f>+U153+U159</f>
        <v/>
      </c>
      <c r="V161" s="30">
        <f>+V153+V159</f>
        <v/>
      </c>
      <c r="W161" s="30">
        <f>+W153+W159</f>
        <v/>
      </c>
      <c r="X161" s="30">
        <f>+X153+X159</f>
        <v/>
      </c>
      <c r="Y161" s="30">
        <f>+Y153+Y159</f>
        <v/>
      </c>
      <c r="Z161" s="30">
        <f>+Z153+Z159</f>
        <v/>
      </c>
      <c r="AA161" s="30">
        <f>+AA153+AA159</f>
        <v/>
      </c>
      <c r="AB161" s="30">
        <f>+AB153+AB159</f>
        <v/>
      </c>
      <c r="AC161" s="30">
        <f>+AC153+AC159</f>
        <v/>
      </c>
      <c r="AD161" s="30">
        <f>+AD153+AD159</f>
        <v/>
      </c>
      <c r="AE161" s="30">
        <f>+AE153+AE159</f>
        <v/>
      </c>
      <c r="AF161" s="30">
        <f>+AF153+AF159</f>
        <v/>
      </c>
      <c r="AG161" s="30">
        <f>+AG153+AG159</f>
        <v/>
      </c>
      <c r="AH161" s="30">
        <f>+AH153+AH159</f>
        <v/>
      </c>
      <c r="AI161" s="30">
        <f>+AI153+AI159</f>
        <v/>
      </c>
      <c r="AJ161" s="30">
        <f>+AJ153+AJ159</f>
        <v/>
      </c>
      <c r="AK161" s="30">
        <f>+AK153+AK159</f>
        <v/>
      </c>
      <c r="AL161" s="30">
        <f>+AL153+AL159</f>
        <v/>
      </c>
      <c r="AM161" s="30">
        <f>+AM153+AM159</f>
        <v/>
      </c>
      <c r="AN161" s="30">
        <f>+AN153+AN159</f>
        <v/>
      </c>
      <c r="AO161" s="30">
        <f>+AO153+AO159</f>
        <v/>
      </c>
      <c r="AP161" s="30">
        <f>+AP153+AP159</f>
        <v/>
      </c>
      <c r="AQ161" s="30">
        <f>+AQ153+AQ159</f>
        <v/>
      </c>
      <c r="AR161" s="30">
        <f>+AR153+AR159</f>
        <v/>
      </c>
      <c r="AS161" s="30">
        <f>+AS153+AS159</f>
        <v/>
      </c>
      <c r="AT161" s="30">
        <f>+AT153+AT159</f>
        <v/>
      </c>
      <c r="AU161" s="30">
        <f>+AU153+AU159</f>
        <v/>
      </c>
      <c r="AV161" s="30">
        <f>+AV153+AV159</f>
        <v/>
      </c>
      <c r="AW161" s="30">
        <f>+AW153+AW159</f>
        <v/>
      </c>
      <c r="AX161" s="30">
        <f>+AX153+AX159</f>
        <v/>
      </c>
      <c r="AY161" s="30">
        <f>+AY153+AY159</f>
        <v/>
      </c>
      <c r="AZ161" s="30">
        <f>+AZ153+AZ159</f>
        <v/>
      </c>
      <c r="BA161" s="30">
        <f>+BA153+BA159</f>
        <v/>
      </c>
      <c r="BB161" s="30">
        <f>+BB153+BB159</f>
        <v/>
      </c>
      <c r="BC161" s="30">
        <f>+BC153+BC159</f>
        <v/>
      </c>
      <c r="BD161" s="30">
        <f>+BD153+BD159</f>
        <v/>
      </c>
      <c r="BE161" s="30">
        <f>+BE153+BE159</f>
        <v/>
      </c>
      <c r="BF161" s="30">
        <f>+BF153+BF159</f>
        <v/>
      </c>
      <c r="BG161" s="30">
        <f>+BG153+BG159</f>
        <v/>
      </c>
      <c r="BH161" s="30">
        <f>+BH153+BH159</f>
        <v/>
      </c>
      <c r="BI161" s="30">
        <f>+BI153+BI159</f>
        <v/>
      </c>
      <c r="BJ161" s="30">
        <f>+BJ153+BJ159</f>
        <v/>
      </c>
      <c r="BK161" s="30">
        <f>+BK153+BK159</f>
        <v/>
      </c>
      <c r="BL161" s="30">
        <f>+BL153+BL159</f>
        <v/>
      </c>
      <c r="BM161" s="30">
        <f>+BM153+BM159</f>
        <v/>
      </c>
      <c r="BN161" s="30">
        <f>+BN153+BN159</f>
        <v/>
      </c>
      <c r="BO161" s="30">
        <f>+BO153+BO159</f>
        <v/>
      </c>
      <c r="BP161" s="30">
        <f>+BP153+BP159</f>
        <v/>
      </c>
      <c r="BQ161" s="30">
        <f>+BQ153+BQ159</f>
        <v/>
      </c>
      <c r="BR161" s="30">
        <f>+BR153+BR159</f>
        <v/>
      </c>
      <c r="BS161" s="30">
        <f>+BS153+BS159</f>
        <v/>
      </c>
      <c r="BT161" s="30">
        <f>+BT153+BT159</f>
        <v/>
      </c>
      <c r="BU161" s="30">
        <f>+BU153+BU159</f>
        <v/>
      </c>
      <c r="BV161" s="30">
        <f>+BV153+BV159</f>
        <v/>
      </c>
      <c r="BW161" s="30">
        <f>+BW153+BW159</f>
        <v/>
      </c>
      <c r="BX161" s="30">
        <f>+BX153+BX159</f>
        <v/>
      </c>
      <c r="BY161" s="30">
        <f>+BY153+BY159</f>
        <v/>
      </c>
      <c r="BZ161" s="30">
        <f>+BZ153+BZ159</f>
        <v/>
      </c>
      <c r="CA161" s="30">
        <f>+CA153+CA159</f>
        <v/>
      </c>
      <c r="CB161" s="30">
        <f>+CB153+CB159</f>
        <v/>
      </c>
      <c r="CC161" s="30">
        <f>+CC153+CC159</f>
        <v/>
      </c>
      <c r="CD161" s="30">
        <f>+CD153+CD159</f>
        <v/>
      </c>
      <c r="CE161" s="30">
        <f>+CE153+CE159</f>
        <v/>
      </c>
      <c r="CF161" s="30">
        <f>+CF153+CF159</f>
        <v/>
      </c>
      <c r="CG161" s="30">
        <f>+CG153+CG159</f>
        <v/>
      </c>
      <c r="CH161" s="30">
        <f>+CH153+CH159</f>
        <v/>
      </c>
      <c r="CI161" s="30">
        <f>+CI153+CI159</f>
        <v/>
      </c>
      <c r="CJ161" s="30">
        <f>+CJ153+CJ159</f>
        <v/>
      </c>
      <c r="CK161" s="30">
        <f>+CK153+CK159</f>
        <v/>
      </c>
      <c r="CL161" s="30">
        <f>+CL153+CL159</f>
        <v/>
      </c>
      <c r="CM161" s="30">
        <f>+CM153+CM159</f>
        <v/>
      </c>
      <c r="CN161" s="30">
        <f>+CN153+CN159</f>
        <v/>
      </c>
      <c r="CO161" s="30">
        <f>+CO153+CO159</f>
        <v/>
      </c>
      <c r="CP161" s="30">
        <f>+CP153+CP159</f>
        <v/>
      </c>
      <c r="CQ161" s="30">
        <f>+CQ153+CQ159</f>
        <v/>
      </c>
      <c r="CR161" s="30">
        <f>+CR153+CR159</f>
        <v/>
      </c>
      <c r="CS161" s="30">
        <f>+CS153+CS159</f>
        <v/>
      </c>
      <c r="CT161" s="30">
        <f>+CT153+CT159</f>
        <v/>
      </c>
      <c r="CU161" s="30" t="n">
        <v>175</v>
      </c>
      <c r="CV161" s="30">
        <f>+CV153+CV159</f>
        <v/>
      </c>
      <c r="CW161" s="30">
        <f>+CW153+CW159</f>
        <v/>
      </c>
      <c r="CX161" s="30">
        <f>+CX153+CX159</f>
        <v/>
      </c>
      <c r="CY161" s="30">
        <f>+CY153+CY159</f>
        <v/>
      </c>
      <c r="CZ161" s="30">
        <f>+CZ153+CZ159</f>
        <v/>
      </c>
    </row>
    <row r="162" ht="13.15" customHeight="1">
      <c r="A162" s="81">
        <f>A161</f>
        <v/>
      </c>
      <c r="B162" s="81">
        <f>B161</f>
        <v/>
      </c>
      <c r="D162" s="71" t="inlineStr">
        <is>
          <t>Total Medical Annual</t>
        </is>
      </c>
      <c r="E162" s="29" t="n"/>
      <c r="F162" s="89" t="n"/>
      <c r="G162" s="30" t="n"/>
      <c r="H162" s="406">
        <f>H161*12</f>
        <v/>
      </c>
      <c r="I162" s="406">
        <f>I161*12</f>
        <v/>
      </c>
      <c r="J162" s="406">
        <f>J161*12</f>
        <v/>
      </c>
      <c r="K162" s="407" t="n"/>
      <c r="L162" s="407" t="n"/>
      <c r="M162" s="407" t="n"/>
      <c r="N162" s="30" t="n"/>
      <c r="O162" s="30" t="n"/>
      <c r="P162" s="30" t="n"/>
      <c r="Q162" s="30" t="n"/>
      <c r="R162" s="30" t="n"/>
      <c r="S162" s="30" t="n"/>
      <c r="T162" s="30" t="n"/>
      <c r="U162" s="30" t="n"/>
      <c r="V162" s="30" t="n"/>
      <c r="W162" s="30" t="n"/>
      <c r="X162" s="30" t="n"/>
      <c r="Y162" s="30" t="n"/>
      <c r="Z162" s="30" t="n"/>
      <c r="AA162" s="30" t="n"/>
      <c r="AB162" s="30" t="n"/>
      <c r="AC162" s="30" t="n"/>
      <c r="AD162" s="30" t="n"/>
      <c r="AE162" s="30" t="n"/>
      <c r="AF162" s="30" t="n"/>
      <c r="AG162" s="30" t="n"/>
      <c r="AH162" s="30" t="n"/>
      <c r="AI162" s="30" t="n"/>
      <c r="AJ162" s="30" t="n"/>
      <c r="AK162" s="30" t="n"/>
      <c r="AL162" s="30" t="n"/>
      <c r="AM162" s="30" t="n"/>
      <c r="AN162" s="30" t="n"/>
      <c r="AO162" s="30" t="n"/>
      <c r="AP162" s="30" t="n"/>
      <c r="AQ162" s="30" t="n"/>
      <c r="AR162" s="30" t="n"/>
      <c r="AS162" s="30" t="n"/>
      <c r="AT162" s="30" t="n"/>
      <c r="AU162" s="30" t="n"/>
      <c r="AV162" s="30" t="n"/>
      <c r="AW162" s="30" t="n"/>
      <c r="AX162" s="30" t="n"/>
      <c r="AY162" s="30" t="n"/>
      <c r="AZ162" s="30" t="n"/>
      <c r="BA162" s="30" t="n"/>
      <c r="BB162" s="30" t="n"/>
      <c r="BC162" s="30" t="n"/>
      <c r="BD162" s="30" t="n"/>
      <c r="BE162" s="30" t="n"/>
      <c r="BF162" s="30" t="n"/>
      <c r="BG162" s="30" t="n"/>
      <c r="BH162" s="30" t="n"/>
      <c r="BI162" s="30" t="n"/>
      <c r="BJ162" s="30" t="n"/>
      <c r="BK162" s="30" t="n"/>
      <c r="BL162" s="30" t="n"/>
      <c r="BM162" s="30" t="n"/>
      <c r="BN162" s="30" t="n"/>
      <c r="BO162" s="30" t="n"/>
      <c r="BP162" s="30" t="n"/>
      <c r="BQ162" s="30" t="n"/>
      <c r="BR162" s="30" t="n"/>
      <c r="BS162" s="30" t="n"/>
      <c r="BT162" s="30" t="n"/>
      <c r="BU162" s="30" t="n"/>
      <c r="BV162" s="30" t="n"/>
      <c r="BW162" s="30" t="n"/>
      <c r="BX162" s="30" t="n"/>
      <c r="BY162" s="30" t="n"/>
      <c r="BZ162" s="30" t="n"/>
      <c r="CA162" s="30" t="n"/>
      <c r="CB162" s="30" t="n"/>
      <c r="CC162" s="30" t="n"/>
      <c r="CD162" s="30" t="n"/>
      <c r="CE162" s="30" t="n"/>
      <c r="CF162" s="30" t="n"/>
      <c r="CG162" s="30" t="n"/>
      <c r="CH162" s="30" t="n"/>
      <c r="CI162" s="30" t="n"/>
      <c r="CJ162" s="30" t="n"/>
      <c r="CK162" s="30" t="n"/>
      <c r="CL162" s="30" t="n"/>
      <c r="CM162" s="30" t="n"/>
      <c r="CN162" s="30" t="n"/>
      <c r="CO162" s="30" t="n"/>
      <c r="CP162" s="30" t="n"/>
      <c r="CQ162" s="30" t="n"/>
      <c r="CR162" s="30" t="n"/>
      <c r="CS162" s="30" t="n"/>
      <c r="CT162" s="30" t="n"/>
      <c r="CU162" s="30" t="n"/>
      <c r="CV162" s="30" t="n"/>
      <c r="CW162" s="30" t="n"/>
      <c r="CX162" s="30" t="n"/>
      <c r="CY162" s="30" t="n"/>
      <c r="CZ162" s="30" t="n"/>
    </row>
    <row r="163" ht="13.15" customHeight="1">
      <c r="A163" s="81">
        <f>A162</f>
        <v/>
      </c>
      <c r="B163" s="81">
        <f>B162</f>
        <v/>
      </c>
      <c r="D163" s="28" t="n"/>
      <c r="E163" s="90" t="n"/>
      <c r="F163" s="91" t="n"/>
      <c r="G163" s="91" t="n"/>
      <c r="H163" s="388" t="n"/>
      <c r="I163" s="388" t="n"/>
      <c r="J163" s="388" t="n"/>
      <c r="K163" s="389" t="n"/>
      <c r="L163" s="389" t="n"/>
      <c r="M163" s="389" t="n"/>
      <c r="N163" s="91" t="n"/>
      <c r="O163" s="91" t="n"/>
      <c r="P163" s="91" t="n"/>
      <c r="Q163" s="91" t="n"/>
      <c r="R163" s="91" t="n"/>
      <c r="S163" s="91" t="n"/>
      <c r="T163" s="91" t="n"/>
      <c r="U163" s="91" t="n"/>
      <c r="V163" s="91" t="n"/>
      <c r="W163" s="91" t="n"/>
      <c r="X163" s="91" t="n"/>
      <c r="Y163" s="91" t="n"/>
      <c r="Z163" s="91" t="n"/>
      <c r="AA163" s="91" t="n"/>
      <c r="AB163" s="91" t="n"/>
      <c r="AC163" s="91" t="n"/>
      <c r="AD163" s="91" t="n"/>
      <c r="AE163" s="91" t="n"/>
      <c r="AF163" s="91" t="n"/>
      <c r="AG163" s="91" t="n"/>
      <c r="AH163" s="91" t="n"/>
      <c r="AI163" s="91" t="n"/>
      <c r="AJ163" s="91" t="n"/>
      <c r="AK163" s="91" t="n"/>
      <c r="AL163" s="91" t="n"/>
      <c r="AM163" s="91" t="n"/>
      <c r="AN163" s="91" t="n"/>
      <c r="AO163" s="91" t="n"/>
      <c r="AP163" s="91" t="n"/>
      <c r="AQ163" s="91" t="n"/>
      <c r="AR163" s="91" t="n"/>
      <c r="AS163" s="91" t="n"/>
      <c r="AT163" s="91" t="n"/>
      <c r="AU163" s="91" t="n"/>
      <c r="AV163" s="91" t="n"/>
      <c r="AW163" s="91" t="n"/>
      <c r="AX163" s="91" t="n"/>
      <c r="AY163" s="91" t="n"/>
      <c r="AZ163" s="91" t="n"/>
      <c r="BA163" s="91" t="n"/>
      <c r="BB163" s="91" t="n"/>
      <c r="BC163" s="91" t="n"/>
      <c r="BD163" s="91" t="n"/>
      <c r="BE163" s="91" t="n"/>
      <c r="BF163" s="91" t="n"/>
      <c r="BG163" s="91" t="n"/>
      <c r="BH163" s="91" t="n"/>
      <c r="BI163" s="91" t="n"/>
      <c r="BJ163" s="91" t="n"/>
      <c r="BK163" s="91" t="n"/>
      <c r="BL163" s="91" t="n"/>
      <c r="BM163" s="91" t="n"/>
      <c r="BN163" s="91" t="n"/>
      <c r="BO163" s="91" t="n"/>
      <c r="BP163" s="91" t="n"/>
      <c r="BQ163" s="91" t="n"/>
      <c r="BR163" s="91" t="n"/>
      <c r="BS163" s="91" t="n"/>
      <c r="BT163" s="91" t="n"/>
      <c r="BU163" s="91" t="n"/>
      <c r="BV163" s="91" t="n"/>
      <c r="BW163" s="91" t="n"/>
      <c r="BX163" s="91" t="n"/>
      <c r="BY163" s="91" t="n"/>
      <c r="BZ163" s="91" t="n"/>
      <c r="CA163" s="91" t="n"/>
      <c r="CB163" s="91" t="n"/>
      <c r="CC163" s="91" t="n"/>
      <c r="CD163" s="91" t="n"/>
      <c r="CE163" s="91" t="n"/>
      <c r="CF163" s="91" t="n"/>
      <c r="CG163" s="91" t="n"/>
      <c r="CH163" s="91" t="n"/>
      <c r="CI163" s="91" t="n"/>
      <c r="CJ163" s="91" t="n"/>
      <c r="CK163" s="91" t="n"/>
      <c r="CL163" s="91" t="n"/>
      <c r="CM163" s="91" t="n"/>
      <c r="CN163" s="91" t="n"/>
      <c r="CO163" s="91" t="n"/>
      <c r="CP163" s="91" t="n"/>
      <c r="CQ163" s="91" t="n"/>
      <c r="CR163" s="91" t="n"/>
      <c r="CS163" s="91" t="n"/>
      <c r="CT163" s="91" t="n"/>
      <c r="CU163" s="91" t="n"/>
      <c r="CV163" s="91" t="n"/>
      <c r="CW163" s="91" t="n"/>
      <c r="CX163" s="91" t="n"/>
      <c r="CY163" s="91" t="n"/>
      <c r="CZ163" s="91" t="n"/>
    </row>
    <row r="164" ht="13.15" customFormat="1" customHeight="1" s="83">
      <c r="A164" s="81">
        <f>D164</f>
        <v/>
      </c>
      <c r="B164" s="81">
        <f>B163</f>
        <v/>
      </c>
      <c r="C164" s="81" t="n"/>
      <c r="D164" s="76" t="inlineStr">
        <is>
          <t>Premiere Healthcare Staffing - Client ID H3115</t>
        </is>
      </c>
      <c r="E164" s="390" t="n"/>
      <c r="F164" s="78" t="n"/>
      <c r="G164" s="111" t="n"/>
      <c r="H164" s="391" t="n"/>
      <c r="I164" s="391" t="n"/>
      <c r="J164" s="392" t="n"/>
      <c r="K164" s="393" t="n"/>
      <c r="L164" s="393" t="n"/>
      <c r="M164" s="393" t="n"/>
      <c r="N164" s="111" t="n"/>
      <c r="O164" s="111" t="n"/>
      <c r="P164" s="111" t="n"/>
      <c r="Q164" s="111" t="n"/>
      <c r="R164" s="111" t="n"/>
      <c r="S164" s="111" t="n"/>
      <c r="T164" s="111" t="n"/>
      <c r="U164" s="111" t="n"/>
      <c r="V164" s="111" t="n"/>
      <c r="W164" s="111" t="n"/>
      <c r="X164" s="111" t="n"/>
      <c r="Y164" s="111" t="n"/>
      <c r="Z164" s="111" t="n"/>
      <c r="AA164" s="111" t="n"/>
      <c r="AB164" s="111" t="n"/>
      <c r="AC164" s="111" t="n"/>
      <c r="AD164" s="111" t="n"/>
      <c r="AE164" s="111" t="n"/>
      <c r="AF164" s="111" t="n"/>
      <c r="AG164" s="111" t="n"/>
      <c r="AH164" s="111" t="n"/>
      <c r="AI164" s="111" t="n"/>
      <c r="AJ164" s="111" t="n"/>
      <c r="AK164" s="111" t="n"/>
      <c r="AL164" s="111" t="n"/>
      <c r="AM164" s="111" t="n"/>
      <c r="AN164" s="111" t="n"/>
      <c r="AO164" s="111" t="n"/>
      <c r="AP164" s="111" t="n"/>
      <c r="AQ164" s="111" t="n"/>
      <c r="AR164" s="111" t="n"/>
      <c r="AS164" s="111" t="n"/>
      <c r="AT164" s="111" t="n"/>
      <c r="AU164" s="111" t="n"/>
      <c r="AV164" s="111" t="n"/>
      <c r="AW164" s="111" t="n"/>
      <c r="AX164" s="111" t="n"/>
      <c r="AY164" s="111" t="n"/>
      <c r="AZ164" s="111" t="n"/>
      <c r="BA164" s="111" t="n"/>
      <c r="BB164" s="111" t="n"/>
      <c r="BC164" s="111" t="n"/>
      <c r="BD164" s="111" t="n"/>
      <c r="BE164" s="111" t="n"/>
      <c r="BF164" s="111" t="n"/>
      <c r="BG164" s="111" t="n"/>
      <c r="BH164" s="111" t="n"/>
      <c r="BI164" s="111" t="n"/>
      <c r="BJ164" s="111" t="n"/>
      <c r="BK164" s="111" t="n"/>
      <c r="BL164" s="111" t="n"/>
      <c r="BM164" s="111" t="n"/>
      <c r="BN164" s="111" t="n"/>
      <c r="BO164" s="111" t="n"/>
      <c r="BP164" s="111" t="n"/>
      <c r="BQ164" s="111" t="n"/>
      <c r="BR164" s="111" t="n"/>
      <c r="BS164" s="111" t="n"/>
      <c r="BT164" s="111" t="n"/>
      <c r="BU164" s="111" t="n"/>
      <c r="BV164" s="111" t="n"/>
      <c r="BW164" s="111" t="n"/>
      <c r="BX164" s="111" t="n"/>
      <c r="BY164" s="111" t="n"/>
      <c r="BZ164" s="111" t="n"/>
      <c r="CA164" s="111" t="n"/>
      <c r="CB164" s="111" t="n"/>
      <c r="CC164" s="111" t="n"/>
      <c r="CD164" s="111" t="n"/>
      <c r="CE164" s="111" t="n"/>
      <c r="CF164" s="111" t="n"/>
      <c r="CG164" s="111" t="n"/>
      <c r="CH164" s="111" t="n"/>
      <c r="CI164" s="111" t="n"/>
      <c r="CJ164" s="111" t="n"/>
      <c r="CK164" s="111" t="n"/>
      <c r="CL164" s="111" t="n"/>
      <c r="CM164" s="111" t="n"/>
      <c r="CN164" s="111" t="n"/>
      <c r="CO164" s="111" t="n"/>
      <c r="CP164" s="111" t="n"/>
      <c r="CQ164" s="111" t="n"/>
      <c r="CR164" s="111" t="n"/>
      <c r="CS164" s="111" t="n"/>
      <c r="CT164" s="111" t="n"/>
      <c r="CU164" s="111" t="n"/>
      <c r="CV164" s="111" t="n"/>
      <c r="CW164" s="111" t="n"/>
      <c r="CX164" s="111" t="n"/>
      <c r="CY164" s="111" t="n"/>
      <c r="CZ164" s="111" t="n"/>
    </row>
    <row r="165" ht="13.15" customHeight="1">
      <c r="A165" s="81">
        <f>A164</f>
        <v/>
      </c>
      <c r="B165" s="81">
        <f>D165</f>
        <v/>
      </c>
      <c r="C165" s="81">
        <f>A165&amp;B165&amp;F165</f>
        <v/>
      </c>
      <c r="D165" s="64">
        <f>+$D$4</f>
        <v/>
      </c>
      <c r="E165" s="394">
        <f>E4</f>
        <v/>
      </c>
      <c r="F165" s="246" t="inlineStr">
        <is>
          <t>EE</t>
        </is>
      </c>
      <c r="G165" s="244" t="n">
        <v>4</v>
      </c>
      <c r="H165" s="395" t="n">
        <v>671</v>
      </c>
      <c r="I165" s="396">
        <f>+H165-J165</f>
        <v/>
      </c>
      <c r="J165" s="396" t="n">
        <v>54.17</v>
      </c>
      <c r="K165" s="397" t="n"/>
      <c r="L165" s="397" t="n"/>
      <c r="M165" s="397" t="n"/>
      <c r="N165" s="244" t="n">
        <v>267</v>
      </c>
      <c r="O165" s="244" t="n">
        <v>263</v>
      </c>
      <c r="P165" s="244" t="n">
        <v>267</v>
      </c>
      <c r="Q165" s="244" t="n">
        <v>266</v>
      </c>
      <c r="R165" s="244" t="n">
        <v>268</v>
      </c>
      <c r="S165" s="244" t="n">
        <v>272</v>
      </c>
      <c r="T165" s="244" t="n">
        <v>274</v>
      </c>
      <c r="U165" s="244" t="n">
        <v>280</v>
      </c>
      <c r="V165" s="244" t="n">
        <v>279</v>
      </c>
      <c r="W165" s="244" t="n">
        <v>287</v>
      </c>
      <c r="X165" s="244" t="n">
        <v>292</v>
      </c>
      <c r="Y165" s="244" t="n">
        <v>301</v>
      </c>
      <c r="Z165" s="244">
        <f>313+6</f>
        <v/>
      </c>
      <c r="AA165" s="244">
        <f>326+6</f>
        <v/>
      </c>
      <c r="AB165" s="244">
        <f>322+6</f>
        <v/>
      </c>
      <c r="AC165" s="244">
        <f>329+6</f>
        <v/>
      </c>
      <c r="AD165" s="244" t="n">
        <v>337</v>
      </c>
      <c r="AE165" s="244" t="n">
        <v>333</v>
      </c>
      <c r="AF165" s="244" t="n">
        <v>341</v>
      </c>
      <c r="AG165" s="244" t="n">
        <v>348</v>
      </c>
      <c r="AH165" s="244">
        <f>341+6</f>
        <v/>
      </c>
      <c r="AI165" s="244">
        <f>351+6</f>
        <v/>
      </c>
      <c r="AJ165" s="244" t="n">
        <v>384</v>
      </c>
      <c r="AK165" s="244" t="n">
        <v>386</v>
      </c>
      <c r="AL165" s="244">
        <f>607+6</f>
        <v/>
      </c>
      <c r="AM165" s="244" t="n">
        <v>605</v>
      </c>
      <c r="AN165" s="244" t="n">
        <v>596</v>
      </c>
      <c r="AO165" s="244" t="n">
        <v>588</v>
      </c>
      <c r="AP165" s="244" t="n">
        <v>596</v>
      </c>
      <c r="AQ165" s="244" t="n">
        <v>568</v>
      </c>
      <c r="AR165" s="244" t="n">
        <v>568</v>
      </c>
      <c r="AS165" s="244" t="n">
        <v>564</v>
      </c>
      <c r="AT165" s="244" t="n">
        <v>569</v>
      </c>
      <c r="AU165" s="244" t="n">
        <v>584</v>
      </c>
      <c r="AV165" s="244" t="n">
        <v>572</v>
      </c>
      <c r="AW165" s="244" t="n">
        <v>551</v>
      </c>
      <c r="AX165" s="244" t="n">
        <v>556</v>
      </c>
      <c r="AY165" s="244" t="n">
        <v>552</v>
      </c>
      <c r="AZ165" s="244" t="n">
        <v>542</v>
      </c>
      <c r="BA165" s="244" t="n">
        <v>540</v>
      </c>
      <c r="BB165" s="253" t="n">
        <v>547</v>
      </c>
      <c r="BC165" s="253" t="n">
        <v>544</v>
      </c>
      <c r="BD165" s="253" t="n">
        <v>544</v>
      </c>
      <c r="BE165" s="253" t="n">
        <v>541</v>
      </c>
      <c r="BF165" s="253" t="n">
        <v>536</v>
      </c>
      <c r="BG165" s="253" t="n">
        <v>533</v>
      </c>
      <c r="BH165" s="253" t="n">
        <v>530</v>
      </c>
      <c r="BI165" s="253" t="n">
        <v>528</v>
      </c>
      <c r="BJ165" s="253" t="n">
        <v>0</v>
      </c>
      <c r="BK165" s="253" t="n">
        <v>0</v>
      </c>
      <c r="BL165" s="253" t="n">
        <v>0</v>
      </c>
      <c r="BM165" s="253" t="n">
        <v>0</v>
      </c>
      <c r="BN165" s="253" t="n">
        <v>0</v>
      </c>
      <c r="BO165" s="253" t="n">
        <v>0</v>
      </c>
      <c r="BP165" s="253" t="n">
        <v>0</v>
      </c>
      <c r="BQ165" s="253" t="n">
        <v>0</v>
      </c>
      <c r="BR165" s="253" t="n">
        <v>0</v>
      </c>
      <c r="BS165" s="253" t="n">
        <v>0</v>
      </c>
      <c r="BT165" s="253" t="n">
        <v>0</v>
      </c>
      <c r="BU165" s="253" t="n">
        <v>0</v>
      </c>
      <c r="BV165" s="253" t="n">
        <v>0</v>
      </c>
      <c r="BW165" s="253" t="n">
        <v>0</v>
      </c>
      <c r="BX165" s="244" t="n">
        <v>0</v>
      </c>
      <c r="BY165" s="244" t="n">
        <v>0</v>
      </c>
      <c r="BZ165" s="244" t="n">
        <v>1</v>
      </c>
      <c r="CA165" s="244" t="n">
        <v>1</v>
      </c>
      <c r="CB165" s="244" t="n">
        <v>2</v>
      </c>
      <c r="CC165" s="244" t="n">
        <v>3</v>
      </c>
      <c r="CD165" s="244" t="n">
        <v>5</v>
      </c>
      <c r="CE165" s="244" t="n">
        <v>5</v>
      </c>
      <c r="CF165" s="244" t="n">
        <v>6</v>
      </c>
      <c r="CG165" s="244" t="n">
        <v>9</v>
      </c>
      <c r="CH165" s="244" t="n">
        <v>9</v>
      </c>
      <c r="CI165" s="244" t="n">
        <v>9</v>
      </c>
      <c r="CJ165" s="244" t="n">
        <v>6</v>
      </c>
      <c r="CK165" s="244" t="n">
        <v>2</v>
      </c>
      <c r="CL165" s="244" t="n">
        <v>2</v>
      </c>
      <c r="CM165" s="244" t="n">
        <v>4</v>
      </c>
      <c r="CN165" s="244" t="n">
        <v>3</v>
      </c>
      <c r="CO165" s="244" t="n">
        <v>3</v>
      </c>
      <c r="CP165" s="244" t="n">
        <v>4</v>
      </c>
      <c r="CQ165" s="244" t="n">
        <v>4</v>
      </c>
      <c r="CR165" s="244" t="n">
        <v>4</v>
      </c>
      <c r="CS165" s="244" t="n">
        <v>3</v>
      </c>
      <c r="CT165" s="244" t="n">
        <v>2</v>
      </c>
      <c r="CU165" s="244" t="n">
        <v>1</v>
      </c>
      <c r="CV165" s="244" t="n">
        <v>1</v>
      </c>
      <c r="CW165" s="244" t="n">
        <v>6</v>
      </c>
      <c r="CX165" s="323" t="n">
        <v>5</v>
      </c>
      <c r="CY165" s="244" t="n">
        <v>4</v>
      </c>
      <c r="CZ165" s="244" t="n">
        <v>4</v>
      </c>
    </row>
    <row r="166" ht="13.15" customHeight="1">
      <c r="A166" s="81">
        <f>A165</f>
        <v/>
      </c>
      <c r="B166" s="81">
        <f>B165</f>
        <v/>
      </c>
      <c r="C166" s="81">
        <f>A166&amp;B166&amp;F166</f>
        <v/>
      </c>
      <c r="D166" s="22" t="n"/>
      <c r="E166" s="398" t="n"/>
      <c r="F166" s="246" t="inlineStr">
        <is>
          <t>EE &amp; Spouse</t>
        </is>
      </c>
      <c r="G166" s="244" t="n">
        <v>0</v>
      </c>
      <c r="H166" s="395" t="n">
        <v>1409.16</v>
      </c>
      <c r="I166" s="396">
        <f>+H166-J166</f>
        <v/>
      </c>
      <c r="J166" s="396" t="n">
        <v>137.41</v>
      </c>
      <c r="K166" s="397" t="n"/>
      <c r="L166" s="397" t="n"/>
      <c r="M166" s="397" t="n"/>
      <c r="N166" s="244" t="n">
        <v>53</v>
      </c>
      <c r="O166" s="244" t="n">
        <v>55</v>
      </c>
      <c r="P166" s="244" t="n">
        <v>56</v>
      </c>
      <c r="Q166" s="244" t="n">
        <v>55</v>
      </c>
      <c r="R166" s="244" t="n">
        <v>51</v>
      </c>
      <c r="S166" s="244" t="n">
        <v>51</v>
      </c>
      <c r="T166" s="244" t="n">
        <v>55</v>
      </c>
      <c r="U166" s="244" t="n">
        <v>51</v>
      </c>
      <c r="V166" s="244" t="n">
        <v>52</v>
      </c>
      <c r="W166" s="244" t="n">
        <v>57</v>
      </c>
      <c r="X166" s="244" t="n">
        <v>56</v>
      </c>
      <c r="Y166" s="244" t="n">
        <v>56</v>
      </c>
      <c r="Z166" s="244">
        <f>51+2</f>
        <v/>
      </c>
      <c r="AA166" s="244">
        <f>53+2</f>
        <v/>
      </c>
      <c r="AB166" s="244">
        <f>53+2</f>
        <v/>
      </c>
      <c r="AC166" s="244">
        <f>50+2</f>
        <v/>
      </c>
      <c r="AD166" s="244" t="n">
        <v>55</v>
      </c>
      <c r="AE166" s="244" t="n">
        <v>56</v>
      </c>
      <c r="AF166" s="244" t="n">
        <v>56</v>
      </c>
      <c r="AG166" s="244" t="n">
        <v>53</v>
      </c>
      <c r="AH166" s="244">
        <f>52+1</f>
        <v/>
      </c>
      <c r="AI166" s="244">
        <f>51+1</f>
        <v/>
      </c>
      <c r="AJ166" s="244" t="n">
        <v>53</v>
      </c>
      <c r="AK166" s="244" t="n">
        <v>53</v>
      </c>
      <c r="AL166" s="244">
        <f>79+1</f>
        <v/>
      </c>
      <c r="AM166" s="244" t="n">
        <v>83</v>
      </c>
      <c r="AN166" s="244" t="n">
        <v>87</v>
      </c>
      <c r="AO166" s="244" t="n">
        <v>84</v>
      </c>
      <c r="AP166" s="244" t="n">
        <v>84</v>
      </c>
      <c r="AQ166" s="244" t="n">
        <v>81</v>
      </c>
      <c r="AR166" s="244" t="n">
        <v>84</v>
      </c>
      <c r="AS166" s="244" t="n">
        <v>79</v>
      </c>
      <c r="AT166" s="244" t="n">
        <v>77</v>
      </c>
      <c r="AU166" s="244" t="n">
        <v>83</v>
      </c>
      <c r="AV166" s="244" t="n">
        <v>79</v>
      </c>
      <c r="AW166" s="244" t="n">
        <v>77</v>
      </c>
      <c r="AX166" s="244" t="n">
        <v>83</v>
      </c>
      <c r="AY166" s="244" t="n">
        <v>83</v>
      </c>
      <c r="AZ166" s="244" t="n">
        <v>85</v>
      </c>
      <c r="BA166" s="244" t="n">
        <v>81</v>
      </c>
      <c r="BB166" s="253" t="n">
        <v>81</v>
      </c>
      <c r="BC166" s="253" t="n">
        <v>78</v>
      </c>
      <c r="BD166" s="253" t="n">
        <v>75</v>
      </c>
      <c r="BE166" s="253" t="n">
        <v>78</v>
      </c>
      <c r="BF166" s="253" t="n">
        <v>79</v>
      </c>
      <c r="BG166" s="253" t="n">
        <v>81</v>
      </c>
      <c r="BH166" s="253" t="n">
        <v>78</v>
      </c>
      <c r="BI166" s="253" t="n">
        <v>76</v>
      </c>
      <c r="BJ166" s="253" t="n">
        <v>0</v>
      </c>
      <c r="BK166" s="253" t="n">
        <v>0</v>
      </c>
      <c r="BL166" s="253" t="n">
        <v>0</v>
      </c>
      <c r="BM166" s="253" t="n">
        <v>0</v>
      </c>
      <c r="BN166" s="253" t="n">
        <v>0</v>
      </c>
      <c r="BO166" s="253" t="n">
        <v>0</v>
      </c>
      <c r="BP166" s="253" t="n">
        <v>0</v>
      </c>
      <c r="BQ166" s="253" t="n">
        <v>0</v>
      </c>
      <c r="BR166" s="253" t="n">
        <v>0</v>
      </c>
      <c r="BS166" s="253" t="n">
        <v>0</v>
      </c>
      <c r="BT166" s="253" t="n">
        <v>0</v>
      </c>
      <c r="BU166" s="253" t="n">
        <v>0</v>
      </c>
      <c r="BV166" s="253" t="n">
        <v>0</v>
      </c>
      <c r="BW166" s="253" t="n">
        <v>0</v>
      </c>
      <c r="BX166" s="244" t="n">
        <v>0</v>
      </c>
      <c r="BY166" s="244" t="n">
        <v>0</v>
      </c>
      <c r="BZ166" s="244" t="n">
        <v>0</v>
      </c>
      <c r="CA166" s="244" t="n">
        <v>0</v>
      </c>
      <c r="CB166" s="244" t="n">
        <v>0</v>
      </c>
      <c r="CC166" s="244" t="n">
        <v>0</v>
      </c>
      <c r="CD166" s="244" t="n">
        <v>1</v>
      </c>
      <c r="CE166" s="244" t="n">
        <v>1</v>
      </c>
      <c r="CF166" s="244" t="n">
        <v>1</v>
      </c>
      <c r="CG166" s="244" t="n">
        <v>1</v>
      </c>
      <c r="CH166" s="244" t="n">
        <v>1</v>
      </c>
      <c r="CI166" s="244" t="n">
        <v>1</v>
      </c>
      <c r="CJ166" s="244" t="n">
        <v>1</v>
      </c>
      <c r="CK166" s="244" t="n">
        <v>1</v>
      </c>
      <c r="CL166" s="244" t="n">
        <v>1</v>
      </c>
      <c r="CM166" s="244" t="n">
        <v>1</v>
      </c>
      <c r="CN166" s="244" t="n">
        <v>1</v>
      </c>
      <c r="CO166" s="244" t="n">
        <v>1</v>
      </c>
      <c r="CP166" s="244" t="n">
        <v>1</v>
      </c>
      <c r="CQ166" s="244" t="n">
        <v>1</v>
      </c>
      <c r="CR166" s="244" t="n">
        <v>1</v>
      </c>
      <c r="CS166" s="244" t="n">
        <v>1</v>
      </c>
      <c r="CT166" s="244" t="n">
        <v>0</v>
      </c>
      <c r="CU166" s="244" t="n">
        <v>0</v>
      </c>
      <c r="CV166" s="244" t="n">
        <v>0</v>
      </c>
      <c r="CW166" s="244" t="n">
        <v>0</v>
      </c>
      <c r="CX166" s="323" t="n">
        <v>0</v>
      </c>
      <c r="CY166" s="244" t="n">
        <v>0</v>
      </c>
      <c r="CZ166" s="244" t="n">
        <v>0</v>
      </c>
    </row>
    <row r="167" ht="13.15" customHeight="1">
      <c r="A167" s="81">
        <f>A166</f>
        <v/>
      </c>
      <c r="B167" s="81">
        <f>B166</f>
        <v/>
      </c>
      <c r="C167" s="81">
        <f>A167&amp;B167&amp;F167</f>
        <v/>
      </c>
      <c r="D167" s="22" t="n"/>
      <c r="E167" s="398" t="n"/>
      <c r="F167" s="246" t="inlineStr">
        <is>
          <t>EE &amp; Child(ren)</t>
        </is>
      </c>
      <c r="G167" s="244" t="n">
        <v>1</v>
      </c>
      <c r="H167" s="395" t="n">
        <v>1268.22</v>
      </c>
      <c r="I167" s="396">
        <f>+H167-J167</f>
        <v/>
      </c>
      <c r="J167" s="396" t="n">
        <v>112.43</v>
      </c>
      <c r="K167" s="397" t="n"/>
      <c r="L167" s="397" t="n"/>
      <c r="M167" s="397" t="n"/>
      <c r="N167" s="244" t="n">
        <v>72</v>
      </c>
      <c r="O167" s="244" t="n">
        <v>72</v>
      </c>
      <c r="P167" s="244" t="n">
        <v>73</v>
      </c>
      <c r="Q167" s="244" t="n">
        <v>73</v>
      </c>
      <c r="R167" s="244" t="n">
        <v>74</v>
      </c>
      <c r="S167" s="244" t="n">
        <v>74</v>
      </c>
      <c r="T167" s="244" t="n">
        <v>72</v>
      </c>
      <c r="U167" s="244" t="n">
        <v>74</v>
      </c>
      <c r="V167" s="244" t="n">
        <v>75</v>
      </c>
      <c r="W167" s="244" t="n">
        <v>74</v>
      </c>
      <c r="X167" s="244" t="n">
        <v>72</v>
      </c>
      <c r="Y167" s="244" t="n">
        <v>72</v>
      </c>
      <c r="Z167" s="244">
        <f>72+4</f>
        <v/>
      </c>
      <c r="AA167" s="244">
        <f>69+4</f>
        <v/>
      </c>
      <c r="AB167" s="244">
        <f>68+4</f>
        <v/>
      </c>
      <c r="AC167" s="244">
        <f>73+4</f>
        <v/>
      </c>
      <c r="AD167" s="244" t="n">
        <v>79</v>
      </c>
      <c r="AE167" s="244" t="n">
        <v>89</v>
      </c>
      <c r="AF167" s="244" t="n">
        <v>94</v>
      </c>
      <c r="AG167" s="244" t="n">
        <v>95</v>
      </c>
      <c r="AH167" s="244">
        <f>102+4</f>
        <v/>
      </c>
      <c r="AI167" s="244">
        <f>101+4</f>
        <v/>
      </c>
      <c r="AJ167" s="244" t="n">
        <v>106</v>
      </c>
      <c r="AK167" s="244" t="n">
        <v>108</v>
      </c>
      <c r="AL167" s="244">
        <f>216+3</f>
        <v/>
      </c>
      <c r="AM167" s="244" t="n">
        <v>215</v>
      </c>
      <c r="AN167" s="244" t="n">
        <v>222</v>
      </c>
      <c r="AO167" s="244" t="n">
        <v>213</v>
      </c>
      <c r="AP167" s="244" t="n">
        <v>207</v>
      </c>
      <c r="AQ167" s="244" t="n">
        <v>195</v>
      </c>
      <c r="AR167" s="244" t="n">
        <v>195</v>
      </c>
      <c r="AS167" s="244" t="n">
        <v>189</v>
      </c>
      <c r="AT167" s="244" t="n">
        <v>186</v>
      </c>
      <c r="AU167" s="244" t="n">
        <v>201</v>
      </c>
      <c r="AV167" s="244" t="n">
        <v>193</v>
      </c>
      <c r="AW167" s="244" t="n">
        <v>181</v>
      </c>
      <c r="AX167" s="244" t="n">
        <v>179</v>
      </c>
      <c r="AY167" s="244" t="n">
        <v>175</v>
      </c>
      <c r="AZ167" s="244" t="n">
        <v>181</v>
      </c>
      <c r="BA167" s="244" t="n">
        <v>174</v>
      </c>
      <c r="BB167" s="253" t="n">
        <v>175</v>
      </c>
      <c r="BC167" s="253" t="n">
        <v>177</v>
      </c>
      <c r="BD167" s="253" t="n">
        <v>177</v>
      </c>
      <c r="BE167" s="253" t="n">
        <v>175</v>
      </c>
      <c r="BF167" s="253" t="n">
        <v>175</v>
      </c>
      <c r="BG167" s="253" t="n">
        <v>171</v>
      </c>
      <c r="BH167" s="253" t="n">
        <v>169</v>
      </c>
      <c r="BI167" s="253" t="n">
        <v>164</v>
      </c>
      <c r="BJ167" s="253" t="n">
        <v>0</v>
      </c>
      <c r="BK167" s="253" t="n">
        <v>0</v>
      </c>
      <c r="BL167" s="253" t="n">
        <v>0</v>
      </c>
      <c r="BM167" s="253" t="n">
        <v>0</v>
      </c>
      <c r="BN167" s="253" t="n">
        <v>0</v>
      </c>
      <c r="BO167" s="253" t="n">
        <v>0</v>
      </c>
      <c r="BP167" s="253" t="n">
        <v>0</v>
      </c>
      <c r="BQ167" s="253" t="n">
        <v>0</v>
      </c>
      <c r="BR167" s="253" t="n">
        <v>0</v>
      </c>
      <c r="BS167" s="253" t="n">
        <v>0</v>
      </c>
      <c r="BT167" s="253" t="n">
        <v>0</v>
      </c>
      <c r="BU167" s="253" t="n">
        <v>0</v>
      </c>
      <c r="BV167" s="253" t="n">
        <v>0</v>
      </c>
      <c r="BW167" s="253" t="n">
        <v>0</v>
      </c>
      <c r="BX167" s="244" t="n">
        <v>0</v>
      </c>
      <c r="BY167" s="244" t="n">
        <v>0</v>
      </c>
      <c r="BZ167" s="244" t="n">
        <v>0</v>
      </c>
      <c r="CA167" s="244" t="n">
        <v>0</v>
      </c>
      <c r="CB167" s="244" t="n">
        <v>0</v>
      </c>
      <c r="CC167" s="244" t="n">
        <v>0</v>
      </c>
      <c r="CD167" s="244" t="n">
        <v>0</v>
      </c>
      <c r="CE167" s="244" t="n">
        <v>0</v>
      </c>
      <c r="CF167" s="244" t="n">
        <v>0</v>
      </c>
      <c r="CG167" s="244" t="n">
        <v>1</v>
      </c>
      <c r="CH167" s="244" t="n">
        <v>1</v>
      </c>
      <c r="CI167" s="244" t="n">
        <v>1</v>
      </c>
      <c r="CJ167" s="244" t="n">
        <v>1</v>
      </c>
      <c r="CK167" s="244" t="n">
        <v>1</v>
      </c>
      <c r="CL167" s="244" t="n">
        <v>1</v>
      </c>
      <c r="CM167" s="244" t="n">
        <v>1</v>
      </c>
      <c r="CN167" s="244" t="n">
        <v>1</v>
      </c>
      <c r="CO167" s="244" t="n">
        <v>1</v>
      </c>
      <c r="CP167" s="244" t="n">
        <v>1</v>
      </c>
      <c r="CQ167" s="244" t="n">
        <v>1</v>
      </c>
      <c r="CR167" s="244" t="n">
        <v>1</v>
      </c>
      <c r="CS167" s="244" t="n">
        <v>1</v>
      </c>
      <c r="CT167" s="244" t="n">
        <v>1</v>
      </c>
      <c r="CU167" s="244" t="n">
        <v>1</v>
      </c>
      <c r="CV167" s="244" t="n">
        <v>1</v>
      </c>
      <c r="CW167" s="244" t="n">
        <v>1</v>
      </c>
      <c r="CX167" s="323" t="n">
        <v>1</v>
      </c>
      <c r="CY167" s="244" t="n">
        <v>1</v>
      </c>
      <c r="CZ167" s="244" t="n">
        <v>1</v>
      </c>
    </row>
    <row r="168" ht="13.15" customHeight="1">
      <c r="A168" s="81">
        <f>A167</f>
        <v/>
      </c>
      <c r="B168" s="81">
        <f>B167</f>
        <v/>
      </c>
      <c r="C168" s="81">
        <f>A168&amp;B168&amp;F168</f>
        <v/>
      </c>
      <c r="D168" s="22" t="n"/>
      <c r="E168" s="398" t="n"/>
      <c r="F168" s="246" t="inlineStr">
        <is>
          <t>EE &amp; Family</t>
        </is>
      </c>
      <c r="G168" s="244" t="n">
        <v>1</v>
      </c>
      <c r="H168" s="399" t="n">
        <v>2113.73</v>
      </c>
      <c r="I168" s="400">
        <f>+H168-J168</f>
        <v/>
      </c>
      <c r="J168" s="400" t="n">
        <v>281.07</v>
      </c>
      <c r="K168" s="408" t="n"/>
      <c r="L168" s="408" t="n"/>
      <c r="M168" s="408" t="n"/>
      <c r="N168" s="245" t="n">
        <v>90</v>
      </c>
      <c r="O168" s="245" t="n">
        <v>87</v>
      </c>
      <c r="P168" s="245" t="n">
        <v>83</v>
      </c>
      <c r="Q168" s="245" t="n">
        <v>82</v>
      </c>
      <c r="R168" s="245" t="n">
        <v>87</v>
      </c>
      <c r="S168" s="245" t="n">
        <v>92</v>
      </c>
      <c r="T168" s="245" t="n">
        <v>91</v>
      </c>
      <c r="U168" s="245" t="n">
        <v>90</v>
      </c>
      <c r="V168" s="245" t="n">
        <v>91</v>
      </c>
      <c r="W168" s="245" t="n">
        <v>90</v>
      </c>
      <c r="X168" s="245" t="n">
        <v>92</v>
      </c>
      <c r="Y168" s="245" t="n">
        <v>93</v>
      </c>
      <c r="Z168" s="245">
        <f>85+6</f>
        <v/>
      </c>
      <c r="AA168" s="245">
        <f>86+6</f>
        <v/>
      </c>
      <c r="AB168" s="245">
        <f>86+6</f>
        <v/>
      </c>
      <c r="AC168" s="245">
        <f>84+6</f>
        <v/>
      </c>
      <c r="AD168" s="245" t="n">
        <v>92</v>
      </c>
      <c r="AE168" s="245" t="n">
        <v>94</v>
      </c>
      <c r="AF168" s="245" t="n">
        <v>97</v>
      </c>
      <c r="AG168" s="245" t="n">
        <v>101</v>
      </c>
      <c r="AH168" s="245">
        <f>100+5</f>
        <v/>
      </c>
      <c r="AI168" s="245">
        <f>101+6</f>
        <v/>
      </c>
      <c r="AJ168" s="245" t="n">
        <v>112</v>
      </c>
      <c r="AK168" s="245" t="n">
        <v>112</v>
      </c>
      <c r="AL168" s="245">
        <f>132+6</f>
        <v/>
      </c>
      <c r="AM168" s="245" t="n">
        <v>139</v>
      </c>
      <c r="AN168" s="245" t="n">
        <v>136</v>
      </c>
      <c r="AO168" s="245" t="n">
        <v>134</v>
      </c>
      <c r="AP168" s="245" t="n">
        <v>138</v>
      </c>
      <c r="AQ168" s="245" t="n">
        <v>139</v>
      </c>
      <c r="AR168" s="245" t="n">
        <v>139</v>
      </c>
      <c r="AS168" s="245" t="n">
        <v>138</v>
      </c>
      <c r="AT168" s="245" t="n">
        <v>140</v>
      </c>
      <c r="AU168" s="245" t="n">
        <v>147</v>
      </c>
      <c r="AV168" s="245" t="n">
        <v>146</v>
      </c>
      <c r="AW168" s="245" t="n">
        <v>148</v>
      </c>
      <c r="AX168" s="245" t="n">
        <v>138</v>
      </c>
      <c r="AY168" s="245" t="n">
        <v>146</v>
      </c>
      <c r="AZ168" s="245" t="n">
        <v>151</v>
      </c>
      <c r="BA168" s="245" t="n">
        <v>149</v>
      </c>
      <c r="BB168" s="254" t="n">
        <v>149</v>
      </c>
      <c r="BC168" s="254" t="n">
        <v>148</v>
      </c>
      <c r="BD168" s="254" t="n">
        <v>147</v>
      </c>
      <c r="BE168" s="254" t="n">
        <v>147</v>
      </c>
      <c r="BF168" s="254" t="n">
        <v>147</v>
      </c>
      <c r="BG168" s="254" t="n">
        <v>146</v>
      </c>
      <c r="BH168" s="254" t="n">
        <v>138</v>
      </c>
      <c r="BI168" s="254" t="n">
        <v>143</v>
      </c>
      <c r="BJ168" s="254" t="n">
        <v>0</v>
      </c>
      <c r="BK168" s="254" t="n">
        <v>0</v>
      </c>
      <c r="BL168" s="254" t="n">
        <v>0</v>
      </c>
      <c r="BM168" s="254" t="n">
        <v>0</v>
      </c>
      <c r="BN168" s="254" t="n">
        <v>0</v>
      </c>
      <c r="BO168" s="254" t="n">
        <v>0</v>
      </c>
      <c r="BP168" s="254" t="n">
        <v>0</v>
      </c>
      <c r="BQ168" s="254" t="n">
        <v>0</v>
      </c>
      <c r="BR168" s="254" t="n">
        <v>0</v>
      </c>
      <c r="BS168" s="254" t="n">
        <v>0</v>
      </c>
      <c r="BT168" s="254" t="n">
        <v>0</v>
      </c>
      <c r="BU168" s="254" t="n">
        <v>0</v>
      </c>
      <c r="BV168" s="254" t="n">
        <v>0</v>
      </c>
      <c r="BW168" s="254" t="n">
        <v>0</v>
      </c>
      <c r="BX168" s="244" t="n">
        <v>0</v>
      </c>
      <c r="BY168" s="244" t="n">
        <v>0</v>
      </c>
      <c r="BZ168" s="244" t="n">
        <v>0</v>
      </c>
      <c r="CA168" s="244" t="n">
        <v>0</v>
      </c>
      <c r="CB168" s="244" t="n">
        <v>0</v>
      </c>
      <c r="CC168" s="244" t="n">
        <v>0</v>
      </c>
      <c r="CD168" s="244" t="n">
        <v>1</v>
      </c>
      <c r="CE168" s="244" t="n">
        <v>1</v>
      </c>
      <c r="CF168" s="244" t="n">
        <v>1</v>
      </c>
      <c r="CG168" s="244" t="n">
        <v>1</v>
      </c>
      <c r="CH168" s="244" t="n">
        <v>1</v>
      </c>
      <c r="CI168" s="244" t="n">
        <v>1</v>
      </c>
      <c r="CJ168" s="244" t="n">
        <v>0</v>
      </c>
      <c r="CK168" s="244" t="n">
        <v>0</v>
      </c>
      <c r="CL168" s="244" t="n">
        <v>0</v>
      </c>
      <c r="CM168" s="244" t="n">
        <v>0</v>
      </c>
      <c r="CN168" s="244" t="n">
        <v>0</v>
      </c>
      <c r="CO168" s="244" t="n">
        <v>0</v>
      </c>
      <c r="CP168" s="244" t="n">
        <v>0</v>
      </c>
      <c r="CQ168" s="244" t="n">
        <v>0</v>
      </c>
      <c r="CR168" s="244" t="n">
        <v>0</v>
      </c>
      <c r="CS168" s="244" t="n">
        <v>0</v>
      </c>
      <c r="CT168" s="244" t="n">
        <v>1</v>
      </c>
      <c r="CU168" s="244" t="n">
        <v>1</v>
      </c>
      <c r="CV168" s="244" t="n">
        <v>1</v>
      </c>
      <c r="CW168" s="244" t="n">
        <v>1</v>
      </c>
      <c r="CX168" s="323" t="n">
        <v>1</v>
      </c>
      <c r="CY168" s="244" t="n">
        <v>1</v>
      </c>
      <c r="CZ168" s="244" t="n">
        <v>1</v>
      </c>
    </row>
    <row r="169" ht="13.15" customHeight="1">
      <c r="A169" s="81">
        <f>A168</f>
        <v/>
      </c>
      <c r="B169" s="81">
        <f>B168</f>
        <v/>
      </c>
      <c r="D169" s="20" t="n"/>
      <c r="E169" s="398" t="n"/>
      <c r="F169" s="69" t="inlineStr">
        <is>
          <t>Estimated Monthly Premium</t>
        </is>
      </c>
      <c r="G169" s="94">
        <f>SUM(G165:G168)</f>
        <v/>
      </c>
      <c r="H169" s="401">
        <f>SUMPRODUCT(H165:H168,$G165:$G168)</f>
        <v/>
      </c>
      <c r="I169" s="401">
        <f>SUMPRODUCT(I165:I168,$G165:$G168)</f>
        <v/>
      </c>
      <c r="J169" s="401">
        <f>SUMPRODUCT(J165:J168,$G165:$G168)</f>
        <v/>
      </c>
      <c r="K169" s="402" t="n"/>
      <c r="L169" s="402" t="n"/>
      <c r="M169" s="402" t="n"/>
      <c r="N169" s="94" t="n">
        <v>482</v>
      </c>
      <c r="O169" s="94" t="n">
        <v>477</v>
      </c>
      <c r="P169" s="94" t="n">
        <v>479</v>
      </c>
      <c r="Q169" s="94" t="n">
        <v>476</v>
      </c>
      <c r="R169" s="94" t="n">
        <v>480</v>
      </c>
      <c r="S169" s="94">
        <f>SUM(S165:S168)</f>
        <v/>
      </c>
      <c r="T169" s="94">
        <f>SUM(T165:T168)</f>
        <v/>
      </c>
      <c r="U169" s="94">
        <f>SUM(U165:U168)</f>
        <v/>
      </c>
      <c r="V169" s="94">
        <f>SUM(V165:V168)</f>
        <v/>
      </c>
      <c r="W169" s="94">
        <f>SUM(W165:W168)</f>
        <v/>
      </c>
      <c r="X169" s="94">
        <f>SUM(X165:X168)</f>
        <v/>
      </c>
      <c r="Y169" s="94">
        <f>SUM(Y165:Y168)</f>
        <v/>
      </c>
      <c r="Z169" s="94">
        <f>SUM(Z165:Z168)</f>
        <v/>
      </c>
      <c r="AA169" s="94">
        <f>SUM(AA165:AA168)</f>
        <v/>
      </c>
      <c r="AB169" s="94">
        <f>SUM(AB165:AB168)</f>
        <v/>
      </c>
      <c r="AC169" s="94">
        <f>SUM(AC165:AC168)</f>
        <v/>
      </c>
      <c r="AD169" s="94">
        <f>SUM(AD165:AD168)</f>
        <v/>
      </c>
      <c r="AE169" s="94">
        <f>SUM(AE165:AE168)</f>
        <v/>
      </c>
      <c r="AF169" s="94">
        <f>SUM(AF165:AF168)</f>
        <v/>
      </c>
      <c r="AG169" s="94">
        <f>SUM(AG165:AG168)</f>
        <v/>
      </c>
      <c r="AH169" s="94">
        <f>SUM(AH165:AH168)</f>
        <v/>
      </c>
      <c r="AI169" s="94">
        <f>SUM(AI165:AI168)</f>
        <v/>
      </c>
      <c r="AJ169" s="94">
        <f>SUM(AJ165:AJ168)</f>
        <v/>
      </c>
      <c r="AK169" s="94">
        <f>SUM(AK165:AK168)</f>
        <v/>
      </c>
      <c r="AL169" s="94">
        <f>SUM(AL165:AL168)</f>
        <v/>
      </c>
      <c r="AM169" s="94">
        <f>SUM(AM165:AM168)</f>
        <v/>
      </c>
      <c r="AN169" s="94">
        <f>SUM(AN165:AN168)</f>
        <v/>
      </c>
      <c r="AO169" s="94">
        <f>SUM(AO165:AO168)</f>
        <v/>
      </c>
      <c r="AP169" s="94">
        <f>SUM(AP165:AP168)</f>
        <v/>
      </c>
      <c r="AQ169" s="94">
        <f>SUM(AQ165:AQ168)</f>
        <v/>
      </c>
      <c r="AR169" s="94">
        <f>SUM(AR165:AR168)</f>
        <v/>
      </c>
      <c r="AS169" s="94">
        <f>SUM(AS165:AS168)</f>
        <v/>
      </c>
      <c r="AT169" s="94">
        <f>SUM(AT165:AT168)</f>
        <v/>
      </c>
      <c r="AU169" s="94">
        <f>SUM(AU165:AU168)</f>
        <v/>
      </c>
      <c r="AV169" s="94">
        <f>SUM(AV165:AV168)</f>
        <v/>
      </c>
      <c r="AW169" s="94">
        <f>SUM(AW165:AW168)</f>
        <v/>
      </c>
      <c r="AX169" s="94">
        <f>SUM(AX165:AX168)</f>
        <v/>
      </c>
      <c r="AY169" s="94">
        <f>SUM(AY165:AY168)</f>
        <v/>
      </c>
      <c r="AZ169" s="94">
        <f>SUM(AZ165:AZ168)</f>
        <v/>
      </c>
      <c r="BA169" s="94">
        <f>SUM(BA165:BA168)</f>
        <v/>
      </c>
      <c r="BB169" s="94">
        <f>SUM(BB165:BB168)</f>
        <v/>
      </c>
      <c r="BC169" s="94">
        <f>SUM(BC165:BC168)</f>
        <v/>
      </c>
      <c r="BD169" s="94">
        <f>SUM(BD165:BD168)</f>
        <v/>
      </c>
      <c r="BE169" s="94">
        <f>SUM(BE165:BE168)</f>
        <v/>
      </c>
      <c r="BF169" s="94">
        <f>SUM(BF165:BF168)</f>
        <v/>
      </c>
      <c r="BG169" s="94">
        <f>SUM(BG165:BG168)</f>
        <v/>
      </c>
      <c r="BH169" s="94">
        <f>SUM(BH165:BH168)</f>
        <v/>
      </c>
      <c r="BI169" s="94">
        <f>SUM(BI165:BI168)</f>
        <v/>
      </c>
      <c r="BJ169" s="94">
        <f>SUM(BJ165:BJ168)</f>
        <v/>
      </c>
      <c r="BK169" s="94">
        <f>SUM(BK165:BK168)</f>
        <v/>
      </c>
      <c r="BL169" s="94">
        <f>SUM(BL165:BL168)</f>
        <v/>
      </c>
      <c r="BM169" s="94">
        <f>SUM(BM165:BM168)</f>
        <v/>
      </c>
      <c r="BN169" s="94">
        <f>SUM(BN165:BN168)</f>
        <v/>
      </c>
      <c r="BO169" s="94">
        <f>SUM(BO165:BO168)</f>
        <v/>
      </c>
      <c r="BP169" s="94">
        <f>SUM(BP165:BP168)</f>
        <v/>
      </c>
      <c r="BQ169" s="94">
        <f>SUM(BQ165:BQ168)</f>
        <v/>
      </c>
      <c r="BR169" s="94">
        <f>SUM(BR165:BR168)</f>
        <v/>
      </c>
      <c r="BS169" s="94">
        <f>SUM(BS165:BS168)</f>
        <v/>
      </c>
      <c r="BT169" s="94">
        <f>SUM(BT165:BT168)</f>
        <v/>
      </c>
      <c r="BU169" s="94">
        <f>SUM(BU165:BU168)</f>
        <v/>
      </c>
      <c r="BV169" s="94">
        <f>SUM(BV165:BV168)</f>
        <v/>
      </c>
      <c r="BW169" s="94">
        <f>SUM(BW165:BW168)</f>
        <v/>
      </c>
      <c r="BX169" s="94">
        <f>SUM(BX165:BX168)</f>
        <v/>
      </c>
      <c r="BY169" s="94">
        <f>SUM(BY165:BY168)</f>
        <v/>
      </c>
      <c r="BZ169" s="94">
        <f>SUM(BZ165:BZ168)</f>
        <v/>
      </c>
      <c r="CA169" s="94">
        <f>SUM(CA165:CA168)</f>
        <v/>
      </c>
      <c r="CB169" s="94">
        <f>SUM(CB165:CB168)</f>
        <v/>
      </c>
      <c r="CC169" s="94">
        <f>SUM(CC165:CC168)</f>
        <v/>
      </c>
      <c r="CD169" s="94">
        <f>SUM(CD165:CD168)</f>
        <v/>
      </c>
      <c r="CE169" s="94">
        <f>SUM(CE165:CE168)</f>
        <v/>
      </c>
      <c r="CF169" s="94">
        <f>SUM(CF165:CF168)</f>
        <v/>
      </c>
      <c r="CG169" s="94">
        <f>SUM(CG165:CG168)</f>
        <v/>
      </c>
      <c r="CH169" s="94">
        <f>SUM(CH165:CH168)</f>
        <v/>
      </c>
      <c r="CI169" s="94">
        <f>SUM(CI165:CI168)</f>
        <v/>
      </c>
      <c r="CJ169" s="94">
        <f>SUM(CJ165:CJ168)</f>
        <v/>
      </c>
      <c r="CK169" s="94">
        <f>SUM(CK165:CK168)</f>
        <v/>
      </c>
      <c r="CL169" s="94">
        <f>SUM(CL165:CL168)</f>
        <v/>
      </c>
      <c r="CM169" s="94">
        <f>SUM(CM165:CM168)</f>
        <v/>
      </c>
      <c r="CN169" s="94">
        <f>SUM(CN165:CN168)</f>
        <v/>
      </c>
      <c r="CO169" s="94">
        <f>SUM(CO165:CO168)</f>
        <v/>
      </c>
      <c r="CP169" s="94">
        <f>SUM(CP165:CP168)</f>
        <v/>
      </c>
      <c r="CQ169" s="94">
        <f>SUM(CQ165:CQ168)</f>
        <v/>
      </c>
      <c r="CR169" s="94">
        <f>SUM(CR165:CR168)</f>
        <v/>
      </c>
      <c r="CS169" s="94">
        <f>SUM(CS165:CS168)</f>
        <v/>
      </c>
      <c r="CT169" s="94">
        <f>SUM(CT165:CT168)</f>
        <v/>
      </c>
      <c r="CU169" s="94" t="n">
        <v>3</v>
      </c>
      <c r="CV169" s="94">
        <f>SUM(CV165:CV168)</f>
        <v/>
      </c>
      <c r="CW169" s="94">
        <f>SUM(CW165:CW168)</f>
        <v/>
      </c>
      <c r="CX169" s="94">
        <f>SUM(CX165:CX168)</f>
        <v/>
      </c>
      <c r="CY169" s="94">
        <f>SUM(CY165:CY168)</f>
        <v/>
      </c>
      <c r="CZ169" s="94">
        <f>SUM(CZ165:CZ168)</f>
        <v/>
      </c>
    </row>
    <row r="170" ht="13.15" customFormat="1" customHeight="1" s="315">
      <c r="A170" s="81">
        <f>A169</f>
        <v/>
      </c>
      <c r="B170" s="81">
        <f>B169</f>
        <v/>
      </c>
      <c r="C170" s="81" t="n"/>
      <c r="D170" s="20" t="n"/>
      <c r="E170" s="398" t="n"/>
      <c r="F170" s="12" t="n"/>
      <c r="G170" s="16" t="n"/>
      <c r="H170" s="403" t="n"/>
      <c r="I170" s="403" t="n"/>
      <c r="J170" s="403" t="n"/>
      <c r="K170" s="404" t="n"/>
      <c r="L170" s="404" t="n"/>
      <c r="M170" s="404" t="n"/>
      <c r="N170" s="16" t="n"/>
      <c r="O170" s="16" t="n"/>
      <c r="P170" s="16" t="n"/>
      <c r="Q170" s="16" t="n"/>
      <c r="R170" s="16" t="n"/>
      <c r="S170" s="16" t="n"/>
      <c r="T170" s="16" t="n"/>
      <c r="U170" s="16" t="n"/>
      <c r="V170" s="16" t="n"/>
      <c r="W170" s="16" t="n"/>
      <c r="X170" s="16" t="n"/>
      <c r="Y170" s="16" t="n"/>
      <c r="Z170" s="16" t="n"/>
      <c r="AA170" s="16" t="n"/>
      <c r="AB170" s="16" t="n"/>
      <c r="AC170" s="16" t="n"/>
      <c r="AD170" s="16" t="n"/>
      <c r="AE170" s="16" t="n"/>
      <c r="AF170" s="16" t="n"/>
      <c r="AG170" s="16" t="n"/>
      <c r="AH170" s="16" t="n"/>
      <c r="AI170" s="16" t="n"/>
      <c r="AJ170" s="16" t="n"/>
      <c r="AK170" s="16" t="n"/>
      <c r="AL170" s="16" t="n"/>
      <c r="AM170" s="16" t="n"/>
      <c r="AN170" s="16" t="n"/>
      <c r="AO170" s="16" t="n"/>
      <c r="AP170" s="16" t="n"/>
      <c r="AQ170" s="16" t="n"/>
      <c r="AR170" s="16" t="n"/>
      <c r="AS170" s="16" t="n"/>
      <c r="AT170" s="16" t="n"/>
      <c r="AU170" s="16" t="n"/>
      <c r="AV170" s="16" t="n"/>
      <c r="AW170" s="16" t="n"/>
      <c r="AX170" s="16" t="n"/>
      <c r="AY170" s="16" t="n"/>
      <c r="AZ170" s="16" t="n"/>
      <c r="BA170" s="16" t="n"/>
      <c r="BB170" s="16" t="n"/>
      <c r="BC170" s="16" t="n"/>
      <c r="BD170" s="16" t="n"/>
      <c r="BE170" s="16" t="n"/>
      <c r="BF170" s="16" t="n"/>
      <c r="BG170" s="16" t="n"/>
      <c r="BH170" s="16" t="n"/>
      <c r="BI170" s="16" t="n"/>
      <c r="BJ170" s="16" t="n"/>
      <c r="BK170" s="16" t="n"/>
      <c r="BL170" s="16" t="n"/>
      <c r="BM170" s="16" t="n"/>
      <c r="BN170" s="16" t="n"/>
      <c r="BO170" s="16" t="n"/>
      <c r="BP170" s="16" t="n"/>
      <c r="BQ170" s="16" t="n"/>
      <c r="BR170" s="16" t="n"/>
      <c r="BS170" s="16" t="n"/>
      <c r="BT170" s="16" t="n"/>
      <c r="BU170" s="16" t="n"/>
      <c r="BV170" s="16" t="n"/>
      <c r="BW170" s="16" t="n"/>
      <c r="BX170" s="16" t="n"/>
      <c r="BY170" s="16" t="n"/>
      <c r="BZ170" s="16" t="n"/>
      <c r="CA170" s="16" t="n"/>
      <c r="CB170" s="16" t="n"/>
      <c r="CC170" s="16" t="n"/>
      <c r="CD170" s="16" t="n"/>
      <c r="CE170" s="16" t="n"/>
      <c r="CF170" s="16" t="n"/>
      <c r="CG170" s="16" t="n"/>
      <c r="CH170" s="16" t="n"/>
      <c r="CI170" s="16" t="n"/>
      <c r="CJ170" s="16" t="n"/>
      <c r="CK170" s="16" t="n"/>
      <c r="CL170" s="16" t="n"/>
      <c r="CM170" s="16" t="n"/>
      <c r="CN170" s="16" t="n"/>
      <c r="CO170" s="16" t="n"/>
      <c r="CP170" s="16" t="n"/>
      <c r="CQ170" s="16" t="n"/>
      <c r="CR170" s="16" t="n"/>
      <c r="CS170" s="16" t="n"/>
      <c r="CT170" s="16" t="n"/>
      <c r="CU170" s="16" t="n"/>
      <c r="CV170" s="16" t="n"/>
      <c r="CW170" s="16" t="n"/>
      <c r="CX170" s="16" t="n"/>
      <c r="CY170" s="16" t="n"/>
      <c r="CZ170" s="16" t="n"/>
    </row>
    <row r="171" ht="13.15" customHeight="1">
      <c r="A171" s="81">
        <f>A170</f>
        <v/>
      </c>
      <c r="B171" s="81">
        <f>B170</f>
        <v/>
      </c>
      <c r="D171" s="71" t="inlineStr">
        <is>
          <t>Total Medical Monthly</t>
        </is>
      </c>
      <c r="E171" s="405" t="n"/>
      <c r="F171" s="29" t="inlineStr">
        <is>
          <t>Total Medical Employees</t>
        </is>
      </c>
      <c r="G171" s="30">
        <f>+G169</f>
        <v/>
      </c>
      <c r="H171" s="406">
        <f>H169</f>
        <v/>
      </c>
      <c r="I171" s="406">
        <f>I169</f>
        <v/>
      </c>
      <c r="J171" s="406">
        <f>J169</f>
        <v/>
      </c>
      <c r="K171" s="407" t="n"/>
      <c r="L171" s="407" t="n"/>
      <c r="M171" s="407" t="n"/>
      <c r="N171" s="30" t="n">
        <v>493</v>
      </c>
      <c r="O171" s="30" t="n">
        <v>489</v>
      </c>
      <c r="P171" s="30" t="n">
        <v>490</v>
      </c>
      <c r="Q171" s="30" t="n">
        <v>487</v>
      </c>
      <c r="R171" s="30" t="n">
        <v>491</v>
      </c>
      <c r="S171" s="30">
        <f>+S169+#REF!</f>
        <v/>
      </c>
      <c r="T171" s="30">
        <f>+T169+#REF!</f>
        <v/>
      </c>
      <c r="U171" s="30">
        <f>+U169+#REF!</f>
        <v/>
      </c>
      <c r="V171" s="30">
        <f>+V169+#REF!</f>
        <v/>
      </c>
      <c r="W171" s="30">
        <f>+W169+#REF!</f>
        <v/>
      </c>
      <c r="X171" s="30">
        <f>+X169+#REF!</f>
        <v/>
      </c>
      <c r="Y171" s="30">
        <f>+Y169+#REF!</f>
        <v/>
      </c>
      <c r="Z171" s="30">
        <f>+Z169+#REF!</f>
        <v/>
      </c>
      <c r="AA171" s="30">
        <f>+AA169+#REF!</f>
        <v/>
      </c>
      <c r="AB171" s="30">
        <f>+AB169+#REF!</f>
        <v/>
      </c>
      <c r="AC171" s="30">
        <f>+AC169+#REF!</f>
        <v/>
      </c>
      <c r="AD171" s="30">
        <f>+AD169+#REF!</f>
        <v/>
      </c>
      <c r="AE171" s="30">
        <f>+AE169+#REF!</f>
        <v/>
      </c>
      <c r="AF171" s="30">
        <f>+AF169+#REF!</f>
        <v/>
      </c>
      <c r="AG171" s="30">
        <f>+AG169+#REF!</f>
        <v/>
      </c>
      <c r="AH171" s="30">
        <f>+AH169+#REF!</f>
        <v/>
      </c>
      <c r="AI171" s="30">
        <f>+AI169+#REF!</f>
        <v/>
      </c>
      <c r="AJ171" s="30">
        <f>+AJ169+#REF!</f>
        <v/>
      </c>
      <c r="AK171" s="30">
        <f>+AK169+#REF!</f>
        <v/>
      </c>
      <c r="AL171" s="30">
        <f>+AL169+#REF!</f>
        <v/>
      </c>
      <c r="AM171" s="30">
        <f>+AM169+#REF!</f>
        <v/>
      </c>
      <c r="AN171" s="30">
        <f>+AN169+#REF!</f>
        <v/>
      </c>
      <c r="AO171" s="30">
        <f>+AO169+#REF!</f>
        <v/>
      </c>
      <c r="AP171" s="30">
        <f>+AP169+#REF!</f>
        <v/>
      </c>
      <c r="AQ171" s="30">
        <f>+AQ169+#REF!</f>
        <v/>
      </c>
      <c r="AR171" s="30">
        <f>+AR169+#REF!</f>
        <v/>
      </c>
      <c r="AS171" s="30">
        <f>+AS169+#REF!</f>
        <v/>
      </c>
      <c r="AT171" s="30">
        <f>+AT169+#REF!</f>
        <v/>
      </c>
      <c r="AU171" s="30">
        <f>+AU169+#REF!</f>
        <v/>
      </c>
      <c r="AV171" s="30">
        <f>+AV169+#REF!</f>
        <v/>
      </c>
      <c r="AW171" s="30">
        <f>+AW169+#REF!</f>
        <v/>
      </c>
      <c r="AX171" s="30">
        <f>+AX169+#REF!</f>
        <v/>
      </c>
      <c r="AY171" s="30">
        <f>+AY169+#REF!</f>
        <v/>
      </c>
      <c r="AZ171" s="30">
        <f>+AZ169+#REF!</f>
        <v/>
      </c>
      <c r="BA171" s="30">
        <f>+BA169+#REF!</f>
        <v/>
      </c>
      <c r="BB171" s="30">
        <f>+BB169+#REF!</f>
        <v/>
      </c>
      <c r="BC171" s="30">
        <f>+BC169+#REF!</f>
        <v/>
      </c>
      <c r="BD171" s="30">
        <f>+BD169+#REF!</f>
        <v/>
      </c>
      <c r="BE171" s="30">
        <f>+BE169+#REF!</f>
        <v/>
      </c>
      <c r="BF171" s="30">
        <f>+BF169+#REF!</f>
        <v/>
      </c>
      <c r="BG171" s="30">
        <f>+BG169+#REF!</f>
        <v/>
      </c>
      <c r="BH171" s="30">
        <f>+BH169+#REF!</f>
        <v/>
      </c>
      <c r="BI171" s="30">
        <f>+BI169+#REF!</f>
        <v/>
      </c>
      <c r="BJ171" s="30">
        <f>+BJ169</f>
        <v/>
      </c>
      <c r="BK171" s="30">
        <f>+BK169</f>
        <v/>
      </c>
      <c r="BL171" s="30">
        <f>+BL169</f>
        <v/>
      </c>
      <c r="BM171" s="30">
        <f>+BM169</f>
        <v/>
      </c>
      <c r="BN171" s="30">
        <f>+BN169</f>
        <v/>
      </c>
      <c r="BO171" s="30">
        <f>+BO169</f>
        <v/>
      </c>
      <c r="BP171" s="30">
        <f>+BP169</f>
        <v/>
      </c>
      <c r="BQ171" s="30">
        <f>+BQ169</f>
        <v/>
      </c>
      <c r="BR171" s="30">
        <f>+BR169</f>
        <v/>
      </c>
      <c r="BS171" s="30">
        <f>+BS169</f>
        <v/>
      </c>
      <c r="BT171" s="30">
        <f>+BT169</f>
        <v/>
      </c>
      <c r="BU171" s="30">
        <f>+BU169</f>
        <v/>
      </c>
      <c r="BV171" s="30">
        <f>+BV169</f>
        <v/>
      </c>
      <c r="BW171" s="30">
        <f>+BW169</f>
        <v/>
      </c>
      <c r="BX171" s="30">
        <f>+BX169</f>
        <v/>
      </c>
      <c r="BY171" s="30">
        <f>+BY169</f>
        <v/>
      </c>
      <c r="BZ171" s="30">
        <f>+BZ169</f>
        <v/>
      </c>
      <c r="CA171" s="30">
        <f>+CA169</f>
        <v/>
      </c>
      <c r="CB171" s="30">
        <f>+CB169</f>
        <v/>
      </c>
      <c r="CC171" s="30">
        <f>+CC169</f>
        <v/>
      </c>
      <c r="CD171" s="30">
        <f>+CD169</f>
        <v/>
      </c>
      <c r="CE171" s="30">
        <f>+CE169</f>
        <v/>
      </c>
      <c r="CF171" s="30">
        <f>+CF169</f>
        <v/>
      </c>
      <c r="CG171" s="30">
        <f>+CG169</f>
        <v/>
      </c>
      <c r="CH171" s="30">
        <f>+CH169</f>
        <v/>
      </c>
      <c r="CI171" s="30">
        <f>+CI169</f>
        <v/>
      </c>
      <c r="CJ171" s="30">
        <f>+CJ169</f>
        <v/>
      </c>
      <c r="CK171" s="30">
        <f>+CK169</f>
        <v/>
      </c>
      <c r="CL171" s="30">
        <f>+CL169</f>
        <v/>
      </c>
      <c r="CM171" s="30">
        <f>+CM169</f>
        <v/>
      </c>
      <c r="CN171" s="30">
        <f>+CN169</f>
        <v/>
      </c>
      <c r="CO171" s="30">
        <f>+CO169</f>
        <v/>
      </c>
      <c r="CP171" s="30">
        <f>+CP169</f>
        <v/>
      </c>
      <c r="CQ171" s="30">
        <f>+CQ169</f>
        <v/>
      </c>
      <c r="CR171" s="30">
        <f>+CR169</f>
        <v/>
      </c>
      <c r="CS171" s="30">
        <f>+CS169</f>
        <v/>
      </c>
      <c r="CT171" s="30">
        <f>+CT169</f>
        <v/>
      </c>
      <c r="CU171" s="30" t="n">
        <v>3</v>
      </c>
      <c r="CV171" s="30">
        <f>+CV169</f>
        <v/>
      </c>
      <c r="CW171" s="30">
        <f>+CW169</f>
        <v/>
      </c>
      <c r="CX171" s="30">
        <f>+CX169</f>
        <v/>
      </c>
      <c r="CY171" s="30">
        <f>+CY169</f>
        <v/>
      </c>
      <c r="CZ171" s="30">
        <f>+CZ169</f>
        <v/>
      </c>
    </row>
    <row r="172" ht="13.15" customHeight="1">
      <c r="A172" s="81">
        <f>A171</f>
        <v/>
      </c>
      <c r="B172" s="81">
        <f>B171</f>
        <v/>
      </c>
      <c r="D172" s="71" t="inlineStr">
        <is>
          <t>Total Medical Annual</t>
        </is>
      </c>
      <c r="E172" s="29" t="n"/>
      <c r="F172" s="89" t="n"/>
      <c r="G172" s="30" t="n"/>
      <c r="H172" s="406">
        <f>H171*12</f>
        <v/>
      </c>
      <c r="I172" s="406">
        <f>I171*12</f>
        <v/>
      </c>
      <c r="J172" s="406">
        <f>J171*12</f>
        <v/>
      </c>
      <c r="K172" s="407" t="n"/>
      <c r="L172" s="407" t="n"/>
      <c r="M172" s="407" t="n"/>
      <c r="N172" s="30" t="n"/>
      <c r="O172" s="30" t="n"/>
      <c r="P172" s="30" t="n"/>
      <c r="Q172" s="30" t="n"/>
      <c r="R172" s="30" t="n"/>
      <c r="S172" s="30" t="n"/>
      <c r="T172" s="30" t="n"/>
      <c r="U172" s="30" t="n"/>
      <c r="V172" s="30" t="n"/>
      <c r="W172" s="30" t="n"/>
      <c r="X172" s="30" t="n"/>
      <c r="Y172" s="30" t="n"/>
      <c r="Z172" s="30" t="n"/>
      <c r="AA172" s="30" t="n"/>
      <c r="AB172" s="30" t="n"/>
      <c r="AC172" s="30" t="n"/>
      <c r="AD172" s="30" t="n"/>
      <c r="AE172" s="30" t="n"/>
      <c r="AF172" s="30" t="n"/>
      <c r="AG172" s="30" t="n"/>
      <c r="AH172" s="30" t="n"/>
      <c r="AI172" s="30" t="n"/>
      <c r="AJ172" s="30" t="n"/>
      <c r="AK172" s="30" t="n"/>
      <c r="AL172" s="30" t="n"/>
      <c r="AM172" s="30" t="n"/>
      <c r="AN172" s="30" t="n"/>
      <c r="AO172" s="30" t="n"/>
      <c r="AP172" s="30" t="n"/>
      <c r="AQ172" s="30" t="n"/>
      <c r="AR172" s="30" t="n"/>
      <c r="AS172" s="30" t="n"/>
      <c r="AT172" s="30" t="n"/>
      <c r="AU172" s="30" t="n"/>
      <c r="AV172" s="30" t="n"/>
      <c r="AW172" s="30" t="n"/>
      <c r="AX172" s="30" t="n"/>
      <c r="AY172" s="30" t="n"/>
      <c r="AZ172" s="30" t="n"/>
      <c r="BA172" s="30" t="n"/>
      <c r="BB172" s="30" t="n"/>
      <c r="BC172" s="30" t="n"/>
      <c r="BD172" s="30" t="n"/>
      <c r="BE172" s="30" t="n"/>
      <c r="BF172" s="30" t="n"/>
      <c r="BG172" s="30" t="n"/>
      <c r="BH172" s="30" t="n"/>
      <c r="BI172" s="30" t="n"/>
      <c r="BJ172" s="30" t="n"/>
      <c r="BK172" s="30" t="n"/>
      <c r="BL172" s="30" t="n"/>
      <c r="BM172" s="30" t="n"/>
      <c r="BN172" s="30" t="n"/>
      <c r="BO172" s="30" t="n"/>
      <c r="BP172" s="30" t="n"/>
      <c r="BQ172" s="30" t="n"/>
      <c r="BR172" s="30" t="n"/>
      <c r="BS172" s="30" t="n"/>
      <c r="BT172" s="30" t="n"/>
      <c r="BU172" s="30" t="n"/>
      <c r="BV172" s="30" t="n"/>
      <c r="BW172" s="30" t="n"/>
      <c r="BX172" s="30" t="n"/>
      <c r="BY172" s="30" t="n"/>
      <c r="BZ172" s="30" t="n"/>
      <c r="CA172" s="30" t="n"/>
      <c r="CB172" s="30" t="n"/>
      <c r="CC172" s="30" t="n"/>
      <c r="CD172" s="30" t="n"/>
      <c r="CE172" s="30" t="n"/>
      <c r="CF172" s="30" t="n"/>
      <c r="CG172" s="30" t="n"/>
      <c r="CH172" s="30" t="n"/>
      <c r="CI172" s="30" t="n"/>
      <c r="CJ172" s="30" t="n"/>
      <c r="CK172" s="30" t="n"/>
      <c r="CL172" s="30" t="n"/>
      <c r="CM172" s="30" t="n"/>
      <c r="CN172" s="30" t="n"/>
      <c r="CO172" s="30" t="n"/>
      <c r="CP172" s="30" t="n"/>
      <c r="CQ172" s="30" t="n"/>
      <c r="CR172" s="30" t="n"/>
      <c r="CS172" s="30" t="n"/>
      <c r="CT172" s="30" t="n"/>
      <c r="CU172" s="30" t="n"/>
      <c r="CV172" s="30" t="n"/>
      <c r="CW172" s="30" t="n"/>
      <c r="CX172" s="30" t="n"/>
      <c r="CY172" s="30" t="n"/>
      <c r="CZ172" s="30" t="n"/>
    </row>
    <row r="173" ht="13.15" customHeight="1">
      <c r="A173" s="81">
        <f>A172</f>
        <v/>
      </c>
      <c r="B173" s="81">
        <f>B172</f>
        <v/>
      </c>
      <c r="D173" s="28" t="n"/>
      <c r="E173" s="90" t="n"/>
      <c r="F173" s="91" t="n"/>
      <c r="G173" s="91" t="n"/>
      <c r="H173" s="388" t="n"/>
      <c r="I173" s="388" t="n"/>
      <c r="J173" s="388" t="n"/>
      <c r="K173" s="389" t="n"/>
      <c r="L173" s="389" t="n"/>
      <c r="M173" s="389" t="n"/>
      <c r="N173" s="91" t="n"/>
      <c r="O173" s="91" t="n"/>
      <c r="P173" s="91" t="n"/>
      <c r="Q173" s="91" t="n"/>
      <c r="R173" s="91" t="n"/>
      <c r="S173" s="91" t="n"/>
      <c r="T173" s="91" t="n"/>
      <c r="U173" s="91" t="n"/>
      <c r="V173" s="91" t="n"/>
      <c r="W173" s="91" t="n"/>
      <c r="X173" s="91" t="n"/>
      <c r="Y173" s="91" t="n"/>
      <c r="Z173" s="91" t="n"/>
      <c r="AA173" s="91" t="n"/>
      <c r="AB173" s="91" t="n"/>
      <c r="AC173" s="91" t="n"/>
      <c r="AD173" s="91" t="n"/>
      <c r="AE173" s="91" t="n"/>
      <c r="AF173" s="91" t="n"/>
      <c r="AG173" s="91" t="n"/>
      <c r="AH173" s="91" t="n"/>
      <c r="AI173" s="91" t="n"/>
      <c r="AJ173" s="91" t="n"/>
      <c r="AK173" s="91" t="n"/>
      <c r="AL173" s="91" t="n"/>
      <c r="AM173" s="91" t="n"/>
      <c r="AN173" s="91" t="n"/>
      <c r="AO173" s="91" t="n"/>
      <c r="AP173" s="91" t="n"/>
      <c r="AQ173" s="91" t="n"/>
      <c r="AR173" s="91" t="n"/>
      <c r="AS173" s="91" t="n"/>
      <c r="AT173" s="91" t="n"/>
      <c r="AU173" s="91" t="n"/>
      <c r="AV173" s="91" t="n"/>
      <c r="AW173" s="91" t="n"/>
      <c r="AX173" s="91" t="n"/>
      <c r="AY173" s="91" t="n"/>
      <c r="AZ173" s="91" t="n"/>
      <c r="BA173" s="91" t="n"/>
      <c r="BB173" s="91" t="n"/>
      <c r="BC173" s="91" t="n"/>
      <c r="BD173" s="91" t="n"/>
      <c r="BE173" s="91" t="n"/>
      <c r="BF173" s="91" t="n"/>
      <c r="BG173" s="91" t="n"/>
      <c r="BH173" s="91" t="n"/>
      <c r="BI173" s="91" t="n"/>
      <c r="BJ173" s="91" t="n"/>
      <c r="BK173" s="91" t="n"/>
      <c r="BL173" s="91" t="n"/>
      <c r="BM173" s="91" t="n"/>
      <c r="BN173" s="91" t="n"/>
      <c r="BO173" s="91" t="n"/>
      <c r="BP173" s="91" t="n"/>
      <c r="BQ173" s="91" t="n"/>
      <c r="BR173" s="91" t="n"/>
      <c r="BS173" s="91" t="n"/>
      <c r="BT173" s="91" t="n"/>
      <c r="BU173" s="91" t="n"/>
      <c r="BV173" s="91" t="n"/>
      <c r="BW173" s="91" t="n"/>
      <c r="BX173" s="91" t="n"/>
      <c r="BY173" s="91" t="n"/>
      <c r="BZ173" s="91" t="n"/>
      <c r="CA173" s="91" t="n"/>
      <c r="CB173" s="91" t="n"/>
      <c r="CC173" s="91" t="n"/>
      <c r="CD173" s="91" t="n"/>
      <c r="CE173" s="91" t="n"/>
      <c r="CF173" s="91" t="n"/>
      <c r="CG173" s="91" t="n"/>
      <c r="CH173" s="91" t="n"/>
      <c r="CI173" s="91" t="n"/>
      <c r="CJ173" s="91" t="n"/>
      <c r="CK173" s="91" t="n"/>
      <c r="CL173" s="91" t="n"/>
      <c r="CM173" s="91" t="n"/>
      <c r="CN173" s="91" t="n"/>
      <c r="CO173" s="91" t="n"/>
      <c r="CP173" s="91" t="n"/>
      <c r="CQ173" s="91" t="n"/>
      <c r="CR173" s="91" t="n"/>
      <c r="CS173" s="91" t="n"/>
      <c r="CT173" s="91" t="n"/>
      <c r="CU173" s="91" t="n"/>
      <c r="CV173" s="91" t="n"/>
      <c r="CW173" s="91" t="n"/>
      <c r="CX173" s="91" t="n"/>
      <c r="CY173" s="91" t="n"/>
      <c r="CZ173" s="91" t="n"/>
    </row>
    <row r="174" ht="13.15" customFormat="1" customHeight="1" s="83">
      <c r="A174" s="81">
        <f>D174</f>
        <v/>
      </c>
      <c r="B174" s="81">
        <f>B173</f>
        <v/>
      </c>
      <c r="C174" s="81" t="n"/>
      <c r="D174" s="76" t="inlineStr">
        <is>
          <t>Prime Management Services - Client ID H3110</t>
        </is>
      </c>
      <c r="E174" s="390" t="n"/>
      <c r="F174" s="78" t="n"/>
      <c r="G174" s="111" t="n"/>
      <c r="H174" s="391" t="n"/>
      <c r="I174" s="391" t="n"/>
      <c r="J174" s="392" t="n"/>
      <c r="K174" s="393" t="n"/>
      <c r="L174" s="393" t="n"/>
      <c r="M174" s="393" t="n"/>
      <c r="N174" s="111" t="n"/>
      <c r="O174" s="111" t="n"/>
      <c r="P174" s="111" t="n"/>
      <c r="Q174" s="111" t="n"/>
      <c r="R174" s="111" t="n"/>
      <c r="S174" s="111" t="n"/>
      <c r="T174" s="111" t="n"/>
      <c r="U174" s="111" t="n"/>
      <c r="V174" s="111" t="n"/>
      <c r="W174" s="111" t="n"/>
      <c r="X174" s="111" t="n"/>
      <c r="Y174" s="111" t="n"/>
      <c r="Z174" s="111" t="n"/>
      <c r="AA174" s="111" t="n"/>
      <c r="AB174" s="111" t="n"/>
      <c r="AC174" s="111" t="n"/>
      <c r="AD174" s="111" t="n"/>
      <c r="AE174" s="111" t="n"/>
      <c r="AF174" s="111" t="n"/>
      <c r="AG174" s="111" t="n"/>
      <c r="AH174" s="111" t="n"/>
      <c r="AI174" s="111" t="n"/>
      <c r="AJ174" s="111" t="n"/>
      <c r="AK174" s="111" t="n"/>
      <c r="AL174" s="111" t="n"/>
      <c r="AM174" s="111" t="n"/>
      <c r="AN174" s="111" t="n"/>
      <c r="AO174" s="111" t="n"/>
      <c r="AP174" s="111" t="n"/>
      <c r="AQ174" s="111" t="n"/>
      <c r="AR174" s="111" t="n"/>
      <c r="AS174" s="111" t="n"/>
      <c r="AT174" s="111" t="n"/>
      <c r="AU174" s="111" t="n"/>
      <c r="AV174" s="111" t="n"/>
      <c r="AW174" s="111" t="n"/>
      <c r="AX174" s="111" t="n"/>
      <c r="AY174" s="111" t="n"/>
      <c r="AZ174" s="111" t="n"/>
      <c r="BA174" s="111" t="n"/>
      <c r="BB174" s="111" t="n"/>
      <c r="BC174" s="111" t="n"/>
      <c r="BD174" s="111" t="n"/>
      <c r="BE174" s="111" t="n"/>
      <c r="BF174" s="111" t="n"/>
      <c r="BG174" s="111" t="n"/>
      <c r="BH174" s="111" t="n"/>
      <c r="BI174" s="111" t="n"/>
      <c r="BJ174" s="111" t="n"/>
      <c r="BK174" s="111" t="n"/>
      <c r="BL174" s="111" t="n"/>
      <c r="BM174" s="111" t="n"/>
      <c r="BN174" s="111" t="n"/>
      <c r="BO174" s="111" t="n"/>
      <c r="BP174" s="111" t="n"/>
      <c r="BQ174" s="111" t="n"/>
      <c r="BR174" s="111" t="n"/>
      <c r="BS174" s="111" t="n"/>
      <c r="BT174" s="111" t="n"/>
      <c r="BU174" s="111" t="n"/>
      <c r="BV174" s="111" t="n"/>
      <c r="BW174" s="111" t="n"/>
      <c r="BX174" s="111" t="n"/>
      <c r="BY174" s="111" t="n"/>
      <c r="BZ174" s="111" t="n"/>
      <c r="CA174" s="111" t="n"/>
      <c r="CB174" s="111" t="n"/>
      <c r="CC174" s="111" t="n"/>
      <c r="CD174" s="111" t="n"/>
      <c r="CE174" s="111" t="n"/>
      <c r="CF174" s="111" t="n"/>
      <c r="CG174" s="111" t="n"/>
      <c r="CH174" s="111" t="n"/>
      <c r="CI174" s="111" t="n"/>
      <c r="CJ174" s="111" t="n"/>
      <c r="CK174" s="111" t="n"/>
      <c r="CL174" s="111" t="n"/>
      <c r="CM174" s="111" t="n"/>
      <c r="CN174" s="111" t="n"/>
      <c r="CO174" s="111" t="n"/>
      <c r="CP174" s="111" t="n"/>
      <c r="CQ174" s="111" t="n"/>
      <c r="CR174" s="111" t="n"/>
      <c r="CS174" s="111" t="n"/>
      <c r="CT174" s="111" t="n"/>
      <c r="CU174" s="111" t="n"/>
      <c r="CV174" s="111" t="n"/>
      <c r="CW174" s="111" t="n"/>
      <c r="CX174" s="111" t="n"/>
      <c r="CY174" s="111" t="n"/>
      <c r="CZ174" s="111" t="n"/>
    </row>
    <row r="175" ht="13.15" customHeight="1">
      <c r="A175" s="81">
        <f>A174</f>
        <v/>
      </c>
      <c r="B175" s="81">
        <f>D175</f>
        <v/>
      </c>
      <c r="C175" s="81">
        <f>A175&amp;B175&amp;F175</f>
        <v/>
      </c>
      <c r="D175" s="64">
        <f>+$D$4</f>
        <v/>
      </c>
      <c r="E175" s="394">
        <f>E4</f>
        <v/>
      </c>
      <c r="F175" s="246" t="inlineStr">
        <is>
          <t>EE</t>
        </is>
      </c>
      <c r="G175" s="244" t="n">
        <v>753</v>
      </c>
      <c r="H175" s="395" t="n">
        <v>671</v>
      </c>
      <c r="I175" s="396">
        <f>+H175-J175</f>
        <v/>
      </c>
      <c r="J175" s="396" t="n">
        <v>54.17</v>
      </c>
      <c r="K175" s="397" t="n"/>
      <c r="L175" s="397" t="n"/>
      <c r="M175" s="397" t="n"/>
      <c r="N175" s="244" t="n">
        <v>267</v>
      </c>
      <c r="O175" s="244" t="n">
        <v>263</v>
      </c>
      <c r="P175" s="244" t="n">
        <v>267</v>
      </c>
      <c r="Q175" s="244" t="n">
        <v>266</v>
      </c>
      <c r="R175" s="244" t="n">
        <v>268</v>
      </c>
      <c r="S175" s="244" t="n">
        <v>272</v>
      </c>
      <c r="T175" s="244" t="n">
        <v>274</v>
      </c>
      <c r="U175" s="244" t="n">
        <v>280</v>
      </c>
      <c r="V175" s="244" t="n">
        <v>279</v>
      </c>
      <c r="W175" s="244" t="n">
        <v>287</v>
      </c>
      <c r="X175" s="244" t="n">
        <v>292</v>
      </c>
      <c r="Y175" s="244" t="n">
        <v>301</v>
      </c>
      <c r="Z175" s="244">
        <f>313+6</f>
        <v/>
      </c>
      <c r="AA175" s="244">
        <f>326+6</f>
        <v/>
      </c>
      <c r="AB175" s="244">
        <f>322+6</f>
        <v/>
      </c>
      <c r="AC175" s="244">
        <f>329+6</f>
        <v/>
      </c>
      <c r="AD175" s="244" t="n">
        <v>337</v>
      </c>
      <c r="AE175" s="244" t="n">
        <v>333</v>
      </c>
      <c r="AF175" s="244" t="n">
        <v>341</v>
      </c>
      <c r="AG175" s="244" t="n">
        <v>348</v>
      </c>
      <c r="AH175" s="244">
        <f>341+6</f>
        <v/>
      </c>
      <c r="AI175" s="244">
        <f>351+6</f>
        <v/>
      </c>
      <c r="AJ175" s="244" t="n">
        <v>384</v>
      </c>
      <c r="AK175" s="244" t="n">
        <v>386</v>
      </c>
      <c r="AL175" s="244">
        <f>607+6</f>
        <v/>
      </c>
      <c r="AM175" s="244" t="n">
        <v>605</v>
      </c>
      <c r="AN175" s="244" t="n">
        <v>596</v>
      </c>
      <c r="AO175" s="244" t="n">
        <v>588</v>
      </c>
      <c r="AP175" s="244" t="n">
        <v>596</v>
      </c>
      <c r="AQ175" s="244" t="n">
        <v>568</v>
      </c>
      <c r="AR175" s="244" t="n">
        <v>568</v>
      </c>
      <c r="AS175" s="244" t="n">
        <v>564</v>
      </c>
      <c r="AT175" s="244" t="n">
        <v>569</v>
      </c>
      <c r="AU175" s="244" t="n">
        <v>584</v>
      </c>
      <c r="AV175" s="244" t="n">
        <v>572</v>
      </c>
      <c r="AW175" s="244" t="n">
        <v>551</v>
      </c>
      <c r="AX175" s="244" t="n">
        <v>556</v>
      </c>
      <c r="AY175" s="244" t="n">
        <v>552</v>
      </c>
      <c r="AZ175" s="244" t="n">
        <v>542</v>
      </c>
      <c r="BA175" s="244" t="n">
        <v>540</v>
      </c>
      <c r="BB175" s="253" t="n">
        <v>547</v>
      </c>
      <c r="BC175" s="253" t="n">
        <v>544</v>
      </c>
      <c r="BD175" s="253" t="n">
        <v>544</v>
      </c>
      <c r="BE175" s="253" t="n">
        <v>541</v>
      </c>
      <c r="BF175" s="253" t="n">
        <v>536</v>
      </c>
      <c r="BG175" s="253" t="n">
        <v>533</v>
      </c>
      <c r="BH175" s="253" t="n">
        <v>530</v>
      </c>
      <c r="BI175" s="253" t="n">
        <v>528</v>
      </c>
      <c r="BJ175" s="253" t="n">
        <v>544</v>
      </c>
      <c r="BK175" s="253" t="n">
        <v>547</v>
      </c>
      <c r="BL175" s="253" t="n">
        <v>522</v>
      </c>
      <c r="BM175" s="253" t="n">
        <v>520</v>
      </c>
      <c r="BN175" s="253" t="n">
        <v>501</v>
      </c>
      <c r="BO175" s="253" t="n">
        <v>501</v>
      </c>
      <c r="BP175" s="253" t="n">
        <v>508</v>
      </c>
      <c r="BQ175" s="253" t="n">
        <v>522</v>
      </c>
      <c r="BR175" s="253" t="n">
        <v>522</v>
      </c>
      <c r="BS175" s="253" t="n">
        <v>535</v>
      </c>
      <c r="BT175" s="244" t="n">
        <v>537</v>
      </c>
      <c r="BU175" s="244" t="n">
        <v>554</v>
      </c>
      <c r="BV175" s="244" t="n">
        <v>565</v>
      </c>
      <c r="BW175" s="244" t="n">
        <v>567</v>
      </c>
      <c r="BX175" s="244" t="n">
        <v>574</v>
      </c>
      <c r="BY175" s="244" t="n">
        <v>574</v>
      </c>
      <c r="BZ175" s="244" t="n">
        <v>575</v>
      </c>
      <c r="CA175" s="244" t="n">
        <v>583</v>
      </c>
      <c r="CB175" s="244" t="n">
        <v>595</v>
      </c>
      <c r="CC175" s="244" t="n">
        <v>594</v>
      </c>
      <c r="CD175" s="244" t="n">
        <v>598</v>
      </c>
      <c r="CE175" s="244" t="n">
        <v>610</v>
      </c>
      <c r="CF175" s="244" t="n">
        <v>628</v>
      </c>
      <c r="CG175" s="244" t="n">
        <v>639</v>
      </c>
      <c r="CH175" s="244" t="n">
        <v>659</v>
      </c>
      <c r="CI175" s="244" t="n">
        <v>655</v>
      </c>
      <c r="CJ175" s="244" t="n">
        <v>652</v>
      </c>
      <c r="CK175" s="244" t="n">
        <v>662</v>
      </c>
      <c r="CL175" s="244" t="n">
        <v>657</v>
      </c>
      <c r="CM175" s="244" t="n">
        <v>663</v>
      </c>
      <c r="CN175" s="244" t="n">
        <v>666</v>
      </c>
      <c r="CO175" s="244" t="n">
        <v>666</v>
      </c>
      <c r="CP175" s="244" t="n">
        <v>652</v>
      </c>
      <c r="CQ175" s="244" t="n">
        <v>643</v>
      </c>
      <c r="CR175" s="244" t="n">
        <v>642</v>
      </c>
      <c r="CS175" s="244" t="n">
        <v>655</v>
      </c>
      <c r="CT175" s="244" t="n">
        <v>689</v>
      </c>
      <c r="CU175" s="244" t="n">
        <v>690</v>
      </c>
      <c r="CV175" s="244" t="n">
        <v>710</v>
      </c>
      <c r="CW175" s="244" t="n">
        <v>733</v>
      </c>
      <c r="CX175" s="323" t="n">
        <v>735</v>
      </c>
      <c r="CY175" s="244" t="n">
        <v>744</v>
      </c>
      <c r="CZ175" s="244" t="n">
        <v>753</v>
      </c>
    </row>
    <row r="176" ht="13.15" customHeight="1">
      <c r="A176" s="81">
        <f>A175</f>
        <v/>
      </c>
      <c r="B176" s="81">
        <f>B175</f>
        <v/>
      </c>
      <c r="C176" s="81">
        <f>A176&amp;B176&amp;F176</f>
        <v/>
      </c>
      <c r="D176" s="22" t="n"/>
      <c r="E176" s="398" t="n"/>
      <c r="F176" s="246" t="inlineStr">
        <is>
          <t>EE &amp; Spouse</t>
        </is>
      </c>
      <c r="G176" s="244" t="n">
        <v>108</v>
      </c>
      <c r="H176" s="395" t="n">
        <v>1409.16</v>
      </c>
      <c r="I176" s="396">
        <f>+H176-J176</f>
        <v/>
      </c>
      <c r="J176" s="396" t="n">
        <v>137.41</v>
      </c>
      <c r="K176" s="397" t="n"/>
      <c r="L176" s="397" t="n"/>
      <c r="M176" s="397" t="n"/>
      <c r="N176" s="244" t="n">
        <v>53</v>
      </c>
      <c r="O176" s="244" t="n">
        <v>55</v>
      </c>
      <c r="P176" s="244" t="n">
        <v>56</v>
      </c>
      <c r="Q176" s="244" t="n">
        <v>55</v>
      </c>
      <c r="R176" s="244" t="n">
        <v>51</v>
      </c>
      <c r="S176" s="244" t="n">
        <v>51</v>
      </c>
      <c r="T176" s="244" t="n">
        <v>55</v>
      </c>
      <c r="U176" s="244" t="n">
        <v>51</v>
      </c>
      <c r="V176" s="244" t="n">
        <v>52</v>
      </c>
      <c r="W176" s="244" t="n">
        <v>57</v>
      </c>
      <c r="X176" s="244" t="n">
        <v>56</v>
      </c>
      <c r="Y176" s="244" t="n">
        <v>56</v>
      </c>
      <c r="Z176" s="244">
        <f>51+2</f>
        <v/>
      </c>
      <c r="AA176" s="244">
        <f>53+2</f>
        <v/>
      </c>
      <c r="AB176" s="244">
        <f>53+2</f>
        <v/>
      </c>
      <c r="AC176" s="244">
        <f>50+2</f>
        <v/>
      </c>
      <c r="AD176" s="244" t="n">
        <v>55</v>
      </c>
      <c r="AE176" s="244" t="n">
        <v>56</v>
      </c>
      <c r="AF176" s="244" t="n">
        <v>56</v>
      </c>
      <c r="AG176" s="244" t="n">
        <v>53</v>
      </c>
      <c r="AH176" s="244">
        <f>52+1</f>
        <v/>
      </c>
      <c r="AI176" s="244">
        <f>51+1</f>
        <v/>
      </c>
      <c r="AJ176" s="244" t="n">
        <v>53</v>
      </c>
      <c r="AK176" s="244" t="n">
        <v>53</v>
      </c>
      <c r="AL176" s="244">
        <f>79+1</f>
        <v/>
      </c>
      <c r="AM176" s="244" t="n">
        <v>83</v>
      </c>
      <c r="AN176" s="244" t="n">
        <v>87</v>
      </c>
      <c r="AO176" s="244" t="n">
        <v>84</v>
      </c>
      <c r="AP176" s="244" t="n">
        <v>84</v>
      </c>
      <c r="AQ176" s="244" t="n">
        <v>81</v>
      </c>
      <c r="AR176" s="244" t="n">
        <v>84</v>
      </c>
      <c r="AS176" s="244" t="n">
        <v>79</v>
      </c>
      <c r="AT176" s="244" t="n">
        <v>77</v>
      </c>
      <c r="AU176" s="244" t="n">
        <v>83</v>
      </c>
      <c r="AV176" s="244" t="n">
        <v>79</v>
      </c>
      <c r="AW176" s="244" t="n">
        <v>77</v>
      </c>
      <c r="AX176" s="244" t="n">
        <v>83</v>
      </c>
      <c r="AY176" s="244" t="n">
        <v>83</v>
      </c>
      <c r="AZ176" s="244" t="n">
        <v>85</v>
      </c>
      <c r="BA176" s="244" t="n">
        <v>81</v>
      </c>
      <c r="BB176" s="253" t="n">
        <v>81</v>
      </c>
      <c r="BC176" s="253" t="n">
        <v>78</v>
      </c>
      <c r="BD176" s="253" t="n">
        <v>75</v>
      </c>
      <c r="BE176" s="253" t="n">
        <v>78</v>
      </c>
      <c r="BF176" s="253" t="n">
        <v>79</v>
      </c>
      <c r="BG176" s="253" t="n">
        <v>81</v>
      </c>
      <c r="BH176" s="253" t="n">
        <v>78</v>
      </c>
      <c r="BI176" s="253" t="n">
        <v>76</v>
      </c>
      <c r="BJ176" s="253" t="n">
        <v>79</v>
      </c>
      <c r="BK176" s="253" t="n">
        <v>81</v>
      </c>
      <c r="BL176" s="253" t="n">
        <v>79</v>
      </c>
      <c r="BM176" s="253" t="n">
        <v>81</v>
      </c>
      <c r="BN176" s="253" t="n">
        <v>81</v>
      </c>
      <c r="BO176" s="253" t="n">
        <v>80</v>
      </c>
      <c r="BP176" s="253" t="n">
        <v>76</v>
      </c>
      <c r="BQ176" s="253" t="n">
        <v>79</v>
      </c>
      <c r="BR176" s="253" t="n">
        <v>77</v>
      </c>
      <c r="BS176" s="253" t="n">
        <v>80</v>
      </c>
      <c r="BT176" s="244" t="n">
        <v>79</v>
      </c>
      <c r="BU176" s="244" t="n">
        <v>79</v>
      </c>
      <c r="BV176" s="244" t="n">
        <v>89</v>
      </c>
      <c r="BW176" s="244" t="n">
        <v>88</v>
      </c>
      <c r="BX176" s="244" t="n">
        <v>90</v>
      </c>
      <c r="BY176" s="244" t="n">
        <v>90</v>
      </c>
      <c r="BZ176" s="244" t="n">
        <v>87</v>
      </c>
      <c r="CA176" s="244" t="n">
        <v>86</v>
      </c>
      <c r="CB176" s="244" t="n">
        <v>87</v>
      </c>
      <c r="CC176" s="244" t="n">
        <v>87</v>
      </c>
      <c r="CD176" s="244" t="n">
        <v>84</v>
      </c>
      <c r="CE176" s="244" t="n">
        <v>85</v>
      </c>
      <c r="CF176" s="244" t="n">
        <v>88</v>
      </c>
      <c r="CG176" s="244" t="n">
        <v>88</v>
      </c>
      <c r="CH176" s="244" t="n">
        <v>85</v>
      </c>
      <c r="CI176" s="244" t="n">
        <v>82</v>
      </c>
      <c r="CJ176" s="244" t="n">
        <v>81</v>
      </c>
      <c r="CK176" s="244" t="n">
        <v>84</v>
      </c>
      <c r="CL176" s="244" t="n">
        <v>81</v>
      </c>
      <c r="CM176" s="244" t="n">
        <v>81</v>
      </c>
      <c r="CN176" s="244" t="n">
        <v>81</v>
      </c>
      <c r="CO176" s="244" t="n">
        <v>81</v>
      </c>
      <c r="CP176" s="244" t="n">
        <v>83</v>
      </c>
      <c r="CQ176" s="244" t="n">
        <v>83</v>
      </c>
      <c r="CR176" s="244" t="n">
        <v>83</v>
      </c>
      <c r="CS176" s="244" t="n">
        <v>85</v>
      </c>
      <c r="CT176" s="244" t="n">
        <v>100</v>
      </c>
      <c r="CU176" s="244" t="n">
        <v>100</v>
      </c>
      <c r="CV176" s="244" t="n">
        <v>108</v>
      </c>
      <c r="CW176" s="244" t="n">
        <v>111</v>
      </c>
      <c r="CX176" s="323" t="n">
        <v>108</v>
      </c>
      <c r="CY176" s="244" t="n">
        <v>106</v>
      </c>
      <c r="CZ176" s="244" t="n">
        <v>108</v>
      </c>
    </row>
    <row r="177" ht="13.15" customHeight="1">
      <c r="A177" s="81">
        <f>A176</f>
        <v/>
      </c>
      <c r="B177" s="81">
        <f>B176</f>
        <v/>
      </c>
      <c r="C177" s="81">
        <f>A177&amp;B177&amp;F177</f>
        <v/>
      </c>
      <c r="D177" s="22" t="n"/>
      <c r="E177" s="398" t="n"/>
      <c r="F177" s="246" t="inlineStr">
        <is>
          <t>EE &amp; Child(ren)</t>
        </is>
      </c>
      <c r="G177" s="244" t="n">
        <v>215</v>
      </c>
      <c r="H177" s="395" t="n">
        <v>1268.22</v>
      </c>
      <c r="I177" s="396">
        <f>+H177-J177</f>
        <v/>
      </c>
      <c r="J177" s="396" t="n">
        <v>112.43</v>
      </c>
      <c r="K177" s="397" t="n"/>
      <c r="L177" s="397" t="n"/>
      <c r="M177" s="397" t="n"/>
      <c r="N177" s="244" t="n">
        <v>72</v>
      </c>
      <c r="O177" s="244" t="n">
        <v>72</v>
      </c>
      <c r="P177" s="244" t="n">
        <v>73</v>
      </c>
      <c r="Q177" s="244" t="n">
        <v>73</v>
      </c>
      <c r="R177" s="244" t="n">
        <v>74</v>
      </c>
      <c r="S177" s="244" t="n">
        <v>74</v>
      </c>
      <c r="T177" s="244" t="n">
        <v>72</v>
      </c>
      <c r="U177" s="244" t="n">
        <v>74</v>
      </c>
      <c r="V177" s="244" t="n">
        <v>75</v>
      </c>
      <c r="W177" s="244" t="n">
        <v>74</v>
      </c>
      <c r="X177" s="244" t="n">
        <v>72</v>
      </c>
      <c r="Y177" s="244" t="n">
        <v>72</v>
      </c>
      <c r="Z177" s="244">
        <f>72+4</f>
        <v/>
      </c>
      <c r="AA177" s="244">
        <f>69+4</f>
        <v/>
      </c>
      <c r="AB177" s="244">
        <f>68+4</f>
        <v/>
      </c>
      <c r="AC177" s="244">
        <f>73+4</f>
        <v/>
      </c>
      <c r="AD177" s="244" t="n">
        <v>79</v>
      </c>
      <c r="AE177" s="244" t="n">
        <v>89</v>
      </c>
      <c r="AF177" s="244" t="n">
        <v>94</v>
      </c>
      <c r="AG177" s="244" t="n">
        <v>95</v>
      </c>
      <c r="AH177" s="244">
        <f>102+4</f>
        <v/>
      </c>
      <c r="AI177" s="244">
        <f>101+4</f>
        <v/>
      </c>
      <c r="AJ177" s="244" t="n">
        <v>106</v>
      </c>
      <c r="AK177" s="244" t="n">
        <v>108</v>
      </c>
      <c r="AL177" s="244">
        <f>216+3</f>
        <v/>
      </c>
      <c r="AM177" s="244" t="n">
        <v>215</v>
      </c>
      <c r="AN177" s="244" t="n">
        <v>222</v>
      </c>
      <c r="AO177" s="244" t="n">
        <v>213</v>
      </c>
      <c r="AP177" s="244" t="n">
        <v>207</v>
      </c>
      <c r="AQ177" s="244" t="n">
        <v>195</v>
      </c>
      <c r="AR177" s="244" t="n">
        <v>195</v>
      </c>
      <c r="AS177" s="244" t="n">
        <v>189</v>
      </c>
      <c r="AT177" s="244" t="n">
        <v>186</v>
      </c>
      <c r="AU177" s="244" t="n">
        <v>201</v>
      </c>
      <c r="AV177" s="244" t="n">
        <v>193</v>
      </c>
      <c r="AW177" s="244" t="n">
        <v>181</v>
      </c>
      <c r="AX177" s="244" t="n">
        <v>179</v>
      </c>
      <c r="AY177" s="244" t="n">
        <v>175</v>
      </c>
      <c r="AZ177" s="244" t="n">
        <v>181</v>
      </c>
      <c r="BA177" s="244" t="n">
        <v>174</v>
      </c>
      <c r="BB177" s="253" t="n">
        <v>175</v>
      </c>
      <c r="BC177" s="253" t="n">
        <v>177</v>
      </c>
      <c r="BD177" s="253" t="n">
        <v>177</v>
      </c>
      <c r="BE177" s="253" t="n">
        <v>175</v>
      </c>
      <c r="BF177" s="253" t="n">
        <v>175</v>
      </c>
      <c r="BG177" s="253" t="n">
        <v>171</v>
      </c>
      <c r="BH177" s="253" t="n">
        <v>169</v>
      </c>
      <c r="BI177" s="253" t="n">
        <v>164</v>
      </c>
      <c r="BJ177" s="253" t="n">
        <v>173</v>
      </c>
      <c r="BK177" s="253" t="n">
        <v>177</v>
      </c>
      <c r="BL177" s="253" t="n">
        <v>173</v>
      </c>
      <c r="BM177" s="253" t="n">
        <v>177</v>
      </c>
      <c r="BN177" s="253" t="n">
        <v>170</v>
      </c>
      <c r="BO177" s="253" t="n">
        <v>166</v>
      </c>
      <c r="BP177" s="253" t="n">
        <v>162</v>
      </c>
      <c r="BQ177" s="253" t="n">
        <v>169</v>
      </c>
      <c r="BR177" s="253" t="n">
        <v>170</v>
      </c>
      <c r="BS177" s="253" t="n">
        <v>177</v>
      </c>
      <c r="BT177" s="244" t="n">
        <v>176</v>
      </c>
      <c r="BU177" s="244" t="n">
        <v>175</v>
      </c>
      <c r="BV177" s="244" t="n">
        <v>188</v>
      </c>
      <c r="BW177" s="244" t="n">
        <v>182</v>
      </c>
      <c r="BX177" s="244" t="n">
        <v>183</v>
      </c>
      <c r="BY177" s="244" t="n">
        <v>183</v>
      </c>
      <c r="BZ177" s="244" t="n">
        <v>184</v>
      </c>
      <c r="CA177" s="244" t="n">
        <v>185</v>
      </c>
      <c r="CB177" s="244" t="n">
        <v>185</v>
      </c>
      <c r="CC177" s="244" t="n">
        <v>187</v>
      </c>
      <c r="CD177" s="244" t="n">
        <v>182</v>
      </c>
      <c r="CE177" s="244" t="n">
        <v>187</v>
      </c>
      <c r="CF177" s="244" t="n">
        <v>191</v>
      </c>
      <c r="CG177" s="244" t="n">
        <v>197</v>
      </c>
      <c r="CH177" s="244" t="n">
        <v>198</v>
      </c>
      <c r="CI177" s="244" t="n">
        <v>201</v>
      </c>
      <c r="CJ177" s="244" t="n">
        <v>198</v>
      </c>
      <c r="CK177" s="244" t="n">
        <v>199</v>
      </c>
      <c r="CL177" s="244" t="n">
        <v>193</v>
      </c>
      <c r="CM177" s="244" t="n">
        <v>193</v>
      </c>
      <c r="CN177" s="244" t="n">
        <v>198</v>
      </c>
      <c r="CO177" s="244" t="n">
        <v>197</v>
      </c>
      <c r="CP177" s="244" t="n">
        <v>195</v>
      </c>
      <c r="CQ177" s="244" t="n">
        <v>194</v>
      </c>
      <c r="CR177" s="244" t="n">
        <v>192</v>
      </c>
      <c r="CS177" s="244" t="n">
        <v>197</v>
      </c>
      <c r="CT177" s="244" t="n">
        <v>216</v>
      </c>
      <c r="CU177" s="244" t="n">
        <v>216</v>
      </c>
      <c r="CV177" s="244" t="n">
        <v>217</v>
      </c>
      <c r="CW177" s="244" t="n">
        <v>218</v>
      </c>
      <c r="CX177" s="323" t="n">
        <v>223</v>
      </c>
      <c r="CY177" s="244" t="n">
        <v>222</v>
      </c>
      <c r="CZ177" s="244" t="n">
        <v>215</v>
      </c>
    </row>
    <row r="178" ht="13.15" customHeight="1">
      <c r="A178" s="81">
        <f>A177</f>
        <v/>
      </c>
      <c r="B178" s="81">
        <f>B177</f>
        <v/>
      </c>
      <c r="C178" s="81">
        <f>A178&amp;B178&amp;F178</f>
        <v/>
      </c>
      <c r="D178" s="22" t="n"/>
      <c r="E178" s="398" t="n"/>
      <c r="F178" s="246" t="inlineStr">
        <is>
          <t>EE &amp; Family</t>
        </is>
      </c>
      <c r="G178" s="244" t="n">
        <v>167</v>
      </c>
      <c r="H178" s="399" t="n">
        <v>2113.73</v>
      </c>
      <c r="I178" s="400">
        <f>+H178-J178</f>
        <v/>
      </c>
      <c r="J178" s="400" t="n">
        <v>281.07</v>
      </c>
      <c r="K178" s="408" t="n"/>
      <c r="L178" s="408" t="n"/>
      <c r="M178" s="408" t="n"/>
      <c r="N178" s="245" t="n">
        <v>90</v>
      </c>
      <c r="O178" s="245" t="n">
        <v>87</v>
      </c>
      <c r="P178" s="245" t="n">
        <v>83</v>
      </c>
      <c r="Q178" s="245" t="n">
        <v>82</v>
      </c>
      <c r="R178" s="245" t="n">
        <v>87</v>
      </c>
      <c r="S178" s="245" t="n">
        <v>92</v>
      </c>
      <c r="T178" s="245" t="n">
        <v>91</v>
      </c>
      <c r="U178" s="245" t="n">
        <v>90</v>
      </c>
      <c r="V178" s="245" t="n">
        <v>91</v>
      </c>
      <c r="W178" s="245" t="n">
        <v>90</v>
      </c>
      <c r="X178" s="245" t="n">
        <v>92</v>
      </c>
      <c r="Y178" s="245" t="n">
        <v>93</v>
      </c>
      <c r="Z178" s="245">
        <f>85+6</f>
        <v/>
      </c>
      <c r="AA178" s="245">
        <f>86+6</f>
        <v/>
      </c>
      <c r="AB178" s="245">
        <f>86+6</f>
        <v/>
      </c>
      <c r="AC178" s="245">
        <f>84+6</f>
        <v/>
      </c>
      <c r="AD178" s="245" t="n">
        <v>92</v>
      </c>
      <c r="AE178" s="245" t="n">
        <v>94</v>
      </c>
      <c r="AF178" s="245" t="n">
        <v>97</v>
      </c>
      <c r="AG178" s="245" t="n">
        <v>101</v>
      </c>
      <c r="AH178" s="245">
        <f>100+5</f>
        <v/>
      </c>
      <c r="AI178" s="245">
        <f>101+6</f>
        <v/>
      </c>
      <c r="AJ178" s="245" t="n">
        <v>112</v>
      </c>
      <c r="AK178" s="245" t="n">
        <v>112</v>
      </c>
      <c r="AL178" s="245">
        <f>132+6</f>
        <v/>
      </c>
      <c r="AM178" s="245" t="n">
        <v>139</v>
      </c>
      <c r="AN178" s="245" t="n">
        <v>136</v>
      </c>
      <c r="AO178" s="245" t="n">
        <v>134</v>
      </c>
      <c r="AP178" s="245" t="n">
        <v>138</v>
      </c>
      <c r="AQ178" s="245" t="n">
        <v>139</v>
      </c>
      <c r="AR178" s="245" t="n">
        <v>139</v>
      </c>
      <c r="AS178" s="245" t="n">
        <v>138</v>
      </c>
      <c r="AT178" s="245" t="n">
        <v>140</v>
      </c>
      <c r="AU178" s="245" t="n">
        <v>147</v>
      </c>
      <c r="AV178" s="245" t="n">
        <v>146</v>
      </c>
      <c r="AW178" s="245" t="n">
        <v>148</v>
      </c>
      <c r="AX178" s="245" t="n">
        <v>138</v>
      </c>
      <c r="AY178" s="245" t="n">
        <v>146</v>
      </c>
      <c r="AZ178" s="245" t="n">
        <v>151</v>
      </c>
      <c r="BA178" s="245" t="n">
        <v>149</v>
      </c>
      <c r="BB178" s="254" t="n">
        <v>149</v>
      </c>
      <c r="BC178" s="254" t="n">
        <v>148</v>
      </c>
      <c r="BD178" s="254" t="n">
        <v>147</v>
      </c>
      <c r="BE178" s="254" t="n">
        <v>147</v>
      </c>
      <c r="BF178" s="254" t="n">
        <v>147</v>
      </c>
      <c r="BG178" s="254" t="n">
        <v>146</v>
      </c>
      <c r="BH178" s="254" t="n">
        <v>138</v>
      </c>
      <c r="BI178" s="254" t="n">
        <v>143</v>
      </c>
      <c r="BJ178" s="254" t="n">
        <v>148</v>
      </c>
      <c r="BK178" s="254" t="n">
        <v>151</v>
      </c>
      <c r="BL178" s="254" t="n">
        <v>146</v>
      </c>
      <c r="BM178" s="254" t="n">
        <v>150</v>
      </c>
      <c r="BN178" s="254" t="n">
        <v>149</v>
      </c>
      <c r="BO178" s="254" t="n">
        <v>144</v>
      </c>
      <c r="BP178" s="254" t="n">
        <v>146</v>
      </c>
      <c r="BQ178" s="254" t="n">
        <v>145</v>
      </c>
      <c r="BR178" s="254" t="n">
        <v>146</v>
      </c>
      <c r="BS178" s="254" t="n">
        <v>146</v>
      </c>
      <c r="BT178" s="244" t="n">
        <v>149</v>
      </c>
      <c r="BU178" s="244" t="n">
        <v>148</v>
      </c>
      <c r="BV178" s="244" t="n">
        <v>148</v>
      </c>
      <c r="BW178" s="244" t="n">
        <v>151</v>
      </c>
      <c r="BX178" s="244" t="n">
        <v>150</v>
      </c>
      <c r="BY178" s="244" t="n">
        <v>150</v>
      </c>
      <c r="BZ178" s="244" t="n">
        <v>148</v>
      </c>
      <c r="CA178" s="244" t="n">
        <v>147</v>
      </c>
      <c r="CB178" s="244" t="n">
        <v>148</v>
      </c>
      <c r="CC178" s="244" t="n">
        <v>150</v>
      </c>
      <c r="CD178" s="244" t="n">
        <v>150</v>
      </c>
      <c r="CE178" s="244" t="n">
        <v>148</v>
      </c>
      <c r="CF178" s="244" t="n">
        <v>150</v>
      </c>
      <c r="CG178" s="244" t="n">
        <v>149</v>
      </c>
      <c r="CH178" s="244" t="n">
        <v>150</v>
      </c>
      <c r="CI178" s="244" t="n">
        <v>155</v>
      </c>
      <c r="CJ178" s="244" t="n">
        <v>153</v>
      </c>
      <c r="CK178" s="244" t="n">
        <v>155</v>
      </c>
      <c r="CL178" s="244" t="n">
        <v>156</v>
      </c>
      <c r="CM178" s="244" t="n">
        <v>154</v>
      </c>
      <c r="CN178" s="244" t="n">
        <v>156</v>
      </c>
      <c r="CO178" s="244" t="n">
        <v>156</v>
      </c>
      <c r="CP178" s="244" t="n">
        <v>160</v>
      </c>
      <c r="CQ178" s="244" t="n">
        <v>160</v>
      </c>
      <c r="CR178" s="244" t="n">
        <v>158</v>
      </c>
      <c r="CS178" s="244" t="n">
        <v>157</v>
      </c>
      <c r="CT178" s="244" t="n">
        <v>158</v>
      </c>
      <c r="CU178" s="244" t="n">
        <v>163</v>
      </c>
      <c r="CV178" s="244" t="n">
        <v>161</v>
      </c>
      <c r="CW178" s="244" t="n">
        <v>162</v>
      </c>
      <c r="CX178" s="323" t="n">
        <v>161</v>
      </c>
      <c r="CY178" s="244" t="n">
        <v>163</v>
      </c>
      <c r="CZ178" s="244" t="n">
        <v>167</v>
      </c>
    </row>
    <row r="179" ht="13.15" customHeight="1">
      <c r="A179" s="81">
        <f>A178</f>
        <v/>
      </c>
      <c r="B179" s="81">
        <f>B178</f>
        <v/>
      </c>
      <c r="D179" s="20" t="n"/>
      <c r="E179" s="398" t="n"/>
      <c r="F179" s="69" t="inlineStr">
        <is>
          <t>Estimated Monthly Premium</t>
        </is>
      </c>
      <c r="G179" s="94">
        <f>SUM(G175:G178)</f>
        <v/>
      </c>
      <c r="H179" s="401">
        <f>SUMPRODUCT(H175:H178,$G175:$G178)</f>
        <v/>
      </c>
      <c r="I179" s="401">
        <f>SUMPRODUCT(I175:I178,$G175:$G178)</f>
        <v/>
      </c>
      <c r="J179" s="401">
        <f>SUMPRODUCT(J175:J178,$G175:$G178)</f>
        <v/>
      </c>
      <c r="K179" s="402" t="n"/>
      <c r="L179" s="402" t="n"/>
      <c r="M179" s="402" t="n"/>
      <c r="N179" s="94" t="n">
        <v>482</v>
      </c>
      <c r="O179" s="94" t="n">
        <v>477</v>
      </c>
      <c r="P179" s="94" t="n">
        <v>479</v>
      </c>
      <c r="Q179" s="94" t="n">
        <v>476</v>
      </c>
      <c r="R179" s="94" t="n">
        <v>480</v>
      </c>
      <c r="S179" s="94">
        <f>SUM(S175:S178)</f>
        <v/>
      </c>
      <c r="T179" s="94">
        <f>SUM(T175:T178)</f>
        <v/>
      </c>
      <c r="U179" s="94">
        <f>SUM(U175:U178)</f>
        <v/>
      </c>
      <c r="V179" s="94">
        <f>SUM(V175:V178)</f>
        <v/>
      </c>
      <c r="W179" s="94">
        <f>SUM(W175:W178)</f>
        <v/>
      </c>
      <c r="X179" s="94">
        <f>SUM(X175:X178)</f>
        <v/>
      </c>
      <c r="Y179" s="94">
        <f>SUM(Y175:Y178)</f>
        <v/>
      </c>
      <c r="Z179" s="94">
        <f>SUM(Z175:Z178)</f>
        <v/>
      </c>
      <c r="AA179" s="94">
        <f>SUM(AA175:AA178)</f>
        <v/>
      </c>
      <c r="AB179" s="94">
        <f>SUM(AB175:AB178)</f>
        <v/>
      </c>
      <c r="AC179" s="94">
        <f>SUM(AC175:AC178)</f>
        <v/>
      </c>
      <c r="AD179" s="94">
        <f>SUM(AD175:AD178)</f>
        <v/>
      </c>
      <c r="AE179" s="94">
        <f>SUM(AE175:AE178)</f>
        <v/>
      </c>
      <c r="AF179" s="94">
        <f>SUM(AF175:AF178)</f>
        <v/>
      </c>
      <c r="AG179" s="94">
        <f>SUM(AG175:AG178)</f>
        <v/>
      </c>
      <c r="AH179" s="94">
        <f>SUM(AH175:AH178)</f>
        <v/>
      </c>
      <c r="AI179" s="94">
        <f>SUM(AI175:AI178)</f>
        <v/>
      </c>
      <c r="AJ179" s="94">
        <f>SUM(AJ175:AJ178)</f>
        <v/>
      </c>
      <c r="AK179" s="94">
        <f>SUM(AK175:AK178)</f>
        <v/>
      </c>
      <c r="AL179" s="94">
        <f>SUM(AL175:AL178)</f>
        <v/>
      </c>
      <c r="AM179" s="94">
        <f>SUM(AM175:AM178)</f>
        <v/>
      </c>
      <c r="AN179" s="94">
        <f>SUM(AN175:AN178)</f>
        <v/>
      </c>
      <c r="AO179" s="94">
        <f>SUM(AO175:AO178)</f>
        <v/>
      </c>
      <c r="AP179" s="94">
        <f>SUM(AP175:AP178)</f>
        <v/>
      </c>
      <c r="AQ179" s="94">
        <f>SUM(AQ175:AQ178)</f>
        <v/>
      </c>
      <c r="AR179" s="94">
        <f>SUM(AR175:AR178)</f>
        <v/>
      </c>
      <c r="AS179" s="94">
        <f>SUM(AS175:AS178)</f>
        <v/>
      </c>
      <c r="AT179" s="94">
        <f>SUM(AT175:AT178)</f>
        <v/>
      </c>
      <c r="AU179" s="94">
        <f>SUM(AU175:AU178)</f>
        <v/>
      </c>
      <c r="AV179" s="94">
        <f>SUM(AV175:AV178)</f>
        <v/>
      </c>
      <c r="AW179" s="94">
        <f>SUM(AW175:AW178)</f>
        <v/>
      </c>
      <c r="AX179" s="94">
        <f>SUM(AX175:AX178)</f>
        <v/>
      </c>
      <c r="AY179" s="94">
        <f>SUM(AY175:AY178)</f>
        <v/>
      </c>
      <c r="AZ179" s="94">
        <f>SUM(AZ175:AZ178)</f>
        <v/>
      </c>
      <c r="BA179" s="94">
        <f>SUM(BA175:BA178)</f>
        <v/>
      </c>
      <c r="BB179" s="94">
        <f>SUM(BB175:BB178)</f>
        <v/>
      </c>
      <c r="BC179" s="94">
        <f>SUM(BC175:BC178)</f>
        <v/>
      </c>
      <c r="BD179" s="94">
        <f>SUM(BD175:BD178)</f>
        <v/>
      </c>
      <c r="BE179" s="94">
        <f>SUM(BE175:BE178)</f>
        <v/>
      </c>
      <c r="BF179" s="94">
        <f>SUM(BF175:BF178)</f>
        <v/>
      </c>
      <c r="BG179" s="94">
        <f>SUM(BG175:BG178)</f>
        <v/>
      </c>
      <c r="BH179" s="94">
        <f>SUM(BH175:BH178)</f>
        <v/>
      </c>
      <c r="BI179" s="94">
        <f>SUM(BI175:BI178)</f>
        <v/>
      </c>
      <c r="BJ179" s="94">
        <f>SUM(BJ175:BJ178)</f>
        <v/>
      </c>
      <c r="BK179" s="94">
        <f>SUM(BK175:BK178)</f>
        <v/>
      </c>
      <c r="BL179" s="94">
        <f>SUM(BL175:BL178)</f>
        <v/>
      </c>
      <c r="BM179" s="94">
        <f>SUM(BM175:BM178)</f>
        <v/>
      </c>
      <c r="BN179" s="94">
        <f>SUM(BN175:BN178)</f>
        <v/>
      </c>
      <c r="BO179" s="94">
        <f>SUM(BO175:BO178)</f>
        <v/>
      </c>
      <c r="BP179" s="94">
        <f>SUM(BP175:BP178)</f>
        <v/>
      </c>
      <c r="BQ179" s="94">
        <f>SUM(BQ175:BQ178)</f>
        <v/>
      </c>
      <c r="BR179" s="94">
        <f>SUM(BR175:BR178)</f>
        <v/>
      </c>
      <c r="BS179" s="94">
        <f>SUM(BS175:BS178)</f>
        <v/>
      </c>
      <c r="BT179" s="94">
        <f>SUM(BT175:BT178)</f>
        <v/>
      </c>
      <c r="BU179" s="94">
        <f>SUM(BU175:BU178)</f>
        <v/>
      </c>
      <c r="BV179" s="94">
        <f>SUM(BV175:BV178)</f>
        <v/>
      </c>
      <c r="BW179" s="94">
        <f>SUM(BW175:BW178)</f>
        <v/>
      </c>
      <c r="BX179" s="94">
        <f>SUM(BX175:BX178)</f>
        <v/>
      </c>
      <c r="BY179" s="94">
        <f>SUM(BY175:BY178)</f>
        <v/>
      </c>
      <c r="BZ179" s="94">
        <f>SUM(BZ175:BZ178)</f>
        <v/>
      </c>
      <c r="CA179" s="94">
        <f>SUM(CA175:CA178)</f>
        <v/>
      </c>
      <c r="CB179" s="94">
        <f>SUM(CB175:CB178)</f>
        <v/>
      </c>
      <c r="CC179" s="94">
        <f>SUM(CC175:CC178)</f>
        <v/>
      </c>
      <c r="CD179" s="94">
        <f>SUM(CD175:CD178)</f>
        <v/>
      </c>
      <c r="CE179" s="94">
        <f>SUM(CE175:CE178)</f>
        <v/>
      </c>
      <c r="CF179" s="94">
        <f>SUM(CF175:CF178)</f>
        <v/>
      </c>
      <c r="CG179" s="94">
        <f>SUM(CG175:CG178)</f>
        <v/>
      </c>
      <c r="CH179" s="94">
        <f>SUM(CH175:CH178)</f>
        <v/>
      </c>
      <c r="CI179" s="94">
        <f>SUM(CI175:CI178)</f>
        <v/>
      </c>
      <c r="CJ179" s="94">
        <f>SUM(CJ175:CJ178)</f>
        <v/>
      </c>
      <c r="CK179" s="94">
        <f>SUM(CK175:CK178)</f>
        <v/>
      </c>
      <c r="CL179" s="94">
        <f>SUM(CL175:CL178)</f>
        <v/>
      </c>
      <c r="CM179" s="94">
        <f>SUM(CM175:CM178)</f>
        <v/>
      </c>
      <c r="CN179" s="94">
        <f>SUM(CN175:CN178)</f>
        <v/>
      </c>
      <c r="CO179" s="94">
        <f>SUM(CO175:CO178)</f>
        <v/>
      </c>
      <c r="CP179" s="94">
        <f>SUM(CP175:CP178)</f>
        <v/>
      </c>
      <c r="CQ179" s="94">
        <f>SUM(CQ175:CQ178)</f>
        <v/>
      </c>
      <c r="CR179" s="94">
        <f>SUM(CR175:CR178)</f>
        <v/>
      </c>
      <c r="CS179" s="94">
        <f>SUM(CS175:CS178)</f>
        <v/>
      </c>
      <c r="CT179" s="94">
        <f>SUM(CT175:CT178)</f>
        <v/>
      </c>
      <c r="CU179" s="94" t="n">
        <v>1169</v>
      </c>
      <c r="CV179" s="94">
        <f>SUM(CV175:CV178)</f>
        <v/>
      </c>
      <c r="CW179" s="94">
        <f>SUM(CW175:CW178)</f>
        <v/>
      </c>
      <c r="CX179" s="94">
        <f>SUM(CX175:CX178)</f>
        <v/>
      </c>
      <c r="CY179" s="94">
        <f>SUM(CY175:CY178)</f>
        <v/>
      </c>
      <c r="CZ179" s="94">
        <f>SUM(CZ175:CZ178)</f>
        <v/>
      </c>
    </row>
    <row r="180" ht="13.15" customFormat="1" customHeight="1" s="315">
      <c r="A180" s="81">
        <f>A179</f>
        <v/>
      </c>
      <c r="B180" s="81">
        <f>B179</f>
        <v/>
      </c>
      <c r="C180" s="81" t="n"/>
      <c r="D180" s="20" t="n"/>
      <c r="E180" s="398" t="n"/>
      <c r="F180" s="12" t="n"/>
      <c r="G180" s="16" t="n"/>
      <c r="H180" s="403" t="n"/>
      <c r="I180" s="403" t="n"/>
      <c r="J180" s="403" t="n"/>
      <c r="K180" s="404" t="n"/>
      <c r="L180" s="404" t="n"/>
      <c r="M180" s="404" t="n"/>
      <c r="N180" s="16" t="n"/>
      <c r="O180" s="16" t="n"/>
      <c r="P180" s="16" t="n"/>
      <c r="Q180" s="16" t="n"/>
      <c r="R180" s="16" t="n"/>
      <c r="S180" s="16" t="n"/>
      <c r="T180" s="16" t="n"/>
      <c r="U180" s="16" t="n"/>
      <c r="V180" s="16" t="n"/>
      <c r="W180" s="16" t="n"/>
      <c r="X180" s="16" t="n"/>
      <c r="Y180" s="16" t="n"/>
      <c r="Z180" s="16" t="n"/>
      <c r="AA180" s="16" t="n"/>
      <c r="AB180" s="16" t="n"/>
      <c r="AC180" s="16" t="n"/>
      <c r="AD180" s="16" t="n"/>
      <c r="AE180" s="16" t="n"/>
      <c r="AF180" s="16" t="n"/>
      <c r="AG180" s="16" t="n"/>
      <c r="AH180" s="16" t="n"/>
      <c r="AI180" s="16" t="n"/>
      <c r="AJ180" s="16" t="n"/>
      <c r="AK180" s="16" t="n"/>
      <c r="AL180" s="16" t="n"/>
      <c r="AM180" s="16" t="n"/>
      <c r="AN180" s="16" t="n"/>
      <c r="AO180" s="16" t="n"/>
      <c r="AP180" s="16" t="n"/>
      <c r="AQ180" s="16" t="n"/>
      <c r="AR180" s="16" t="n"/>
      <c r="AS180" s="16" t="n"/>
      <c r="AT180" s="16" t="n"/>
      <c r="AU180" s="16" t="n"/>
      <c r="AV180" s="16" t="n"/>
      <c r="AW180" s="16" t="n"/>
      <c r="AX180" s="16" t="n"/>
      <c r="AY180" s="16" t="n"/>
      <c r="AZ180" s="16" t="n"/>
      <c r="BA180" s="16" t="n"/>
      <c r="BB180" s="16" t="n"/>
      <c r="BC180" s="16" t="n"/>
      <c r="BD180" s="16" t="n"/>
      <c r="BE180" s="16" t="n"/>
      <c r="BF180" s="16" t="n"/>
      <c r="BG180" s="16" t="n"/>
      <c r="BH180" s="16" t="n"/>
      <c r="BI180" s="16" t="n"/>
      <c r="BJ180" s="16" t="n"/>
      <c r="BK180" s="16" t="n"/>
      <c r="BL180" s="16" t="n"/>
      <c r="BM180" s="16" t="n"/>
      <c r="BN180" s="16" t="n"/>
      <c r="BO180" s="16" t="n"/>
      <c r="BP180" s="16" t="n"/>
      <c r="BQ180" s="16" t="n"/>
      <c r="BR180" s="16" t="n"/>
      <c r="BS180" s="16" t="n"/>
      <c r="BT180" s="16" t="n"/>
      <c r="BU180" s="16" t="n"/>
      <c r="BV180" s="16" t="n"/>
      <c r="BW180" s="16" t="n"/>
      <c r="BX180" s="16" t="n"/>
      <c r="BY180" s="16" t="n"/>
      <c r="BZ180" s="16" t="n"/>
      <c r="CA180" s="16" t="n"/>
      <c r="CB180" s="16" t="n"/>
      <c r="CC180" s="16" t="n"/>
      <c r="CD180" s="16" t="n"/>
      <c r="CE180" s="16" t="n"/>
      <c r="CF180" s="16" t="n"/>
      <c r="CG180" s="16" t="n"/>
      <c r="CH180" s="16" t="n"/>
      <c r="CI180" s="16" t="n"/>
      <c r="CJ180" s="16" t="n"/>
      <c r="CK180" s="16" t="n"/>
      <c r="CL180" s="16" t="n"/>
      <c r="CM180" s="16" t="n"/>
      <c r="CN180" s="16" t="n"/>
      <c r="CO180" s="16" t="n"/>
      <c r="CP180" s="16" t="n"/>
      <c r="CQ180" s="16" t="n"/>
      <c r="CR180" s="16" t="n"/>
      <c r="CS180" s="16" t="n"/>
      <c r="CT180" s="16" t="n"/>
      <c r="CU180" s="16" t="n"/>
      <c r="CV180" s="16" t="n"/>
      <c r="CW180" s="16" t="n"/>
      <c r="CX180" s="16" t="n"/>
      <c r="CY180" s="16" t="n"/>
      <c r="CZ180" s="16" t="n"/>
    </row>
    <row r="181" ht="13.15" customFormat="1" customHeight="1" s="315">
      <c r="A181" s="81">
        <f>A180</f>
        <v/>
      </c>
      <c r="B181" s="81">
        <f>D181</f>
        <v/>
      </c>
      <c r="C181" s="81">
        <f>A181&amp;B181&amp;F181</f>
        <v/>
      </c>
      <c r="D181" s="64" t="inlineStr">
        <is>
          <t xml:space="preserve">PRIME VALUE PLAN (Self-Insured) </t>
        </is>
      </c>
      <c r="E181" s="394">
        <f>E4</f>
        <v/>
      </c>
      <c r="F181" s="246" t="inlineStr">
        <is>
          <t>EE</t>
        </is>
      </c>
      <c r="G181" s="244" t="n">
        <v>34</v>
      </c>
      <c r="H181" s="396" t="n">
        <v>518.77</v>
      </c>
      <c r="I181" s="396" t="n">
        <v>405.57</v>
      </c>
      <c r="J181" s="396" t="n">
        <v>113.2</v>
      </c>
      <c r="K181" s="397" t="n"/>
      <c r="L181" s="397" t="n"/>
      <c r="M181" s="397" t="n"/>
      <c r="N181" s="244" t="n">
        <v>6</v>
      </c>
      <c r="O181" s="244" t="n">
        <v>6</v>
      </c>
      <c r="P181" s="244" t="n">
        <v>6</v>
      </c>
      <c r="Q181" s="244" t="n">
        <v>6</v>
      </c>
      <c r="R181" s="244" t="n">
        <v>6</v>
      </c>
      <c r="S181" s="244" t="n">
        <v>6</v>
      </c>
      <c r="T181" s="244" t="n">
        <v>7</v>
      </c>
      <c r="U181" s="244" t="n">
        <v>6</v>
      </c>
      <c r="V181" s="244" t="n">
        <v>6</v>
      </c>
      <c r="W181" s="244" t="n">
        <v>5</v>
      </c>
      <c r="X181" s="244" t="n">
        <v>5</v>
      </c>
      <c r="Y181" s="244" t="n">
        <v>5</v>
      </c>
      <c r="Z181" s="244" t="n">
        <v>7</v>
      </c>
      <c r="AA181" s="244" t="n">
        <v>5</v>
      </c>
      <c r="AB181" s="244" t="n">
        <v>4</v>
      </c>
      <c r="AC181" s="244" t="n">
        <v>6</v>
      </c>
      <c r="AD181" s="244" t="n">
        <v>6</v>
      </c>
      <c r="AE181" s="244" t="n">
        <v>7</v>
      </c>
      <c r="AF181" s="244" t="n">
        <v>7</v>
      </c>
      <c r="AG181" s="244" t="n">
        <v>8</v>
      </c>
      <c r="AH181" s="244" t="n">
        <v>13</v>
      </c>
      <c r="AI181" s="244" t="n">
        <v>17</v>
      </c>
      <c r="AJ181" s="244" t="n">
        <v>16</v>
      </c>
      <c r="AK181" s="244" t="n">
        <v>15</v>
      </c>
      <c r="AL181" s="244" t="n">
        <v>13</v>
      </c>
      <c r="AM181" s="244" t="n">
        <v>13</v>
      </c>
      <c r="AN181" s="244" t="n">
        <v>15</v>
      </c>
      <c r="AO181" s="244" t="n">
        <v>15</v>
      </c>
      <c r="AP181" s="244" t="n">
        <v>15</v>
      </c>
      <c r="AQ181" s="244" t="n">
        <v>15</v>
      </c>
      <c r="AR181" s="244" t="n">
        <v>16</v>
      </c>
      <c r="AS181" s="244" t="n">
        <v>16</v>
      </c>
      <c r="AT181" s="244" t="n">
        <v>16</v>
      </c>
      <c r="AU181" s="244" t="n">
        <v>19</v>
      </c>
      <c r="AV181" s="244" t="n">
        <v>21</v>
      </c>
      <c r="AW181" s="244" t="n">
        <v>19</v>
      </c>
      <c r="AX181" s="244" t="n">
        <v>18</v>
      </c>
      <c r="AY181" s="244" t="n">
        <v>17</v>
      </c>
      <c r="AZ181" s="244" t="n">
        <v>17</v>
      </c>
      <c r="BA181" s="244" t="n">
        <v>19</v>
      </c>
      <c r="BB181" s="244" t="n">
        <v>23</v>
      </c>
      <c r="BC181" s="244" t="n">
        <v>20</v>
      </c>
      <c r="BD181" s="244" t="n">
        <v>22</v>
      </c>
      <c r="BE181" s="244" t="n">
        <v>20</v>
      </c>
      <c r="BF181" s="244" t="n">
        <v>20</v>
      </c>
      <c r="BG181" s="244" t="n">
        <v>21</v>
      </c>
      <c r="BH181" s="244" t="n">
        <v>19</v>
      </c>
      <c r="BI181" s="244" t="n">
        <v>20</v>
      </c>
      <c r="BJ181" s="244" t="n">
        <v>27</v>
      </c>
      <c r="BK181" s="244" t="n">
        <v>29</v>
      </c>
      <c r="BL181" s="244" t="n">
        <v>27</v>
      </c>
      <c r="BM181" s="244" t="n">
        <v>31</v>
      </c>
      <c r="BN181" s="244" t="n">
        <v>31</v>
      </c>
      <c r="BO181" s="244" t="n">
        <v>30</v>
      </c>
      <c r="BP181" s="244" t="n">
        <v>30</v>
      </c>
      <c r="BQ181" s="244" t="n">
        <v>32</v>
      </c>
      <c r="BR181" s="244" t="n">
        <v>31</v>
      </c>
      <c r="BS181" s="244" t="n">
        <v>33</v>
      </c>
      <c r="BT181" s="244" t="n">
        <v>35</v>
      </c>
      <c r="BU181" s="244" t="n">
        <v>35</v>
      </c>
      <c r="BV181" s="244" t="n">
        <v>34</v>
      </c>
      <c r="BW181" s="244" t="n">
        <v>35</v>
      </c>
      <c r="BX181" s="244" t="n">
        <v>36</v>
      </c>
      <c r="BY181" s="244" t="n">
        <v>36</v>
      </c>
      <c r="BZ181" s="244" t="n">
        <v>34</v>
      </c>
      <c r="CA181" s="244" t="n">
        <v>36</v>
      </c>
      <c r="CB181" s="244" t="n">
        <v>38</v>
      </c>
      <c r="CC181" s="244" t="n">
        <v>39</v>
      </c>
      <c r="CD181" s="244" t="n">
        <v>40</v>
      </c>
      <c r="CE181" s="244" t="n">
        <v>37</v>
      </c>
      <c r="CF181" s="244" t="n">
        <v>37</v>
      </c>
      <c r="CG181" s="244" t="n">
        <v>38</v>
      </c>
      <c r="CH181" s="244" t="n">
        <v>38</v>
      </c>
      <c r="CI181" s="244" t="n">
        <v>38</v>
      </c>
      <c r="CJ181" s="244" t="n">
        <v>41</v>
      </c>
      <c r="CK181" s="244" t="n">
        <v>40</v>
      </c>
      <c r="CL181" s="244" t="n">
        <v>39</v>
      </c>
      <c r="CM181" s="244" t="n">
        <v>40</v>
      </c>
      <c r="CN181" s="244" t="n">
        <v>36</v>
      </c>
      <c r="CO181" s="244" t="n">
        <v>36</v>
      </c>
      <c r="CP181" s="244" t="n">
        <v>33</v>
      </c>
      <c r="CQ181" s="244" t="n">
        <v>34</v>
      </c>
      <c r="CR181" s="244" t="n">
        <v>35</v>
      </c>
      <c r="CS181" s="244" t="n">
        <v>36</v>
      </c>
      <c r="CT181" s="244" t="n">
        <v>31</v>
      </c>
      <c r="CU181" s="244" t="n">
        <v>31</v>
      </c>
      <c r="CV181" s="244" t="n">
        <v>31</v>
      </c>
      <c r="CW181" s="244" t="n">
        <v>30</v>
      </c>
      <c r="CX181" s="323" t="n">
        <v>34</v>
      </c>
      <c r="CY181" s="244" t="n">
        <v>34</v>
      </c>
      <c r="CZ181" s="244" t="n">
        <v>35</v>
      </c>
    </row>
    <row r="182" ht="13.15" customFormat="1" customHeight="1" s="315">
      <c r="A182" s="81">
        <f>A181</f>
        <v/>
      </c>
      <c r="B182" s="81">
        <f>B181</f>
        <v/>
      </c>
      <c r="C182" s="81">
        <f>A182&amp;B182&amp;F182</f>
        <v/>
      </c>
      <c r="D182" s="22" t="n"/>
      <c r="E182" s="398" t="n"/>
      <c r="F182" s="246" t="inlineStr">
        <is>
          <t>EE &amp; Spouse</t>
        </is>
      </c>
      <c r="G182" s="244" t="n">
        <v>3</v>
      </c>
      <c r="H182" s="396" t="n">
        <v>1037.57</v>
      </c>
      <c r="I182" s="396">
        <f>+H182-J182</f>
        <v/>
      </c>
      <c r="J182" s="396" t="n">
        <v>240.98</v>
      </c>
      <c r="K182" s="397" t="n"/>
      <c r="L182" s="397" t="n"/>
      <c r="M182" s="397" t="n"/>
      <c r="N182" s="244" t="n">
        <v>0</v>
      </c>
      <c r="O182" s="244" t="n">
        <v>0</v>
      </c>
      <c r="P182" s="244" t="n">
        <v>0</v>
      </c>
      <c r="Q182" s="244" t="n">
        <v>0</v>
      </c>
      <c r="R182" s="244" t="n">
        <v>0</v>
      </c>
      <c r="S182" s="244" t="n">
        <v>0</v>
      </c>
      <c r="T182" s="244" t="n">
        <v>0</v>
      </c>
      <c r="U182" s="244" t="n">
        <v>0</v>
      </c>
      <c r="V182" s="244" t="n">
        <v>0</v>
      </c>
      <c r="W182" s="244" t="n">
        <v>0</v>
      </c>
      <c r="X182" s="244" t="n">
        <v>0</v>
      </c>
      <c r="Y182" s="244" t="n">
        <v>0</v>
      </c>
      <c r="Z182" s="244" t="n">
        <v>2</v>
      </c>
      <c r="AA182" s="244" t="n">
        <v>2</v>
      </c>
      <c r="AB182" s="244" t="n">
        <v>2</v>
      </c>
      <c r="AC182" s="244" t="n">
        <v>2</v>
      </c>
      <c r="AD182" s="244" t="n">
        <v>2</v>
      </c>
      <c r="AE182" s="244" t="n">
        <v>2</v>
      </c>
      <c r="AF182" s="244" t="n">
        <v>2</v>
      </c>
      <c r="AG182" s="244" t="n">
        <v>2</v>
      </c>
      <c r="AH182" s="244" t="n">
        <v>1</v>
      </c>
      <c r="AI182" s="244" t="n">
        <v>1</v>
      </c>
      <c r="AJ182" s="244" t="n">
        <v>2</v>
      </c>
      <c r="AK182" s="244" t="n">
        <v>2</v>
      </c>
      <c r="AL182" s="244" t="n">
        <v>3</v>
      </c>
      <c r="AM182" s="244" t="n">
        <v>2</v>
      </c>
      <c r="AN182" s="244" t="n">
        <v>2</v>
      </c>
      <c r="AO182" s="244" t="n">
        <v>2</v>
      </c>
      <c r="AP182" s="244" t="n">
        <v>2</v>
      </c>
      <c r="AQ182" s="244" t="n">
        <v>2</v>
      </c>
      <c r="AR182" s="244" t="n">
        <v>3</v>
      </c>
      <c r="AS182" s="244" t="n">
        <v>3</v>
      </c>
      <c r="AT182" s="244" t="n">
        <v>3</v>
      </c>
      <c r="AU182" s="244" t="n">
        <v>4</v>
      </c>
      <c r="AV182" s="244" t="n">
        <v>4</v>
      </c>
      <c r="AW182" s="244" t="n">
        <v>4</v>
      </c>
      <c r="AX182" s="244" t="n">
        <v>2</v>
      </c>
      <c r="AY182" s="244" t="n">
        <v>2</v>
      </c>
      <c r="AZ182" s="244" t="n">
        <v>2</v>
      </c>
      <c r="BA182" s="244" t="n">
        <v>2</v>
      </c>
      <c r="BB182" s="244" t="n">
        <v>2</v>
      </c>
      <c r="BC182" s="244" t="n">
        <v>2</v>
      </c>
      <c r="BD182" s="244" t="n">
        <v>2</v>
      </c>
      <c r="BE182" s="244" t="n">
        <v>2</v>
      </c>
      <c r="BF182" s="244" t="n">
        <v>3</v>
      </c>
      <c r="BG182" s="244" t="n">
        <v>2</v>
      </c>
      <c r="BH182" s="244" t="n">
        <v>2</v>
      </c>
      <c r="BI182" s="244" t="n">
        <v>2</v>
      </c>
      <c r="BJ182" s="244" t="n">
        <v>2</v>
      </c>
      <c r="BK182" s="244" t="n">
        <v>2</v>
      </c>
      <c r="BL182" s="244" t="n">
        <v>2</v>
      </c>
      <c r="BM182" s="244" t="n">
        <v>2</v>
      </c>
      <c r="BN182" s="244" t="n">
        <v>2</v>
      </c>
      <c r="BO182" s="244" t="n">
        <v>3</v>
      </c>
      <c r="BP182" s="244" t="n">
        <v>5</v>
      </c>
      <c r="BQ182" s="244" t="n">
        <v>7</v>
      </c>
      <c r="BR182" s="244" t="n">
        <v>7</v>
      </c>
      <c r="BS182" s="244" t="n">
        <v>7</v>
      </c>
      <c r="BT182" s="244" t="n">
        <v>7</v>
      </c>
      <c r="BU182" s="244" t="n">
        <v>7</v>
      </c>
      <c r="BV182" s="244" t="n">
        <v>7</v>
      </c>
      <c r="BW182" s="244" t="n">
        <v>7</v>
      </c>
      <c r="BX182" s="244" t="n">
        <v>7</v>
      </c>
      <c r="BY182" s="244" t="n">
        <v>7</v>
      </c>
      <c r="BZ182" s="244" t="n">
        <v>5</v>
      </c>
      <c r="CA182" s="244" t="n">
        <v>5</v>
      </c>
      <c r="CB182" s="244" t="n">
        <v>5</v>
      </c>
      <c r="CC182" s="244" t="n">
        <v>6</v>
      </c>
      <c r="CD182" s="244" t="n">
        <v>6</v>
      </c>
      <c r="CE182" s="244" t="n">
        <v>6</v>
      </c>
      <c r="CF182" s="244" t="n">
        <v>6</v>
      </c>
      <c r="CG182" s="244" t="n">
        <v>6</v>
      </c>
      <c r="CH182" s="244" t="n">
        <v>3</v>
      </c>
      <c r="CI182" s="244" t="n">
        <v>5</v>
      </c>
      <c r="CJ182" s="244" t="n">
        <v>5</v>
      </c>
      <c r="CK182" s="244" t="n">
        <v>6</v>
      </c>
      <c r="CL182" s="244" t="n">
        <v>5</v>
      </c>
      <c r="CM182" s="244" t="n">
        <v>4</v>
      </c>
      <c r="CN182" s="244" t="n">
        <v>5</v>
      </c>
      <c r="CO182" s="244" t="n">
        <v>5</v>
      </c>
      <c r="CP182" s="244" t="n">
        <v>5</v>
      </c>
      <c r="CQ182" s="244" t="n">
        <v>5</v>
      </c>
      <c r="CR182" s="244" t="n">
        <v>5</v>
      </c>
      <c r="CS182" s="244" t="n">
        <v>5</v>
      </c>
      <c r="CT182" s="244" t="n">
        <v>3</v>
      </c>
      <c r="CU182" s="244" t="n">
        <v>3</v>
      </c>
      <c r="CV182" s="244" t="n">
        <v>4</v>
      </c>
      <c r="CW182" s="244" t="n">
        <v>5</v>
      </c>
      <c r="CX182" s="323" t="n">
        <v>4</v>
      </c>
      <c r="CY182" s="244" t="n">
        <v>4</v>
      </c>
      <c r="CZ182" s="244" t="n">
        <v>4</v>
      </c>
    </row>
    <row r="183" ht="13.15" customFormat="1" customHeight="1" s="315">
      <c r="A183" s="81">
        <f>A182</f>
        <v/>
      </c>
      <c r="B183" s="81">
        <f>B182</f>
        <v/>
      </c>
      <c r="C183" s="81">
        <f>A183&amp;B183&amp;F183</f>
        <v/>
      </c>
      <c r="D183" s="22" t="n"/>
      <c r="E183" s="398" t="n"/>
      <c r="F183" s="246" t="inlineStr">
        <is>
          <t>EE &amp; Child(ren)</t>
        </is>
      </c>
      <c r="G183" s="244" t="n">
        <v>11</v>
      </c>
      <c r="H183" s="396" t="n">
        <v>933.8</v>
      </c>
      <c r="I183" s="396">
        <f>+H183-J183</f>
        <v/>
      </c>
      <c r="J183" s="396" t="n">
        <v>201.22</v>
      </c>
      <c r="K183" s="397" t="n"/>
      <c r="L183" s="397" t="n"/>
      <c r="M183" s="397" t="n"/>
      <c r="N183" s="244" t="n">
        <v>1</v>
      </c>
      <c r="O183" s="244" t="n">
        <v>2</v>
      </c>
      <c r="P183" s="244" t="n">
        <v>2</v>
      </c>
      <c r="Q183" s="244" t="n">
        <v>2</v>
      </c>
      <c r="R183" s="244" t="n">
        <v>2</v>
      </c>
      <c r="S183" s="244" t="n">
        <v>2</v>
      </c>
      <c r="T183" s="244" t="n">
        <v>2</v>
      </c>
      <c r="U183" s="244" t="n">
        <v>2</v>
      </c>
      <c r="V183" s="244" t="n">
        <v>2</v>
      </c>
      <c r="W183" s="244" t="n">
        <v>2</v>
      </c>
      <c r="X183" s="244" t="n">
        <v>1</v>
      </c>
      <c r="Y183" s="244" t="n">
        <v>2</v>
      </c>
      <c r="Z183" s="244" t="n">
        <v>2</v>
      </c>
      <c r="AA183" s="244" t="n">
        <v>2</v>
      </c>
      <c r="AB183" s="244" t="n">
        <v>2</v>
      </c>
      <c r="AC183" s="244" t="n">
        <v>3</v>
      </c>
      <c r="AD183" s="244" t="n">
        <v>3</v>
      </c>
      <c r="AE183" s="244" t="n">
        <v>4</v>
      </c>
      <c r="AF183" s="244" t="n">
        <v>5</v>
      </c>
      <c r="AG183" s="244" t="n">
        <v>5</v>
      </c>
      <c r="AH183" s="244" t="n">
        <v>4</v>
      </c>
      <c r="AI183" s="244" t="n">
        <v>4</v>
      </c>
      <c r="AJ183" s="244" t="n">
        <v>5</v>
      </c>
      <c r="AK183" s="244" t="n">
        <v>5</v>
      </c>
      <c r="AL183" s="244" t="n">
        <v>5</v>
      </c>
      <c r="AM183" s="244" t="n">
        <v>7</v>
      </c>
      <c r="AN183" s="244" t="n">
        <v>5</v>
      </c>
      <c r="AO183" s="244" t="n">
        <v>5</v>
      </c>
      <c r="AP183" s="244" t="n">
        <v>5</v>
      </c>
      <c r="AQ183" s="244" t="n">
        <v>5</v>
      </c>
      <c r="AR183" s="244" t="n">
        <v>7</v>
      </c>
      <c r="AS183" s="244" t="n">
        <v>6</v>
      </c>
      <c r="AT183" s="244" t="n">
        <v>6</v>
      </c>
      <c r="AU183" s="244" t="n">
        <v>6</v>
      </c>
      <c r="AV183" s="244" t="n">
        <v>6</v>
      </c>
      <c r="AW183" s="244" t="n">
        <v>5</v>
      </c>
      <c r="AX183" s="244" t="n">
        <v>3</v>
      </c>
      <c r="AY183" s="244" t="n">
        <v>3</v>
      </c>
      <c r="AZ183" s="244" t="n">
        <v>4</v>
      </c>
      <c r="BA183" s="244" t="n">
        <v>4</v>
      </c>
      <c r="BB183" s="244" t="n">
        <v>4</v>
      </c>
      <c r="BC183" s="244" t="n">
        <v>3</v>
      </c>
      <c r="BD183" s="244" t="n">
        <v>2</v>
      </c>
      <c r="BE183" s="244" t="n">
        <v>2</v>
      </c>
      <c r="BF183" s="244" t="n">
        <v>2</v>
      </c>
      <c r="BG183" s="244" t="n">
        <v>2</v>
      </c>
      <c r="BH183" s="244" t="n">
        <v>2</v>
      </c>
      <c r="BI183" s="244" t="n">
        <v>4</v>
      </c>
      <c r="BJ183" s="244" t="n">
        <v>2</v>
      </c>
      <c r="BK183" s="244" t="n">
        <v>3</v>
      </c>
      <c r="BL183" s="244" t="n">
        <v>4</v>
      </c>
      <c r="BM183" s="244" t="n">
        <v>6</v>
      </c>
      <c r="BN183" s="244" t="n">
        <v>8</v>
      </c>
      <c r="BO183" s="244" t="n">
        <v>8</v>
      </c>
      <c r="BP183" s="244" t="n">
        <v>7</v>
      </c>
      <c r="BQ183" s="244" t="n">
        <v>7</v>
      </c>
      <c r="BR183" s="244" t="n">
        <v>7</v>
      </c>
      <c r="BS183" s="244" t="n">
        <v>8</v>
      </c>
      <c r="BT183" s="244" t="n">
        <v>8</v>
      </c>
      <c r="BU183" s="244" t="n">
        <v>8</v>
      </c>
      <c r="BV183" s="244" t="n">
        <v>5</v>
      </c>
      <c r="BW183" s="244" t="n">
        <v>5</v>
      </c>
      <c r="BX183" s="244" t="n">
        <v>6</v>
      </c>
      <c r="BY183" s="244" t="n">
        <v>6</v>
      </c>
      <c r="BZ183" s="244" t="n">
        <v>6</v>
      </c>
      <c r="CA183" s="244" t="n">
        <v>6</v>
      </c>
      <c r="CB183" s="244" t="n">
        <v>6</v>
      </c>
      <c r="CC183" s="244" t="n">
        <v>6</v>
      </c>
      <c r="CD183" s="244" t="n">
        <v>6</v>
      </c>
      <c r="CE183" s="244" t="n">
        <v>6</v>
      </c>
      <c r="CF183" s="244" t="n">
        <v>6</v>
      </c>
      <c r="CG183" s="244" t="n">
        <v>6</v>
      </c>
      <c r="CH183" s="244" t="n">
        <v>7</v>
      </c>
      <c r="CI183" s="244" t="n">
        <v>6</v>
      </c>
      <c r="CJ183" s="244" t="n">
        <v>6</v>
      </c>
      <c r="CK183" s="244" t="n">
        <v>8</v>
      </c>
      <c r="CL183" s="244" t="n">
        <v>8</v>
      </c>
      <c r="CM183" s="244" t="n">
        <v>8</v>
      </c>
      <c r="CN183" s="244" t="n">
        <v>8</v>
      </c>
      <c r="CO183" s="244" t="n">
        <v>9</v>
      </c>
      <c r="CP183" s="244" t="n">
        <v>9</v>
      </c>
      <c r="CQ183" s="244" t="n">
        <v>9</v>
      </c>
      <c r="CR183" s="244" t="n">
        <v>10</v>
      </c>
      <c r="CS183" s="244" t="n">
        <v>10</v>
      </c>
      <c r="CT183" s="244" t="n">
        <v>8</v>
      </c>
      <c r="CU183" s="244" t="n">
        <v>7</v>
      </c>
      <c r="CV183" s="244" t="n">
        <v>7</v>
      </c>
      <c r="CW183" s="244" t="n">
        <v>9</v>
      </c>
      <c r="CX183" s="323" t="n">
        <v>9</v>
      </c>
      <c r="CY183" s="244" t="n">
        <v>10</v>
      </c>
      <c r="CZ183" s="244" t="n">
        <v>10</v>
      </c>
    </row>
    <row r="184" ht="13.15" customFormat="1" customHeight="1" s="315">
      <c r="A184" s="81">
        <f>A183</f>
        <v/>
      </c>
      <c r="B184" s="81">
        <f>B183</f>
        <v/>
      </c>
      <c r="C184" s="81">
        <f>A184&amp;B184&amp;F184</f>
        <v/>
      </c>
      <c r="D184" s="22" t="n"/>
      <c r="E184" s="398" t="n"/>
      <c r="F184" s="246" t="inlineStr">
        <is>
          <t>EE &amp; Family</t>
        </is>
      </c>
      <c r="G184" s="245" t="n">
        <v>13</v>
      </c>
      <c r="H184" s="400" t="n">
        <v>1556.37</v>
      </c>
      <c r="I184" s="400">
        <f>+H184-J184</f>
        <v/>
      </c>
      <c r="J184" s="400" t="n">
        <v>401.5899999999999</v>
      </c>
      <c r="K184" s="408" t="n"/>
      <c r="L184" s="408" t="n"/>
      <c r="M184" s="408" t="n"/>
      <c r="N184" s="245" t="n">
        <v>4</v>
      </c>
      <c r="O184" s="245" t="n">
        <v>4</v>
      </c>
      <c r="P184" s="245" t="n">
        <v>3</v>
      </c>
      <c r="Q184" s="245" t="n">
        <v>3</v>
      </c>
      <c r="R184" s="245" t="n">
        <v>3</v>
      </c>
      <c r="S184" s="245" t="n">
        <v>3</v>
      </c>
      <c r="T184" s="245" t="n">
        <v>3</v>
      </c>
      <c r="U184" s="245" t="n">
        <v>3</v>
      </c>
      <c r="V184" s="245" t="n">
        <v>3</v>
      </c>
      <c r="W184" s="245" t="n">
        <v>3</v>
      </c>
      <c r="X184" s="245" t="n">
        <v>3</v>
      </c>
      <c r="Y184" s="245" t="n">
        <v>3</v>
      </c>
      <c r="Z184" s="245" t="n">
        <v>2</v>
      </c>
      <c r="AA184" s="245" t="n">
        <v>2</v>
      </c>
      <c r="AB184" s="245" t="n">
        <v>2</v>
      </c>
      <c r="AC184" s="245" t="n">
        <v>2</v>
      </c>
      <c r="AD184" s="245" t="n">
        <v>2</v>
      </c>
      <c r="AE184" s="245" t="n">
        <v>2</v>
      </c>
      <c r="AF184" s="245" t="n">
        <v>3</v>
      </c>
      <c r="AG184" s="245" t="n">
        <v>3</v>
      </c>
      <c r="AH184" s="245" t="n">
        <v>4</v>
      </c>
      <c r="AI184" s="245" t="n">
        <v>5</v>
      </c>
      <c r="AJ184" s="245" t="n">
        <v>5</v>
      </c>
      <c r="AK184" s="245" t="n">
        <v>5</v>
      </c>
      <c r="AL184" s="245" t="n">
        <v>3</v>
      </c>
      <c r="AM184" s="245" t="n">
        <v>3</v>
      </c>
      <c r="AN184" s="245" t="n">
        <v>3</v>
      </c>
      <c r="AO184" s="245" t="n">
        <v>3</v>
      </c>
      <c r="AP184" s="245" t="n">
        <v>3</v>
      </c>
      <c r="AQ184" s="245" t="n">
        <v>3</v>
      </c>
      <c r="AR184" s="245" t="n">
        <v>3</v>
      </c>
      <c r="AS184" s="245" t="n">
        <v>3</v>
      </c>
      <c r="AT184" s="245" t="n">
        <v>3</v>
      </c>
      <c r="AU184" s="245" t="n">
        <v>3</v>
      </c>
      <c r="AV184" s="245" t="n">
        <v>3</v>
      </c>
      <c r="AW184" s="245" t="n">
        <v>3</v>
      </c>
      <c r="AX184" s="245" t="n">
        <v>5</v>
      </c>
      <c r="AY184" s="245" t="n">
        <v>6</v>
      </c>
      <c r="AZ184" s="245" t="n">
        <v>6</v>
      </c>
      <c r="BA184" s="245" t="n">
        <v>5</v>
      </c>
      <c r="BB184" s="245" t="n">
        <v>5</v>
      </c>
      <c r="BC184" s="245" t="n">
        <v>4</v>
      </c>
      <c r="BD184" s="245" t="n">
        <v>5</v>
      </c>
      <c r="BE184" s="245" t="n">
        <v>5</v>
      </c>
      <c r="BF184" s="245" t="n">
        <v>5</v>
      </c>
      <c r="BG184" s="245" t="n">
        <v>6</v>
      </c>
      <c r="BH184" s="245" t="n">
        <v>6</v>
      </c>
      <c r="BI184" s="245" t="n">
        <v>6</v>
      </c>
      <c r="BJ184" s="245" t="n">
        <v>7</v>
      </c>
      <c r="BK184" s="245" t="n">
        <v>8</v>
      </c>
      <c r="BL184" s="245" t="n">
        <v>7</v>
      </c>
      <c r="BM184" s="245" t="n">
        <v>7</v>
      </c>
      <c r="BN184" s="245" t="n">
        <v>6</v>
      </c>
      <c r="BO184" s="245" t="n">
        <v>7</v>
      </c>
      <c r="BP184" s="245" t="n">
        <v>7</v>
      </c>
      <c r="BQ184" s="245" t="n">
        <v>7</v>
      </c>
      <c r="BR184" s="245" t="n">
        <v>7</v>
      </c>
      <c r="BS184" s="245" t="n">
        <v>7</v>
      </c>
      <c r="BT184" s="245" t="n">
        <v>7</v>
      </c>
      <c r="BU184" s="245" t="n">
        <v>6</v>
      </c>
      <c r="BV184" s="245" t="n">
        <v>7</v>
      </c>
      <c r="BW184" s="245" t="n">
        <v>6</v>
      </c>
      <c r="BX184" s="245" t="n">
        <v>6</v>
      </c>
      <c r="BY184" s="245" t="n">
        <v>6</v>
      </c>
      <c r="BZ184" s="245" t="n">
        <v>5</v>
      </c>
      <c r="CA184" s="245" t="n">
        <v>5</v>
      </c>
      <c r="CB184" s="245" t="n">
        <v>5</v>
      </c>
      <c r="CC184" s="245" t="n">
        <v>6</v>
      </c>
      <c r="CD184" s="245" t="n">
        <v>7</v>
      </c>
      <c r="CE184" s="245" t="n">
        <v>7</v>
      </c>
      <c r="CF184" s="245" t="n">
        <v>7</v>
      </c>
      <c r="CG184" s="245" t="n">
        <v>8</v>
      </c>
      <c r="CH184" s="245" t="n">
        <v>10</v>
      </c>
      <c r="CI184" s="245" t="n">
        <v>10</v>
      </c>
      <c r="CJ184" s="245" t="n">
        <v>10</v>
      </c>
      <c r="CK184" s="245" t="n">
        <v>11</v>
      </c>
      <c r="CL184" s="245" t="n">
        <v>11</v>
      </c>
      <c r="CM184" s="245" t="n">
        <v>11</v>
      </c>
      <c r="CN184" s="245" t="n">
        <v>11</v>
      </c>
      <c r="CO184" s="245" t="n">
        <v>11</v>
      </c>
      <c r="CP184" s="245" t="n">
        <v>11</v>
      </c>
      <c r="CQ184" s="245" t="n">
        <v>11</v>
      </c>
      <c r="CR184" s="245" t="n">
        <v>12</v>
      </c>
      <c r="CS184" s="245" t="n">
        <v>11</v>
      </c>
      <c r="CT184" s="245" t="n">
        <v>10</v>
      </c>
      <c r="CU184" s="245" t="n">
        <v>10</v>
      </c>
      <c r="CV184" s="245" t="n">
        <v>10</v>
      </c>
      <c r="CW184" s="245" t="n">
        <v>13</v>
      </c>
      <c r="CX184" s="324" t="n">
        <v>13</v>
      </c>
      <c r="CY184" s="245" t="n">
        <v>13</v>
      </c>
      <c r="CZ184" s="245" t="n">
        <v>13</v>
      </c>
    </row>
    <row r="185" ht="13.15" customFormat="1" customHeight="1" s="315">
      <c r="A185" s="81">
        <f>A184</f>
        <v/>
      </c>
      <c r="B185" s="81">
        <f>B184</f>
        <v/>
      </c>
      <c r="C185" s="81" t="n"/>
      <c r="D185" s="20" t="n"/>
      <c r="E185" s="398" t="n"/>
      <c r="F185" s="69" t="inlineStr">
        <is>
          <t>Estimated Monthly Premium</t>
        </is>
      </c>
      <c r="G185" s="94">
        <f>SUM(G181:G184)</f>
        <v/>
      </c>
      <c r="H185" s="401">
        <f>SUMPRODUCT(H181:H184,$G181:$G184)</f>
        <v/>
      </c>
      <c r="I185" s="401">
        <f>SUMPRODUCT(I181:I184,$G181:$G184)</f>
        <v/>
      </c>
      <c r="J185" s="401">
        <f>SUMPRODUCT(J181:J184,$G181:$G184)</f>
        <v/>
      </c>
      <c r="K185" s="402" t="n"/>
      <c r="L185" s="402" t="n"/>
      <c r="M185" s="402" t="n"/>
      <c r="N185" s="94" t="n">
        <v>11</v>
      </c>
      <c r="O185" s="94" t="n">
        <v>12</v>
      </c>
      <c r="P185" s="94" t="n">
        <v>11</v>
      </c>
      <c r="Q185" s="94" t="n">
        <v>11</v>
      </c>
      <c r="R185" s="94" t="n">
        <v>11</v>
      </c>
      <c r="S185" s="94">
        <f>SUM(S181:S184)</f>
        <v/>
      </c>
      <c r="T185" s="94">
        <f>SUM(T181:T184)</f>
        <v/>
      </c>
      <c r="U185" s="94">
        <f>SUM(U181:U184)</f>
        <v/>
      </c>
      <c r="V185" s="94">
        <f>SUM(V181:V184)</f>
        <v/>
      </c>
      <c r="W185" s="94">
        <f>SUM(W181:W184)</f>
        <v/>
      </c>
      <c r="X185" s="94">
        <f>SUM(X181:X184)</f>
        <v/>
      </c>
      <c r="Y185" s="94">
        <f>SUM(Y181:Y184)</f>
        <v/>
      </c>
      <c r="Z185" s="94">
        <f>SUM(Z181:Z184)</f>
        <v/>
      </c>
      <c r="AA185" s="94">
        <f>SUM(AA181:AA184)</f>
        <v/>
      </c>
      <c r="AB185" s="94">
        <f>SUM(AB181:AB184)</f>
        <v/>
      </c>
      <c r="AC185" s="94">
        <f>SUM(AC181:AC184)</f>
        <v/>
      </c>
      <c r="AD185" s="94">
        <f>SUM(AD181:AD184)</f>
        <v/>
      </c>
      <c r="AE185" s="94">
        <f>SUM(AE181:AE184)</f>
        <v/>
      </c>
      <c r="AF185" s="94">
        <f>SUM(AF181:AF184)</f>
        <v/>
      </c>
      <c r="AG185" s="94">
        <f>SUM(AG181:AG184)</f>
        <v/>
      </c>
      <c r="AH185" s="94">
        <f>SUM(AH181:AH184)</f>
        <v/>
      </c>
      <c r="AI185" s="94">
        <f>SUM(AI181:AI184)</f>
        <v/>
      </c>
      <c r="AJ185" s="94">
        <f>SUM(AJ181:AJ184)</f>
        <v/>
      </c>
      <c r="AK185" s="94">
        <f>SUM(AK181:AK184)</f>
        <v/>
      </c>
      <c r="AL185" s="94">
        <f>SUM(AL181:AL184)</f>
        <v/>
      </c>
      <c r="AM185" s="94">
        <f>SUM(AM181:AM184)</f>
        <v/>
      </c>
      <c r="AN185" s="94">
        <f>SUM(AN181:AN184)</f>
        <v/>
      </c>
      <c r="AO185" s="94">
        <f>SUM(AO181:AO184)</f>
        <v/>
      </c>
      <c r="AP185" s="94">
        <f>SUM(AP181:AP184)</f>
        <v/>
      </c>
      <c r="AQ185" s="94">
        <f>SUM(AQ181:AQ184)</f>
        <v/>
      </c>
      <c r="AR185" s="94">
        <f>SUM(AR181:AR184)</f>
        <v/>
      </c>
      <c r="AS185" s="94">
        <f>SUM(AS181:AS184)</f>
        <v/>
      </c>
      <c r="AT185" s="94">
        <f>SUM(AT181:AT184)</f>
        <v/>
      </c>
      <c r="AU185" s="94">
        <f>SUM(AU181:AU184)</f>
        <v/>
      </c>
      <c r="AV185" s="94">
        <f>SUM(AV181:AV184)</f>
        <v/>
      </c>
      <c r="AW185" s="94">
        <f>SUM(AW181:AW184)</f>
        <v/>
      </c>
      <c r="AX185" s="94">
        <f>SUM(AX181:AX184)</f>
        <v/>
      </c>
      <c r="AY185" s="94">
        <f>SUM(AY181:AY184)</f>
        <v/>
      </c>
      <c r="AZ185" s="94">
        <f>SUM(AZ181:AZ184)</f>
        <v/>
      </c>
      <c r="BA185" s="94">
        <f>SUM(BA181:BA184)</f>
        <v/>
      </c>
      <c r="BB185" s="94">
        <f>SUM(BB181:BB184)</f>
        <v/>
      </c>
      <c r="BC185" s="94">
        <f>SUM(BC181:BC184)</f>
        <v/>
      </c>
      <c r="BD185" s="94">
        <f>SUM(BD181:BD184)</f>
        <v/>
      </c>
      <c r="BE185" s="94">
        <f>SUM(BE181:BE184)</f>
        <v/>
      </c>
      <c r="BF185" s="94">
        <f>SUM(BF181:BF184)</f>
        <v/>
      </c>
      <c r="BG185" s="94">
        <f>SUM(BG181:BG184)</f>
        <v/>
      </c>
      <c r="BH185" s="94">
        <f>SUM(BH181:BH184)</f>
        <v/>
      </c>
      <c r="BI185" s="94">
        <f>SUM(BI181:BI184)</f>
        <v/>
      </c>
      <c r="BJ185" s="94">
        <f>SUM(BJ181:BJ184)</f>
        <v/>
      </c>
      <c r="BK185" s="94">
        <f>SUM(BK181:BK184)</f>
        <v/>
      </c>
      <c r="BL185" s="94">
        <f>SUM(BL181:BL184)</f>
        <v/>
      </c>
      <c r="BM185" s="94">
        <f>SUM(BM181:BM184)</f>
        <v/>
      </c>
      <c r="BN185" s="94">
        <f>SUM(BN181:BN184)</f>
        <v/>
      </c>
      <c r="BO185" s="94">
        <f>SUM(BO181:BO184)</f>
        <v/>
      </c>
      <c r="BP185" s="94">
        <f>SUM(BP181:BP184)</f>
        <v/>
      </c>
      <c r="BQ185" s="94">
        <f>SUM(BQ181:BQ184)</f>
        <v/>
      </c>
      <c r="BR185" s="94">
        <f>SUM(BR181:BR184)</f>
        <v/>
      </c>
      <c r="BS185" s="94">
        <f>SUM(BS181:BS184)</f>
        <v/>
      </c>
      <c r="BT185" s="94">
        <f>SUM(BT181:BT184)</f>
        <v/>
      </c>
      <c r="BU185" s="94">
        <f>SUM(BU181:BU184)</f>
        <v/>
      </c>
      <c r="BV185" s="94">
        <f>SUM(BV181:BV184)</f>
        <v/>
      </c>
      <c r="BW185" s="94">
        <f>SUM(BW181:BW184)</f>
        <v/>
      </c>
      <c r="BX185" s="94">
        <f>SUM(BX181:BX184)</f>
        <v/>
      </c>
      <c r="BY185" s="94">
        <f>SUM(BY181:BY184)</f>
        <v/>
      </c>
      <c r="BZ185" s="94">
        <f>SUM(BZ181:BZ184)</f>
        <v/>
      </c>
      <c r="CA185" s="94">
        <f>SUM(CA181:CA184)</f>
        <v/>
      </c>
      <c r="CB185" s="94">
        <f>SUM(CB181:CB184)</f>
        <v/>
      </c>
      <c r="CC185" s="94">
        <f>SUM(CC181:CC184)</f>
        <v/>
      </c>
      <c r="CD185" s="94">
        <f>SUM(CD181:CD184)</f>
        <v/>
      </c>
      <c r="CE185" s="94">
        <f>SUM(CE181:CE184)</f>
        <v/>
      </c>
      <c r="CF185" s="94">
        <f>SUM(CF181:CF184)</f>
        <v/>
      </c>
      <c r="CG185" s="94">
        <f>SUM(CG181:CG184)</f>
        <v/>
      </c>
      <c r="CH185" s="94">
        <f>SUM(CH181:CH184)</f>
        <v/>
      </c>
      <c r="CI185" s="94">
        <f>SUM(CI181:CI184)</f>
        <v/>
      </c>
      <c r="CJ185" s="94">
        <f>SUM(CJ181:CJ184)</f>
        <v/>
      </c>
      <c r="CK185" s="94">
        <f>SUM(CK181:CK184)</f>
        <v/>
      </c>
      <c r="CL185" s="94">
        <f>SUM(CL181:CL184)</f>
        <v/>
      </c>
      <c r="CM185" s="94">
        <f>SUM(CM181:CM184)</f>
        <v/>
      </c>
      <c r="CN185" s="94">
        <f>SUM(CN181:CN184)</f>
        <v/>
      </c>
      <c r="CO185" s="94">
        <f>SUM(CO181:CO184)</f>
        <v/>
      </c>
      <c r="CP185" s="94">
        <f>SUM(CP181:CP184)</f>
        <v/>
      </c>
      <c r="CQ185" s="94">
        <f>SUM(CQ181:CQ184)</f>
        <v/>
      </c>
      <c r="CR185" s="94">
        <f>SUM(CR181:CR184)</f>
        <v/>
      </c>
      <c r="CS185" s="94">
        <f>SUM(CS181:CS184)</f>
        <v/>
      </c>
      <c r="CT185" s="94">
        <f>SUM(CT181:CT184)</f>
        <v/>
      </c>
      <c r="CU185" s="94" t="n">
        <v>51</v>
      </c>
      <c r="CV185" s="94">
        <f>SUM(CV181:CV184)</f>
        <v/>
      </c>
      <c r="CW185" s="94">
        <f>SUM(CW181:CW184)</f>
        <v/>
      </c>
      <c r="CX185" s="94">
        <f>SUM(CX181:CX184)</f>
        <v/>
      </c>
      <c r="CY185" s="94">
        <f>SUM(CY181:CY184)</f>
        <v/>
      </c>
      <c r="CZ185" s="94">
        <f>SUM(CZ181:CZ184)</f>
        <v/>
      </c>
    </row>
    <row r="186" ht="13.15" customFormat="1" customHeight="1" s="315">
      <c r="A186" s="81">
        <f>A185</f>
        <v/>
      </c>
      <c r="B186" s="81">
        <f>B185</f>
        <v/>
      </c>
      <c r="C186" s="81" t="n"/>
      <c r="D186" s="20" t="n"/>
      <c r="E186" s="398" t="n"/>
      <c r="F186" s="12" t="n"/>
      <c r="G186" s="16" t="n"/>
      <c r="H186" s="403" t="n"/>
      <c r="I186" s="403" t="n"/>
      <c r="J186" s="403" t="n"/>
      <c r="K186" s="404" t="n"/>
      <c r="L186" s="404" t="n"/>
      <c r="M186" s="404" t="n"/>
      <c r="N186" s="16" t="n"/>
      <c r="O186" s="16" t="n"/>
      <c r="P186" s="16" t="n"/>
      <c r="Q186" s="16" t="n"/>
      <c r="R186" s="16" t="n"/>
      <c r="S186" s="16" t="n"/>
      <c r="T186" s="16" t="n"/>
      <c r="U186" s="16" t="n"/>
      <c r="V186" s="16" t="n"/>
      <c r="W186" s="16" t="n"/>
      <c r="X186" s="16" t="n"/>
      <c r="Y186" s="16" t="n"/>
      <c r="Z186" s="16" t="n"/>
      <c r="AA186" s="16" t="n"/>
      <c r="AB186" s="16" t="n"/>
      <c r="AC186" s="16" t="n"/>
      <c r="AD186" s="16" t="n"/>
      <c r="AE186" s="16" t="n"/>
      <c r="AF186" s="16" t="n"/>
      <c r="AG186" s="16" t="n"/>
      <c r="AH186" s="16" t="n"/>
      <c r="AI186" s="16" t="n"/>
      <c r="AJ186" s="16" t="n"/>
      <c r="AK186" s="16" t="n"/>
      <c r="AL186" s="16" t="n"/>
      <c r="AM186" s="16" t="n"/>
      <c r="AN186" s="16" t="n"/>
      <c r="AO186" s="16" t="n"/>
      <c r="AP186" s="16" t="n"/>
      <c r="AQ186" s="16" t="n"/>
      <c r="AR186" s="16" t="n"/>
      <c r="AS186" s="16" t="n"/>
      <c r="AT186" s="16" t="n"/>
      <c r="AU186" s="16" t="n"/>
      <c r="AV186" s="16" t="n"/>
      <c r="AW186" s="16" t="n"/>
      <c r="AX186" s="16" t="n"/>
      <c r="AY186" s="16" t="n"/>
      <c r="AZ186" s="16" t="n"/>
      <c r="BA186" s="16" t="n"/>
      <c r="BB186" s="16" t="n"/>
      <c r="BC186" s="16" t="n"/>
      <c r="BD186" s="16" t="n"/>
      <c r="BE186" s="16" t="n"/>
      <c r="BF186" s="16" t="n"/>
      <c r="BG186" s="16" t="n"/>
      <c r="BH186" s="16" t="n"/>
      <c r="BI186" s="16" t="n"/>
      <c r="BJ186" s="16" t="n"/>
      <c r="BK186" s="16" t="n"/>
      <c r="BL186" s="16" t="n"/>
      <c r="BM186" s="16" t="n"/>
      <c r="BN186" s="16" t="n"/>
      <c r="BO186" s="16" t="n"/>
      <c r="BP186" s="16" t="n"/>
      <c r="BQ186" s="16" t="n"/>
      <c r="BR186" s="16" t="n"/>
      <c r="BS186" s="16" t="n"/>
      <c r="BT186" s="16" t="n"/>
      <c r="BU186" s="16" t="n"/>
      <c r="BV186" s="16" t="n"/>
      <c r="BW186" s="16" t="n"/>
      <c r="BX186" s="16" t="n"/>
      <c r="BY186" s="16" t="n"/>
      <c r="BZ186" s="16" t="n"/>
      <c r="CA186" s="16" t="n"/>
      <c r="CB186" s="16" t="n"/>
      <c r="CC186" s="16" t="n"/>
      <c r="CD186" s="16" t="n"/>
      <c r="CE186" s="16" t="n"/>
      <c r="CF186" s="16" t="n"/>
      <c r="CG186" s="16" t="n"/>
      <c r="CH186" s="16" t="n"/>
      <c r="CI186" s="16" t="n"/>
      <c r="CJ186" s="16" t="n"/>
      <c r="CK186" s="16" t="n"/>
      <c r="CL186" s="16" t="n"/>
      <c r="CM186" s="16" t="n"/>
      <c r="CN186" s="16" t="n"/>
      <c r="CO186" s="16" t="n"/>
      <c r="CP186" s="16" t="n"/>
      <c r="CQ186" s="16" t="n"/>
      <c r="CR186" s="16" t="n"/>
      <c r="CS186" s="16" t="n"/>
      <c r="CT186" s="16" t="n"/>
      <c r="CU186" s="16" t="n"/>
      <c r="CV186" s="16" t="n"/>
      <c r="CW186" s="16" t="n"/>
      <c r="CX186" s="16" t="n"/>
      <c r="CY186" s="16" t="n"/>
      <c r="CZ186" s="16" t="n"/>
    </row>
    <row r="187" ht="13.15" customHeight="1">
      <c r="A187" s="81">
        <f>A186</f>
        <v/>
      </c>
      <c r="B187" s="81">
        <f>B186</f>
        <v/>
      </c>
      <c r="D187" s="71" t="inlineStr">
        <is>
          <t>Total Medical Monthly</t>
        </is>
      </c>
      <c r="E187" s="405" t="n"/>
      <c r="F187" s="29" t="inlineStr">
        <is>
          <t>Total Medical Employees</t>
        </is>
      </c>
      <c r="G187" s="30">
        <f>+G179+G185</f>
        <v/>
      </c>
      <c r="H187" s="406">
        <f>H179+H185</f>
        <v/>
      </c>
      <c r="I187" s="406">
        <f>I179+I185</f>
        <v/>
      </c>
      <c r="J187" s="406">
        <f>J179+J185</f>
        <v/>
      </c>
      <c r="K187" s="407" t="n"/>
      <c r="L187" s="407" t="n"/>
      <c r="M187" s="407" t="n"/>
      <c r="N187" s="30" t="n">
        <v>493</v>
      </c>
      <c r="O187" s="30" t="n">
        <v>489</v>
      </c>
      <c r="P187" s="30" t="n">
        <v>490</v>
      </c>
      <c r="Q187" s="30" t="n">
        <v>487</v>
      </c>
      <c r="R187" s="30" t="n">
        <v>491</v>
      </c>
      <c r="S187" s="30">
        <f>+S179+S185</f>
        <v/>
      </c>
      <c r="T187" s="30">
        <f>+T179+T185</f>
        <v/>
      </c>
      <c r="U187" s="30">
        <f>+U179+U185</f>
        <v/>
      </c>
      <c r="V187" s="30">
        <f>+V179+V185</f>
        <v/>
      </c>
      <c r="W187" s="30">
        <f>+W179+W185</f>
        <v/>
      </c>
      <c r="X187" s="30">
        <f>+X179+X185</f>
        <v/>
      </c>
      <c r="Y187" s="30">
        <f>+Y179+Y185</f>
        <v/>
      </c>
      <c r="Z187" s="30">
        <f>+Z179+Z185</f>
        <v/>
      </c>
      <c r="AA187" s="30">
        <f>+AA179+AA185</f>
        <v/>
      </c>
      <c r="AB187" s="30">
        <f>+AB179+AB185</f>
        <v/>
      </c>
      <c r="AC187" s="30">
        <f>+AC179+AC185</f>
        <v/>
      </c>
      <c r="AD187" s="30">
        <f>+AD179+AD185</f>
        <v/>
      </c>
      <c r="AE187" s="30">
        <f>+AE179+AE185</f>
        <v/>
      </c>
      <c r="AF187" s="30">
        <f>+AF179+AF185</f>
        <v/>
      </c>
      <c r="AG187" s="30">
        <f>+AG179+AG185</f>
        <v/>
      </c>
      <c r="AH187" s="30">
        <f>+AH179+AH185</f>
        <v/>
      </c>
      <c r="AI187" s="30">
        <f>+AI179+AI185</f>
        <v/>
      </c>
      <c r="AJ187" s="30">
        <f>+AJ179+AJ185</f>
        <v/>
      </c>
      <c r="AK187" s="30">
        <f>+AK179+AK185</f>
        <v/>
      </c>
      <c r="AL187" s="30">
        <f>+AL179+AL185</f>
        <v/>
      </c>
      <c r="AM187" s="30">
        <f>+AM179+AM185</f>
        <v/>
      </c>
      <c r="AN187" s="30">
        <f>+AN179+AN185</f>
        <v/>
      </c>
      <c r="AO187" s="30">
        <f>+AO179+AO185</f>
        <v/>
      </c>
      <c r="AP187" s="30">
        <f>+AP179+AP185</f>
        <v/>
      </c>
      <c r="AQ187" s="30">
        <f>+AQ179+AQ185</f>
        <v/>
      </c>
      <c r="AR187" s="30">
        <f>+AR179+AR185</f>
        <v/>
      </c>
      <c r="AS187" s="30">
        <f>+AS179+AS185</f>
        <v/>
      </c>
      <c r="AT187" s="30">
        <f>+AT179+AT185</f>
        <v/>
      </c>
      <c r="AU187" s="30">
        <f>+AU179+AU185</f>
        <v/>
      </c>
      <c r="AV187" s="30">
        <f>+AV179+AV185</f>
        <v/>
      </c>
      <c r="AW187" s="30">
        <f>+AW179+AW185</f>
        <v/>
      </c>
      <c r="AX187" s="30">
        <f>+AX179+AX185</f>
        <v/>
      </c>
      <c r="AY187" s="30">
        <f>+AY179+AY185</f>
        <v/>
      </c>
      <c r="AZ187" s="30">
        <f>+AZ179+AZ185</f>
        <v/>
      </c>
      <c r="BA187" s="30">
        <f>+BA179+BA185</f>
        <v/>
      </c>
      <c r="BB187" s="30">
        <f>+BB179+BB185</f>
        <v/>
      </c>
      <c r="BC187" s="30">
        <f>+BC179+BC185</f>
        <v/>
      </c>
      <c r="BD187" s="30">
        <f>+BD179+BD185</f>
        <v/>
      </c>
      <c r="BE187" s="30">
        <f>+BE179+BE185</f>
        <v/>
      </c>
      <c r="BF187" s="30">
        <f>+BF179+BF185</f>
        <v/>
      </c>
      <c r="BG187" s="30">
        <f>+BG179+BG185</f>
        <v/>
      </c>
      <c r="BH187" s="30">
        <f>+BH179+BH185</f>
        <v/>
      </c>
      <c r="BI187" s="30">
        <f>+BI179+BI185</f>
        <v/>
      </c>
      <c r="BJ187" s="30">
        <f>+BJ179+BJ185</f>
        <v/>
      </c>
      <c r="BK187" s="30">
        <f>+BK179+BK185</f>
        <v/>
      </c>
      <c r="BL187" s="30">
        <f>+BL179+BL185</f>
        <v/>
      </c>
      <c r="BM187" s="30">
        <f>+BM179+BM185</f>
        <v/>
      </c>
      <c r="BN187" s="30">
        <f>+BN179+BN185</f>
        <v/>
      </c>
      <c r="BO187" s="30">
        <f>+BO179+BO185</f>
        <v/>
      </c>
      <c r="BP187" s="30">
        <f>+BP179+BP185</f>
        <v/>
      </c>
      <c r="BQ187" s="30">
        <f>+BQ179+BQ185</f>
        <v/>
      </c>
      <c r="BR187" s="30">
        <f>+BR179+BR185</f>
        <v/>
      </c>
      <c r="BS187" s="30">
        <f>+BS179+BS185</f>
        <v/>
      </c>
      <c r="BT187" s="30">
        <f>+BT179+BT185</f>
        <v/>
      </c>
      <c r="BU187" s="30">
        <f>+BU179+BU185</f>
        <v/>
      </c>
      <c r="BV187" s="30">
        <f>+BV179+BV185</f>
        <v/>
      </c>
      <c r="BW187" s="30">
        <f>+BW179+BW185</f>
        <v/>
      </c>
      <c r="BX187" s="30">
        <f>+BX179+BX185</f>
        <v/>
      </c>
      <c r="BY187" s="30">
        <f>+BY179+BY185</f>
        <v/>
      </c>
      <c r="BZ187" s="30">
        <f>+BZ179+BZ185</f>
        <v/>
      </c>
      <c r="CA187" s="30">
        <f>+CA179+CA185</f>
        <v/>
      </c>
      <c r="CB187" s="30">
        <f>+CB179+CB185</f>
        <v/>
      </c>
      <c r="CC187" s="30">
        <f>+CC179+CC185</f>
        <v/>
      </c>
      <c r="CD187" s="30">
        <f>+CD179+CD185</f>
        <v/>
      </c>
      <c r="CE187" s="30">
        <f>+CE179+CE185</f>
        <v/>
      </c>
      <c r="CF187" s="30">
        <f>+CF179+CF185</f>
        <v/>
      </c>
      <c r="CG187" s="30">
        <f>+CG179+CG185</f>
        <v/>
      </c>
      <c r="CH187" s="30">
        <f>+CH179+CH185</f>
        <v/>
      </c>
      <c r="CI187" s="30">
        <f>+CI179+CI185</f>
        <v/>
      </c>
      <c r="CJ187" s="30">
        <f>+CJ179+CJ185</f>
        <v/>
      </c>
      <c r="CK187" s="30">
        <f>+CK179+CK185</f>
        <v/>
      </c>
      <c r="CL187" s="30">
        <f>+CL179+CL185</f>
        <v/>
      </c>
      <c r="CM187" s="30">
        <f>+CM179+CM185</f>
        <v/>
      </c>
      <c r="CN187" s="30">
        <f>+CN179+CN185</f>
        <v/>
      </c>
      <c r="CO187" s="30">
        <f>+CO179+CO185</f>
        <v/>
      </c>
      <c r="CP187" s="30">
        <f>+CP179+CP185</f>
        <v/>
      </c>
      <c r="CQ187" s="30">
        <f>+CQ179+CQ185</f>
        <v/>
      </c>
      <c r="CR187" s="30">
        <f>+CR179+CR185</f>
        <v/>
      </c>
      <c r="CS187" s="30">
        <f>+CS179+CS185</f>
        <v/>
      </c>
      <c r="CT187" s="30">
        <f>+CT179+CT185</f>
        <v/>
      </c>
      <c r="CU187" s="30" t="n">
        <v>1220</v>
      </c>
      <c r="CV187" s="30">
        <f>+CV179+CV185</f>
        <v/>
      </c>
      <c r="CW187" s="30">
        <f>+CW179+CW185</f>
        <v/>
      </c>
      <c r="CX187" s="30">
        <f>+CX179+CX185</f>
        <v/>
      </c>
      <c r="CY187" s="30">
        <f>+CY179+CY185</f>
        <v/>
      </c>
      <c r="CZ187" s="30">
        <f>+CZ179+CZ185</f>
        <v/>
      </c>
    </row>
    <row r="188" ht="13.15" customHeight="1">
      <c r="A188" s="81">
        <f>A187</f>
        <v/>
      </c>
      <c r="B188" s="81">
        <f>B187</f>
        <v/>
      </c>
      <c r="D188" s="71" t="inlineStr">
        <is>
          <t>Total Medical Annual</t>
        </is>
      </c>
      <c r="E188" s="29" t="n"/>
      <c r="F188" s="89" t="n"/>
      <c r="G188" s="30" t="n"/>
      <c r="H188" s="406">
        <f>H187*12</f>
        <v/>
      </c>
      <c r="I188" s="406">
        <f>I187*12</f>
        <v/>
      </c>
      <c r="J188" s="406">
        <f>J187*12</f>
        <v/>
      </c>
      <c r="K188" s="407" t="n"/>
      <c r="L188" s="407" t="n"/>
      <c r="M188" s="407" t="n"/>
      <c r="N188" s="30" t="n"/>
      <c r="O188" s="30" t="n"/>
      <c r="P188" s="30" t="n"/>
      <c r="Q188" s="30" t="n"/>
      <c r="R188" s="30" t="n"/>
      <c r="S188" s="30" t="n"/>
      <c r="T188" s="30" t="n"/>
      <c r="U188" s="30" t="n"/>
      <c r="V188" s="30" t="n"/>
      <c r="W188" s="30" t="n"/>
      <c r="X188" s="30" t="n"/>
      <c r="Y188" s="30" t="n"/>
      <c r="Z188" s="30" t="n"/>
      <c r="AA188" s="30" t="n"/>
      <c r="AB188" s="30" t="n"/>
      <c r="AC188" s="30" t="n"/>
      <c r="AD188" s="30" t="n"/>
      <c r="AE188" s="30" t="n"/>
      <c r="AF188" s="30" t="n"/>
      <c r="AG188" s="30" t="n"/>
      <c r="AH188" s="30" t="n"/>
      <c r="AI188" s="30" t="n"/>
      <c r="AJ188" s="30" t="n"/>
      <c r="AK188" s="30" t="n"/>
      <c r="AL188" s="30" t="n"/>
      <c r="AM188" s="30" t="n"/>
      <c r="AN188" s="30" t="n"/>
      <c r="AO188" s="30" t="n"/>
      <c r="AP188" s="30" t="n"/>
      <c r="AQ188" s="30" t="n"/>
      <c r="AR188" s="30" t="n"/>
      <c r="AS188" s="30" t="n"/>
      <c r="AT188" s="30" t="n"/>
      <c r="AU188" s="30" t="n"/>
      <c r="AV188" s="30" t="n"/>
      <c r="AW188" s="30" t="n"/>
      <c r="AX188" s="30" t="n"/>
      <c r="AY188" s="30" t="n"/>
      <c r="AZ188" s="30" t="n"/>
      <c r="BA188" s="30" t="n"/>
      <c r="BB188" s="30" t="n"/>
      <c r="BC188" s="30" t="n"/>
      <c r="BD188" s="30" t="n"/>
      <c r="BE188" s="30" t="n"/>
      <c r="BF188" s="30" t="n"/>
      <c r="BG188" s="30" t="n"/>
      <c r="BH188" s="30" t="n"/>
      <c r="BI188" s="30" t="n"/>
      <c r="BJ188" s="30" t="n"/>
      <c r="BK188" s="30" t="n"/>
      <c r="BL188" s="30" t="n"/>
      <c r="BM188" s="30" t="n"/>
      <c r="BN188" s="30" t="n"/>
      <c r="BO188" s="30" t="n"/>
      <c r="BP188" s="30" t="n"/>
      <c r="BQ188" s="30" t="n"/>
      <c r="BR188" s="30" t="n"/>
      <c r="BS188" s="30" t="n"/>
      <c r="BT188" s="30" t="n"/>
      <c r="BU188" s="30" t="n"/>
      <c r="BV188" s="30" t="n"/>
      <c r="BW188" s="30" t="n"/>
      <c r="BX188" s="30" t="n"/>
      <c r="BY188" s="30" t="n"/>
      <c r="BZ188" s="30" t="n"/>
      <c r="CA188" s="30" t="n"/>
      <c r="CB188" s="30" t="n"/>
      <c r="CC188" s="30" t="n"/>
      <c r="CD188" s="30" t="n"/>
      <c r="CE188" s="30" t="n"/>
      <c r="CF188" s="30" t="n"/>
      <c r="CG188" s="30" t="n"/>
      <c r="CH188" s="30" t="n"/>
      <c r="CI188" s="30" t="n"/>
      <c r="CJ188" s="30" t="n"/>
      <c r="CK188" s="30" t="n"/>
      <c r="CL188" s="30" t="n"/>
      <c r="CM188" s="30" t="n"/>
      <c r="CN188" s="30" t="n"/>
      <c r="CO188" s="30" t="n"/>
      <c r="CP188" s="30" t="n"/>
      <c r="CQ188" s="30" t="n"/>
      <c r="CR188" s="30" t="n"/>
      <c r="CS188" s="30" t="n"/>
      <c r="CT188" s="30" t="n"/>
      <c r="CU188" s="30" t="n"/>
      <c r="CV188" s="30" t="n"/>
      <c r="CW188" s="30" t="n"/>
      <c r="CX188" s="30" t="n"/>
      <c r="CY188" s="30" t="n"/>
      <c r="CZ188" s="30" t="n"/>
    </row>
    <row r="189" ht="13.15" customHeight="1">
      <c r="A189" s="81">
        <f>A188</f>
        <v/>
      </c>
      <c r="B189" s="81">
        <f>B188</f>
        <v/>
      </c>
      <c r="D189" s="28" t="n"/>
      <c r="E189" s="90" t="n"/>
      <c r="F189" s="91" t="n"/>
      <c r="G189" s="91" t="n"/>
      <c r="H189" s="388" t="n"/>
      <c r="I189" s="388" t="n"/>
      <c r="J189" s="388" t="n"/>
      <c r="K189" s="389" t="n"/>
      <c r="L189" s="389" t="n"/>
      <c r="M189" s="389" t="n"/>
      <c r="N189" s="91" t="n"/>
      <c r="O189" s="91" t="n"/>
      <c r="P189" s="91" t="n"/>
      <c r="Q189" s="91" t="n"/>
      <c r="R189" s="91" t="n"/>
      <c r="S189" s="91" t="n"/>
      <c r="T189" s="91" t="n"/>
      <c r="U189" s="91" t="n"/>
      <c r="V189" s="91" t="n"/>
      <c r="W189" s="91" t="n"/>
      <c r="X189" s="91" t="n"/>
      <c r="Y189" s="91" t="n"/>
      <c r="Z189" s="91" t="n"/>
      <c r="AA189" s="91" t="n"/>
      <c r="AB189" s="91" t="n"/>
      <c r="AC189" s="91" t="n"/>
      <c r="AD189" s="91" t="n"/>
      <c r="AE189" s="91" t="n"/>
      <c r="AF189" s="91" t="n"/>
      <c r="AG189" s="91" t="n"/>
      <c r="AH189" s="91" t="n"/>
      <c r="AI189" s="91" t="n"/>
      <c r="AJ189" s="91" t="n"/>
      <c r="AK189" s="91" t="n"/>
      <c r="AL189" s="91" t="n"/>
      <c r="AM189" s="91" t="n"/>
      <c r="AN189" s="91" t="n"/>
      <c r="AO189" s="91" t="n"/>
      <c r="AP189" s="91" t="n"/>
      <c r="AQ189" s="91" t="n"/>
      <c r="AR189" s="91" t="n"/>
      <c r="AS189" s="91" t="n"/>
      <c r="AT189" s="91" t="n"/>
      <c r="AU189" s="91" t="n"/>
      <c r="AV189" s="91" t="n"/>
      <c r="AW189" s="91" t="n"/>
      <c r="AX189" s="91" t="n"/>
      <c r="AY189" s="91" t="n"/>
      <c r="AZ189" s="91" t="n"/>
      <c r="BA189" s="91" t="n"/>
      <c r="BB189" s="91" t="n"/>
      <c r="BC189" s="91" t="n"/>
      <c r="BD189" s="91" t="n"/>
      <c r="BE189" s="91" t="n"/>
      <c r="BF189" s="91" t="n"/>
      <c r="BG189" s="91" t="n"/>
      <c r="BH189" s="91" t="n"/>
      <c r="BI189" s="91" t="n"/>
      <c r="BJ189" s="91" t="n"/>
      <c r="BK189" s="91" t="n"/>
      <c r="BL189" s="91" t="n"/>
      <c r="BM189" s="91" t="n"/>
      <c r="BN189" s="91" t="n"/>
      <c r="BO189" s="91" t="n"/>
      <c r="BP189" s="91" t="n"/>
      <c r="BQ189" s="91" t="n"/>
      <c r="BR189" s="91" t="n"/>
      <c r="BS189" s="91" t="n"/>
      <c r="BT189" s="91" t="n"/>
      <c r="BU189" s="91" t="n"/>
      <c r="BV189" s="91" t="n"/>
      <c r="BW189" s="91" t="n"/>
      <c r="BX189" s="91" t="n"/>
      <c r="BY189" s="91" t="n"/>
      <c r="BZ189" s="91" t="n"/>
      <c r="CA189" s="91" t="n"/>
      <c r="CB189" s="91" t="n"/>
      <c r="CC189" s="91" t="n"/>
      <c r="CD189" s="91" t="n"/>
      <c r="CE189" s="91" t="n"/>
      <c r="CF189" s="91" t="n"/>
      <c r="CG189" s="91" t="n"/>
      <c r="CH189" s="91" t="n"/>
      <c r="CI189" s="91" t="n"/>
      <c r="CJ189" s="91" t="n"/>
      <c r="CK189" s="91" t="n"/>
      <c r="CL189" s="91" t="n"/>
      <c r="CM189" s="91" t="n"/>
      <c r="CN189" s="91" t="n"/>
      <c r="CO189" s="91" t="n"/>
      <c r="CP189" s="91" t="n"/>
      <c r="CQ189" s="91" t="n"/>
      <c r="CR189" s="91" t="n"/>
      <c r="CS189" s="91" t="n"/>
      <c r="CT189" s="91" t="n"/>
      <c r="CU189" s="91" t="n"/>
      <c r="CV189" s="91" t="n"/>
      <c r="CW189" s="91" t="n"/>
      <c r="CX189" s="91" t="n"/>
      <c r="CY189" s="91" t="n"/>
      <c r="CZ189" s="91" t="n"/>
    </row>
    <row r="190" ht="13.15" customFormat="1" customHeight="1" s="83">
      <c r="A190" s="81">
        <f>D190</f>
        <v/>
      </c>
      <c r="B190" s="81">
        <f>B189</f>
        <v/>
      </c>
      <c r="C190" s="81" t="n"/>
      <c r="D190" s="76" t="inlineStr">
        <is>
          <t>Paradise Valley Hospital - Client ID H3230</t>
        </is>
      </c>
      <c r="E190" s="390" t="n"/>
      <c r="F190" s="78" t="n"/>
      <c r="G190" s="111" t="n"/>
      <c r="H190" s="391" t="n"/>
      <c r="I190" s="391" t="n"/>
      <c r="J190" s="392" t="n"/>
      <c r="K190" s="393" t="n"/>
      <c r="L190" s="393" t="n"/>
      <c r="M190" s="393" t="n"/>
      <c r="N190" s="111" t="n"/>
      <c r="O190" s="111" t="n"/>
      <c r="P190" s="111" t="n"/>
      <c r="Q190" s="111" t="n"/>
      <c r="R190" s="111" t="n"/>
      <c r="S190" s="111" t="n"/>
      <c r="T190" s="111" t="n"/>
      <c r="U190" s="111" t="n"/>
      <c r="V190" s="111" t="n"/>
      <c r="W190" s="111" t="n"/>
      <c r="X190" s="111" t="n"/>
      <c r="Y190" s="111" t="n"/>
      <c r="Z190" s="111" t="n"/>
      <c r="AA190" s="111" t="n"/>
      <c r="AB190" s="111" t="n"/>
      <c r="AC190" s="111" t="n"/>
      <c r="AD190" s="111" t="n"/>
      <c r="AE190" s="111" t="n"/>
      <c r="AF190" s="111" t="n"/>
      <c r="AG190" s="111" t="n"/>
      <c r="AH190" s="111" t="n"/>
      <c r="AI190" s="111" t="n"/>
      <c r="AJ190" s="111" t="n"/>
      <c r="AK190" s="111" t="n"/>
      <c r="AL190" s="111" t="n"/>
      <c r="AM190" s="111" t="n"/>
      <c r="AN190" s="111" t="n"/>
      <c r="AO190" s="111" t="n"/>
      <c r="AP190" s="111" t="n"/>
      <c r="AQ190" s="111" t="n"/>
      <c r="AR190" s="111" t="n"/>
      <c r="AS190" s="111" t="n"/>
      <c r="AT190" s="111" t="n"/>
      <c r="AU190" s="111" t="n"/>
      <c r="AV190" s="111" t="n"/>
      <c r="AW190" s="111" t="n"/>
      <c r="AX190" s="111" t="n"/>
      <c r="AY190" s="111" t="n"/>
      <c r="AZ190" s="111" t="n"/>
      <c r="BA190" s="111" t="n"/>
      <c r="BB190" s="111" t="n"/>
      <c r="BC190" s="111" t="n"/>
      <c r="BD190" s="111" t="n"/>
      <c r="BE190" s="111" t="n"/>
      <c r="BF190" s="111" t="n"/>
      <c r="BG190" s="111" t="n"/>
      <c r="BH190" s="111" t="n"/>
      <c r="BI190" s="111" t="n"/>
      <c r="BJ190" s="111" t="n"/>
      <c r="BK190" s="111" t="n"/>
      <c r="BL190" s="111" t="n"/>
      <c r="BM190" s="111" t="n"/>
      <c r="BN190" s="111" t="n"/>
      <c r="BO190" s="111" t="n"/>
      <c r="BP190" s="111" t="n"/>
      <c r="BQ190" s="111" t="n"/>
      <c r="BR190" s="111" t="n"/>
      <c r="BS190" s="111" t="n"/>
      <c r="BT190" s="111" t="n"/>
      <c r="BU190" s="111" t="n"/>
      <c r="BV190" s="111" t="n"/>
      <c r="BW190" s="111" t="n"/>
      <c r="BX190" s="111" t="n"/>
      <c r="BY190" s="111" t="n"/>
      <c r="BZ190" s="111" t="n"/>
      <c r="CA190" s="111" t="n"/>
      <c r="CB190" s="111" t="n"/>
      <c r="CC190" s="111" t="n"/>
      <c r="CD190" s="111" t="n"/>
      <c r="CE190" s="111" t="n"/>
      <c r="CF190" s="111" t="n"/>
      <c r="CG190" s="111" t="n"/>
      <c r="CH190" s="111" t="n"/>
      <c r="CI190" s="111" t="n"/>
      <c r="CJ190" s="111" t="n"/>
      <c r="CK190" s="111" t="n"/>
      <c r="CL190" s="111" t="n"/>
      <c r="CM190" s="111" t="n"/>
      <c r="CN190" s="111" t="n"/>
      <c r="CO190" s="111" t="n"/>
      <c r="CP190" s="111" t="n"/>
      <c r="CQ190" s="111" t="n"/>
      <c r="CR190" s="111" t="n"/>
      <c r="CS190" s="111" t="n"/>
      <c r="CT190" s="111" t="n"/>
      <c r="CU190" s="111" t="n"/>
      <c r="CV190" s="111" t="n"/>
      <c r="CW190" s="111" t="n"/>
      <c r="CX190" s="111" t="n"/>
      <c r="CY190" s="111" t="n"/>
      <c r="CZ190" s="111" t="n"/>
    </row>
    <row r="191" ht="13.15" customHeight="1">
      <c r="A191" s="81">
        <f>A190</f>
        <v/>
      </c>
      <c r="B191" s="81">
        <f>D191</f>
        <v/>
      </c>
      <c r="C191" s="81">
        <f>A191&amp;B191&amp;F191</f>
        <v/>
      </c>
      <c r="D191" s="64">
        <f>+$D$4</f>
        <v/>
      </c>
      <c r="E191" s="394">
        <f>E4</f>
        <v/>
      </c>
      <c r="F191" s="246" t="inlineStr">
        <is>
          <t>EE</t>
        </is>
      </c>
      <c r="G191" s="244" t="n">
        <v>333</v>
      </c>
      <c r="H191" s="395" t="n">
        <v>671</v>
      </c>
      <c r="I191" s="396">
        <f>+H191-J191</f>
        <v/>
      </c>
      <c r="J191" s="396" t="n">
        <v>54.16999999999996</v>
      </c>
      <c r="K191" s="397" t="n"/>
      <c r="L191" s="397" t="n"/>
      <c r="M191" s="397" t="n"/>
      <c r="N191" s="244" t="n">
        <v>395</v>
      </c>
      <c r="O191" s="244" t="n">
        <v>398</v>
      </c>
      <c r="P191" s="244" t="n">
        <v>401</v>
      </c>
      <c r="Q191" s="244" t="n">
        <v>384</v>
      </c>
      <c r="R191" s="244" t="n">
        <v>392</v>
      </c>
      <c r="S191" s="244" t="n">
        <v>390</v>
      </c>
      <c r="T191" s="244" t="n">
        <v>389</v>
      </c>
      <c r="U191" s="244" t="n">
        <v>385</v>
      </c>
      <c r="V191" s="244" t="n">
        <v>387</v>
      </c>
      <c r="W191" s="244" t="n">
        <v>390</v>
      </c>
      <c r="X191" s="244" t="n">
        <v>389</v>
      </c>
      <c r="Y191" s="244" t="n">
        <v>388</v>
      </c>
      <c r="Z191" s="244" t="n">
        <v>395</v>
      </c>
      <c r="AA191" s="244" t="n">
        <v>382</v>
      </c>
      <c r="AB191" s="244" t="n">
        <v>381</v>
      </c>
      <c r="AC191" s="244" t="n">
        <v>356</v>
      </c>
      <c r="AD191" s="244" t="n">
        <v>356</v>
      </c>
      <c r="AE191" s="244" t="n">
        <v>337</v>
      </c>
      <c r="AF191" s="244" t="n">
        <v>329</v>
      </c>
      <c r="AG191" s="244" t="n">
        <v>328</v>
      </c>
      <c r="AH191" s="244" t="n">
        <v>328</v>
      </c>
      <c r="AI191" s="244" t="n">
        <v>330</v>
      </c>
      <c r="AJ191" s="244" t="n">
        <v>320</v>
      </c>
      <c r="AK191" s="244" t="n">
        <v>321</v>
      </c>
      <c r="AL191" s="244" t="n">
        <v>331</v>
      </c>
      <c r="AM191" s="244" t="n">
        <v>327</v>
      </c>
      <c r="AN191" s="244" t="n">
        <v>327</v>
      </c>
      <c r="AO191" s="244" t="n">
        <v>329</v>
      </c>
      <c r="AP191" s="244" t="n">
        <v>328</v>
      </c>
      <c r="AQ191" s="244" t="n">
        <v>336</v>
      </c>
      <c r="AR191" s="244" t="n">
        <v>334</v>
      </c>
      <c r="AS191" s="244" t="n">
        <v>329</v>
      </c>
      <c r="AT191" s="244" t="n">
        <v>327</v>
      </c>
      <c r="AU191" s="244" t="n">
        <v>331</v>
      </c>
      <c r="AV191" s="244" t="n">
        <v>326</v>
      </c>
      <c r="AW191" s="244" t="n">
        <v>323</v>
      </c>
      <c r="AX191" s="244" t="n">
        <v>319</v>
      </c>
      <c r="AY191" s="244" t="n">
        <v>314</v>
      </c>
      <c r="AZ191" s="244" t="n">
        <v>314</v>
      </c>
      <c r="BA191" s="244" t="n">
        <v>314</v>
      </c>
      <c r="BB191" s="244" t="n">
        <v>323</v>
      </c>
      <c r="BC191" s="244" t="n">
        <v>319</v>
      </c>
      <c r="BD191" s="244" t="n">
        <v>318</v>
      </c>
      <c r="BE191" s="244" t="n">
        <v>316</v>
      </c>
      <c r="BF191" s="244" t="n">
        <v>309</v>
      </c>
      <c r="BG191" s="244" t="n">
        <v>297</v>
      </c>
      <c r="BH191" s="244" t="n">
        <v>298</v>
      </c>
      <c r="BI191" s="244" t="n">
        <v>294</v>
      </c>
      <c r="BJ191" s="244" t="n">
        <v>296</v>
      </c>
      <c r="BK191" s="244" t="n">
        <v>302</v>
      </c>
      <c r="BL191" s="244" t="n">
        <v>285</v>
      </c>
      <c r="BM191" s="244" t="n">
        <v>291</v>
      </c>
      <c r="BN191" s="244" t="n">
        <v>275</v>
      </c>
      <c r="BO191" s="244" t="n">
        <v>271</v>
      </c>
      <c r="BP191" s="244" t="n">
        <v>266</v>
      </c>
      <c r="BQ191" s="244" t="n">
        <v>255</v>
      </c>
      <c r="BR191" s="244" t="n">
        <v>254</v>
      </c>
      <c r="BS191" s="244" t="n">
        <v>250</v>
      </c>
      <c r="BT191" s="244" t="n">
        <v>247</v>
      </c>
      <c r="BU191" s="244" t="n">
        <v>242</v>
      </c>
      <c r="BV191" s="244" t="n">
        <v>252</v>
      </c>
      <c r="BW191" s="244" t="n">
        <v>256</v>
      </c>
      <c r="BX191" s="244" t="n">
        <v>250</v>
      </c>
      <c r="BY191" s="244" t="n">
        <v>250</v>
      </c>
      <c r="BZ191" s="244" t="n">
        <v>252</v>
      </c>
      <c r="CA191" s="244" t="n">
        <v>253</v>
      </c>
      <c r="CB191" s="244" t="n">
        <v>239</v>
      </c>
      <c r="CC191" s="244" t="n">
        <v>243</v>
      </c>
      <c r="CD191" s="244" t="n">
        <v>244</v>
      </c>
      <c r="CE191" s="244" t="n">
        <v>245</v>
      </c>
      <c r="CF191" s="244" t="n">
        <v>249</v>
      </c>
      <c r="CG191" s="244" t="n">
        <v>244</v>
      </c>
      <c r="CH191" s="244" t="n">
        <v>280</v>
      </c>
      <c r="CI191" s="244" t="n">
        <v>278</v>
      </c>
      <c r="CJ191" s="244" t="n">
        <v>267</v>
      </c>
      <c r="CK191" s="244" t="n">
        <v>270</v>
      </c>
      <c r="CL191" s="244" t="n">
        <v>270</v>
      </c>
      <c r="CM191" s="244" t="n">
        <v>279</v>
      </c>
      <c r="CN191" s="244" t="n">
        <v>281</v>
      </c>
      <c r="CO191" s="244" t="n">
        <v>285</v>
      </c>
      <c r="CP191" s="244" t="n">
        <v>288</v>
      </c>
      <c r="CQ191" s="244" t="n">
        <v>282</v>
      </c>
      <c r="CR191" s="244" t="n">
        <v>273</v>
      </c>
      <c r="CS191" s="244" t="n">
        <v>282</v>
      </c>
      <c r="CT191" s="244" t="n">
        <v>303</v>
      </c>
      <c r="CU191" s="244" t="n">
        <v>309</v>
      </c>
      <c r="CV191" s="244" t="n">
        <v>305</v>
      </c>
      <c r="CW191" s="244" t="n">
        <v>312</v>
      </c>
      <c r="CX191" s="323" t="n">
        <v>322</v>
      </c>
      <c r="CY191" s="244" t="n">
        <v>332</v>
      </c>
      <c r="CZ191" s="244" t="n">
        <v>333</v>
      </c>
    </row>
    <row r="192" ht="13.15" customHeight="1">
      <c r="A192" s="81">
        <f>A191</f>
        <v/>
      </c>
      <c r="B192" s="81">
        <f>B191</f>
        <v/>
      </c>
      <c r="C192" s="81">
        <f>A192&amp;B192&amp;F192</f>
        <v/>
      </c>
      <c r="D192" s="22" t="n"/>
      <c r="E192" s="398" t="n"/>
      <c r="F192" s="246" t="inlineStr">
        <is>
          <t>EE &amp; Spouse</t>
        </is>
      </c>
      <c r="G192" s="244" t="n">
        <v>58</v>
      </c>
      <c r="H192" s="395" t="n">
        <v>1409.16</v>
      </c>
      <c r="I192" s="396">
        <f>+H192-J192</f>
        <v/>
      </c>
      <c r="J192" s="396" t="n">
        <v>137.4100000000001</v>
      </c>
      <c r="K192" s="397" t="n"/>
      <c r="L192" s="397" t="n"/>
      <c r="M192" s="397" t="n"/>
      <c r="N192" s="244" t="n">
        <v>67</v>
      </c>
      <c r="O192" s="244" t="n">
        <v>66</v>
      </c>
      <c r="P192" s="244" t="n">
        <v>65</v>
      </c>
      <c r="Q192" s="244" t="n">
        <v>62</v>
      </c>
      <c r="R192" s="244" t="n">
        <v>61</v>
      </c>
      <c r="S192" s="244" t="n">
        <v>61</v>
      </c>
      <c r="T192" s="244" t="n">
        <v>61</v>
      </c>
      <c r="U192" s="244" t="n">
        <v>60</v>
      </c>
      <c r="V192" s="244" t="n">
        <v>61</v>
      </c>
      <c r="W192" s="244" t="n">
        <v>61</v>
      </c>
      <c r="X192" s="244" t="n">
        <v>62</v>
      </c>
      <c r="Y192" s="244" t="n">
        <v>66</v>
      </c>
      <c r="Z192" s="244" t="n">
        <v>70</v>
      </c>
      <c r="AA192" s="244" t="n">
        <v>69</v>
      </c>
      <c r="AB192" s="244" t="n">
        <v>69</v>
      </c>
      <c r="AC192" s="244" t="n">
        <v>70</v>
      </c>
      <c r="AD192" s="244" t="n">
        <v>65</v>
      </c>
      <c r="AE192" s="244" t="n">
        <v>61</v>
      </c>
      <c r="AF192" s="244" t="n">
        <v>63</v>
      </c>
      <c r="AG192" s="244" t="n">
        <v>62</v>
      </c>
      <c r="AH192" s="244" t="n">
        <v>56</v>
      </c>
      <c r="AI192" s="244" t="n">
        <v>58</v>
      </c>
      <c r="AJ192" s="244" t="n">
        <v>56</v>
      </c>
      <c r="AK192" s="244" t="n">
        <v>56</v>
      </c>
      <c r="AL192" s="244" t="n">
        <v>57</v>
      </c>
      <c r="AM192" s="244" t="n">
        <v>54</v>
      </c>
      <c r="AN192" s="244" t="n">
        <v>54</v>
      </c>
      <c r="AO192" s="244" t="n">
        <v>53</v>
      </c>
      <c r="AP192" s="244" t="n">
        <v>51</v>
      </c>
      <c r="AQ192" s="244" t="n">
        <v>51</v>
      </c>
      <c r="AR192" s="244" t="n">
        <v>53</v>
      </c>
      <c r="AS192" s="244" t="n">
        <v>53</v>
      </c>
      <c r="AT192" s="244" t="n">
        <v>52</v>
      </c>
      <c r="AU192" s="244" t="n">
        <v>50</v>
      </c>
      <c r="AV192" s="244" t="n">
        <v>51</v>
      </c>
      <c r="AW192" s="244" t="n">
        <v>51</v>
      </c>
      <c r="AX192" s="244" t="n">
        <v>53</v>
      </c>
      <c r="AY192" s="244" t="n">
        <v>52</v>
      </c>
      <c r="AZ192" s="244" t="n">
        <v>48</v>
      </c>
      <c r="BA192" s="244" t="n">
        <v>49</v>
      </c>
      <c r="BB192" s="244" t="n">
        <v>51</v>
      </c>
      <c r="BC192" s="244" t="n">
        <v>53</v>
      </c>
      <c r="BD192" s="244" t="n">
        <v>51</v>
      </c>
      <c r="BE192" s="244" t="n">
        <v>51</v>
      </c>
      <c r="BF192" s="244" t="n">
        <v>51</v>
      </c>
      <c r="BG192" s="244" t="n">
        <v>49</v>
      </c>
      <c r="BH192" s="244" t="n">
        <v>49</v>
      </c>
      <c r="BI192" s="244" t="n">
        <v>49</v>
      </c>
      <c r="BJ192" s="244" t="n">
        <v>53</v>
      </c>
      <c r="BK192" s="244" t="n">
        <v>55</v>
      </c>
      <c r="BL192" s="244" t="n">
        <v>55</v>
      </c>
      <c r="BM192" s="244" t="n">
        <v>56</v>
      </c>
      <c r="BN192" s="244" t="n">
        <v>57</v>
      </c>
      <c r="BO192" s="244" t="n">
        <v>56</v>
      </c>
      <c r="BP192" s="244" t="n">
        <v>54</v>
      </c>
      <c r="BQ192" s="244" t="n">
        <v>56</v>
      </c>
      <c r="BR192" s="244" t="n">
        <v>55</v>
      </c>
      <c r="BS192" s="244" t="n">
        <v>55</v>
      </c>
      <c r="BT192" s="244" t="n">
        <v>56</v>
      </c>
      <c r="BU192" s="244" t="n">
        <v>57</v>
      </c>
      <c r="BV192" s="244" t="n">
        <v>62</v>
      </c>
      <c r="BW192" s="244" t="n">
        <v>61</v>
      </c>
      <c r="BX192" s="244" t="n">
        <v>63</v>
      </c>
      <c r="BY192" s="244" t="n">
        <v>63</v>
      </c>
      <c r="BZ192" s="244" t="n">
        <v>60</v>
      </c>
      <c r="CA192" s="244" t="n">
        <v>58</v>
      </c>
      <c r="CB192" s="244" t="n">
        <v>55</v>
      </c>
      <c r="CC192" s="244" t="n">
        <v>55</v>
      </c>
      <c r="CD192" s="244" t="n">
        <v>55</v>
      </c>
      <c r="CE192" s="244" t="n">
        <v>56</v>
      </c>
      <c r="CF192" s="244" t="n">
        <v>56</v>
      </c>
      <c r="CG192" s="244" t="n">
        <v>57</v>
      </c>
      <c r="CH192" s="244" t="n">
        <v>58</v>
      </c>
      <c r="CI192" s="244" t="n">
        <v>59</v>
      </c>
      <c r="CJ192" s="244" t="n">
        <v>60</v>
      </c>
      <c r="CK192" s="244" t="n">
        <v>62</v>
      </c>
      <c r="CL192" s="244" t="n">
        <v>61</v>
      </c>
      <c r="CM192" s="244" t="n">
        <v>59</v>
      </c>
      <c r="CN192" s="244" t="n">
        <v>59</v>
      </c>
      <c r="CO192" s="244" t="n">
        <v>57</v>
      </c>
      <c r="CP192" s="244" t="n">
        <v>58</v>
      </c>
      <c r="CQ192" s="244" t="n">
        <v>57</v>
      </c>
      <c r="CR192" s="244" t="n">
        <v>57</v>
      </c>
      <c r="CS192" s="244" t="n">
        <v>57</v>
      </c>
      <c r="CT192" s="244" t="n">
        <v>57</v>
      </c>
      <c r="CU192" s="244" t="n">
        <v>56</v>
      </c>
      <c r="CV192" s="244" t="n">
        <v>56</v>
      </c>
      <c r="CW192" s="244" t="n">
        <v>56</v>
      </c>
      <c r="CX192" s="323" t="n">
        <v>55</v>
      </c>
      <c r="CY192" s="244" t="n">
        <v>58</v>
      </c>
      <c r="CZ192" s="244" t="n">
        <v>58</v>
      </c>
    </row>
    <row r="193" ht="13.15" customHeight="1">
      <c r="A193" s="81">
        <f>A192</f>
        <v/>
      </c>
      <c r="B193" s="81">
        <f>B192</f>
        <v/>
      </c>
      <c r="C193" s="81">
        <f>A193&amp;B193&amp;F193</f>
        <v/>
      </c>
      <c r="D193" s="22" t="n"/>
      <c r="E193" s="398" t="n"/>
      <c r="F193" s="246" t="inlineStr">
        <is>
          <t>EE &amp; Child(ren)</t>
        </is>
      </c>
      <c r="G193" s="244" t="n">
        <v>57</v>
      </c>
      <c r="H193" s="395" t="n">
        <v>1268.22</v>
      </c>
      <c r="I193" s="396">
        <f>+H193-J193</f>
        <v/>
      </c>
      <c r="J193" s="396" t="n">
        <v>112.4299999999999</v>
      </c>
      <c r="K193" s="397" t="n"/>
      <c r="L193" s="397" t="n"/>
      <c r="M193" s="397" t="n"/>
      <c r="N193" s="244" t="n">
        <v>110</v>
      </c>
      <c r="O193" s="244" t="n">
        <v>108</v>
      </c>
      <c r="P193" s="244" t="n">
        <v>104</v>
      </c>
      <c r="Q193" s="244" t="n">
        <v>100</v>
      </c>
      <c r="R193" s="244" t="n">
        <v>103</v>
      </c>
      <c r="S193" s="244" t="n">
        <v>104</v>
      </c>
      <c r="T193" s="244" t="n">
        <v>102</v>
      </c>
      <c r="U193" s="244" t="n">
        <v>102</v>
      </c>
      <c r="V193" s="244" t="n">
        <v>99</v>
      </c>
      <c r="W193" s="244" t="n">
        <v>103</v>
      </c>
      <c r="X193" s="244" t="n">
        <v>103</v>
      </c>
      <c r="Y193" s="244" t="n">
        <v>104</v>
      </c>
      <c r="Z193" s="244" t="n">
        <v>94</v>
      </c>
      <c r="AA193" s="244" t="n">
        <v>93</v>
      </c>
      <c r="AB193" s="244" t="n">
        <v>95</v>
      </c>
      <c r="AC193" s="244" t="n">
        <v>97</v>
      </c>
      <c r="AD193" s="244" t="n">
        <v>94</v>
      </c>
      <c r="AE193" s="244" t="n">
        <v>91</v>
      </c>
      <c r="AF193" s="244" t="n">
        <v>85</v>
      </c>
      <c r="AG193" s="244" t="n">
        <v>85</v>
      </c>
      <c r="AH193" s="244" t="n">
        <v>85</v>
      </c>
      <c r="AI193" s="244" t="n">
        <v>83</v>
      </c>
      <c r="AJ193" s="244" t="n">
        <v>81</v>
      </c>
      <c r="AK193" s="244" t="n">
        <v>82</v>
      </c>
      <c r="AL193" s="244" t="n">
        <v>90</v>
      </c>
      <c r="AM193" s="244" t="n">
        <v>91</v>
      </c>
      <c r="AN193" s="244" t="n">
        <v>89</v>
      </c>
      <c r="AO193" s="244" t="n">
        <v>89</v>
      </c>
      <c r="AP193" s="244" t="n">
        <v>87</v>
      </c>
      <c r="AQ193" s="244" t="n">
        <v>88</v>
      </c>
      <c r="AR193" s="244" t="n">
        <v>84</v>
      </c>
      <c r="AS193" s="244" t="n">
        <v>83</v>
      </c>
      <c r="AT193" s="244" t="n">
        <v>80</v>
      </c>
      <c r="AU193" s="244" t="n">
        <v>81</v>
      </c>
      <c r="AV193" s="244" t="n">
        <v>79</v>
      </c>
      <c r="AW193" s="244" t="n">
        <v>81</v>
      </c>
      <c r="AX193" s="244" t="n">
        <v>85</v>
      </c>
      <c r="AY193" s="244" t="n">
        <v>85</v>
      </c>
      <c r="AZ193" s="244" t="n">
        <v>85</v>
      </c>
      <c r="BA193" s="244" t="n">
        <v>82</v>
      </c>
      <c r="BB193" s="244" t="n">
        <v>83</v>
      </c>
      <c r="BC193" s="244" t="n">
        <v>81</v>
      </c>
      <c r="BD193" s="244" t="n">
        <v>79</v>
      </c>
      <c r="BE193" s="244" t="n">
        <v>79</v>
      </c>
      <c r="BF193" s="244" t="n">
        <v>78</v>
      </c>
      <c r="BG193" s="244" t="n">
        <v>78</v>
      </c>
      <c r="BH193" s="244" t="n">
        <v>73</v>
      </c>
      <c r="BI193" s="244" t="n">
        <v>76</v>
      </c>
      <c r="BJ193" s="244" t="n">
        <v>75</v>
      </c>
      <c r="BK193" s="244" t="n">
        <v>76</v>
      </c>
      <c r="BL193" s="244" t="n">
        <v>75</v>
      </c>
      <c r="BM193" s="244" t="n">
        <v>77</v>
      </c>
      <c r="BN193" s="244" t="n">
        <v>75</v>
      </c>
      <c r="BO193" s="244" t="n">
        <v>74</v>
      </c>
      <c r="BP193" s="244" t="n">
        <v>69</v>
      </c>
      <c r="BQ193" s="244" t="n">
        <v>68</v>
      </c>
      <c r="BR193" s="244" t="n">
        <v>67</v>
      </c>
      <c r="BS193" s="244" t="n">
        <v>67</v>
      </c>
      <c r="BT193" s="244" t="n">
        <v>65</v>
      </c>
      <c r="BU193" s="244" t="n">
        <v>66</v>
      </c>
      <c r="BV193" s="244" t="n">
        <v>71</v>
      </c>
      <c r="BW193" s="244" t="n">
        <v>71</v>
      </c>
      <c r="BX193" s="244" t="n">
        <v>69</v>
      </c>
      <c r="BY193" s="244" t="n">
        <v>69</v>
      </c>
      <c r="BZ193" s="244" t="n">
        <v>71</v>
      </c>
      <c r="CA193" s="244" t="n">
        <v>73</v>
      </c>
      <c r="CB193" s="244" t="n">
        <v>73</v>
      </c>
      <c r="CC193" s="244" t="n">
        <v>74</v>
      </c>
      <c r="CD193" s="244" t="n">
        <v>72</v>
      </c>
      <c r="CE193" s="244" t="n">
        <v>69</v>
      </c>
      <c r="CF193" s="244" t="n">
        <v>68</v>
      </c>
      <c r="CG193" s="244" t="n">
        <v>67</v>
      </c>
      <c r="CH193" s="244" t="n">
        <v>61</v>
      </c>
      <c r="CI193" s="244" t="n">
        <v>61</v>
      </c>
      <c r="CJ193" s="244" t="n">
        <v>63</v>
      </c>
      <c r="CK193" s="244" t="n">
        <v>62</v>
      </c>
      <c r="CL193" s="244" t="n">
        <v>64</v>
      </c>
      <c r="CM193" s="244" t="n">
        <v>65</v>
      </c>
      <c r="CN193" s="244" t="n">
        <v>64</v>
      </c>
      <c r="CO193" s="244" t="n">
        <v>63</v>
      </c>
      <c r="CP193" s="244" t="n">
        <v>62</v>
      </c>
      <c r="CQ193" s="244" t="n">
        <v>59</v>
      </c>
      <c r="CR193" s="244" t="n">
        <v>59</v>
      </c>
      <c r="CS193" s="244" t="n">
        <v>58</v>
      </c>
      <c r="CT193" s="244" t="n">
        <v>58</v>
      </c>
      <c r="CU193" s="244" t="n">
        <v>57</v>
      </c>
      <c r="CV193" s="244" t="n">
        <v>60</v>
      </c>
      <c r="CW193" s="244" t="n">
        <v>59</v>
      </c>
      <c r="CX193" s="323" t="n">
        <v>59</v>
      </c>
      <c r="CY193" s="244" t="n">
        <v>57</v>
      </c>
      <c r="CZ193" s="244" t="n">
        <v>57</v>
      </c>
    </row>
    <row r="194" ht="13.15" customHeight="1">
      <c r="A194" s="81">
        <f>A193</f>
        <v/>
      </c>
      <c r="B194" s="81">
        <f>B193</f>
        <v/>
      </c>
      <c r="C194" s="81">
        <f>A194&amp;B194&amp;F194</f>
        <v/>
      </c>
      <c r="D194" s="22" t="n"/>
      <c r="E194" s="398" t="n"/>
      <c r="F194" s="246" t="inlineStr">
        <is>
          <t>EE &amp; Family</t>
        </is>
      </c>
      <c r="G194" s="245" t="n">
        <v>38</v>
      </c>
      <c r="H194" s="399" t="n">
        <v>2113.73</v>
      </c>
      <c r="I194" s="400">
        <f>+H194-J194</f>
        <v/>
      </c>
      <c r="J194" s="400" t="n">
        <v>281.0699999999999</v>
      </c>
      <c r="K194" s="408" t="n"/>
      <c r="L194" s="408" t="n"/>
      <c r="M194" s="408" t="n"/>
      <c r="N194" s="245" t="n">
        <v>72</v>
      </c>
      <c r="O194" s="245" t="n">
        <v>73</v>
      </c>
      <c r="P194" s="245" t="n">
        <v>75</v>
      </c>
      <c r="Q194" s="245" t="n">
        <v>73</v>
      </c>
      <c r="R194" s="245" t="n">
        <v>74</v>
      </c>
      <c r="S194" s="245" t="n">
        <v>71</v>
      </c>
      <c r="T194" s="245" t="n">
        <v>70</v>
      </c>
      <c r="U194" s="245" t="n">
        <v>67</v>
      </c>
      <c r="V194" s="245" t="n">
        <v>66</v>
      </c>
      <c r="W194" s="245" t="n">
        <v>64</v>
      </c>
      <c r="X194" s="245" t="n">
        <v>67</v>
      </c>
      <c r="Y194" s="245" t="n">
        <v>67</v>
      </c>
      <c r="Z194" s="245" t="n">
        <v>63</v>
      </c>
      <c r="AA194" s="245" t="n">
        <v>63</v>
      </c>
      <c r="AB194" s="245" t="n">
        <v>64</v>
      </c>
      <c r="AC194" s="245" t="n">
        <v>66</v>
      </c>
      <c r="AD194" s="245" t="n">
        <v>66</v>
      </c>
      <c r="AE194" s="245" t="n">
        <v>61</v>
      </c>
      <c r="AF194" s="245" t="n">
        <v>55</v>
      </c>
      <c r="AG194" s="245" t="n">
        <v>54</v>
      </c>
      <c r="AH194" s="245" t="n">
        <v>55</v>
      </c>
      <c r="AI194" s="245" t="n">
        <v>54</v>
      </c>
      <c r="AJ194" s="245" t="n">
        <v>56</v>
      </c>
      <c r="AK194" s="245" t="n">
        <v>56</v>
      </c>
      <c r="AL194" s="245" t="n">
        <v>61</v>
      </c>
      <c r="AM194" s="245" t="n">
        <v>60</v>
      </c>
      <c r="AN194" s="245" t="n">
        <v>59</v>
      </c>
      <c r="AO194" s="245" t="n">
        <v>62</v>
      </c>
      <c r="AP194" s="245" t="n">
        <v>60</v>
      </c>
      <c r="AQ194" s="245" t="n">
        <v>59</v>
      </c>
      <c r="AR194" s="245" t="n">
        <v>59</v>
      </c>
      <c r="AS194" s="245" t="n">
        <v>58</v>
      </c>
      <c r="AT194" s="245" t="n">
        <v>59</v>
      </c>
      <c r="AU194" s="245" t="n">
        <v>61</v>
      </c>
      <c r="AV194" s="245" t="n">
        <v>61</v>
      </c>
      <c r="AW194" s="245" t="n">
        <v>64</v>
      </c>
      <c r="AX194" s="245" t="n">
        <v>64</v>
      </c>
      <c r="AY194" s="245" t="n">
        <v>65</v>
      </c>
      <c r="AZ194" s="245" t="n">
        <v>65</v>
      </c>
      <c r="BA194" s="245" t="n">
        <v>63</v>
      </c>
      <c r="BB194" s="245" t="n">
        <v>62</v>
      </c>
      <c r="BC194" s="245" t="n">
        <v>58</v>
      </c>
      <c r="BD194" s="245" t="n">
        <v>57</v>
      </c>
      <c r="BE194" s="245" t="n">
        <v>57</v>
      </c>
      <c r="BF194" s="245" t="n">
        <v>56</v>
      </c>
      <c r="BG194" s="245" t="n">
        <v>53</v>
      </c>
      <c r="BH194" s="245" t="n">
        <v>52</v>
      </c>
      <c r="BI194" s="245" t="n">
        <v>49</v>
      </c>
      <c r="BJ194" s="245" t="n">
        <v>49</v>
      </c>
      <c r="BK194" s="245" t="n">
        <v>50</v>
      </c>
      <c r="BL194" s="245" t="n">
        <v>49</v>
      </c>
      <c r="BM194" s="245" t="n">
        <v>50</v>
      </c>
      <c r="BN194" s="245" t="n">
        <v>53</v>
      </c>
      <c r="BO194" s="245" t="n">
        <v>52</v>
      </c>
      <c r="BP194" s="245" t="n">
        <v>52</v>
      </c>
      <c r="BQ194" s="245" t="n">
        <v>52</v>
      </c>
      <c r="BR194" s="245" t="n">
        <v>52</v>
      </c>
      <c r="BS194" s="245" t="n">
        <v>53</v>
      </c>
      <c r="BT194" s="245" t="n">
        <v>54</v>
      </c>
      <c r="BU194" s="245" t="n">
        <v>54</v>
      </c>
      <c r="BV194" s="245" t="n">
        <v>44</v>
      </c>
      <c r="BW194" s="245" t="n">
        <v>45</v>
      </c>
      <c r="BX194" s="245" t="n">
        <v>44</v>
      </c>
      <c r="BY194" s="245" t="n">
        <v>44</v>
      </c>
      <c r="BZ194" s="245" t="n">
        <v>43</v>
      </c>
      <c r="CA194" s="245" t="n">
        <v>43</v>
      </c>
      <c r="CB194" s="245" t="n">
        <v>43</v>
      </c>
      <c r="CC194" s="245" t="n">
        <v>42</v>
      </c>
      <c r="CD194" s="245" t="n">
        <v>42</v>
      </c>
      <c r="CE194" s="245" t="n">
        <v>40</v>
      </c>
      <c r="CF194" s="245" t="n">
        <v>40</v>
      </c>
      <c r="CG194" s="245" t="n">
        <v>40</v>
      </c>
      <c r="CH194" s="245" t="n">
        <v>38</v>
      </c>
      <c r="CI194" s="245" t="n">
        <v>38</v>
      </c>
      <c r="CJ194" s="245" t="n">
        <v>37</v>
      </c>
      <c r="CK194" s="245" t="n">
        <v>37</v>
      </c>
      <c r="CL194" s="245" t="n">
        <v>36</v>
      </c>
      <c r="CM194" s="245" t="n">
        <v>35</v>
      </c>
      <c r="CN194" s="245" t="n">
        <v>36</v>
      </c>
      <c r="CO194" s="245" t="n">
        <v>37</v>
      </c>
      <c r="CP194" s="245" t="n">
        <v>36</v>
      </c>
      <c r="CQ194" s="245" t="n">
        <v>38</v>
      </c>
      <c r="CR194" s="245" t="n">
        <v>38</v>
      </c>
      <c r="CS194" s="245" t="n">
        <v>40</v>
      </c>
      <c r="CT194" s="245" t="n">
        <v>36</v>
      </c>
      <c r="CU194" s="245" t="n">
        <v>35</v>
      </c>
      <c r="CV194" s="245" t="n">
        <v>35</v>
      </c>
      <c r="CW194" s="245" t="n">
        <v>38</v>
      </c>
      <c r="CX194" s="324" t="n">
        <v>38</v>
      </c>
      <c r="CY194" s="245" t="n">
        <v>39</v>
      </c>
      <c r="CZ194" s="245" t="n">
        <v>38</v>
      </c>
    </row>
    <row r="195" ht="13.15" customHeight="1">
      <c r="A195" s="81">
        <f>A194</f>
        <v/>
      </c>
      <c r="B195" s="81">
        <f>B194</f>
        <v/>
      </c>
      <c r="D195" s="20" t="n"/>
      <c r="E195" s="398" t="n"/>
      <c r="F195" s="69" t="inlineStr">
        <is>
          <t>Estimated Monthly Premium</t>
        </is>
      </c>
      <c r="G195" s="94">
        <f>SUM(G191:G194)</f>
        <v/>
      </c>
      <c r="H195" s="401">
        <f>SUMPRODUCT(H191:H194,$G191:$G194)</f>
        <v/>
      </c>
      <c r="I195" s="401">
        <f>SUMPRODUCT(I191:I194,$G191:$G194)</f>
        <v/>
      </c>
      <c r="J195" s="401">
        <f>SUMPRODUCT(J191:J194,$G191:$G194)</f>
        <v/>
      </c>
      <c r="K195" s="402" t="n"/>
      <c r="L195" s="402" t="n"/>
      <c r="M195" s="402" t="n"/>
      <c r="N195" s="94" t="n">
        <v>644</v>
      </c>
      <c r="O195" s="94" t="n">
        <v>645</v>
      </c>
      <c r="P195" s="94" t="n">
        <v>645</v>
      </c>
      <c r="Q195" s="94" t="n">
        <v>619</v>
      </c>
      <c r="R195" s="94" t="n">
        <v>630</v>
      </c>
      <c r="S195" s="94">
        <f>SUM(S191:S194)</f>
        <v/>
      </c>
      <c r="T195" s="94">
        <f>SUM(T191:T194)</f>
        <v/>
      </c>
      <c r="U195" s="94">
        <f>SUM(U191:U194)</f>
        <v/>
      </c>
      <c r="V195" s="94">
        <f>SUM(V191:V194)</f>
        <v/>
      </c>
      <c r="W195" s="94">
        <f>SUM(W191:W194)</f>
        <v/>
      </c>
      <c r="X195" s="94">
        <f>SUM(X191:X194)</f>
        <v/>
      </c>
      <c r="Y195" s="94">
        <f>SUM(Y191:Y194)</f>
        <v/>
      </c>
      <c r="Z195" s="94">
        <f>SUM(Z191:Z194)</f>
        <v/>
      </c>
      <c r="AA195" s="94">
        <f>SUM(AA191:AA194)</f>
        <v/>
      </c>
      <c r="AB195" s="94">
        <f>SUM(AB191:AB194)</f>
        <v/>
      </c>
      <c r="AC195" s="94">
        <f>SUM(AC191:AC194)</f>
        <v/>
      </c>
      <c r="AD195" s="94">
        <f>SUM(AD191:AD194)</f>
        <v/>
      </c>
      <c r="AE195" s="94">
        <f>SUM(AE191:AE194)</f>
        <v/>
      </c>
      <c r="AF195" s="94">
        <f>SUM(AF191:AF194)</f>
        <v/>
      </c>
      <c r="AG195" s="94">
        <f>SUM(AG191:AG194)</f>
        <v/>
      </c>
      <c r="AH195" s="94">
        <f>SUM(AH191:AH194)</f>
        <v/>
      </c>
      <c r="AI195" s="94">
        <f>SUM(AI191:AI194)</f>
        <v/>
      </c>
      <c r="AJ195" s="94">
        <f>SUM(AJ191:AJ194)</f>
        <v/>
      </c>
      <c r="AK195" s="94">
        <f>SUM(AK191:AK194)</f>
        <v/>
      </c>
      <c r="AL195" s="94">
        <f>SUM(AL191:AL194)</f>
        <v/>
      </c>
      <c r="AM195" s="94">
        <f>SUM(AM191:AM194)</f>
        <v/>
      </c>
      <c r="AN195" s="94">
        <f>SUM(AN191:AN194)</f>
        <v/>
      </c>
      <c r="AO195" s="94">
        <f>SUM(AO191:AO194)</f>
        <v/>
      </c>
      <c r="AP195" s="94">
        <f>SUM(AP191:AP194)</f>
        <v/>
      </c>
      <c r="AQ195" s="94">
        <f>SUM(AQ191:AQ194)</f>
        <v/>
      </c>
      <c r="AR195" s="94">
        <f>SUM(AR191:AR194)</f>
        <v/>
      </c>
      <c r="AS195" s="94">
        <f>SUM(AS191:AS194)</f>
        <v/>
      </c>
      <c r="AT195" s="94">
        <f>SUM(AT191:AT194)</f>
        <v/>
      </c>
      <c r="AU195" s="94">
        <f>SUM(AU191:AU194)</f>
        <v/>
      </c>
      <c r="AV195" s="94">
        <f>SUM(AV191:AV194)</f>
        <v/>
      </c>
      <c r="AW195" s="94">
        <f>SUM(AW191:AW194)</f>
        <v/>
      </c>
      <c r="AX195" s="94">
        <f>SUM(AX191:AX194)</f>
        <v/>
      </c>
      <c r="AY195" s="94">
        <f>SUM(AY191:AY194)</f>
        <v/>
      </c>
      <c r="AZ195" s="94">
        <f>SUM(AZ191:AZ194)</f>
        <v/>
      </c>
      <c r="BA195" s="94">
        <f>SUM(BA191:BA194)</f>
        <v/>
      </c>
      <c r="BB195" s="94">
        <f>SUM(BB191:BB194)</f>
        <v/>
      </c>
      <c r="BC195" s="94">
        <f>SUM(BC191:BC194)</f>
        <v/>
      </c>
      <c r="BD195" s="94">
        <f>SUM(BD191:BD194)</f>
        <v/>
      </c>
      <c r="BE195" s="94">
        <f>SUM(BE191:BE194)</f>
        <v/>
      </c>
      <c r="BF195" s="94">
        <f>SUM(BF191:BF194)</f>
        <v/>
      </c>
      <c r="BG195" s="94">
        <f>SUM(BG191:BG194)</f>
        <v/>
      </c>
      <c r="BH195" s="94">
        <f>SUM(BH191:BH194)</f>
        <v/>
      </c>
      <c r="BI195" s="94">
        <f>SUM(BI191:BI194)</f>
        <v/>
      </c>
      <c r="BJ195" s="94">
        <f>SUM(BJ191:BJ194)</f>
        <v/>
      </c>
      <c r="BK195" s="94">
        <f>SUM(BK191:BK194)</f>
        <v/>
      </c>
      <c r="BL195" s="94">
        <f>SUM(BL191:BL194)</f>
        <v/>
      </c>
      <c r="BM195" s="94">
        <f>SUM(BM191:BM194)</f>
        <v/>
      </c>
      <c r="BN195" s="94">
        <f>SUM(BN191:BN194)</f>
        <v/>
      </c>
      <c r="BO195" s="94">
        <f>SUM(BO191:BO194)</f>
        <v/>
      </c>
      <c r="BP195" s="94">
        <f>SUM(BP191:BP194)</f>
        <v/>
      </c>
      <c r="BQ195" s="94">
        <f>SUM(BQ191:BQ194)</f>
        <v/>
      </c>
      <c r="BR195" s="94">
        <f>SUM(BR191:BR194)</f>
        <v/>
      </c>
      <c r="BS195" s="94">
        <f>SUM(BS191:BS194)</f>
        <v/>
      </c>
      <c r="BT195" s="94">
        <f>SUM(BT191:BT194)</f>
        <v/>
      </c>
      <c r="BU195" s="94">
        <f>SUM(BU191:BU194)</f>
        <v/>
      </c>
      <c r="BV195" s="94">
        <f>SUM(BV191:BV194)</f>
        <v/>
      </c>
      <c r="BW195" s="94">
        <f>SUM(BW191:BW194)</f>
        <v/>
      </c>
      <c r="BX195" s="94">
        <f>SUM(BX191:BX194)</f>
        <v/>
      </c>
      <c r="BY195" s="94">
        <f>SUM(BY191:BY194)</f>
        <v/>
      </c>
      <c r="BZ195" s="94">
        <f>SUM(BZ191:BZ194)</f>
        <v/>
      </c>
      <c r="CA195" s="94">
        <f>SUM(CA191:CA194)</f>
        <v/>
      </c>
      <c r="CB195" s="94">
        <f>SUM(CB191:CB194)</f>
        <v/>
      </c>
      <c r="CC195" s="94">
        <f>SUM(CC191:CC194)</f>
        <v/>
      </c>
      <c r="CD195" s="94">
        <f>SUM(CD191:CD194)</f>
        <v/>
      </c>
      <c r="CE195" s="94">
        <f>SUM(CE191:CE194)</f>
        <v/>
      </c>
      <c r="CF195" s="94">
        <f>SUM(CF191:CF194)</f>
        <v/>
      </c>
      <c r="CG195" s="94">
        <f>SUM(CG191:CG194)</f>
        <v/>
      </c>
      <c r="CH195" s="94">
        <f>SUM(CH191:CH194)</f>
        <v/>
      </c>
      <c r="CI195" s="94">
        <f>SUM(CI191:CI194)</f>
        <v/>
      </c>
      <c r="CJ195" s="94">
        <f>SUM(CJ191:CJ194)</f>
        <v/>
      </c>
      <c r="CK195" s="94">
        <f>SUM(CK191:CK194)</f>
        <v/>
      </c>
      <c r="CL195" s="94">
        <f>SUM(CL191:CL194)</f>
        <v/>
      </c>
      <c r="CM195" s="94">
        <f>SUM(CM191:CM194)</f>
        <v/>
      </c>
      <c r="CN195" s="94">
        <f>SUM(CN191:CN194)</f>
        <v/>
      </c>
      <c r="CO195" s="94">
        <f>SUM(CO191:CO194)</f>
        <v/>
      </c>
      <c r="CP195" s="94">
        <f>SUM(CP191:CP194)</f>
        <v/>
      </c>
      <c r="CQ195" s="94">
        <f>SUM(CQ191:CQ194)</f>
        <v/>
      </c>
      <c r="CR195" s="94">
        <f>SUM(CR191:CR194)</f>
        <v/>
      </c>
      <c r="CS195" s="94">
        <f>SUM(CS191:CS194)</f>
        <v/>
      </c>
      <c r="CT195" s="94">
        <f>SUM(CT191:CT194)</f>
        <v/>
      </c>
      <c r="CU195" s="94" t="n">
        <v>457</v>
      </c>
      <c r="CV195" s="94">
        <f>SUM(CV191:CV194)</f>
        <v/>
      </c>
      <c r="CW195" s="94">
        <f>SUM(CW191:CW194)</f>
        <v/>
      </c>
      <c r="CX195" s="94">
        <f>SUM(CX191:CX194)</f>
        <v/>
      </c>
      <c r="CY195" s="94">
        <f>SUM(CY191:CY194)</f>
        <v/>
      </c>
      <c r="CZ195" s="94">
        <f>SUM(CZ191:CZ194)</f>
        <v/>
      </c>
    </row>
    <row r="196" ht="13.15" customFormat="1" customHeight="1" s="315">
      <c r="A196" s="81">
        <f>A195</f>
        <v/>
      </c>
      <c r="B196" s="81">
        <f>B195</f>
        <v/>
      </c>
      <c r="C196" s="81" t="n"/>
      <c r="D196" s="20" t="n"/>
      <c r="E196" s="398" t="n"/>
      <c r="F196" s="12" t="n"/>
      <c r="G196" s="16" t="n"/>
      <c r="H196" s="403" t="n"/>
      <c r="I196" s="403" t="n"/>
      <c r="J196" s="403" t="n"/>
      <c r="K196" s="404" t="n"/>
      <c r="L196" s="404" t="n"/>
      <c r="M196" s="404" t="n"/>
      <c r="N196" s="16" t="n"/>
      <c r="O196" s="16" t="n"/>
      <c r="P196" s="16" t="n"/>
      <c r="Q196" s="16" t="n"/>
      <c r="R196" s="16" t="n"/>
      <c r="S196" s="16" t="n"/>
      <c r="T196" s="16" t="n"/>
      <c r="U196" s="16" t="n"/>
      <c r="V196" s="16" t="n"/>
      <c r="W196" s="16" t="n"/>
      <c r="X196" s="16" t="n"/>
      <c r="Y196" s="16" t="n"/>
      <c r="Z196" s="16" t="n"/>
      <c r="AA196" s="16" t="n"/>
      <c r="AB196" s="16" t="n"/>
      <c r="AC196" s="16" t="n"/>
      <c r="AD196" s="16" t="n"/>
      <c r="AE196" s="16" t="n"/>
      <c r="AF196" s="16" t="n"/>
      <c r="AG196" s="16" t="n"/>
      <c r="AH196" s="16" t="n"/>
      <c r="AI196" s="16" t="n"/>
      <c r="AJ196" s="16" t="n"/>
      <c r="AK196" s="16" t="n"/>
      <c r="AL196" s="16" t="n"/>
      <c r="AM196" s="16" t="n"/>
      <c r="AN196" s="16" t="n"/>
      <c r="AO196" s="16" t="n"/>
      <c r="AP196" s="16" t="n"/>
      <c r="AQ196" s="16" t="n"/>
      <c r="AR196" s="16" t="n"/>
      <c r="AS196" s="16" t="n"/>
      <c r="AT196" s="16" t="n"/>
      <c r="AU196" s="16" t="n"/>
      <c r="AV196" s="16" t="n"/>
      <c r="AW196" s="16" t="n"/>
      <c r="AX196" s="16" t="n"/>
      <c r="AY196" s="16" t="n"/>
      <c r="AZ196" s="16" t="n"/>
      <c r="BA196" s="16" t="n"/>
      <c r="BB196" s="16" t="n"/>
      <c r="BC196" s="16" t="n"/>
      <c r="BD196" s="16" t="n"/>
      <c r="BE196" s="16" t="n"/>
      <c r="BF196" s="16" t="n"/>
      <c r="BG196" s="16" t="n"/>
      <c r="BH196" s="16" t="n"/>
      <c r="BI196" s="16" t="n"/>
      <c r="BJ196" s="16" t="n"/>
      <c r="BK196" s="16" t="n"/>
      <c r="BL196" s="16" t="n"/>
      <c r="BM196" s="16" t="n"/>
      <c r="BN196" s="16" t="n"/>
      <c r="BO196" s="16" t="n"/>
      <c r="BP196" s="16" t="n"/>
      <c r="BQ196" s="16" t="n"/>
      <c r="BR196" s="16" t="n"/>
      <c r="BS196" s="16" t="n"/>
      <c r="BT196" s="16" t="n"/>
      <c r="BU196" s="16" t="n"/>
      <c r="BV196" s="16" t="n"/>
      <c r="BW196" s="16" t="n"/>
      <c r="BX196" s="16" t="n"/>
      <c r="BY196" s="16" t="n"/>
      <c r="BZ196" s="16" t="n"/>
      <c r="CA196" s="16" t="n"/>
      <c r="CB196" s="16" t="n"/>
      <c r="CC196" s="16" t="n"/>
      <c r="CD196" s="16" t="n"/>
      <c r="CE196" s="16" t="n"/>
      <c r="CF196" s="16" t="n"/>
      <c r="CG196" s="16" t="n"/>
      <c r="CH196" s="16" t="n"/>
      <c r="CI196" s="16" t="n"/>
      <c r="CJ196" s="16" t="n"/>
      <c r="CK196" s="16" t="n"/>
      <c r="CL196" s="16" t="n"/>
      <c r="CM196" s="16" t="n"/>
      <c r="CN196" s="16" t="n"/>
      <c r="CO196" s="16" t="n"/>
      <c r="CP196" s="16" t="n"/>
      <c r="CQ196" s="16" t="n"/>
      <c r="CR196" s="16" t="n"/>
      <c r="CS196" s="16" t="n"/>
      <c r="CT196" s="16" t="n"/>
      <c r="CU196" s="16" t="n"/>
      <c r="CV196" s="16" t="n"/>
      <c r="CW196" s="16" t="n"/>
      <c r="CX196" s="16" t="n"/>
      <c r="CY196" s="16" t="n"/>
      <c r="CZ196" s="16" t="n"/>
    </row>
    <row r="197" ht="13.15" customFormat="1" customHeight="1" s="315">
      <c r="A197" s="81">
        <f>A196</f>
        <v/>
      </c>
      <c r="B197" s="81">
        <f>D197</f>
        <v/>
      </c>
      <c r="C197" s="81">
        <f>A197&amp;B197&amp;F197</f>
        <v/>
      </c>
      <c r="D197" s="64" t="inlineStr">
        <is>
          <t xml:space="preserve">PRIME VALUE PLAN (Self-Insured) </t>
        </is>
      </c>
      <c r="E197" s="394">
        <f>E4</f>
        <v/>
      </c>
      <c r="F197" s="246" t="inlineStr">
        <is>
          <t>EE</t>
        </is>
      </c>
      <c r="G197" s="244" t="n">
        <v>26</v>
      </c>
      <c r="H197" s="396" t="n">
        <v>518.77</v>
      </c>
      <c r="I197" s="396">
        <f>+H197-J197</f>
        <v/>
      </c>
      <c r="J197" s="396" t="n">
        <v>101.79</v>
      </c>
      <c r="K197" s="397" t="n"/>
      <c r="L197" s="397" t="n"/>
      <c r="M197" s="397" t="n"/>
      <c r="N197" s="244" t="n">
        <v>18</v>
      </c>
      <c r="O197" s="244" t="n">
        <v>19</v>
      </c>
      <c r="P197" s="244" t="n">
        <v>17</v>
      </c>
      <c r="Q197" s="244" t="n">
        <v>17</v>
      </c>
      <c r="R197" s="244" t="n">
        <v>21</v>
      </c>
      <c r="S197" s="244" t="n">
        <v>22</v>
      </c>
      <c r="T197" s="244" t="n">
        <v>26</v>
      </c>
      <c r="U197" s="244" t="n">
        <v>27</v>
      </c>
      <c r="V197" s="244" t="n">
        <v>29</v>
      </c>
      <c r="W197" s="244" t="n">
        <v>30</v>
      </c>
      <c r="X197" s="244" t="n">
        <v>30</v>
      </c>
      <c r="Y197" s="244" t="n">
        <v>32</v>
      </c>
      <c r="Z197" s="244" t="n">
        <v>32</v>
      </c>
      <c r="AA197" s="244" t="n">
        <v>32</v>
      </c>
      <c r="AB197" s="244" t="n">
        <v>31</v>
      </c>
      <c r="AC197" s="244" t="n">
        <v>36</v>
      </c>
      <c r="AD197" s="244" t="n">
        <v>35</v>
      </c>
      <c r="AE197" s="244" t="n">
        <v>35</v>
      </c>
      <c r="AF197" s="244" t="n">
        <v>30</v>
      </c>
      <c r="AG197" s="244" t="n">
        <v>30</v>
      </c>
      <c r="AH197" s="244" t="n">
        <v>28</v>
      </c>
      <c r="AI197" s="244" t="n">
        <v>28</v>
      </c>
      <c r="AJ197" s="244" t="n">
        <v>27</v>
      </c>
      <c r="AK197" s="244" t="n">
        <v>28</v>
      </c>
      <c r="AL197" s="244" t="n">
        <v>22</v>
      </c>
      <c r="AM197" s="244" t="n">
        <v>25</v>
      </c>
      <c r="AN197" s="244" t="n">
        <v>23</v>
      </c>
      <c r="AO197" s="244" t="n">
        <v>22</v>
      </c>
      <c r="AP197" s="244" t="n">
        <v>24</v>
      </c>
      <c r="AQ197" s="244" t="n">
        <v>27</v>
      </c>
      <c r="AR197" s="244" t="n">
        <v>24</v>
      </c>
      <c r="AS197" s="244" t="n">
        <v>22</v>
      </c>
      <c r="AT197" s="244" t="n">
        <v>19</v>
      </c>
      <c r="AU197" s="244" t="n">
        <v>18</v>
      </c>
      <c r="AV197" s="244" t="n">
        <v>15</v>
      </c>
      <c r="AW197" s="244" t="n">
        <v>15</v>
      </c>
      <c r="AX197" s="244" t="n">
        <v>18</v>
      </c>
      <c r="AY197" s="244" t="n">
        <v>21</v>
      </c>
      <c r="AZ197" s="244" t="n">
        <v>24</v>
      </c>
      <c r="BA197" s="244" t="n">
        <v>27</v>
      </c>
      <c r="BB197" s="244" t="n">
        <v>26</v>
      </c>
      <c r="BC197" s="244" t="n">
        <v>27</v>
      </c>
      <c r="BD197" s="244" t="n">
        <v>27</v>
      </c>
      <c r="BE197" s="244" t="n">
        <v>27</v>
      </c>
      <c r="BF197" s="244" t="n">
        <v>30</v>
      </c>
      <c r="BG197" s="244" t="n">
        <v>31</v>
      </c>
      <c r="BH197" s="244" t="n">
        <v>32</v>
      </c>
      <c r="BI197" s="244" t="n">
        <v>35</v>
      </c>
      <c r="BJ197" s="244" t="n">
        <v>31</v>
      </c>
      <c r="BK197" s="244" t="n">
        <v>31</v>
      </c>
      <c r="BL197" s="244" t="n">
        <v>30</v>
      </c>
      <c r="BM197" s="244" t="n">
        <v>34</v>
      </c>
      <c r="BN197" s="244" t="n">
        <v>30</v>
      </c>
      <c r="BO197" s="244" t="n">
        <v>31</v>
      </c>
      <c r="BP197" s="244" t="n">
        <v>34</v>
      </c>
      <c r="BQ197" s="244" t="n">
        <v>34</v>
      </c>
      <c r="BR197" s="244" t="n">
        <v>33</v>
      </c>
      <c r="BS197" s="244" t="n">
        <v>32</v>
      </c>
      <c r="BT197" s="244" t="n">
        <v>32</v>
      </c>
      <c r="BU197" s="244" t="n">
        <v>32</v>
      </c>
      <c r="BV197" s="244" t="n">
        <v>29</v>
      </c>
      <c r="BW197" s="244" t="n">
        <v>27</v>
      </c>
      <c r="BX197" s="244" t="n">
        <v>25</v>
      </c>
      <c r="BY197" s="244" t="n">
        <v>25</v>
      </c>
      <c r="BZ197" s="244" t="n">
        <v>23</v>
      </c>
      <c r="CA197" s="244" t="n">
        <v>24</v>
      </c>
      <c r="CB197" s="244" t="n">
        <v>26</v>
      </c>
      <c r="CC197" s="244" t="n">
        <v>27</v>
      </c>
      <c r="CD197" s="244" t="n">
        <v>26</v>
      </c>
      <c r="CE197" s="244" t="n">
        <v>25</v>
      </c>
      <c r="CF197" s="244" t="n">
        <v>25</v>
      </c>
      <c r="CG197" s="244" t="n">
        <v>26</v>
      </c>
      <c r="CH197" s="244" t="n">
        <v>24</v>
      </c>
      <c r="CI197" s="244" t="n">
        <v>26</v>
      </c>
      <c r="CJ197" s="244" t="n">
        <v>25</v>
      </c>
      <c r="CK197" s="244" t="n">
        <v>24</v>
      </c>
      <c r="CL197" s="244" t="n">
        <v>22</v>
      </c>
      <c r="CM197" s="244" t="n">
        <v>24</v>
      </c>
      <c r="CN197" s="244" t="n">
        <v>26</v>
      </c>
      <c r="CO197" s="244" t="n">
        <v>23</v>
      </c>
      <c r="CP197" s="244" t="n">
        <v>24</v>
      </c>
      <c r="CQ197" s="244" t="n">
        <v>22</v>
      </c>
      <c r="CR197" s="244" t="n">
        <v>24</v>
      </c>
      <c r="CS197" s="244" t="n">
        <v>26</v>
      </c>
      <c r="CT197" s="244" t="n">
        <v>26</v>
      </c>
      <c r="CU197" s="244" t="n">
        <v>23</v>
      </c>
      <c r="CV197" s="244" t="n">
        <v>23</v>
      </c>
      <c r="CW197" s="244" t="n">
        <v>21</v>
      </c>
      <c r="CX197" s="323" t="n">
        <v>21</v>
      </c>
      <c r="CY197" s="244" t="n">
        <v>23</v>
      </c>
      <c r="CZ197" s="244" t="n">
        <v>24</v>
      </c>
    </row>
    <row r="198" ht="13.15" customFormat="1" customHeight="1" s="315">
      <c r="A198" s="81">
        <f>A197</f>
        <v/>
      </c>
      <c r="B198" s="81">
        <f>B197</f>
        <v/>
      </c>
      <c r="C198" s="81">
        <f>A198&amp;B198&amp;F198</f>
        <v/>
      </c>
      <c r="D198" s="22" t="n"/>
      <c r="E198" s="398" t="n"/>
      <c r="F198" s="246" t="inlineStr">
        <is>
          <t>EE &amp; Spouse</t>
        </is>
      </c>
      <c r="G198" s="244" t="n">
        <v>8</v>
      </c>
      <c r="H198" s="396" t="n">
        <v>1037.57</v>
      </c>
      <c r="I198" s="396">
        <f>+H198-J198</f>
        <v/>
      </c>
      <c r="J198" s="396" t="n">
        <v>237.79</v>
      </c>
      <c r="K198" s="397" t="n"/>
      <c r="L198" s="397" t="n"/>
      <c r="M198" s="397" t="n"/>
      <c r="N198" s="244" t="n">
        <v>2</v>
      </c>
      <c r="O198" s="244" t="n">
        <v>3</v>
      </c>
      <c r="P198" s="244" t="n">
        <v>3</v>
      </c>
      <c r="Q198" s="244" t="n">
        <v>2</v>
      </c>
      <c r="R198" s="244" t="n">
        <v>2</v>
      </c>
      <c r="S198" s="244" t="n">
        <v>2</v>
      </c>
      <c r="T198" s="244" t="n">
        <v>2</v>
      </c>
      <c r="U198" s="244" t="n">
        <v>1</v>
      </c>
      <c r="V198" s="244" t="n">
        <v>1</v>
      </c>
      <c r="W198" s="244" t="n">
        <v>0</v>
      </c>
      <c r="X198" s="244" t="n">
        <v>0</v>
      </c>
      <c r="Y198" s="244" t="n">
        <v>0</v>
      </c>
      <c r="Z198" s="244" t="n">
        <v>0</v>
      </c>
      <c r="AA198" s="244" t="n">
        <v>0</v>
      </c>
      <c r="AB198" s="244" t="n">
        <v>0</v>
      </c>
      <c r="AC198" s="244" t="n">
        <v>1</v>
      </c>
      <c r="AD198" s="244" t="n">
        <v>1</v>
      </c>
      <c r="AE198" s="244" t="n">
        <v>1</v>
      </c>
      <c r="AF198" s="244" t="n">
        <v>1</v>
      </c>
      <c r="AG198" s="244" t="n">
        <v>1</v>
      </c>
      <c r="AH198" s="244" t="n">
        <v>1</v>
      </c>
      <c r="AI198" s="244" t="n">
        <v>1</v>
      </c>
      <c r="AJ198" s="244" t="n">
        <v>1</v>
      </c>
      <c r="AK198" s="244" t="n">
        <v>1</v>
      </c>
      <c r="AL198" s="244" t="n">
        <v>0</v>
      </c>
      <c r="AM198" s="244" t="n">
        <v>0</v>
      </c>
      <c r="AN198" s="244" t="n">
        <v>0</v>
      </c>
      <c r="AO198" s="244" t="n">
        <v>1</v>
      </c>
      <c r="AP198" s="244" t="n">
        <v>1</v>
      </c>
      <c r="AQ198" s="244" t="n">
        <v>1</v>
      </c>
      <c r="AR198" s="244" t="n">
        <v>0</v>
      </c>
      <c r="AS198" s="244" t="n">
        <v>0</v>
      </c>
      <c r="AT198" s="244" t="n">
        <v>0</v>
      </c>
      <c r="AU198" s="244" t="n">
        <v>0</v>
      </c>
      <c r="AV198" s="244" t="n">
        <v>0</v>
      </c>
      <c r="AW198" s="244" t="n">
        <v>0</v>
      </c>
      <c r="AX198" s="244" t="n">
        <v>0</v>
      </c>
      <c r="AY198" s="244" t="n">
        <v>0</v>
      </c>
      <c r="AZ198" s="244" t="n">
        <v>0</v>
      </c>
      <c r="BA198" s="244" t="n">
        <v>0</v>
      </c>
      <c r="BB198" s="244" t="n">
        <v>0</v>
      </c>
      <c r="BC198" s="244" t="n">
        <v>2</v>
      </c>
      <c r="BD198" s="244" t="n">
        <v>2</v>
      </c>
      <c r="BE198" s="244" t="n">
        <v>3</v>
      </c>
      <c r="BF198" s="244" t="n">
        <v>3</v>
      </c>
      <c r="BG198" s="244" t="n">
        <v>4</v>
      </c>
      <c r="BH198" s="244" t="n">
        <v>4</v>
      </c>
      <c r="BI198" s="244" t="n">
        <v>4</v>
      </c>
      <c r="BJ198" s="244" t="n">
        <v>3</v>
      </c>
      <c r="BK198" s="244" t="n">
        <v>3</v>
      </c>
      <c r="BL198" s="244" t="n">
        <v>3</v>
      </c>
      <c r="BM198" s="244" t="n">
        <v>3</v>
      </c>
      <c r="BN198" s="244" t="n">
        <v>3</v>
      </c>
      <c r="BO198" s="244" t="n">
        <v>3</v>
      </c>
      <c r="BP198" s="244" t="n">
        <v>2</v>
      </c>
      <c r="BQ198" s="244" t="n">
        <v>2</v>
      </c>
      <c r="BR198" s="244" t="n">
        <v>2</v>
      </c>
      <c r="BS198" s="244" t="n">
        <v>2</v>
      </c>
      <c r="BT198" s="244" t="n">
        <v>2</v>
      </c>
      <c r="BU198" s="244" t="n">
        <v>2</v>
      </c>
      <c r="BV198" s="244" t="n">
        <v>2</v>
      </c>
      <c r="BW198" s="244" t="n">
        <v>2</v>
      </c>
      <c r="BX198" s="244" t="n">
        <v>1</v>
      </c>
      <c r="BY198" s="244" t="n">
        <v>1</v>
      </c>
      <c r="BZ198" s="244" t="n">
        <v>1</v>
      </c>
      <c r="CA198" s="244" t="n">
        <v>1</v>
      </c>
      <c r="CB198" s="244" t="n">
        <v>1</v>
      </c>
      <c r="CC198" s="244" t="n">
        <v>1</v>
      </c>
      <c r="CD198" s="244" t="n">
        <v>1</v>
      </c>
      <c r="CE198" s="244" t="n">
        <v>1</v>
      </c>
      <c r="CF198" s="244" t="n">
        <v>1</v>
      </c>
      <c r="CG198" s="244" t="n">
        <v>1</v>
      </c>
      <c r="CH198" s="244" t="n">
        <v>0</v>
      </c>
      <c r="CI198" s="244" t="n">
        <v>1</v>
      </c>
      <c r="CJ198" s="244" t="n">
        <v>1</v>
      </c>
      <c r="CK198" s="244" t="n">
        <v>1</v>
      </c>
      <c r="CL198" s="244" t="n">
        <v>1</v>
      </c>
      <c r="CM198" s="244" t="n">
        <v>1</v>
      </c>
      <c r="CN198" s="244" t="n">
        <v>1</v>
      </c>
      <c r="CO198" s="244" t="n">
        <v>1</v>
      </c>
      <c r="CP198" s="244" t="n">
        <v>1</v>
      </c>
      <c r="CQ198" s="244" t="n">
        <v>1</v>
      </c>
      <c r="CR198" s="244" t="n">
        <v>1</v>
      </c>
      <c r="CS198" s="244" t="n">
        <v>2</v>
      </c>
      <c r="CT198" s="244" t="n">
        <v>4</v>
      </c>
      <c r="CU198" s="244" t="n">
        <v>8</v>
      </c>
      <c r="CV198" s="244" t="n">
        <v>8</v>
      </c>
      <c r="CW198" s="244" t="n">
        <v>8</v>
      </c>
      <c r="CX198" s="323" t="n">
        <v>8</v>
      </c>
      <c r="CY198" s="244" t="n">
        <v>8</v>
      </c>
      <c r="CZ198" s="244" t="n">
        <v>8</v>
      </c>
    </row>
    <row r="199" ht="13.15" customFormat="1" customHeight="1" s="315">
      <c r="A199" s="81">
        <f>A198</f>
        <v/>
      </c>
      <c r="B199" s="81">
        <f>B198</f>
        <v/>
      </c>
      <c r="C199" s="81">
        <f>A199&amp;B199&amp;F199</f>
        <v/>
      </c>
      <c r="D199" s="22" t="n"/>
      <c r="E199" s="398" t="n"/>
      <c r="F199" s="246" t="inlineStr">
        <is>
          <t>EE &amp; Child(ren)</t>
        </is>
      </c>
      <c r="G199" s="244" t="n">
        <v>9</v>
      </c>
      <c r="H199" s="396" t="n">
        <v>933.8</v>
      </c>
      <c r="I199" s="396">
        <f>+H199-J199</f>
        <v/>
      </c>
      <c r="J199" s="396" t="n">
        <v>198.56</v>
      </c>
      <c r="K199" s="397" t="n"/>
      <c r="L199" s="397" t="n"/>
      <c r="M199" s="397" t="n"/>
      <c r="N199" s="244" t="n">
        <v>4</v>
      </c>
      <c r="O199" s="244" t="n">
        <v>4</v>
      </c>
      <c r="P199" s="244" t="n">
        <v>3</v>
      </c>
      <c r="Q199" s="244" t="n">
        <v>1</v>
      </c>
      <c r="R199" s="244" t="n">
        <v>1</v>
      </c>
      <c r="S199" s="244" t="n">
        <v>1</v>
      </c>
      <c r="T199" s="244" t="n">
        <v>1</v>
      </c>
      <c r="U199" s="244" t="n">
        <v>1</v>
      </c>
      <c r="V199" s="244" t="n">
        <v>1</v>
      </c>
      <c r="W199" s="244" t="n">
        <v>1</v>
      </c>
      <c r="X199" s="244" t="n">
        <v>2</v>
      </c>
      <c r="Y199" s="244" t="n">
        <v>2</v>
      </c>
      <c r="Z199" s="244" t="n">
        <v>3</v>
      </c>
      <c r="AA199" s="244" t="n">
        <v>3</v>
      </c>
      <c r="AB199" s="244" t="n">
        <v>3</v>
      </c>
      <c r="AC199" s="244" t="n">
        <v>3</v>
      </c>
      <c r="AD199" s="244" t="n">
        <v>3</v>
      </c>
      <c r="AE199" s="244" t="n">
        <v>3</v>
      </c>
      <c r="AF199" s="244" t="n">
        <v>3</v>
      </c>
      <c r="AG199" s="244" t="n">
        <v>3</v>
      </c>
      <c r="AH199" s="244" t="n">
        <v>3</v>
      </c>
      <c r="AI199" s="244" t="n">
        <v>3</v>
      </c>
      <c r="AJ199" s="244" t="n">
        <v>3</v>
      </c>
      <c r="AK199" s="244" t="n">
        <v>3</v>
      </c>
      <c r="AL199" s="244" t="n">
        <v>2</v>
      </c>
      <c r="AM199" s="244" t="n">
        <v>2</v>
      </c>
      <c r="AN199" s="244" t="n">
        <v>2</v>
      </c>
      <c r="AO199" s="244" t="n">
        <v>2</v>
      </c>
      <c r="AP199" s="244" t="n">
        <v>2</v>
      </c>
      <c r="AQ199" s="244" t="n">
        <v>2</v>
      </c>
      <c r="AR199" s="244" t="n">
        <v>1</v>
      </c>
      <c r="AS199" s="244" t="n">
        <v>1</v>
      </c>
      <c r="AT199" s="244" t="n">
        <v>2</v>
      </c>
      <c r="AU199" s="244" t="n">
        <v>2</v>
      </c>
      <c r="AV199" s="244" t="n">
        <v>2</v>
      </c>
      <c r="AW199" s="244" t="n">
        <v>2</v>
      </c>
      <c r="AX199" s="244" t="n">
        <v>3</v>
      </c>
      <c r="AY199" s="244" t="n">
        <v>3</v>
      </c>
      <c r="AZ199" s="244" t="n">
        <v>4</v>
      </c>
      <c r="BA199" s="244" t="n">
        <v>4</v>
      </c>
      <c r="BB199" s="244" t="n">
        <v>4</v>
      </c>
      <c r="BC199" s="244" t="n">
        <v>3</v>
      </c>
      <c r="BD199" s="244" t="n">
        <v>4</v>
      </c>
      <c r="BE199" s="244" t="n">
        <v>6</v>
      </c>
      <c r="BF199" s="244" t="n">
        <v>6</v>
      </c>
      <c r="BG199" s="244" t="n">
        <v>5</v>
      </c>
      <c r="BH199" s="244" t="n">
        <v>5</v>
      </c>
      <c r="BI199" s="244" t="n">
        <v>5</v>
      </c>
      <c r="BJ199" s="244" t="n">
        <v>3</v>
      </c>
      <c r="BK199" s="244" t="n">
        <v>3</v>
      </c>
      <c r="BL199" s="244" t="n">
        <v>2</v>
      </c>
      <c r="BM199" s="244" t="n">
        <v>2</v>
      </c>
      <c r="BN199" s="244" t="n">
        <v>2</v>
      </c>
      <c r="BO199" s="244" t="n">
        <v>2</v>
      </c>
      <c r="BP199" s="244" t="n">
        <v>2</v>
      </c>
      <c r="BQ199" s="244" t="n">
        <v>3</v>
      </c>
      <c r="BR199" s="244" t="n">
        <v>3</v>
      </c>
      <c r="BS199" s="244" t="n">
        <v>3</v>
      </c>
      <c r="BT199" s="244" t="n">
        <v>3</v>
      </c>
      <c r="BU199" s="244" t="n">
        <v>3</v>
      </c>
      <c r="BV199" s="244" t="n">
        <v>3</v>
      </c>
      <c r="BW199" s="244" t="n">
        <v>3</v>
      </c>
      <c r="BX199" s="244" t="n">
        <v>3</v>
      </c>
      <c r="BY199" s="244" t="n">
        <v>3</v>
      </c>
      <c r="BZ199" s="244" t="n">
        <v>3</v>
      </c>
      <c r="CA199" s="244" t="n">
        <v>3</v>
      </c>
      <c r="CB199" s="244" t="n">
        <v>2</v>
      </c>
      <c r="CC199" s="244" t="n">
        <v>2</v>
      </c>
      <c r="CD199" s="244" t="n">
        <v>2</v>
      </c>
      <c r="CE199" s="244" t="n">
        <v>2</v>
      </c>
      <c r="CF199" s="244" t="n">
        <v>2</v>
      </c>
      <c r="CG199" s="244" t="n">
        <v>2</v>
      </c>
      <c r="CH199" s="244" t="n">
        <v>2</v>
      </c>
      <c r="CI199" s="244" t="n">
        <v>3</v>
      </c>
      <c r="CJ199" s="244" t="n">
        <v>4</v>
      </c>
      <c r="CK199" s="244" t="n">
        <v>4</v>
      </c>
      <c r="CL199" s="244" t="n">
        <v>5</v>
      </c>
      <c r="CM199" s="244" t="n">
        <v>5</v>
      </c>
      <c r="CN199" s="244" t="n">
        <v>6</v>
      </c>
      <c r="CO199" s="244" t="n">
        <v>7</v>
      </c>
      <c r="CP199" s="244" t="n">
        <v>8</v>
      </c>
      <c r="CQ199" s="244" t="n">
        <v>9</v>
      </c>
      <c r="CR199" s="244" t="n">
        <v>8</v>
      </c>
      <c r="CS199" s="244" t="n">
        <v>9</v>
      </c>
      <c r="CT199" s="244" t="n">
        <v>8</v>
      </c>
      <c r="CU199" s="244" t="n">
        <v>9</v>
      </c>
      <c r="CV199" s="244" t="n">
        <v>9</v>
      </c>
      <c r="CW199" s="244" t="n">
        <v>9</v>
      </c>
      <c r="CX199" s="323" t="n">
        <v>9</v>
      </c>
      <c r="CY199" s="244" t="n">
        <v>9</v>
      </c>
      <c r="CZ199" s="244" t="n">
        <v>9</v>
      </c>
    </row>
    <row r="200" ht="13.15" customFormat="1" customHeight="1" s="315">
      <c r="A200" s="81">
        <f>A199</f>
        <v/>
      </c>
      <c r="B200" s="81">
        <f>B199</f>
        <v/>
      </c>
      <c r="C200" s="81">
        <f>A200&amp;B200&amp;F200</f>
        <v/>
      </c>
      <c r="D200" s="22" t="n"/>
      <c r="E200" s="398" t="n"/>
      <c r="F200" s="246" t="inlineStr">
        <is>
          <t>EE &amp; Family</t>
        </is>
      </c>
      <c r="G200" s="245" t="n">
        <v>3</v>
      </c>
      <c r="H200" s="400" t="n">
        <v>1556.37</v>
      </c>
      <c r="I200" s="400">
        <f>+H200-J200</f>
        <v/>
      </c>
      <c r="J200" s="400" t="n">
        <v>396.28</v>
      </c>
      <c r="K200" s="408" t="n"/>
      <c r="L200" s="408" t="n"/>
      <c r="M200" s="408" t="n"/>
      <c r="N200" s="245" t="n">
        <v>3</v>
      </c>
      <c r="O200" s="245" t="n">
        <v>2</v>
      </c>
      <c r="P200" s="245" t="n">
        <v>3</v>
      </c>
      <c r="Q200" s="245" t="n">
        <v>3</v>
      </c>
      <c r="R200" s="245" t="n">
        <v>3</v>
      </c>
      <c r="S200" s="245" t="n">
        <v>3</v>
      </c>
      <c r="T200" s="245" t="n">
        <v>4</v>
      </c>
      <c r="U200" s="245" t="n">
        <v>4</v>
      </c>
      <c r="V200" s="245" t="n">
        <v>4</v>
      </c>
      <c r="W200" s="245" t="n">
        <v>5</v>
      </c>
      <c r="X200" s="245" t="n">
        <v>5</v>
      </c>
      <c r="Y200" s="245" t="n">
        <v>6</v>
      </c>
      <c r="Z200" s="245" t="n">
        <v>5</v>
      </c>
      <c r="AA200" s="245" t="n">
        <v>5</v>
      </c>
      <c r="AB200" s="245" t="n">
        <v>5</v>
      </c>
      <c r="AC200" s="245" t="n">
        <v>6</v>
      </c>
      <c r="AD200" s="245" t="n">
        <v>6</v>
      </c>
      <c r="AE200" s="245" t="n">
        <v>5</v>
      </c>
      <c r="AF200" s="245" t="n">
        <v>5</v>
      </c>
      <c r="AG200" s="245" t="n">
        <v>5</v>
      </c>
      <c r="AH200" s="245" t="n">
        <v>5</v>
      </c>
      <c r="AI200" s="245" t="n">
        <v>5</v>
      </c>
      <c r="AJ200" s="245" t="n">
        <v>5</v>
      </c>
      <c r="AK200" s="245" t="n">
        <v>5</v>
      </c>
      <c r="AL200" s="245" t="n">
        <v>5</v>
      </c>
      <c r="AM200" s="245" t="n">
        <v>5</v>
      </c>
      <c r="AN200" s="245" t="n">
        <v>5</v>
      </c>
      <c r="AO200" s="245" t="n">
        <v>5</v>
      </c>
      <c r="AP200" s="245" t="n">
        <v>5</v>
      </c>
      <c r="AQ200" s="245" t="n">
        <v>5</v>
      </c>
      <c r="AR200" s="245" t="n">
        <v>5</v>
      </c>
      <c r="AS200" s="245" t="n">
        <v>5</v>
      </c>
      <c r="AT200" s="245" t="n">
        <v>5</v>
      </c>
      <c r="AU200" s="245" t="n">
        <v>5</v>
      </c>
      <c r="AV200" s="245" t="n">
        <v>5</v>
      </c>
      <c r="AW200" s="245" t="n">
        <v>5</v>
      </c>
      <c r="AX200" s="245" t="n">
        <v>4</v>
      </c>
      <c r="AY200" s="245" t="n">
        <v>4</v>
      </c>
      <c r="AZ200" s="245" t="n">
        <v>4</v>
      </c>
      <c r="BA200" s="245" t="n">
        <v>4</v>
      </c>
      <c r="BB200" s="245" t="n">
        <v>3</v>
      </c>
      <c r="BC200" s="245" t="n">
        <v>4</v>
      </c>
      <c r="BD200" s="245" t="n">
        <v>4</v>
      </c>
      <c r="BE200" s="245" t="n">
        <v>4</v>
      </c>
      <c r="BF200" s="245" t="n">
        <v>4</v>
      </c>
      <c r="BG200" s="245" t="n">
        <v>5</v>
      </c>
      <c r="BH200" s="245" t="n">
        <v>5</v>
      </c>
      <c r="BI200" s="245" t="n">
        <v>5</v>
      </c>
      <c r="BJ200" s="245" t="n">
        <v>6</v>
      </c>
      <c r="BK200" s="245" t="n">
        <v>5</v>
      </c>
      <c r="BL200" s="245" t="n">
        <v>4</v>
      </c>
      <c r="BM200" s="245" t="n">
        <v>4</v>
      </c>
      <c r="BN200" s="245" t="n">
        <v>4</v>
      </c>
      <c r="BO200" s="245" t="n">
        <v>4</v>
      </c>
      <c r="BP200" s="245" t="n">
        <v>4</v>
      </c>
      <c r="BQ200" s="245" t="n">
        <v>5</v>
      </c>
      <c r="BR200" s="245" t="n">
        <v>4</v>
      </c>
      <c r="BS200" s="245" t="n">
        <v>4</v>
      </c>
      <c r="BT200" s="245" t="n">
        <v>4</v>
      </c>
      <c r="BU200" s="245" t="n">
        <v>4</v>
      </c>
      <c r="BV200" s="245" t="n">
        <v>4</v>
      </c>
      <c r="BW200" s="245" t="n">
        <v>4</v>
      </c>
      <c r="BX200" s="245" t="n">
        <v>4</v>
      </c>
      <c r="BY200" s="245" t="n">
        <v>4</v>
      </c>
      <c r="BZ200" s="245" t="n">
        <v>4</v>
      </c>
      <c r="CA200" s="245" t="n">
        <v>5</v>
      </c>
      <c r="CB200" s="245" t="n">
        <v>5</v>
      </c>
      <c r="CC200" s="245" t="n">
        <v>5</v>
      </c>
      <c r="CD200" s="245" t="n">
        <v>5</v>
      </c>
      <c r="CE200" s="245" t="n">
        <v>5</v>
      </c>
      <c r="CF200" s="245" t="n">
        <v>5</v>
      </c>
      <c r="CG200" s="245" t="n">
        <v>5</v>
      </c>
      <c r="CH200" s="245" t="n">
        <v>5</v>
      </c>
      <c r="CI200" s="245" t="n">
        <v>6</v>
      </c>
      <c r="CJ200" s="245" t="n">
        <v>5</v>
      </c>
      <c r="CK200" s="245" t="n">
        <v>5</v>
      </c>
      <c r="CL200" s="245" t="n">
        <v>5</v>
      </c>
      <c r="CM200" s="245" t="n">
        <v>5</v>
      </c>
      <c r="CN200" s="245" t="n">
        <v>7</v>
      </c>
      <c r="CO200" s="245" t="n">
        <v>5</v>
      </c>
      <c r="CP200" s="245" t="n">
        <v>5</v>
      </c>
      <c r="CQ200" s="245" t="n">
        <v>5</v>
      </c>
      <c r="CR200" s="245" t="n">
        <v>4</v>
      </c>
      <c r="CS200" s="245" t="n">
        <v>4</v>
      </c>
      <c r="CT200" s="245" t="n">
        <v>3</v>
      </c>
      <c r="CU200" s="245" t="n">
        <v>3</v>
      </c>
      <c r="CV200" s="245" t="n">
        <v>3</v>
      </c>
      <c r="CW200" s="245" t="n">
        <v>3</v>
      </c>
      <c r="CX200" s="324" t="n">
        <v>3</v>
      </c>
      <c r="CY200" s="245" t="n">
        <v>3</v>
      </c>
      <c r="CZ200" s="245" t="n">
        <v>3</v>
      </c>
    </row>
    <row r="201" ht="13.15" customFormat="1" customHeight="1" s="315">
      <c r="A201" s="81">
        <f>A200</f>
        <v/>
      </c>
      <c r="B201" s="81">
        <f>B200</f>
        <v/>
      </c>
      <c r="C201" s="81" t="n"/>
      <c r="D201" s="20" t="n"/>
      <c r="E201" s="398" t="n"/>
      <c r="F201" s="69" t="inlineStr">
        <is>
          <t>Estimated Monthly Premium</t>
        </is>
      </c>
      <c r="G201" s="94">
        <f>SUM(G197:G200)</f>
        <v/>
      </c>
      <c r="H201" s="401">
        <f>SUMPRODUCT(H197:H200,$G197:$G200)</f>
        <v/>
      </c>
      <c r="I201" s="401">
        <f>SUMPRODUCT(I197:I200,$G197:$G200)</f>
        <v/>
      </c>
      <c r="J201" s="401">
        <f>SUMPRODUCT(J197:J200,$G197:$G200)</f>
        <v/>
      </c>
      <c r="K201" s="402" t="n"/>
      <c r="L201" s="402" t="n"/>
      <c r="M201" s="402" t="n"/>
      <c r="N201" s="94" t="n">
        <v>27</v>
      </c>
      <c r="O201" s="94" t="n">
        <v>28</v>
      </c>
      <c r="P201" s="94" t="n">
        <v>26</v>
      </c>
      <c r="Q201" s="94" t="n">
        <v>23</v>
      </c>
      <c r="R201" s="94" t="n">
        <v>27</v>
      </c>
      <c r="S201" s="94">
        <f>SUM(S197:S200)</f>
        <v/>
      </c>
      <c r="T201" s="94">
        <f>SUM(T197:T200)</f>
        <v/>
      </c>
      <c r="U201" s="94">
        <f>SUM(U197:U200)</f>
        <v/>
      </c>
      <c r="V201" s="94">
        <f>SUM(V197:V200)</f>
        <v/>
      </c>
      <c r="W201" s="94">
        <f>SUM(W197:W200)</f>
        <v/>
      </c>
      <c r="X201" s="94">
        <f>SUM(X197:X200)</f>
        <v/>
      </c>
      <c r="Y201" s="94">
        <f>SUM(Y197:Y200)</f>
        <v/>
      </c>
      <c r="Z201" s="94">
        <f>SUM(Z197:Z200)</f>
        <v/>
      </c>
      <c r="AA201" s="94">
        <f>SUM(AA197:AA200)</f>
        <v/>
      </c>
      <c r="AB201" s="94">
        <f>SUM(AB197:AB200)</f>
        <v/>
      </c>
      <c r="AC201" s="94">
        <f>SUM(AC197:AC200)</f>
        <v/>
      </c>
      <c r="AD201" s="94">
        <f>SUM(AD197:AD200)</f>
        <v/>
      </c>
      <c r="AE201" s="94">
        <f>SUM(AE197:AE200)</f>
        <v/>
      </c>
      <c r="AF201" s="94">
        <f>SUM(AF197:AF200)</f>
        <v/>
      </c>
      <c r="AG201" s="94">
        <f>SUM(AG197:AG200)</f>
        <v/>
      </c>
      <c r="AH201" s="94">
        <f>SUM(AH197:AH200)</f>
        <v/>
      </c>
      <c r="AI201" s="94">
        <f>SUM(AI197:AI200)</f>
        <v/>
      </c>
      <c r="AJ201" s="94">
        <f>SUM(AJ197:AJ200)</f>
        <v/>
      </c>
      <c r="AK201" s="94">
        <f>SUM(AK197:AK200)</f>
        <v/>
      </c>
      <c r="AL201" s="94">
        <f>SUM(AL197:AL200)</f>
        <v/>
      </c>
      <c r="AM201" s="94">
        <f>SUM(AM197:AM200)</f>
        <v/>
      </c>
      <c r="AN201" s="94">
        <f>SUM(AN197:AN200)</f>
        <v/>
      </c>
      <c r="AO201" s="94">
        <f>SUM(AO197:AO200)</f>
        <v/>
      </c>
      <c r="AP201" s="94">
        <f>SUM(AP197:AP200)</f>
        <v/>
      </c>
      <c r="AQ201" s="94">
        <f>SUM(AQ197:AQ200)</f>
        <v/>
      </c>
      <c r="AR201" s="94">
        <f>SUM(AR197:AR200)</f>
        <v/>
      </c>
      <c r="AS201" s="94">
        <f>SUM(AS197:AS200)</f>
        <v/>
      </c>
      <c r="AT201" s="94">
        <f>SUM(AT197:AT200)</f>
        <v/>
      </c>
      <c r="AU201" s="94">
        <f>SUM(AU197:AU200)</f>
        <v/>
      </c>
      <c r="AV201" s="94">
        <f>SUM(AV197:AV200)</f>
        <v/>
      </c>
      <c r="AW201" s="94">
        <f>SUM(AW197:AW200)</f>
        <v/>
      </c>
      <c r="AX201" s="94">
        <f>SUM(AX197:AX200)</f>
        <v/>
      </c>
      <c r="AY201" s="94">
        <f>SUM(AY197:AY200)</f>
        <v/>
      </c>
      <c r="AZ201" s="94">
        <f>SUM(AZ197:AZ200)</f>
        <v/>
      </c>
      <c r="BA201" s="94">
        <f>SUM(BA197:BA200)</f>
        <v/>
      </c>
      <c r="BB201" s="94">
        <f>SUM(BB197:BB200)</f>
        <v/>
      </c>
      <c r="BC201" s="94">
        <f>SUM(BC197:BC200)</f>
        <v/>
      </c>
      <c r="BD201" s="94">
        <f>SUM(BD197:BD200)</f>
        <v/>
      </c>
      <c r="BE201" s="94">
        <f>SUM(BE197:BE200)</f>
        <v/>
      </c>
      <c r="BF201" s="94">
        <f>SUM(BF197:BF200)</f>
        <v/>
      </c>
      <c r="BG201" s="94">
        <f>SUM(BG197:BG200)</f>
        <v/>
      </c>
      <c r="BH201" s="94">
        <f>SUM(BH197:BH200)</f>
        <v/>
      </c>
      <c r="BI201" s="94">
        <f>SUM(BI197:BI200)</f>
        <v/>
      </c>
      <c r="BJ201" s="94">
        <f>SUM(BJ197:BJ200)</f>
        <v/>
      </c>
      <c r="BK201" s="94">
        <f>SUM(BK197:BK200)</f>
        <v/>
      </c>
      <c r="BL201" s="94">
        <f>SUM(BL197:BL200)</f>
        <v/>
      </c>
      <c r="BM201" s="94">
        <f>SUM(BM197:BM200)</f>
        <v/>
      </c>
      <c r="BN201" s="94">
        <f>SUM(BN197:BN200)</f>
        <v/>
      </c>
      <c r="BO201" s="94">
        <f>SUM(BO197:BO200)</f>
        <v/>
      </c>
      <c r="BP201" s="94">
        <f>SUM(BP197:BP200)</f>
        <v/>
      </c>
      <c r="BQ201" s="94">
        <f>SUM(BQ197:BQ200)</f>
        <v/>
      </c>
      <c r="BR201" s="94">
        <f>SUM(BR197:BR200)</f>
        <v/>
      </c>
      <c r="BS201" s="94">
        <f>SUM(BS197:BS200)</f>
        <v/>
      </c>
      <c r="BT201" s="94">
        <f>SUM(BT197:BT200)</f>
        <v/>
      </c>
      <c r="BU201" s="94">
        <f>SUM(BU197:BU200)</f>
        <v/>
      </c>
      <c r="BV201" s="94">
        <f>SUM(BV197:BV200)</f>
        <v/>
      </c>
      <c r="BW201" s="94">
        <f>SUM(BW197:BW200)</f>
        <v/>
      </c>
      <c r="BX201" s="94">
        <f>SUM(BX197:BX200)</f>
        <v/>
      </c>
      <c r="BY201" s="94">
        <f>SUM(BY197:BY200)</f>
        <v/>
      </c>
      <c r="BZ201" s="94">
        <f>SUM(BZ197:BZ200)</f>
        <v/>
      </c>
      <c r="CA201" s="94">
        <f>SUM(CA197:CA200)</f>
        <v/>
      </c>
      <c r="CB201" s="94">
        <f>SUM(CB197:CB200)</f>
        <v/>
      </c>
      <c r="CC201" s="94">
        <f>SUM(CC197:CC200)</f>
        <v/>
      </c>
      <c r="CD201" s="94">
        <f>SUM(CD197:CD200)</f>
        <v/>
      </c>
      <c r="CE201" s="94">
        <f>SUM(CE197:CE200)</f>
        <v/>
      </c>
      <c r="CF201" s="94">
        <f>SUM(CF197:CF200)</f>
        <v/>
      </c>
      <c r="CG201" s="94">
        <f>SUM(CG197:CG200)</f>
        <v/>
      </c>
      <c r="CH201" s="94">
        <f>SUM(CH197:CH200)</f>
        <v/>
      </c>
      <c r="CI201" s="94">
        <f>SUM(CI197:CI200)</f>
        <v/>
      </c>
      <c r="CJ201" s="94">
        <f>SUM(CJ197:CJ200)</f>
        <v/>
      </c>
      <c r="CK201" s="94">
        <f>SUM(CK197:CK200)</f>
        <v/>
      </c>
      <c r="CL201" s="94">
        <f>SUM(CL197:CL200)</f>
        <v/>
      </c>
      <c r="CM201" s="94">
        <f>SUM(CM197:CM200)</f>
        <v/>
      </c>
      <c r="CN201" s="94">
        <f>SUM(CN197:CN200)</f>
        <v/>
      </c>
      <c r="CO201" s="94">
        <f>SUM(CO197:CO200)</f>
        <v/>
      </c>
      <c r="CP201" s="94">
        <f>SUM(CP197:CP200)</f>
        <v/>
      </c>
      <c r="CQ201" s="94">
        <f>SUM(CQ197:CQ200)</f>
        <v/>
      </c>
      <c r="CR201" s="94">
        <f>SUM(CR197:CR200)</f>
        <v/>
      </c>
      <c r="CS201" s="94">
        <f>SUM(CS197:CS200)</f>
        <v/>
      </c>
      <c r="CT201" s="94">
        <f>SUM(CT197:CT200)</f>
        <v/>
      </c>
      <c r="CU201" s="94" t="n">
        <v>43</v>
      </c>
      <c r="CV201" s="94">
        <f>SUM(CV197:CV200)</f>
        <v/>
      </c>
      <c r="CW201" s="94">
        <f>SUM(CW197:CW200)</f>
        <v/>
      </c>
      <c r="CX201" s="94">
        <f>SUM(CX197:CX200)</f>
        <v/>
      </c>
      <c r="CY201" s="94">
        <f>SUM(CY197:CY200)</f>
        <v/>
      </c>
      <c r="CZ201" s="94">
        <f>SUM(CZ197:CZ200)</f>
        <v/>
      </c>
    </row>
    <row r="202" ht="13.15" customFormat="1" customHeight="1" s="315">
      <c r="A202" s="81">
        <f>A201</f>
        <v/>
      </c>
      <c r="B202" s="81">
        <f>B201</f>
        <v/>
      </c>
      <c r="C202" s="81" t="n"/>
      <c r="D202" s="20" t="n"/>
      <c r="E202" s="398" t="n"/>
      <c r="F202" s="12" t="n"/>
      <c r="G202" s="16" t="n"/>
      <c r="H202" s="403" t="n"/>
      <c r="I202" s="403" t="n"/>
      <c r="J202" s="403" t="n"/>
      <c r="K202" s="404" t="n"/>
      <c r="L202" s="404" t="n"/>
      <c r="M202" s="404" t="n"/>
      <c r="N202" s="16" t="n"/>
      <c r="O202" s="16" t="n"/>
      <c r="P202" s="16" t="n"/>
      <c r="Q202" s="16" t="n"/>
      <c r="R202" s="16" t="n"/>
      <c r="S202" s="16" t="n"/>
      <c r="T202" s="16" t="n"/>
      <c r="U202" s="16" t="n"/>
      <c r="V202" s="16" t="n"/>
      <c r="W202" s="16" t="n"/>
      <c r="X202" s="16" t="n"/>
      <c r="Y202" s="16" t="n"/>
      <c r="Z202" s="16" t="n"/>
      <c r="AA202" s="16" t="n"/>
      <c r="AB202" s="16" t="n"/>
      <c r="AC202" s="16" t="n"/>
      <c r="AD202" s="16" t="n"/>
      <c r="AE202" s="16" t="n"/>
      <c r="AF202" s="16" t="n"/>
      <c r="AG202" s="16" t="n"/>
      <c r="AH202" s="16" t="n"/>
      <c r="AI202" s="16" t="n"/>
      <c r="AJ202" s="16" t="n"/>
      <c r="AK202" s="16" t="n"/>
      <c r="AL202" s="16" t="n"/>
      <c r="AM202" s="16" t="n"/>
      <c r="AN202" s="16" t="n"/>
      <c r="AO202" s="16" t="n"/>
      <c r="AP202" s="16" t="n"/>
      <c r="AQ202" s="16" t="n"/>
      <c r="AR202" s="16" t="n"/>
      <c r="AS202" s="16" t="n"/>
      <c r="AT202" s="16" t="n"/>
      <c r="AU202" s="16" t="n"/>
      <c r="AV202" s="16" t="n"/>
      <c r="AW202" s="16" t="n"/>
      <c r="AX202" s="16" t="n"/>
      <c r="AY202" s="16" t="n"/>
      <c r="AZ202" s="16" t="n"/>
      <c r="BA202" s="16" t="n"/>
      <c r="BB202" s="16" t="n"/>
      <c r="BC202" s="16" t="n"/>
      <c r="BD202" s="16" t="n"/>
      <c r="BE202" s="16" t="n"/>
      <c r="BF202" s="16" t="n"/>
      <c r="BG202" s="16" t="n"/>
      <c r="BH202" s="16" t="n"/>
      <c r="BI202" s="16" t="n"/>
      <c r="BJ202" s="16" t="n"/>
      <c r="BK202" s="16" t="n"/>
      <c r="BL202" s="16" t="n"/>
      <c r="BM202" s="16" t="n"/>
      <c r="BN202" s="16" t="n"/>
      <c r="BO202" s="16" t="n"/>
      <c r="BP202" s="16" t="n"/>
      <c r="BQ202" s="16" t="n"/>
      <c r="BR202" s="16" t="n"/>
      <c r="BS202" s="16" t="n"/>
      <c r="BT202" s="16" t="n"/>
      <c r="BU202" s="16" t="n"/>
      <c r="BV202" s="16" t="n"/>
      <c r="BW202" s="16" t="n"/>
      <c r="BX202" s="16" t="n"/>
      <c r="BY202" s="16" t="n"/>
      <c r="BZ202" s="16" t="n"/>
      <c r="CA202" s="16" t="n"/>
      <c r="CB202" s="16" t="n"/>
      <c r="CC202" s="16" t="n"/>
      <c r="CD202" s="16" t="n"/>
      <c r="CE202" s="16" t="n"/>
      <c r="CF202" s="16" t="n"/>
      <c r="CG202" s="16" t="n"/>
      <c r="CH202" s="16" t="n"/>
      <c r="CI202" s="16" t="n"/>
      <c r="CJ202" s="16" t="n"/>
      <c r="CK202" s="16" t="n"/>
      <c r="CL202" s="16" t="n"/>
      <c r="CM202" s="16" t="n"/>
      <c r="CN202" s="16" t="n"/>
      <c r="CO202" s="16" t="n"/>
      <c r="CP202" s="16" t="n"/>
      <c r="CQ202" s="16" t="n"/>
      <c r="CR202" s="16" t="n"/>
      <c r="CS202" s="16" t="n"/>
      <c r="CT202" s="16" t="n"/>
      <c r="CU202" s="16" t="n"/>
      <c r="CV202" s="16" t="n"/>
      <c r="CW202" s="16" t="n"/>
      <c r="CX202" s="16" t="n"/>
      <c r="CY202" s="16" t="n"/>
      <c r="CZ202" s="16" t="n"/>
    </row>
    <row r="203" ht="13.15" customHeight="1">
      <c r="A203" s="81">
        <f>A202</f>
        <v/>
      </c>
      <c r="B203" s="81">
        <f>B202</f>
        <v/>
      </c>
      <c r="D203" s="71" t="inlineStr">
        <is>
          <t>Total Medical Monthly</t>
        </is>
      </c>
      <c r="E203" s="405" t="n"/>
      <c r="F203" s="29" t="inlineStr">
        <is>
          <t>Total Medical Employees</t>
        </is>
      </c>
      <c r="G203" s="30">
        <f>+G195+G201</f>
        <v/>
      </c>
      <c r="H203" s="406">
        <f>H195+H201</f>
        <v/>
      </c>
      <c r="I203" s="406">
        <f>I195+I201</f>
        <v/>
      </c>
      <c r="J203" s="406">
        <f>J195+J201</f>
        <v/>
      </c>
      <c r="K203" s="407" t="n"/>
      <c r="L203" s="407" t="n"/>
      <c r="M203" s="407" t="n"/>
      <c r="N203" s="30" t="n">
        <v>671</v>
      </c>
      <c r="O203" s="30" t="n">
        <v>673</v>
      </c>
      <c r="P203" s="30" t="n">
        <v>671</v>
      </c>
      <c r="Q203" s="30" t="n">
        <v>642</v>
      </c>
      <c r="R203" s="30" t="n">
        <v>657</v>
      </c>
      <c r="S203" s="30">
        <f>+S195+S201</f>
        <v/>
      </c>
      <c r="T203" s="30">
        <f>+T195+T201</f>
        <v/>
      </c>
      <c r="U203" s="30">
        <f>+U195+U201</f>
        <v/>
      </c>
      <c r="V203" s="30">
        <f>+V195+V201</f>
        <v/>
      </c>
      <c r="W203" s="30">
        <f>+W195+W201</f>
        <v/>
      </c>
      <c r="X203" s="30">
        <f>+X195+X201</f>
        <v/>
      </c>
      <c r="Y203" s="30">
        <f>+Y195+Y201</f>
        <v/>
      </c>
      <c r="Z203" s="30">
        <f>+Z195+Z201</f>
        <v/>
      </c>
      <c r="AA203" s="30">
        <f>+AA195+AA201</f>
        <v/>
      </c>
      <c r="AB203" s="30">
        <f>+AB195+AB201</f>
        <v/>
      </c>
      <c r="AC203" s="30">
        <f>+AC195+AC201</f>
        <v/>
      </c>
      <c r="AD203" s="30">
        <f>+AD195+AD201</f>
        <v/>
      </c>
      <c r="AE203" s="30">
        <f>+AE195+AE201</f>
        <v/>
      </c>
      <c r="AF203" s="30">
        <f>+AF195+AF201</f>
        <v/>
      </c>
      <c r="AG203" s="30">
        <f>+AG195+AG201</f>
        <v/>
      </c>
      <c r="AH203" s="30">
        <f>+AH195+AH201</f>
        <v/>
      </c>
      <c r="AI203" s="30">
        <f>+AI195+AI201</f>
        <v/>
      </c>
      <c r="AJ203" s="30">
        <f>+AJ195+AJ201</f>
        <v/>
      </c>
      <c r="AK203" s="30">
        <f>+AK195+AK201</f>
        <v/>
      </c>
      <c r="AL203" s="30">
        <f>+AL195+AL201</f>
        <v/>
      </c>
      <c r="AM203" s="30">
        <f>+AM195+AM201</f>
        <v/>
      </c>
      <c r="AN203" s="30">
        <f>+AN195+AN201</f>
        <v/>
      </c>
      <c r="AO203" s="30">
        <f>+AO195+AO201</f>
        <v/>
      </c>
      <c r="AP203" s="30">
        <f>+AP195+AP201</f>
        <v/>
      </c>
      <c r="AQ203" s="30">
        <f>+AQ195+AQ201</f>
        <v/>
      </c>
      <c r="AR203" s="30">
        <f>+AR195+AR201</f>
        <v/>
      </c>
      <c r="AS203" s="30">
        <f>+AS195+AS201</f>
        <v/>
      </c>
      <c r="AT203" s="30">
        <f>+AT195+AT201</f>
        <v/>
      </c>
      <c r="AU203" s="30">
        <f>+AU195+AU201</f>
        <v/>
      </c>
      <c r="AV203" s="30">
        <f>+AV195+AV201</f>
        <v/>
      </c>
      <c r="AW203" s="30">
        <f>+AW195+AW201</f>
        <v/>
      </c>
      <c r="AX203" s="30">
        <f>+AX195+AX201</f>
        <v/>
      </c>
      <c r="AY203" s="30">
        <f>+AY195+AY201</f>
        <v/>
      </c>
      <c r="AZ203" s="30">
        <f>+AZ195+AZ201</f>
        <v/>
      </c>
      <c r="BA203" s="30">
        <f>+BA195+BA201</f>
        <v/>
      </c>
      <c r="BB203" s="30">
        <f>+BB195+BB201</f>
        <v/>
      </c>
      <c r="BC203" s="30">
        <f>+BC195+BC201</f>
        <v/>
      </c>
      <c r="BD203" s="30">
        <f>+BD195+BD201</f>
        <v/>
      </c>
      <c r="BE203" s="30">
        <f>+BE195+BE201</f>
        <v/>
      </c>
      <c r="BF203" s="30">
        <f>+BF195+BF201</f>
        <v/>
      </c>
      <c r="BG203" s="30">
        <f>+BG195+BG201</f>
        <v/>
      </c>
      <c r="BH203" s="30">
        <f>+BH195+BH201</f>
        <v/>
      </c>
      <c r="BI203" s="30">
        <f>+BI195+BI201</f>
        <v/>
      </c>
      <c r="BJ203" s="30">
        <f>+BJ195+BJ201</f>
        <v/>
      </c>
      <c r="BK203" s="30">
        <f>+BK195+BK201</f>
        <v/>
      </c>
      <c r="BL203" s="30">
        <f>+BL195+BL201</f>
        <v/>
      </c>
      <c r="BM203" s="30">
        <f>+BM195+BM201</f>
        <v/>
      </c>
      <c r="BN203" s="30">
        <f>+BN195+BN201</f>
        <v/>
      </c>
      <c r="BO203" s="30">
        <f>+BO195+BO201</f>
        <v/>
      </c>
      <c r="BP203" s="30">
        <f>+BP195+BP201</f>
        <v/>
      </c>
      <c r="BQ203" s="30">
        <f>+BQ195+BQ201</f>
        <v/>
      </c>
      <c r="BR203" s="30">
        <f>+BR195+BR201</f>
        <v/>
      </c>
      <c r="BS203" s="30">
        <f>+BS195+BS201</f>
        <v/>
      </c>
      <c r="BT203" s="30">
        <f>+BT195+BT201</f>
        <v/>
      </c>
      <c r="BU203" s="30">
        <f>+BU195+BU201</f>
        <v/>
      </c>
      <c r="BV203" s="30">
        <f>+BV195+BV201</f>
        <v/>
      </c>
      <c r="BW203" s="30">
        <f>+BW195+BW201</f>
        <v/>
      </c>
      <c r="BX203" s="30">
        <f>+BX195+BX201</f>
        <v/>
      </c>
      <c r="BY203" s="30">
        <f>+BY195+BY201</f>
        <v/>
      </c>
      <c r="BZ203" s="30">
        <f>+BZ195+BZ201</f>
        <v/>
      </c>
      <c r="CA203" s="30">
        <f>+CA195+CA201</f>
        <v/>
      </c>
      <c r="CB203" s="30">
        <f>+CB195+CB201</f>
        <v/>
      </c>
      <c r="CC203" s="30">
        <f>+CC195+CC201</f>
        <v/>
      </c>
      <c r="CD203" s="30">
        <f>+CD195+CD201</f>
        <v/>
      </c>
      <c r="CE203" s="30">
        <f>+CE195+CE201</f>
        <v/>
      </c>
      <c r="CF203" s="30">
        <f>+CF195+CF201</f>
        <v/>
      </c>
      <c r="CG203" s="30">
        <f>+CG195+CG201</f>
        <v/>
      </c>
      <c r="CH203" s="30">
        <f>+CH195+CH201</f>
        <v/>
      </c>
      <c r="CI203" s="30">
        <f>+CI195+CI201</f>
        <v/>
      </c>
      <c r="CJ203" s="30">
        <f>+CJ195+CJ201</f>
        <v/>
      </c>
      <c r="CK203" s="30">
        <f>+CK195+CK201</f>
        <v/>
      </c>
      <c r="CL203" s="30">
        <f>+CL195+CL201</f>
        <v/>
      </c>
      <c r="CM203" s="30">
        <f>+CM195+CM201</f>
        <v/>
      </c>
      <c r="CN203" s="30">
        <f>+CN195+CN201</f>
        <v/>
      </c>
      <c r="CO203" s="30">
        <f>+CO195+CO201</f>
        <v/>
      </c>
      <c r="CP203" s="30">
        <f>+CP195+CP201</f>
        <v/>
      </c>
      <c r="CQ203" s="30">
        <f>+CQ195+CQ201</f>
        <v/>
      </c>
      <c r="CR203" s="30">
        <f>+CR195+CR201</f>
        <v/>
      </c>
      <c r="CS203" s="30">
        <f>+CS195+CS201</f>
        <v/>
      </c>
      <c r="CT203" s="30">
        <f>+CT195+CT201</f>
        <v/>
      </c>
      <c r="CU203" s="30" t="n">
        <v>500</v>
      </c>
      <c r="CV203" s="30">
        <f>+CV195+CV201</f>
        <v/>
      </c>
      <c r="CW203" s="30">
        <f>+CW195+CW201</f>
        <v/>
      </c>
      <c r="CX203" s="30">
        <f>+CX195+CX201</f>
        <v/>
      </c>
      <c r="CY203" s="30">
        <f>+CY195+CY201</f>
        <v/>
      </c>
      <c r="CZ203" s="30">
        <f>+CZ195+CZ201</f>
        <v/>
      </c>
    </row>
    <row r="204" ht="13.15" customHeight="1">
      <c r="A204" s="81">
        <f>A203</f>
        <v/>
      </c>
      <c r="B204" s="81">
        <f>B203</f>
        <v/>
      </c>
      <c r="D204" s="71" t="inlineStr">
        <is>
          <t>Total Medical Annual</t>
        </is>
      </c>
      <c r="E204" s="29" t="n"/>
      <c r="F204" s="89" t="n"/>
      <c r="G204" s="30" t="n"/>
      <c r="H204" s="406">
        <f>H203*12</f>
        <v/>
      </c>
      <c r="I204" s="406">
        <f>I203*12</f>
        <v/>
      </c>
      <c r="J204" s="406">
        <f>J203*12</f>
        <v/>
      </c>
      <c r="K204" s="407" t="n"/>
      <c r="L204" s="407" t="n"/>
      <c r="M204" s="407" t="n"/>
      <c r="N204" s="30" t="n"/>
      <c r="O204" s="30" t="n"/>
      <c r="P204" s="30" t="n"/>
      <c r="Q204" s="30" t="n"/>
      <c r="R204" s="30" t="n"/>
      <c r="S204" s="30" t="n"/>
      <c r="T204" s="30" t="n"/>
      <c r="U204" s="30" t="n"/>
      <c r="V204" s="30" t="n"/>
      <c r="W204" s="30" t="n"/>
      <c r="X204" s="30" t="n"/>
      <c r="Y204" s="30" t="n"/>
      <c r="Z204" s="30" t="n"/>
      <c r="AA204" s="30" t="n"/>
      <c r="AB204" s="30" t="n"/>
      <c r="AC204" s="30" t="n"/>
      <c r="AD204" s="30" t="n"/>
      <c r="AE204" s="30" t="n"/>
      <c r="AF204" s="30" t="n"/>
      <c r="AG204" s="30" t="n"/>
      <c r="AH204" s="30" t="n"/>
      <c r="AI204" s="30" t="n"/>
      <c r="AJ204" s="30" t="n"/>
      <c r="AK204" s="30" t="n"/>
      <c r="AL204" s="30" t="n"/>
      <c r="AM204" s="30" t="n"/>
      <c r="AN204" s="30" t="n"/>
      <c r="AO204" s="30" t="n"/>
      <c r="AP204" s="30" t="n"/>
      <c r="AQ204" s="30" t="n"/>
      <c r="AR204" s="30" t="n"/>
      <c r="AS204" s="30" t="n"/>
      <c r="AT204" s="30" t="n"/>
      <c r="AU204" s="30" t="n"/>
      <c r="AV204" s="30" t="n"/>
      <c r="AW204" s="30" t="n"/>
      <c r="AX204" s="30" t="n"/>
      <c r="AY204" s="30" t="n"/>
      <c r="AZ204" s="30" t="n"/>
      <c r="BA204" s="30" t="n"/>
      <c r="BB204" s="30" t="n"/>
      <c r="BC204" s="30" t="n"/>
      <c r="BD204" s="30" t="n"/>
      <c r="BE204" s="30" t="n"/>
      <c r="BF204" s="30" t="n"/>
      <c r="BG204" s="30" t="n"/>
      <c r="BH204" s="30" t="n"/>
      <c r="BI204" s="30" t="n"/>
      <c r="BJ204" s="30" t="n"/>
      <c r="BK204" s="30" t="n"/>
      <c r="BL204" s="30" t="n"/>
      <c r="BM204" s="30" t="n"/>
      <c r="BN204" s="30" t="n"/>
      <c r="BO204" s="30" t="n"/>
      <c r="BP204" s="30" t="n"/>
      <c r="BQ204" s="30" t="n"/>
      <c r="BR204" s="30" t="n"/>
      <c r="BS204" s="30" t="n"/>
      <c r="BT204" s="30" t="n"/>
      <c r="BU204" s="30" t="n"/>
      <c r="BV204" s="30" t="n"/>
      <c r="BW204" s="30" t="n"/>
      <c r="BX204" s="30" t="n"/>
      <c r="BY204" s="30" t="n"/>
      <c r="BZ204" s="30" t="n"/>
      <c r="CA204" s="30" t="n"/>
      <c r="CB204" s="30" t="n"/>
      <c r="CC204" s="30" t="n"/>
      <c r="CD204" s="30" t="n"/>
      <c r="CE204" s="30" t="n"/>
      <c r="CF204" s="30" t="n"/>
      <c r="CG204" s="30" t="n"/>
      <c r="CH204" s="30" t="n"/>
      <c r="CI204" s="30" t="n"/>
      <c r="CJ204" s="30" t="n"/>
      <c r="CK204" s="30" t="n"/>
      <c r="CL204" s="30" t="n"/>
      <c r="CM204" s="30" t="n"/>
      <c r="CN204" s="30" t="n"/>
      <c r="CO204" s="30" t="n"/>
      <c r="CP204" s="30" t="n"/>
      <c r="CQ204" s="30" t="n"/>
      <c r="CR204" s="30" t="n"/>
      <c r="CS204" s="30" t="n"/>
      <c r="CT204" s="30" t="n"/>
      <c r="CU204" s="30" t="n"/>
      <c r="CV204" s="30" t="n"/>
      <c r="CW204" s="30" t="n"/>
      <c r="CX204" s="30" t="n"/>
      <c r="CY204" s="30" t="n"/>
      <c r="CZ204" s="30" t="n"/>
    </row>
    <row r="205" ht="13.15" customHeight="1">
      <c r="A205" s="81">
        <f>A204</f>
        <v/>
      </c>
      <c r="B205" s="81">
        <f>B204</f>
        <v/>
      </c>
      <c r="D205" s="28" t="n"/>
      <c r="E205" s="90" t="n"/>
      <c r="F205" s="91" t="n"/>
      <c r="G205" s="91" t="n"/>
      <c r="H205" s="388" t="n"/>
      <c r="I205" s="388" t="n"/>
      <c r="J205" s="388" t="n"/>
      <c r="K205" s="389" t="n"/>
      <c r="L205" s="389" t="n"/>
      <c r="M205" s="389" t="n"/>
      <c r="N205" s="91" t="n"/>
      <c r="O205" s="91" t="n"/>
      <c r="P205" s="91" t="n"/>
      <c r="Q205" s="91" t="n"/>
      <c r="R205" s="91" t="n"/>
      <c r="S205" s="91" t="n"/>
      <c r="T205" s="91" t="n"/>
      <c r="U205" s="91" t="n"/>
      <c r="V205" s="91" t="n"/>
      <c r="W205" s="91" t="n"/>
      <c r="X205" s="91" t="n"/>
      <c r="Y205" s="91" t="n"/>
      <c r="Z205" s="91" t="n"/>
      <c r="AA205" s="91" t="n"/>
      <c r="AB205" s="91" t="n"/>
      <c r="AC205" s="91" t="n"/>
      <c r="AD205" s="91" t="n"/>
      <c r="AE205" s="91" t="n"/>
      <c r="AF205" s="91" t="n"/>
      <c r="AG205" s="91" t="n"/>
      <c r="AH205" s="91" t="n"/>
      <c r="AI205" s="91" t="n"/>
      <c r="AJ205" s="91" t="n"/>
      <c r="AK205" s="91" t="n"/>
      <c r="AL205" s="91" t="n"/>
      <c r="AM205" s="91" t="n"/>
      <c r="AN205" s="91" t="n"/>
      <c r="AO205" s="91" t="n"/>
      <c r="AP205" s="91" t="n"/>
      <c r="AQ205" s="91" t="n"/>
      <c r="AR205" s="91" t="n"/>
      <c r="AS205" s="91" t="n"/>
      <c r="AT205" s="91" t="n"/>
      <c r="AU205" s="91" t="n"/>
      <c r="AV205" s="91" t="n"/>
      <c r="AW205" s="91" t="n"/>
      <c r="AX205" s="91" t="n"/>
      <c r="AY205" s="91" t="n"/>
      <c r="AZ205" s="91" t="n"/>
      <c r="BA205" s="91" t="n"/>
      <c r="BB205" s="91" t="n"/>
      <c r="BC205" s="91" t="n"/>
      <c r="BD205" s="91" t="n"/>
      <c r="BE205" s="91" t="n"/>
      <c r="BF205" s="91" t="n"/>
      <c r="BG205" s="91" t="n"/>
      <c r="BH205" s="91" t="n"/>
      <c r="BI205" s="91" t="n"/>
      <c r="BJ205" s="91" t="n"/>
      <c r="BK205" s="91" t="n"/>
      <c r="BL205" s="91" t="n"/>
      <c r="BM205" s="91" t="n"/>
      <c r="BN205" s="91" t="n"/>
      <c r="BO205" s="91" t="n"/>
      <c r="BP205" s="91" t="n"/>
      <c r="BQ205" s="91" t="n"/>
      <c r="BR205" s="91" t="n"/>
      <c r="BS205" s="91" t="n"/>
      <c r="BT205" s="91" t="n"/>
      <c r="BU205" s="91" t="n"/>
      <c r="BV205" s="91" t="n"/>
      <c r="BW205" s="91" t="n"/>
      <c r="BX205" s="91" t="n"/>
      <c r="BY205" s="91" t="n"/>
      <c r="BZ205" s="91" t="n"/>
      <c r="CA205" s="91" t="n"/>
      <c r="CB205" s="91" t="n"/>
      <c r="CC205" s="91" t="n"/>
      <c r="CD205" s="91" t="n"/>
      <c r="CE205" s="91" t="n"/>
      <c r="CF205" s="91" t="n"/>
      <c r="CG205" s="91" t="n"/>
      <c r="CH205" s="91" t="n"/>
      <c r="CI205" s="91" t="n"/>
      <c r="CJ205" s="91" t="n"/>
      <c r="CK205" s="91" t="n"/>
      <c r="CL205" s="91" t="n"/>
      <c r="CM205" s="91" t="n"/>
      <c r="CN205" s="91" t="n"/>
      <c r="CO205" s="91" t="n"/>
      <c r="CP205" s="91" t="n"/>
      <c r="CQ205" s="91" t="n"/>
      <c r="CR205" s="91" t="n"/>
      <c r="CS205" s="91" t="n"/>
      <c r="CT205" s="91" t="n"/>
      <c r="CU205" s="91" t="n"/>
      <c r="CV205" s="91" t="n"/>
      <c r="CW205" s="91" t="n"/>
      <c r="CX205" s="91" t="n"/>
      <c r="CY205" s="91" t="n"/>
      <c r="CZ205" s="91" t="n"/>
    </row>
    <row r="206" ht="13.15" customFormat="1" customHeight="1" s="83">
      <c r="A206" s="81">
        <f>D206</f>
        <v/>
      </c>
      <c r="B206" s="81">
        <f>B205</f>
        <v/>
      </c>
      <c r="C206" s="81" t="n"/>
      <c r="D206" s="76" t="inlineStr">
        <is>
          <t>Paradise Valley Medical Group - Client ID H3240</t>
        </is>
      </c>
      <c r="E206" s="390" t="n"/>
      <c r="F206" s="78" t="n"/>
      <c r="G206" s="111" t="n"/>
      <c r="H206" s="392" t="n"/>
      <c r="I206" s="392" t="n"/>
      <c r="J206" s="392" t="n"/>
      <c r="K206" s="393" t="n"/>
      <c r="L206" s="393" t="n"/>
      <c r="M206" s="393" t="n"/>
      <c r="N206" s="111" t="n"/>
      <c r="O206" s="111" t="n"/>
      <c r="P206" s="111" t="n"/>
      <c r="Q206" s="111" t="n"/>
      <c r="R206" s="111" t="n"/>
      <c r="S206" s="111" t="n"/>
      <c r="T206" s="111" t="n"/>
      <c r="U206" s="111" t="n"/>
      <c r="V206" s="111" t="n"/>
      <c r="W206" s="111" t="n"/>
      <c r="X206" s="111" t="n"/>
      <c r="Y206" s="111" t="n"/>
      <c r="Z206" s="111" t="n"/>
      <c r="AA206" s="111" t="n"/>
      <c r="AB206" s="111" t="n"/>
      <c r="AC206" s="111" t="n"/>
      <c r="AD206" s="111" t="n"/>
      <c r="AE206" s="111" t="n"/>
      <c r="AF206" s="111" t="n"/>
      <c r="AG206" s="111" t="n"/>
      <c r="AH206" s="111" t="n"/>
      <c r="AI206" s="111" t="n"/>
      <c r="AJ206" s="111" t="n"/>
      <c r="AK206" s="111" t="n"/>
      <c r="AL206" s="111" t="n"/>
      <c r="AM206" s="111" t="n"/>
      <c r="AN206" s="111" t="n"/>
      <c r="AO206" s="111" t="n"/>
      <c r="AP206" s="111" t="n"/>
      <c r="AQ206" s="111" t="n"/>
      <c r="AR206" s="111" t="n"/>
      <c r="AS206" s="111" t="n"/>
      <c r="AT206" s="111" t="n"/>
      <c r="AU206" s="111" t="n"/>
      <c r="AV206" s="111" t="n"/>
      <c r="AW206" s="111" t="n"/>
      <c r="AX206" s="111" t="n"/>
      <c r="AY206" s="111" t="n"/>
      <c r="AZ206" s="111" t="n"/>
      <c r="BA206" s="111" t="n"/>
      <c r="BB206" s="111" t="n"/>
      <c r="BC206" s="111" t="n"/>
      <c r="BD206" s="111" t="n"/>
      <c r="BE206" s="111" t="n"/>
      <c r="BF206" s="111" t="n"/>
      <c r="BG206" s="111" t="n"/>
      <c r="BH206" s="111" t="n"/>
      <c r="BI206" s="111" t="n"/>
      <c r="BJ206" s="111" t="n"/>
      <c r="BK206" s="111" t="n"/>
      <c r="BL206" s="111" t="n"/>
      <c r="BM206" s="111" t="n"/>
      <c r="BN206" s="111" t="n"/>
      <c r="BO206" s="111" t="n"/>
      <c r="BP206" s="111" t="n"/>
      <c r="BQ206" s="111" t="n"/>
      <c r="BR206" s="111" t="n"/>
      <c r="BS206" s="111" t="n"/>
      <c r="BT206" s="111" t="n"/>
      <c r="BU206" s="111" t="n"/>
      <c r="BV206" s="111" t="n"/>
      <c r="BW206" s="111" t="n"/>
      <c r="BX206" s="111" t="n"/>
      <c r="BY206" s="111" t="n"/>
      <c r="BZ206" s="111" t="n"/>
      <c r="CA206" s="111" t="n"/>
      <c r="CB206" s="111" t="n"/>
      <c r="CC206" s="111" t="n"/>
      <c r="CD206" s="111" t="n"/>
      <c r="CE206" s="111" t="n"/>
      <c r="CF206" s="111" t="n"/>
      <c r="CG206" s="111" t="n"/>
      <c r="CH206" s="111" t="n"/>
      <c r="CI206" s="111" t="n"/>
      <c r="CJ206" s="111" t="n"/>
      <c r="CK206" s="111" t="n"/>
      <c r="CL206" s="111" t="n"/>
      <c r="CM206" s="111" t="n"/>
      <c r="CN206" s="111" t="n"/>
      <c r="CO206" s="111" t="n"/>
      <c r="CP206" s="111" t="n"/>
      <c r="CQ206" s="111" t="n"/>
      <c r="CR206" s="111" t="n"/>
      <c r="CS206" s="111" t="n"/>
      <c r="CT206" s="111" t="n"/>
      <c r="CU206" s="111" t="n"/>
      <c r="CV206" s="111" t="n"/>
      <c r="CW206" s="111" t="n"/>
      <c r="CX206" s="111" t="n"/>
      <c r="CY206" s="111" t="n"/>
      <c r="CZ206" s="111" t="n"/>
    </row>
    <row r="207" ht="13.15" customHeight="1">
      <c r="A207" s="81">
        <f>A206</f>
        <v/>
      </c>
      <c r="B207" s="81">
        <f>D207</f>
        <v/>
      </c>
      <c r="C207" s="81">
        <f>A207&amp;B207&amp;F207</f>
        <v/>
      </c>
      <c r="D207" s="64">
        <f>+$D$4</f>
        <v/>
      </c>
      <c r="E207" s="394">
        <f>E4</f>
        <v/>
      </c>
      <c r="F207" s="246" t="inlineStr">
        <is>
          <t>EE</t>
        </is>
      </c>
      <c r="G207" s="299" t="n">
        <v>2</v>
      </c>
      <c r="H207" s="395" t="n">
        <v>671</v>
      </c>
      <c r="I207" s="396">
        <f>+H207-J207</f>
        <v/>
      </c>
      <c r="J207" s="396" t="n">
        <v>54.16999999999996</v>
      </c>
      <c r="K207" s="397" t="n"/>
      <c r="L207" s="397" t="n"/>
      <c r="M207" s="397" t="n"/>
      <c r="N207" s="299" t="n">
        <v>2</v>
      </c>
      <c r="O207" s="299" t="n">
        <v>2</v>
      </c>
      <c r="P207" s="299" t="n">
        <v>2</v>
      </c>
      <c r="Q207" s="299" t="n">
        <v>2</v>
      </c>
      <c r="R207" s="299" t="n">
        <v>2</v>
      </c>
      <c r="S207" s="299" t="n">
        <v>2</v>
      </c>
      <c r="T207" s="299" t="n">
        <v>2</v>
      </c>
      <c r="U207" s="299" t="n">
        <v>2</v>
      </c>
      <c r="V207" s="299" t="n">
        <v>2</v>
      </c>
      <c r="W207" s="299" t="n">
        <v>2</v>
      </c>
      <c r="X207" s="299" t="n">
        <v>2</v>
      </c>
      <c r="Y207" s="299" t="n">
        <v>2</v>
      </c>
      <c r="Z207" s="299" t="n">
        <v>2</v>
      </c>
      <c r="AA207" s="299" t="n">
        <v>2</v>
      </c>
      <c r="AB207" s="299" t="n">
        <v>2</v>
      </c>
      <c r="AC207" s="299" t="n">
        <v>2</v>
      </c>
      <c r="AD207" s="299" t="n">
        <v>2</v>
      </c>
      <c r="AE207" s="299" t="n">
        <v>2</v>
      </c>
      <c r="AF207" s="299" t="n">
        <v>3</v>
      </c>
      <c r="AG207" s="299" t="n">
        <v>3</v>
      </c>
      <c r="AH207" s="299" t="n">
        <v>3</v>
      </c>
      <c r="AI207" s="299" t="n">
        <v>3</v>
      </c>
      <c r="AJ207" s="299" t="n">
        <v>4</v>
      </c>
      <c r="AK207" s="299" t="n">
        <v>4</v>
      </c>
      <c r="AL207" s="299" t="n">
        <v>4</v>
      </c>
      <c r="AM207" s="299" t="n">
        <v>4</v>
      </c>
      <c r="AN207" s="299" t="n">
        <v>3</v>
      </c>
      <c r="AO207" s="299" t="n">
        <v>3</v>
      </c>
      <c r="AP207" s="299" t="n">
        <v>4</v>
      </c>
      <c r="AQ207" s="299" t="n">
        <v>3</v>
      </c>
      <c r="AR207" s="299" t="n">
        <v>3</v>
      </c>
      <c r="AS207" s="299" t="n">
        <v>3</v>
      </c>
      <c r="AT207" s="299" t="n">
        <v>3</v>
      </c>
      <c r="AU207" s="299" t="n">
        <v>3</v>
      </c>
      <c r="AV207" s="299" t="n">
        <v>3</v>
      </c>
      <c r="AW207" s="299" t="n">
        <v>3</v>
      </c>
      <c r="AX207" s="299" t="n">
        <v>3</v>
      </c>
      <c r="AY207" s="299" t="n">
        <v>3</v>
      </c>
      <c r="AZ207" s="299" t="n">
        <v>3</v>
      </c>
      <c r="BA207" s="299" t="n">
        <v>3</v>
      </c>
      <c r="BB207" s="299" t="n">
        <v>3</v>
      </c>
      <c r="BC207" s="299" t="n">
        <v>3</v>
      </c>
      <c r="BD207" s="299" t="n">
        <v>3</v>
      </c>
      <c r="BE207" s="299" t="n">
        <v>2</v>
      </c>
      <c r="BF207" s="299" t="n">
        <v>2</v>
      </c>
      <c r="BG207" s="299" t="n">
        <v>2</v>
      </c>
      <c r="BH207" s="299" t="n">
        <v>2</v>
      </c>
      <c r="BI207" s="299" t="n">
        <v>2</v>
      </c>
      <c r="BJ207" s="299" t="n">
        <v>2</v>
      </c>
      <c r="BK207" s="299" t="n">
        <v>2</v>
      </c>
      <c r="BL207" s="299" t="n">
        <v>2</v>
      </c>
      <c r="BM207" s="299" t="n">
        <v>2</v>
      </c>
      <c r="BN207" s="299" t="n">
        <v>2</v>
      </c>
      <c r="BO207" s="299" t="n">
        <v>2</v>
      </c>
      <c r="BP207" s="299" t="n">
        <v>2</v>
      </c>
      <c r="BQ207" s="299" t="n">
        <v>2</v>
      </c>
      <c r="BR207" s="299" t="n">
        <v>2</v>
      </c>
      <c r="BS207" s="299" t="n">
        <v>2</v>
      </c>
      <c r="BT207" s="299" t="n">
        <v>2</v>
      </c>
      <c r="BU207" s="299" t="n">
        <v>2</v>
      </c>
      <c r="BV207" s="299" t="n">
        <v>2</v>
      </c>
      <c r="BW207" s="299" t="n">
        <v>2</v>
      </c>
      <c r="BX207" s="299" t="n">
        <v>2</v>
      </c>
      <c r="BY207" s="299" t="n">
        <v>2</v>
      </c>
      <c r="BZ207" s="299" t="n">
        <v>2</v>
      </c>
      <c r="CA207" s="299" t="n">
        <v>2</v>
      </c>
      <c r="CB207" s="299" t="n">
        <v>2</v>
      </c>
      <c r="CC207" s="299" t="n">
        <v>2</v>
      </c>
      <c r="CD207" s="299" t="n">
        <v>2</v>
      </c>
      <c r="CE207" s="299" t="n">
        <v>2</v>
      </c>
      <c r="CF207" s="299" t="n">
        <v>2</v>
      </c>
      <c r="CG207" s="299" t="n">
        <v>2</v>
      </c>
      <c r="CH207" s="299" t="n">
        <v>2</v>
      </c>
      <c r="CI207" s="299" t="n">
        <v>2</v>
      </c>
      <c r="CJ207" s="299" t="n">
        <v>2</v>
      </c>
      <c r="CK207" s="299" t="n">
        <v>2</v>
      </c>
      <c r="CL207" s="299" t="n">
        <v>2</v>
      </c>
      <c r="CM207" s="299" t="n">
        <v>2</v>
      </c>
      <c r="CN207" s="299" t="n">
        <v>2</v>
      </c>
      <c r="CO207" s="299" t="n">
        <v>2</v>
      </c>
      <c r="CP207" s="299" t="n">
        <v>2</v>
      </c>
      <c r="CQ207" s="299" t="n">
        <v>2</v>
      </c>
      <c r="CR207" s="299" t="n">
        <v>2</v>
      </c>
      <c r="CS207" s="299" t="n">
        <v>2</v>
      </c>
      <c r="CT207" s="299" t="n">
        <v>2</v>
      </c>
      <c r="CU207" s="299" t="n">
        <v>2</v>
      </c>
      <c r="CV207" s="299" t="n">
        <v>2</v>
      </c>
      <c r="CW207" s="299" t="n">
        <v>2</v>
      </c>
      <c r="CX207" s="325" t="n">
        <v>2</v>
      </c>
      <c r="CY207" s="299" t="n">
        <v>2</v>
      </c>
      <c r="CZ207" s="299" t="n">
        <v>2</v>
      </c>
    </row>
    <row r="208" ht="13.15" customHeight="1">
      <c r="A208" s="81">
        <f>A207</f>
        <v/>
      </c>
      <c r="B208" s="81">
        <f>B207</f>
        <v/>
      </c>
      <c r="C208" s="81">
        <f>A208&amp;B208&amp;F208</f>
        <v/>
      </c>
      <c r="D208" s="22" t="n"/>
      <c r="E208" s="398" t="n"/>
      <c r="F208" s="246" t="inlineStr">
        <is>
          <t>EE &amp; Spouse</t>
        </is>
      </c>
      <c r="G208" s="299" t="n">
        <v>0</v>
      </c>
      <c r="H208" s="395" t="n">
        <v>1409.16</v>
      </c>
      <c r="I208" s="396">
        <f>+H208-J208</f>
        <v/>
      </c>
      <c r="J208" s="396" t="n">
        <v>137.4100000000001</v>
      </c>
      <c r="K208" s="397" t="n"/>
      <c r="L208" s="397" t="n"/>
      <c r="M208" s="397" t="n"/>
      <c r="N208" s="299" t="n">
        <v>0</v>
      </c>
      <c r="O208" s="299" t="n">
        <v>0</v>
      </c>
      <c r="P208" s="299" t="n">
        <v>0</v>
      </c>
      <c r="Q208" s="299" t="n">
        <v>0</v>
      </c>
      <c r="R208" s="299" t="n">
        <v>0</v>
      </c>
      <c r="S208" s="299" t="n">
        <v>0</v>
      </c>
      <c r="T208" s="299" t="n">
        <v>0</v>
      </c>
      <c r="U208" s="299" t="n">
        <v>0</v>
      </c>
      <c r="V208" s="299" t="n">
        <v>0</v>
      </c>
      <c r="W208" s="299" t="n">
        <v>0</v>
      </c>
      <c r="X208" s="299" t="n">
        <v>0</v>
      </c>
      <c r="Y208" s="299" t="n">
        <v>0</v>
      </c>
      <c r="Z208" s="299" t="n">
        <v>0</v>
      </c>
      <c r="AA208" s="299" t="n">
        <v>0</v>
      </c>
      <c r="AB208" s="299" t="n">
        <v>0</v>
      </c>
      <c r="AC208" s="299" t="n">
        <v>0</v>
      </c>
      <c r="AD208" s="299" t="n">
        <v>0</v>
      </c>
      <c r="AE208" s="299" t="n">
        <v>0</v>
      </c>
      <c r="AF208" s="299" t="n">
        <v>0</v>
      </c>
      <c r="AG208" s="299" t="n">
        <v>0</v>
      </c>
      <c r="AH208" s="299" t="n">
        <v>0</v>
      </c>
      <c r="AI208" s="299" t="n">
        <v>0</v>
      </c>
      <c r="AJ208" s="299" t="n">
        <v>0</v>
      </c>
      <c r="AK208" s="299" t="n">
        <v>0</v>
      </c>
      <c r="AL208" s="299" t="n">
        <v>0</v>
      </c>
      <c r="AM208" s="299" t="n">
        <v>0</v>
      </c>
      <c r="AN208" s="299" t="n">
        <v>0</v>
      </c>
      <c r="AO208" s="299" t="n">
        <v>0</v>
      </c>
      <c r="AP208" s="299" t="n">
        <v>0</v>
      </c>
      <c r="AQ208" s="299" t="n">
        <v>0</v>
      </c>
      <c r="AR208" s="299" t="n">
        <v>0</v>
      </c>
      <c r="AS208" s="299" t="n">
        <v>0</v>
      </c>
      <c r="AT208" s="299" t="n">
        <v>0</v>
      </c>
      <c r="AU208" s="299" t="n">
        <v>0</v>
      </c>
      <c r="AV208" s="299" t="n">
        <v>0</v>
      </c>
      <c r="AW208" s="299" t="n">
        <v>0</v>
      </c>
      <c r="AX208" s="299" t="n">
        <v>0</v>
      </c>
      <c r="AY208" s="299" t="n">
        <v>0</v>
      </c>
      <c r="AZ208" s="299" t="n">
        <v>0</v>
      </c>
      <c r="BA208" s="299" t="n">
        <v>0</v>
      </c>
      <c r="BB208" s="299" t="n">
        <v>0</v>
      </c>
      <c r="BC208" s="299" t="n">
        <v>0</v>
      </c>
      <c r="BD208" s="299" t="n">
        <v>0</v>
      </c>
      <c r="BE208" s="299" t="n">
        <v>0</v>
      </c>
      <c r="BF208" s="299" t="n">
        <v>0</v>
      </c>
      <c r="BG208" s="299" t="n">
        <v>0</v>
      </c>
      <c r="BH208" s="299" t="n">
        <v>0</v>
      </c>
      <c r="BI208" s="299" t="n">
        <v>0</v>
      </c>
      <c r="BJ208" s="299" t="n">
        <v>0</v>
      </c>
      <c r="BK208" s="299" t="n">
        <v>0</v>
      </c>
      <c r="BL208" s="299" t="n">
        <v>0</v>
      </c>
      <c r="BM208" s="299" t="n">
        <v>0</v>
      </c>
      <c r="BN208" s="299" t="n">
        <v>0</v>
      </c>
      <c r="BO208" s="299" t="n">
        <v>0</v>
      </c>
      <c r="BP208" s="299" t="n">
        <v>0</v>
      </c>
      <c r="BQ208" s="299" t="n">
        <v>0</v>
      </c>
      <c r="BR208" s="299" t="n">
        <v>0</v>
      </c>
      <c r="BS208" s="299" t="n">
        <v>0</v>
      </c>
      <c r="BT208" s="299" t="n">
        <v>0</v>
      </c>
      <c r="BU208" s="299" t="n">
        <v>0</v>
      </c>
      <c r="BV208" s="299" t="n">
        <v>0</v>
      </c>
      <c r="BW208" s="299" t="n">
        <v>0</v>
      </c>
      <c r="BX208" s="299" t="n">
        <v>0</v>
      </c>
      <c r="BY208" s="299" t="n">
        <v>0</v>
      </c>
      <c r="BZ208" s="299" t="n">
        <v>0</v>
      </c>
      <c r="CA208" s="299" t="n">
        <v>0</v>
      </c>
      <c r="CB208" s="299" t="n">
        <v>0</v>
      </c>
      <c r="CC208" s="299" t="n">
        <v>0</v>
      </c>
      <c r="CD208" s="299" t="n">
        <v>0</v>
      </c>
      <c r="CE208" s="299" t="n">
        <v>0</v>
      </c>
      <c r="CF208" s="299" t="n">
        <v>0</v>
      </c>
      <c r="CG208" s="299" t="n">
        <v>0</v>
      </c>
      <c r="CH208" s="299" t="n">
        <v>0</v>
      </c>
      <c r="CI208" s="299" t="n">
        <v>0</v>
      </c>
      <c r="CJ208" s="299" t="n">
        <v>0</v>
      </c>
      <c r="CK208" s="299" t="n">
        <v>0</v>
      </c>
      <c r="CL208" s="299" t="n">
        <v>0</v>
      </c>
      <c r="CM208" s="299" t="n">
        <v>0</v>
      </c>
      <c r="CN208" s="299" t="n">
        <v>0</v>
      </c>
      <c r="CO208" s="299" t="n">
        <v>0</v>
      </c>
      <c r="CP208" s="299" t="n">
        <v>0</v>
      </c>
      <c r="CQ208" s="299" t="n">
        <v>0</v>
      </c>
      <c r="CR208" s="299" t="n">
        <v>0</v>
      </c>
      <c r="CS208" s="299" t="n">
        <v>0</v>
      </c>
      <c r="CT208" s="299" t="n">
        <v>0</v>
      </c>
      <c r="CU208" s="299" t="n">
        <v>0</v>
      </c>
      <c r="CV208" s="299" t="n">
        <v>0</v>
      </c>
      <c r="CW208" s="299" t="n">
        <v>0</v>
      </c>
      <c r="CX208" s="325" t="n">
        <v>0</v>
      </c>
      <c r="CY208" s="299" t="n">
        <v>0</v>
      </c>
      <c r="CZ208" s="299" t="n">
        <v>0</v>
      </c>
    </row>
    <row r="209" ht="13.15" customHeight="1">
      <c r="A209" s="81">
        <f>A208</f>
        <v/>
      </c>
      <c r="B209" s="81">
        <f>B208</f>
        <v/>
      </c>
      <c r="C209" s="81">
        <f>A209&amp;B209&amp;F209</f>
        <v/>
      </c>
      <c r="D209" s="22" t="n"/>
      <c r="E209" s="398" t="n"/>
      <c r="F209" s="246" t="inlineStr">
        <is>
          <t>EE &amp; Child(ren)</t>
        </is>
      </c>
      <c r="G209" s="299" t="n">
        <v>0</v>
      </c>
      <c r="H209" s="395" t="n">
        <v>1268.22</v>
      </c>
      <c r="I209" s="396">
        <f>+H209-J209</f>
        <v/>
      </c>
      <c r="J209" s="396" t="n">
        <v>112.4299999999999</v>
      </c>
      <c r="K209" s="397" t="n"/>
      <c r="L209" s="397" t="n"/>
      <c r="M209" s="397" t="n"/>
      <c r="N209" s="299" t="n">
        <v>1</v>
      </c>
      <c r="O209" s="299" t="n">
        <v>1</v>
      </c>
      <c r="P209" s="299" t="n">
        <v>1</v>
      </c>
      <c r="Q209" s="299" t="n">
        <v>1</v>
      </c>
      <c r="R209" s="299" t="n">
        <v>1</v>
      </c>
      <c r="S209" s="299" t="n">
        <v>1</v>
      </c>
      <c r="T209" s="299" t="n">
        <v>1</v>
      </c>
      <c r="U209" s="299" t="n">
        <v>1</v>
      </c>
      <c r="V209" s="299" t="n">
        <v>1</v>
      </c>
      <c r="W209" s="299" t="n">
        <v>1</v>
      </c>
      <c r="X209" s="299" t="n">
        <v>1</v>
      </c>
      <c r="Y209" s="299" t="n">
        <v>1</v>
      </c>
      <c r="Z209" s="299" t="n">
        <v>1</v>
      </c>
      <c r="AA209" s="299" t="n">
        <v>1</v>
      </c>
      <c r="AB209" s="299" t="n">
        <v>1</v>
      </c>
      <c r="AC209" s="299" t="n">
        <v>1</v>
      </c>
      <c r="AD209" s="299" t="n">
        <v>1</v>
      </c>
      <c r="AE209" s="299" t="n">
        <v>1</v>
      </c>
      <c r="AF209" s="299" t="n">
        <v>1</v>
      </c>
      <c r="AG209" s="299" t="n">
        <v>1</v>
      </c>
      <c r="AH209" s="299" t="n">
        <v>1</v>
      </c>
      <c r="AI209" s="299" t="n">
        <v>1</v>
      </c>
      <c r="AJ209" s="299" t="n">
        <v>1</v>
      </c>
      <c r="AK209" s="299" t="n">
        <v>1</v>
      </c>
      <c r="AL209" s="299" t="n">
        <v>1</v>
      </c>
      <c r="AM209" s="299" t="n">
        <v>1</v>
      </c>
      <c r="AN209" s="299" t="n">
        <v>1</v>
      </c>
      <c r="AO209" s="299" t="n">
        <v>1</v>
      </c>
      <c r="AP209" s="299" t="n">
        <v>1</v>
      </c>
      <c r="AQ209" s="299" t="n">
        <v>1</v>
      </c>
      <c r="AR209" s="299" t="n">
        <v>1</v>
      </c>
      <c r="AS209" s="299" t="n">
        <v>1</v>
      </c>
      <c r="AT209" s="299" t="n">
        <v>1</v>
      </c>
      <c r="AU209" s="299" t="n">
        <v>1</v>
      </c>
      <c r="AV209" s="299" t="n">
        <v>1</v>
      </c>
      <c r="AW209" s="299" t="n">
        <v>1</v>
      </c>
      <c r="AX209" s="299" t="n">
        <v>1</v>
      </c>
      <c r="AY209" s="299" t="n">
        <v>1</v>
      </c>
      <c r="AZ209" s="299" t="n">
        <v>1</v>
      </c>
      <c r="BA209" s="299" t="n">
        <v>1</v>
      </c>
      <c r="BB209" s="299" t="n">
        <v>1</v>
      </c>
      <c r="BC209" s="299" t="n">
        <v>1</v>
      </c>
      <c r="BD209" s="299" t="n">
        <v>1</v>
      </c>
      <c r="BE209" s="299" t="n">
        <v>0</v>
      </c>
      <c r="BF209" s="299" t="n">
        <v>0</v>
      </c>
      <c r="BG209" s="299" t="n">
        <v>0</v>
      </c>
      <c r="BH209" s="299" t="n">
        <v>0</v>
      </c>
      <c r="BI209" s="299" t="n">
        <v>0</v>
      </c>
      <c r="BJ209" s="299" t="n">
        <v>0</v>
      </c>
      <c r="BK209" s="299" t="n">
        <v>0</v>
      </c>
      <c r="BL209" s="299" t="n">
        <v>0</v>
      </c>
      <c r="BM209" s="299" t="n">
        <v>0</v>
      </c>
      <c r="BN209" s="299" t="n">
        <v>0</v>
      </c>
      <c r="BO209" s="299" t="n">
        <v>0</v>
      </c>
      <c r="BP209" s="299" t="n">
        <v>0</v>
      </c>
      <c r="BQ209" s="299" t="n">
        <v>0</v>
      </c>
      <c r="BR209" s="299" t="n">
        <v>0</v>
      </c>
      <c r="BS209" s="299" t="n">
        <v>0</v>
      </c>
      <c r="BT209" s="299" t="n">
        <v>0</v>
      </c>
      <c r="BU209" s="299" t="n">
        <v>0</v>
      </c>
      <c r="BV209" s="299" t="n">
        <v>0</v>
      </c>
      <c r="BW209" s="299" t="n">
        <v>0</v>
      </c>
      <c r="BX209" s="299" t="n">
        <v>0</v>
      </c>
      <c r="BY209" s="299" t="n">
        <v>0</v>
      </c>
      <c r="BZ209" s="299" t="n">
        <v>0</v>
      </c>
      <c r="CA209" s="299" t="n">
        <v>0</v>
      </c>
      <c r="CB209" s="299" t="n">
        <v>0</v>
      </c>
      <c r="CC209" s="299" t="n">
        <v>0</v>
      </c>
      <c r="CD209" s="299" t="n">
        <v>0</v>
      </c>
      <c r="CE209" s="299" t="n">
        <v>0</v>
      </c>
      <c r="CF209" s="299" t="n">
        <v>0</v>
      </c>
      <c r="CG209" s="299" t="n">
        <v>0</v>
      </c>
      <c r="CH209" s="299" t="n">
        <v>0</v>
      </c>
      <c r="CI209" s="299" t="n">
        <v>0</v>
      </c>
      <c r="CJ209" s="299" t="n">
        <v>0</v>
      </c>
      <c r="CK209" s="299" t="n">
        <v>0</v>
      </c>
      <c r="CL209" s="299" t="n">
        <v>0</v>
      </c>
      <c r="CM209" s="299" t="n">
        <v>0</v>
      </c>
      <c r="CN209" s="299" t="n">
        <v>0</v>
      </c>
      <c r="CO209" s="299" t="n">
        <v>0</v>
      </c>
      <c r="CP209" s="299" t="n">
        <v>0</v>
      </c>
      <c r="CQ209" s="299" t="n">
        <v>0</v>
      </c>
      <c r="CR209" s="299" t="n">
        <v>0</v>
      </c>
      <c r="CS209" s="299" t="n">
        <v>0</v>
      </c>
      <c r="CT209" s="299" t="n">
        <v>0</v>
      </c>
      <c r="CU209" s="299" t="n">
        <v>0</v>
      </c>
      <c r="CV209" s="299" t="n">
        <v>0</v>
      </c>
      <c r="CW209" s="299" t="n">
        <v>0</v>
      </c>
      <c r="CX209" s="325" t="n">
        <v>0</v>
      </c>
      <c r="CY209" s="299" t="n">
        <v>0</v>
      </c>
      <c r="CZ209" s="299" t="n">
        <v>0</v>
      </c>
    </row>
    <row r="210" ht="13.15" customHeight="1">
      <c r="A210" s="81">
        <f>A209</f>
        <v/>
      </c>
      <c r="B210" s="81">
        <f>B209</f>
        <v/>
      </c>
      <c r="C210" s="81">
        <f>A210&amp;B210&amp;F210</f>
        <v/>
      </c>
      <c r="D210" s="22" t="n"/>
      <c r="E210" s="398" t="n"/>
      <c r="F210" s="246" t="inlineStr">
        <is>
          <t>EE &amp; Family</t>
        </is>
      </c>
      <c r="G210" s="300" t="n">
        <v>2</v>
      </c>
      <c r="H210" s="399" t="n">
        <v>2113.73</v>
      </c>
      <c r="I210" s="400">
        <f>+H210-J210</f>
        <v/>
      </c>
      <c r="J210" s="400" t="n">
        <v>281.0699999999999</v>
      </c>
      <c r="K210" s="408" t="n"/>
      <c r="L210" s="408" t="n"/>
      <c r="M210" s="408" t="n"/>
      <c r="N210" s="300" t="n">
        <v>1</v>
      </c>
      <c r="O210" s="300" t="n">
        <v>1</v>
      </c>
      <c r="P210" s="300" t="n">
        <v>1</v>
      </c>
      <c r="Q210" s="300" t="n">
        <v>1</v>
      </c>
      <c r="R210" s="300" t="n">
        <v>1</v>
      </c>
      <c r="S210" s="300" t="n">
        <v>1</v>
      </c>
      <c r="T210" s="300" t="n">
        <v>1</v>
      </c>
      <c r="U210" s="300" t="n">
        <v>1</v>
      </c>
      <c r="V210" s="300" t="n">
        <v>1</v>
      </c>
      <c r="W210" s="300" t="n">
        <v>1</v>
      </c>
      <c r="X210" s="300" t="n">
        <v>1</v>
      </c>
      <c r="Y210" s="300" t="n">
        <v>1</v>
      </c>
      <c r="Z210" s="300" t="n">
        <v>1</v>
      </c>
      <c r="AA210" s="300" t="n">
        <v>1</v>
      </c>
      <c r="AB210" s="300" t="n">
        <v>1</v>
      </c>
      <c r="AC210" s="300" t="n">
        <v>1</v>
      </c>
      <c r="AD210" s="300" t="n">
        <v>1</v>
      </c>
      <c r="AE210" s="300" t="n">
        <v>1</v>
      </c>
      <c r="AF210" s="300" t="n">
        <v>1</v>
      </c>
      <c r="AG210" s="300" t="n">
        <v>1</v>
      </c>
      <c r="AH210" s="300" t="n">
        <v>1</v>
      </c>
      <c r="AI210" s="300" t="n">
        <v>1</v>
      </c>
      <c r="AJ210" s="300" t="n">
        <v>1</v>
      </c>
      <c r="AK210" s="300" t="n">
        <v>1</v>
      </c>
      <c r="AL210" s="300" t="n">
        <v>2</v>
      </c>
      <c r="AM210" s="300" t="n">
        <v>2</v>
      </c>
      <c r="AN210" s="300" t="n">
        <v>2</v>
      </c>
      <c r="AO210" s="300" t="n">
        <v>2</v>
      </c>
      <c r="AP210" s="300" t="n">
        <v>2</v>
      </c>
      <c r="AQ210" s="300" t="n">
        <v>1</v>
      </c>
      <c r="AR210" s="300" t="n">
        <v>1</v>
      </c>
      <c r="AS210" s="300" t="n">
        <v>1</v>
      </c>
      <c r="AT210" s="300" t="n">
        <v>2</v>
      </c>
      <c r="AU210" s="300" t="n">
        <v>2</v>
      </c>
      <c r="AV210" s="300" t="n">
        <v>2</v>
      </c>
      <c r="AW210" s="300" t="n">
        <v>2</v>
      </c>
      <c r="AX210" s="300" t="n">
        <v>2</v>
      </c>
      <c r="AY210" s="300" t="n">
        <v>2</v>
      </c>
      <c r="AZ210" s="300" t="n">
        <v>2</v>
      </c>
      <c r="BA210" s="300" t="n">
        <v>2</v>
      </c>
      <c r="BB210" s="300" t="n">
        <v>2</v>
      </c>
      <c r="BC210" s="300" t="n">
        <v>2</v>
      </c>
      <c r="BD210" s="300" t="n">
        <v>2</v>
      </c>
      <c r="BE210" s="300" t="n">
        <v>3</v>
      </c>
      <c r="BF210" s="300" t="n">
        <v>3</v>
      </c>
      <c r="BG210" s="300" t="n">
        <v>3</v>
      </c>
      <c r="BH210" s="300" t="n">
        <v>2</v>
      </c>
      <c r="BI210" s="300" t="n">
        <v>2</v>
      </c>
      <c r="BJ210" s="300" t="n">
        <v>2</v>
      </c>
      <c r="BK210" s="300" t="n">
        <v>2</v>
      </c>
      <c r="BL210" s="300" t="n">
        <v>2</v>
      </c>
      <c r="BM210" s="300" t="n">
        <v>2</v>
      </c>
      <c r="BN210" s="300" t="n">
        <v>2</v>
      </c>
      <c r="BO210" s="300" t="n">
        <v>2</v>
      </c>
      <c r="BP210" s="300" t="n">
        <v>3</v>
      </c>
      <c r="BQ210" s="300" t="n">
        <v>3</v>
      </c>
      <c r="BR210" s="300" t="n">
        <v>3</v>
      </c>
      <c r="BS210" s="300" t="n">
        <v>3</v>
      </c>
      <c r="BT210" s="300" t="n">
        <v>3</v>
      </c>
      <c r="BU210" s="300" t="n">
        <v>3</v>
      </c>
      <c r="BV210" s="300" t="n">
        <v>3</v>
      </c>
      <c r="BW210" s="300" t="n">
        <v>3</v>
      </c>
      <c r="BX210" s="300" t="n">
        <v>3</v>
      </c>
      <c r="BY210" s="300" t="n">
        <v>3</v>
      </c>
      <c r="BZ210" s="300" t="n">
        <v>3</v>
      </c>
      <c r="CA210" s="300" t="n">
        <v>3</v>
      </c>
      <c r="CB210" s="300" t="n">
        <v>3</v>
      </c>
      <c r="CC210" s="300" t="n">
        <v>3</v>
      </c>
      <c r="CD210" s="300" t="n">
        <v>3</v>
      </c>
      <c r="CE210" s="300" t="n">
        <v>3</v>
      </c>
      <c r="CF210" s="300" t="n">
        <v>3</v>
      </c>
      <c r="CG210" s="300" t="n">
        <v>3</v>
      </c>
      <c r="CH210" s="300" t="n">
        <v>3</v>
      </c>
      <c r="CI210" s="300" t="n">
        <v>3</v>
      </c>
      <c r="CJ210" s="300" t="n">
        <v>3</v>
      </c>
      <c r="CK210" s="300" t="n">
        <v>3</v>
      </c>
      <c r="CL210" s="300" t="n">
        <v>2</v>
      </c>
      <c r="CM210" s="300" t="n">
        <v>3</v>
      </c>
      <c r="CN210" s="300" t="n">
        <v>3</v>
      </c>
      <c r="CO210" s="300" t="n">
        <v>3</v>
      </c>
      <c r="CP210" s="300" t="n">
        <v>3</v>
      </c>
      <c r="CQ210" s="300" t="n">
        <v>3</v>
      </c>
      <c r="CR210" s="300" t="n">
        <v>3</v>
      </c>
      <c r="CS210" s="300" t="n">
        <v>2</v>
      </c>
      <c r="CT210" s="300" t="n">
        <v>2</v>
      </c>
      <c r="CU210" s="300" t="n">
        <v>2</v>
      </c>
      <c r="CV210" s="300" t="n">
        <v>2</v>
      </c>
      <c r="CW210" s="300" t="n">
        <v>2</v>
      </c>
      <c r="CX210" s="326" t="n">
        <v>2</v>
      </c>
      <c r="CY210" s="300" t="n">
        <v>2</v>
      </c>
      <c r="CZ210" s="300" t="n">
        <v>2</v>
      </c>
    </row>
    <row r="211" ht="13.15" customHeight="1">
      <c r="A211" s="81">
        <f>A210</f>
        <v/>
      </c>
      <c r="B211" s="81">
        <f>B210</f>
        <v/>
      </c>
      <c r="D211" s="20" t="n"/>
      <c r="E211" s="398" t="n"/>
      <c r="F211" s="69" t="inlineStr">
        <is>
          <t>Estimated Monthly Premium</t>
        </is>
      </c>
      <c r="G211" s="94">
        <f>SUM(G207:G210)</f>
        <v/>
      </c>
      <c r="H211" s="401">
        <f>SUMPRODUCT(H207:H210,$G207:$G210)</f>
        <v/>
      </c>
      <c r="I211" s="401">
        <f>SUMPRODUCT(I207:I210,$G207:$G210)</f>
        <v/>
      </c>
      <c r="J211" s="401">
        <f>SUMPRODUCT(J207:J210,$G207:$G210)</f>
        <v/>
      </c>
      <c r="K211" s="402" t="n"/>
      <c r="L211" s="402" t="n"/>
      <c r="M211" s="402" t="n"/>
      <c r="N211" s="94" t="n">
        <v>4</v>
      </c>
      <c r="O211" s="94" t="n">
        <v>4</v>
      </c>
      <c r="P211" s="94" t="n">
        <v>4</v>
      </c>
      <c r="Q211" s="94" t="n">
        <v>4</v>
      </c>
      <c r="R211" s="94" t="n">
        <v>4</v>
      </c>
      <c r="S211" s="94">
        <f>SUM(S207:S210)</f>
        <v/>
      </c>
      <c r="T211" s="94">
        <f>SUM(T207:T210)</f>
        <v/>
      </c>
      <c r="U211" s="94">
        <f>SUM(U207:U210)</f>
        <v/>
      </c>
      <c r="V211" s="94">
        <f>SUM(V207:V210)</f>
        <v/>
      </c>
      <c r="W211" s="94">
        <f>SUM(W207:W210)</f>
        <v/>
      </c>
      <c r="X211" s="94">
        <f>SUM(X207:X210)</f>
        <v/>
      </c>
      <c r="Y211" s="94">
        <f>SUM(Y207:Y210)</f>
        <v/>
      </c>
      <c r="Z211" s="94">
        <f>SUM(Z207:Z210)</f>
        <v/>
      </c>
      <c r="AA211" s="94">
        <f>SUM(AA207:AA210)</f>
        <v/>
      </c>
      <c r="AB211" s="94">
        <f>SUM(AB207:AB210)</f>
        <v/>
      </c>
      <c r="AC211" s="94">
        <f>SUM(AC207:AC210)</f>
        <v/>
      </c>
      <c r="AD211" s="94">
        <f>SUM(AD207:AD210)</f>
        <v/>
      </c>
      <c r="AE211" s="94">
        <f>SUM(AE207:AE210)</f>
        <v/>
      </c>
      <c r="AF211" s="94">
        <f>SUM(AF207:AF210)</f>
        <v/>
      </c>
      <c r="AG211" s="94">
        <f>SUM(AG207:AG210)</f>
        <v/>
      </c>
      <c r="AH211" s="94">
        <f>SUM(AH207:AH210)</f>
        <v/>
      </c>
      <c r="AI211" s="94">
        <f>SUM(AI207:AI210)</f>
        <v/>
      </c>
      <c r="AJ211" s="94">
        <f>SUM(AJ207:AJ210)</f>
        <v/>
      </c>
      <c r="AK211" s="94">
        <f>SUM(AK207:AK210)</f>
        <v/>
      </c>
      <c r="AL211" s="94">
        <f>SUM(AL207:AL210)</f>
        <v/>
      </c>
      <c r="AM211" s="94">
        <f>SUM(AM207:AM210)</f>
        <v/>
      </c>
      <c r="AN211" s="94">
        <f>SUM(AN207:AN210)</f>
        <v/>
      </c>
      <c r="AO211" s="94">
        <f>SUM(AO207:AO210)</f>
        <v/>
      </c>
      <c r="AP211" s="94">
        <f>SUM(AP207:AP210)</f>
        <v/>
      </c>
      <c r="AQ211" s="94">
        <f>SUM(AQ207:AQ210)</f>
        <v/>
      </c>
      <c r="AR211" s="94">
        <f>SUM(AR207:AR210)</f>
        <v/>
      </c>
      <c r="AS211" s="94">
        <f>SUM(AS207:AS210)</f>
        <v/>
      </c>
      <c r="AT211" s="94">
        <f>SUM(AT207:AT210)</f>
        <v/>
      </c>
      <c r="AU211" s="94">
        <f>SUM(AU207:AU210)</f>
        <v/>
      </c>
      <c r="AV211" s="94">
        <f>SUM(AV207:AV210)</f>
        <v/>
      </c>
      <c r="AW211" s="94">
        <f>SUM(AW207:AW210)</f>
        <v/>
      </c>
      <c r="AX211" s="94">
        <f>SUM(AX207:AX210)</f>
        <v/>
      </c>
      <c r="AY211" s="94">
        <f>SUM(AY207:AY210)</f>
        <v/>
      </c>
      <c r="AZ211" s="94">
        <f>SUM(AZ207:AZ210)</f>
        <v/>
      </c>
      <c r="BA211" s="94">
        <f>SUM(BA207:BA210)</f>
        <v/>
      </c>
      <c r="BB211" s="94">
        <f>SUM(BB207:BB210)</f>
        <v/>
      </c>
      <c r="BC211" s="94">
        <f>SUM(BC207:BC210)</f>
        <v/>
      </c>
      <c r="BD211" s="94">
        <f>SUM(BD207:BD210)</f>
        <v/>
      </c>
      <c r="BE211" s="94">
        <f>SUM(BE207:BE210)</f>
        <v/>
      </c>
      <c r="BF211" s="94">
        <f>SUM(BF207:BF210)</f>
        <v/>
      </c>
      <c r="BG211" s="94">
        <f>SUM(BG207:BG210)</f>
        <v/>
      </c>
      <c r="BH211" s="94">
        <f>SUM(BH207:BH210)</f>
        <v/>
      </c>
      <c r="BI211" s="94">
        <f>SUM(BI207:BI210)</f>
        <v/>
      </c>
      <c r="BJ211" s="94">
        <f>SUM(BJ207:BJ210)</f>
        <v/>
      </c>
      <c r="BK211" s="94">
        <f>SUM(BK207:BK210)</f>
        <v/>
      </c>
      <c r="BL211" s="94">
        <f>SUM(BL207:BL210)</f>
        <v/>
      </c>
      <c r="BM211" s="94">
        <f>SUM(BM207:BM210)</f>
        <v/>
      </c>
      <c r="BN211" s="94">
        <f>SUM(BN207:BN210)</f>
        <v/>
      </c>
      <c r="BO211" s="94">
        <f>SUM(BO207:BO210)</f>
        <v/>
      </c>
      <c r="BP211" s="94">
        <f>SUM(BP207:BP210)</f>
        <v/>
      </c>
      <c r="BQ211" s="94">
        <f>SUM(BQ207:BQ210)</f>
        <v/>
      </c>
      <c r="BR211" s="94">
        <f>SUM(BR207:BR210)</f>
        <v/>
      </c>
      <c r="BS211" s="94">
        <f>SUM(BS207:BS210)</f>
        <v/>
      </c>
      <c r="BT211" s="94">
        <f>SUM(BT207:BT210)</f>
        <v/>
      </c>
      <c r="BU211" s="94">
        <f>SUM(BU207:BU210)</f>
        <v/>
      </c>
      <c r="BV211" s="94">
        <f>SUM(BV207:BV210)</f>
        <v/>
      </c>
      <c r="BW211" s="94">
        <f>SUM(BW207:BW210)</f>
        <v/>
      </c>
      <c r="BX211" s="94">
        <f>SUM(BX207:BX210)</f>
        <v/>
      </c>
      <c r="BY211" s="94">
        <f>SUM(BY207:BY210)</f>
        <v/>
      </c>
      <c r="BZ211" s="94">
        <f>SUM(BZ207:BZ210)</f>
        <v/>
      </c>
      <c r="CA211" s="94">
        <f>SUM(CA207:CA210)</f>
        <v/>
      </c>
      <c r="CB211" s="94">
        <f>SUM(CB207:CB210)</f>
        <v/>
      </c>
      <c r="CC211" s="94">
        <f>SUM(CC207:CC210)</f>
        <v/>
      </c>
      <c r="CD211" s="94">
        <f>SUM(CD207:CD210)</f>
        <v/>
      </c>
      <c r="CE211" s="94">
        <f>SUM(CE207:CE210)</f>
        <v/>
      </c>
      <c r="CF211" s="94">
        <f>SUM(CF207:CF210)</f>
        <v/>
      </c>
      <c r="CG211" s="94">
        <f>SUM(CG207:CG210)</f>
        <v/>
      </c>
      <c r="CH211" s="94">
        <f>SUM(CH207:CH210)</f>
        <v/>
      </c>
      <c r="CI211" s="94">
        <f>SUM(CI207:CI210)</f>
        <v/>
      </c>
      <c r="CJ211" s="94">
        <f>SUM(CJ207:CJ210)</f>
        <v/>
      </c>
      <c r="CK211" s="94">
        <f>SUM(CK207:CK210)</f>
        <v/>
      </c>
      <c r="CL211" s="94">
        <f>SUM(CL207:CL210)</f>
        <v/>
      </c>
      <c r="CM211" s="94">
        <f>SUM(CM207:CM210)</f>
        <v/>
      </c>
      <c r="CN211" s="94">
        <f>SUM(CN207:CN210)</f>
        <v/>
      </c>
      <c r="CO211" s="94">
        <f>SUM(CO207:CO210)</f>
        <v/>
      </c>
      <c r="CP211" s="94">
        <f>SUM(CP207:CP210)</f>
        <v/>
      </c>
      <c r="CQ211" s="94">
        <f>SUM(CQ207:CQ210)</f>
        <v/>
      </c>
      <c r="CR211" s="94">
        <f>SUM(CR207:CR210)</f>
        <v/>
      </c>
      <c r="CS211" s="94">
        <f>SUM(CS207:CS210)</f>
        <v/>
      </c>
      <c r="CT211" s="94">
        <f>SUM(CT207:CT210)</f>
        <v/>
      </c>
      <c r="CU211" s="94" t="n">
        <v>4</v>
      </c>
      <c r="CV211" s="94">
        <f>SUM(CV207:CV210)</f>
        <v/>
      </c>
      <c r="CW211" s="94">
        <f>SUM(CW207:CW210)</f>
        <v/>
      </c>
      <c r="CX211" s="94">
        <f>SUM(CX207:CX210)</f>
        <v/>
      </c>
      <c r="CY211" s="94">
        <f>SUM(CY207:CY210)</f>
        <v/>
      </c>
      <c r="CZ211" s="94">
        <f>SUM(CZ207:CZ210)</f>
        <v/>
      </c>
    </row>
    <row r="212" ht="13.15" customFormat="1" customHeight="1" s="315">
      <c r="A212" s="81">
        <f>A211</f>
        <v/>
      </c>
      <c r="B212" s="81">
        <f>B211</f>
        <v/>
      </c>
      <c r="C212" s="81" t="n"/>
      <c r="D212" s="20" t="n"/>
      <c r="E212" s="398" t="n"/>
      <c r="F212" s="12" t="n"/>
      <c r="G212" s="16" t="n"/>
      <c r="H212" s="403" t="n"/>
      <c r="I212" s="403" t="n"/>
      <c r="J212" s="403" t="n"/>
      <c r="K212" s="404" t="n"/>
      <c r="L212" s="404" t="n"/>
      <c r="M212" s="404" t="n"/>
      <c r="N212" s="16" t="n"/>
      <c r="O212" s="16" t="n"/>
      <c r="P212" s="16" t="n"/>
      <c r="Q212" s="16" t="n"/>
      <c r="R212" s="16" t="n"/>
      <c r="S212" s="16" t="n"/>
      <c r="T212" s="16" t="n"/>
      <c r="U212" s="16" t="n"/>
      <c r="V212" s="16" t="n"/>
      <c r="W212" s="16" t="n"/>
      <c r="X212" s="16" t="n"/>
      <c r="Y212" s="16" t="n"/>
      <c r="Z212" s="16" t="n"/>
      <c r="AA212" s="16" t="n"/>
      <c r="AB212" s="16" t="n"/>
      <c r="AC212" s="16" t="n"/>
      <c r="AD212" s="16" t="n"/>
      <c r="AE212" s="16" t="n"/>
      <c r="AF212" s="16" t="n"/>
      <c r="AG212" s="16" t="n"/>
      <c r="AH212" s="16" t="n"/>
      <c r="AI212" s="16" t="n"/>
      <c r="AJ212" s="16" t="n"/>
      <c r="AK212" s="16" t="n"/>
      <c r="AL212" s="16" t="n"/>
      <c r="AM212" s="16" t="n"/>
      <c r="AN212" s="16" t="n"/>
      <c r="AO212" s="16" t="n"/>
      <c r="AP212" s="16" t="n"/>
      <c r="AQ212" s="16" t="n"/>
      <c r="AR212" s="16" t="n"/>
      <c r="AS212" s="16" t="n"/>
      <c r="AT212" s="16" t="n"/>
      <c r="AU212" s="16" t="n"/>
      <c r="AV212" s="16" t="n"/>
      <c r="AW212" s="16" t="n"/>
      <c r="AX212" s="16" t="n"/>
      <c r="AY212" s="16" t="n"/>
      <c r="AZ212" s="16" t="n"/>
      <c r="BA212" s="16" t="n"/>
      <c r="BB212" s="16" t="n"/>
      <c r="BC212" s="16" t="n"/>
      <c r="BD212" s="16" t="n"/>
      <c r="BE212" s="16" t="n"/>
      <c r="BF212" s="16" t="n"/>
      <c r="BG212" s="16" t="n"/>
      <c r="BH212" s="16" t="n"/>
      <c r="BI212" s="16" t="n"/>
      <c r="BJ212" s="16" t="n"/>
      <c r="BK212" s="16" t="n"/>
      <c r="BL212" s="16" t="n"/>
      <c r="BM212" s="16" t="n"/>
      <c r="BN212" s="16" t="n"/>
      <c r="BO212" s="16" t="n"/>
      <c r="BP212" s="16" t="n"/>
      <c r="BQ212" s="16" t="n"/>
      <c r="BR212" s="16" t="n"/>
      <c r="BS212" s="16" t="n"/>
      <c r="BT212" s="16" t="n"/>
      <c r="BU212" s="16" t="n"/>
      <c r="BV212" s="16" t="n"/>
      <c r="BW212" s="16" t="n"/>
      <c r="BX212" s="16" t="n"/>
      <c r="BY212" s="16" t="n"/>
      <c r="BZ212" s="16" t="n"/>
      <c r="CA212" s="16" t="n"/>
      <c r="CB212" s="16" t="n"/>
      <c r="CC212" s="16" t="n"/>
      <c r="CD212" s="16" t="n"/>
      <c r="CE212" s="16" t="n"/>
      <c r="CF212" s="16" t="n"/>
      <c r="CG212" s="16" t="n"/>
      <c r="CH212" s="16" t="n"/>
      <c r="CI212" s="16" t="n"/>
      <c r="CJ212" s="16" t="n"/>
      <c r="CK212" s="16" t="n"/>
      <c r="CL212" s="16" t="n"/>
      <c r="CM212" s="16" t="n"/>
      <c r="CN212" s="16" t="n"/>
      <c r="CO212" s="16" t="n"/>
      <c r="CP212" s="16" t="n"/>
      <c r="CQ212" s="16" t="n"/>
      <c r="CR212" s="16" t="n"/>
      <c r="CS212" s="16" t="n"/>
      <c r="CT212" s="16" t="n"/>
      <c r="CU212" s="16" t="n"/>
      <c r="CV212" s="16" t="n"/>
      <c r="CW212" s="16" t="n"/>
      <c r="CX212" s="16" t="n"/>
      <c r="CY212" s="16" t="n"/>
      <c r="CZ212" s="16" t="n"/>
    </row>
    <row r="213" ht="13.15" customFormat="1" customHeight="1" s="315">
      <c r="A213" s="81">
        <f>A212</f>
        <v/>
      </c>
      <c r="B213" s="81">
        <f>D213</f>
        <v/>
      </c>
      <c r="C213" s="81">
        <f>A213&amp;B213&amp;F213</f>
        <v/>
      </c>
      <c r="D213" s="64" t="inlineStr">
        <is>
          <t xml:space="preserve">PRIME VALUE PLAN (Self-Insured) </t>
        </is>
      </c>
      <c r="E213" s="394">
        <f>E4</f>
        <v/>
      </c>
      <c r="F213" s="246" t="inlineStr">
        <is>
          <t>EE</t>
        </is>
      </c>
      <c r="G213" s="94" t="n">
        <v>0</v>
      </c>
      <c r="H213" s="396" t="n">
        <v>518.77</v>
      </c>
      <c r="I213" s="396">
        <f>+H213-J213</f>
        <v/>
      </c>
      <c r="J213" s="396" t="n">
        <v>101.79</v>
      </c>
      <c r="K213" s="397" t="n"/>
      <c r="L213" s="397" t="n"/>
      <c r="M213" s="397" t="n"/>
      <c r="N213" s="94" t="n">
        <v>0</v>
      </c>
      <c r="O213" s="94" t="n">
        <v>0</v>
      </c>
      <c r="P213" s="94" t="n">
        <v>0</v>
      </c>
      <c r="Q213" s="94" t="n">
        <v>0</v>
      </c>
      <c r="R213" s="94" t="n">
        <v>0</v>
      </c>
      <c r="S213" s="94" t="n">
        <v>0</v>
      </c>
      <c r="T213" s="94" t="n">
        <v>0</v>
      </c>
      <c r="U213" s="94" t="n">
        <v>0</v>
      </c>
      <c r="V213" s="94" t="n">
        <v>0</v>
      </c>
      <c r="W213" s="94" t="n">
        <v>0</v>
      </c>
      <c r="X213" s="94" t="n">
        <v>0</v>
      </c>
      <c r="Y213" s="94" t="n">
        <v>0</v>
      </c>
      <c r="Z213" s="94" t="n">
        <v>0</v>
      </c>
      <c r="AA213" s="94" t="n">
        <v>0</v>
      </c>
      <c r="AB213" s="94" t="n">
        <v>0</v>
      </c>
      <c r="AC213" s="94" t="n">
        <v>0</v>
      </c>
      <c r="AD213" s="94" t="n">
        <v>0</v>
      </c>
      <c r="AE213" s="94" t="n">
        <v>0</v>
      </c>
      <c r="AF213" s="94" t="n">
        <v>0</v>
      </c>
      <c r="AG213" s="94" t="n">
        <v>0</v>
      </c>
      <c r="AH213" s="94" t="n">
        <v>0</v>
      </c>
      <c r="AI213" s="94" t="n">
        <v>0</v>
      </c>
      <c r="AJ213" s="94" t="n">
        <v>0</v>
      </c>
      <c r="AK213" s="94" t="n">
        <v>0</v>
      </c>
      <c r="AL213" s="94" t="n">
        <v>0</v>
      </c>
      <c r="AM213" s="94" t="n">
        <v>0</v>
      </c>
      <c r="AN213" s="94" t="n">
        <v>0</v>
      </c>
      <c r="AO213" s="94" t="n">
        <v>0</v>
      </c>
      <c r="AP213" s="94" t="n">
        <v>0</v>
      </c>
      <c r="AQ213" s="94" t="n">
        <v>0</v>
      </c>
      <c r="AR213" s="94" t="n">
        <v>0</v>
      </c>
      <c r="AS213" s="94" t="n">
        <v>0</v>
      </c>
      <c r="AT213" s="94" t="n">
        <v>0</v>
      </c>
      <c r="AU213" s="94" t="n">
        <v>0</v>
      </c>
      <c r="AV213" s="94" t="n">
        <v>0</v>
      </c>
      <c r="AW213" s="94" t="n">
        <v>0</v>
      </c>
      <c r="AX213" s="94" t="n">
        <v>0</v>
      </c>
      <c r="AY213" s="94" t="n">
        <v>0</v>
      </c>
      <c r="AZ213" s="94" t="n">
        <v>0</v>
      </c>
      <c r="BA213" s="94" t="n">
        <v>0</v>
      </c>
      <c r="BB213" s="94" t="n">
        <v>0</v>
      </c>
      <c r="BC213" s="94" t="n">
        <v>0</v>
      </c>
      <c r="BD213" s="94" t="n">
        <v>0</v>
      </c>
      <c r="BE213" s="94" t="n">
        <v>0</v>
      </c>
      <c r="BF213" s="94" t="n">
        <v>0</v>
      </c>
      <c r="BG213" s="94" t="n">
        <v>0</v>
      </c>
      <c r="BH213" s="94" t="n">
        <v>0</v>
      </c>
      <c r="BI213" s="94" t="n">
        <v>0</v>
      </c>
      <c r="BJ213" s="94" t="n">
        <v>0</v>
      </c>
      <c r="BK213" s="94" t="n">
        <v>0</v>
      </c>
      <c r="BL213" s="94" t="n">
        <v>0</v>
      </c>
      <c r="BM213" s="94" t="n">
        <v>0</v>
      </c>
      <c r="BN213" s="94" t="n">
        <v>0</v>
      </c>
      <c r="BO213" s="94" t="n">
        <v>0</v>
      </c>
      <c r="BP213" s="94" t="n">
        <v>0</v>
      </c>
      <c r="BQ213" s="94" t="n">
        <v>0</v>
      </c>
      <c r="BR213" s="94" t="n">
        <v>0</v>
      </c>
      <c r="BS213" s="94" t="n">
        <v>0</v>
      </c>
      <c r="BT213" s="94" t="n">
        <v>0</v>
      </c>
      <c r="BU213" s="94" t="n">
        <v>0</v>
      </c>
      <c r="BV213" s="94" t="n">
        <v>0</v>
      </c>
      <c r="BW213" s="94" t="n">
        <v>0</v>
      </c>
      <c r="BX213" s="94" t="n">
        <v>0</v>
      </c>
      <c r="BY213" s="94" t="n">
        <v>0</v>
      </c>
      <c r="BZ213" s="94" t="n">
        <v>0</v>
      </c>
      <c r="CA213" s="94" t="n">
        <v>0</v>
      </c>
      <c r="CB213" s="94" t="n">
        <v>0</v>
      </c>
      <c r="CC213" s="94" t="n">
        <v>0</v>
      </c>
      <c r="CD213" s="94" t="n">
        <v>0</v>
      </c>
      <c r="CE213" s="94" t="n">
        <v>0</v>
      </c>
      <c r="CF213" s="94" t="n">
        <v>0</v>
      </c>
      <c r="CG213" s="94" t="n">
        <v>0</v>
      </c>
      <c r="CH213" s="94" t="n">
        <v>0</v>
      </c>
      <c r="CI213" s="94" t="n">
        <v>0</v>
      </c>
      <c r="CJ213" s="94" t="n">
        <v>0</v>
      </c>
      <c r="CK213" s="94" t="n">
        <v>0</v>
      </c>
      <c r="CL213" s="94" t="n">
        <v>0</v>
      </c>
      <c r="CM213" s="94" t="n">
        <v>0</v>
      </c>
      <c r="CN213" s="94" t="n">
        <v>0</v>
      </c>
      <c r="CO213" s="94" t="n">
        <v>0</v>
      </c>
      <c r="CP213" s="94" t="n">
        <v>0</v>
      </c>
      <c r="CQ213" s="94" t="n">
        <v>0</v>
      </c>
      <c r="CR213" s="94" t="n">
        <v>0</v>
      </c>
      <c r="CS213" s="94" t="n">
        <v>0</v>
      </c>
      <c r="CT213" s="94" t="n">
        <v>0</v>
      </c>
      <c r="CU213" s="94" t="n">
        <v>0</v>
      </c>
      <c r="CV213" s="94" t="n">
        <v>0</v>
      </c>
      <c r="CW213" s="94" t="n">
        <v>0</v>
      </c>
      <c r="CX213" s="94" t="n">
        <v>0</v>
      </c>
      <c r="CY213" s="94" t="n">
        <v>0</v>
      </c>
      <c r="CZ213" s="94" t="n">
        <v>0</v>
      </c>
    </row>
    <row r="214" ht="13.15" customFormat="1" customHeight="1" s="315">
      <c r="A214" s="81">
        <f>A213</f>
        <v/>
      </c>
      <c r="B214" s="81">
        <f>B213</f>
        <v/>
      </c>
      <c r="C214" s="81">
        <f>A214&amp;B214&amp;F214</f>
        <v/>
      </c>
      <c r="D214" s="22" t="n"/>
      <c r="E214" s="398" t="n"/>
      <c r="F214" s="246" t="inlineStr">
        <is>
          <t>EE &amp; Spouse</t>
        </is>
      </c>
      <c r="G214" s="94" t="n">
        <v>0</v>
      </c>
      <c r="H214" s="396" t="n">
        <v>1037.57</v>
      </c>
      <c r="I214" s="396">
        <f>+H214-J214</f>
        <v/>
      </c>
      <c r="J214" s="396" t="n">
        <v>237.79</v>
      </c>
      <c r="K214" s="397" t="n"/>
      <c r="L214" s="397" t="n"/>
      <c r="M214" s="397" t="n"/>
      <c r="N214" s="94" t="n">
        <v>0</v>
      </c>
      <c r="O214" s="94" t="n">
        <v>0</v>
      </c>
      <c r="P214" s="94" t="n">
        <v>0</v>
      </c>
      <c r="Q214" s="94" t="n">
        <v>0</v>
      </c>
      <c r="R214" s="94" t="n">
        <v>0</v>
      </c>
      <c r="S214" s="94" t="n">
        <v>0</v>
      </c>
      <c r="T214" s="94" t="n">
        <v>0</v>
      </c>
      <c r="U214" s="94" t="n">
        <v>0</v>
      </c>
      <c r="V214" s="94" t="n">
        <v>0</v>
      </c>
      <c r="W214" s="94" t="n">
        <v>0</v>
      </c>
      <c r="X214" s="94" t="n">
        <v>0</v>
      </c>
      <c r="Y214" s="94" t="n">
        <v>0</v>
      </c>
      <c r="Z214" s="94" t="n">
        <v>0</v>
      </c>
      <c r="AA214" s="94" t="n">
        <v>0</v>
      </c>
      <c r="AB214" s="94" t="n">
        <v>0</v>
      </c>
      <c r="AC214" s="94" t="n">
        <v>0</v>
      </c>
      <c r="AD214" s="94" t="n">
        <v>0</v>
      </c>
      <c r="AE214" s="94" t="n">
        <v>0</v>
      </c>
      <c r="AF214" s="94" t="n">
        <v>0</v>
      </c>
      <c r="AG214" s="94" t="n">
        <v>0</v>
      </c>
      <c r="AH214" s="94" t="n">
        <v>0</v>
      </c>
      <c r="AI214" s="94" t="n">
        <v>0</v>
      </c>
      <c r="AJ214" s="94" t="n">
        <v>0</v>
      </c>
      <c r="AK214" s="94" t="n">
        <v>0</v>
      </c>
      <c r="AL214" s="94" t="n">
        <v>0</v>
      </c>
      <c r="AM214" s="94" t="n">
        <v>0</v>
      </c>
      <c r="AN214" s="94" t="n">
        <v>0</v>
      </c>
      <c r="AO214" s="94" t="n">
        <v>0</v>
      </c>
      <c r="AP214" s="94" t="n">
        <v>0</v>
      </c>
      <c r="AQ214" s="94" t="n">
        <v>0</v>
      </c>
      <c r="AR214" s="94" t="n">
        <v>0</v>
      </c>
      <c r="AS214" s="94" t="n">
        <v>0</v>
      </c>
      <c r="AT214" s="94" t="n">
        <v>0</v>
      </c>
      <c r="AU214" s="94" t="n">
        <v>0</v>
      </c>
      <c r="AV214" s="94" t="n">
        <v>0</v>
      </c>
      <c r="AW214" s="94" t="n">
        <v>0</v>
      </c>
      <c r="AX214" s="94" t="n">
        <v>0</v>
      </c>
      <c r="AY214" s="94" t="n">
        <v>0</v>
      </c>
      <c r="AZ214" s="94" t="n">
        <v>0</v>
      </c>
      <c r="BA214" s="94" t="n">
        <v>0</v>
      </c>
      <c r="BB214" s="94" t="n">
        <v>0</v>
      </c>
      <c r="BC214" s="94" t="n">
        <v>0</v>
      </c>
      <c r="BD214" s="94" t="n">
        <v>0</v>
      </c>
      <c r="BE214" s="94" t="n">
        <v>0</v>
      </c>
      <c r="BF214" s="94" t="n">
        <v>0</v>
      </c>
      <c r="BG214" s="94" t="n">
        <v>0</v>
      </c>
      <c r="BH214" s="94" t="n">
        <v>0</v>
      </c>
      <c r="BI214" s="94" t="n">
        <v>0</v>
      </c>
      <c r="BJ214" s="94" t="n">
        <v>0</v>
      </c>
      <c r="BK214" s="94" t="n">
        <v>0</v>
      </c>
      <c r="BL214" s="94" t="n">
        <v>0</v>
      </c>
      <c r="BM214" s="94" t="n">
        <v>0</v>
      </c>
      <c r="BN214" s="94" t="n">
        <v>0</v>
      </c>
      <c r="BO214" s="94" t="n">
        <v>0</v>
      </c>
      <c r="BP214" s="94" t="n">
        <v>0</v>
      </c>
      <c r="BQ214" s="94" t="n">
        <v>0</v>
      </c>
      <c r="BR214" s="94" t="n">
        <v>0</v>
      </c>
      <c r="BS214" s="94" t="n">
        <v>0</v>
      </c>
      <c r="BT214" s="94" t="n">
        <v>0</v>
      </c>
      <c r="BU214" s="94" t="n">
        <v>0</v>
      </c>
      <c r="BV214" s="94" t="n">
        <v>0</v>
      </c>
      <c r="BW214" s="94" t="n">
        <v>0</v>
      </c>
      <c r="BX214" s="94" t="n">
        <v>0</v>
      </c>
      <c r="BY214" s="94" t="n">
        <v>0</v>
      </c>
      <c r="BZ214" s="94" t="n">
        <v>0</v>
      </c>
      <c r="CA214" s="94" t="n">
        <v>0</v>
      </c>
      <c r="CB214" s="94" t="n">
        <v>0</v>
      </c>
      <c r="CC214" s="94" t="n">
        <v>0</v>
      </c>
      <c r="CD214" s="94" t="n">
        <v>0</v>
      </c>
      <c r="CE214" s="94" t="n">
        <v>0</v>
      </c>
      <c r="CF214" s="94" t="n">
        <v>0</v>
      </c>
      <c r="CG214" s="94" t="n">
        <v>0</v>
      </c>
      <c r="CH214" s="94" t="n">
        <v>0</v>
      </c>
      <c r="CI214" s="94" t="n">
        <v>0</v>
      </c>
      <c r="CJ214" s="94" t="n">
        <v>0</v>
      </c>
      <c r="CK214" s="94" t="n">
        <v>0</v>
      </c>
      <c r="CL214" s="94" t="n">
        <v>0</v>
      </c>
      <c r="CM214" s="94" t="n">
        <v>0</v>
      </c>
      <c r="CN214" s="94" t="n">
        <v>0</v>
      </c>
      <c r="CO214" s="94" t="n">
        <v>0</v>
      </c>
      <c r="CP214" s="94" t="n">
        <v>0</v>
      </c>
      <c r="CQ214" s="94" t="n">
        <v>0</v>
      </c>
      <c r="CR214" s="94" t="n">
        <v>0</v>
      </c>
      <c r="CS214" s="94" t="n">
        <v>0</v>
      </c>
      <c r="CT214" s="94" t="n">
        <v>0</v>
      </c>
      <c r="CU214" s="94" t="n">
        <v>0</v>
      </c>
      <c r="CV214" s="94" t="n">
        <v>0</v>
      </c>
      <c r="CW214" s="94" t="n">
        <v>0</v>
      </c>
      <c r="CX214" s="94" t="n">
        <v>0</v>
      </c>
      <c r="CY214" s="94" t="n">
        <v>0</v>
      </c>
      <c r="CZ214" s="94" t="n">
        <v>0</v>
      </c>
    </row>
    <row r="215" ht="13.15" customFormat="1" customHeight="1" s="315">
      <c r="A215" s="81">
        <f>A214</f>
        <v/>
      </c>
      <c r="B215" s="81">
        <f>B214</f>
        <v/>
      </c>
      <c r="C215" s="81">
        <f>A215&amp;B215&amp;F215</f>
        <v/>
      </c>
      <c r="D215" s="22" t="n"/>
      <c r="E215" s="398" t="n"/>
      <c r="F215" s="246" t="inlineStr">
        <is>
          <t>EE &amp; Child(ren)</t>
        </is>
      </c>
      <c r="G215" s="94" t="n">
        <v>0</v>
      </c>
      <c r="H215" s="396" t="n">
        <v>933.8</v>
      </c>
      <c r="I215" s="396">
        <f>+H215-J215</f>
        <v/>
      </c>
      <c r="J215" s="396" t="n">
        <v>198.56</v>
      </c>
      <c r="K215" s="397" t="n"/>
      <c r="L215" s="397" t="n"/>
      <c r="M215" s="397" t="n"/>
      <c r="N215" s="94" t="n">
        <v>0</v>
      </c>
      <c r="O215" s="94" t="n">
        <v>0</v>
      </c>
      <c r="P215" s="94" t="n">
        <v>0</v>
      </c>
      <c r="Q215" s="94" t="n">
        <v>0</v>
      </c>
      <c r="R215" s="94" t="n">
        <v>0</v>
      </c>
      <c r="S215" s="94" t="n">
        <v>0</v>
      </c>
      <c r="T215" s="94" t="n">
        <v>0</v>
      </c>
      <c r="U215" s="94" t="n">
        <v>0</v>
      </c>
      <c r="V215" s="94" t="n">
        <v>0</v>
      </c>
      <c r="W215" s="94" t="n">
        <v>0</v>
      </c>
      <c r="X215" s="94" t="n">
        <v>0</v>
      </c>
      <c r="Y215" s="94" t="n">
        <v>0</v>
      </c>
      <c r="Z215" s="94" t="n">
        <v>0</v>
      </c>
      <c r="AA215" s="94" t="n">
        <v>0</v>
      </c>
      <c r="AB215" s="94" t="n">
        <v>0</v>
      </c>
      <c r="AC215" s="94" t="n">
        <v>0</v>
      </c>
      <c r="AD215" s="94" t="n">
        <v>0</v>
      </c>
      <c r="AE215" s="94" t="n">
        <v>0</v>
      </c>
      <c r="AF215" s="94" t="n">
        <v>0</v>
      </c>
      <c r="AG215" s="94" t="n">
        <v>0</v>
      </c>
      <c r="AH215" s="94" t="n">
        <v>0</v>
      </c>
      <c r="AI215" s="94" t="n">
        <v>0</v>
      </c>
      <c r="AJ215" s="94" t="n">
        <v>0</v>
      </c>
      <c r="AK215" s="94" t="n">
        <v>0</v>
      </c>
      <c r="AL215" s="94" t="n">
        <v>0</v>
      </c>
      <c r="AM215" s="94" t="n">
        <v>0</v>
      </c>
      <c r="AN215" s="94" t="n">
        <v>0</v>
      </c>
      <c r="AO215" s="94" t="n">
        <v>0</v>
      </c>
      <c r="AP215" s="94" t="n">
        <v>0</v>
      </c>
      <c r="AQ215" s="94" t="n">
        <v>0</v>
      </c>
      <c r="AR215" s="94" t="n">
        <v>0</v>
      </c>
      <c r="AS215" s="94" t="n">
        <v>0</v>
      </c>
      <c r="AT215" s="94" t="n">
        <v>0</v>
      </c>
      <c r="AU215" s="94" t="n">
        <v>0</v>
      </c>
      <c r="AV215" s="94" t="n">
        <v>0</v>
      </c>
      <c r="AW215" s="94" t="n">
        <v>0</v>
      </c>
      <c r="AX215" s="94" t="n">
        <v>0</v>
      </c>
      <c r="AY215" s="94" t="n">
        <v>0</v>
      </c>
      <c r="AZ215" s="94" t="n">
        <v>0</v>
      </c>
      <c r="BA215" s="94" t="n">
        <v>0</v>
      </c>
      <c r="BB215" s="94" t="n">
        <v>0</v>
      </c>
      <c r="BC215" s="94" t="n">
        <v>0</v>
      </c>
      <c r="BD215" s="94" t="n">
        <v>0</v>
      </c>
      <c r="BE215" s="94" t="n">
        <v>0</v>
      </c>
      <c r="BF215" s="94" t="n">
        <v>0</v>
      </c>
      <c r="BG215" s="94" t="n">
        <v>0</v>
      </c>
      <c r="BH215" s="94" t="n">
        <v>0</v>
      </c>
      <c r="BI215" s="94" t="n">
        <v>0</v>
      </c>
      <c r="BJ215" s="94" t="n">
        <v>0</v>
      </c>
      <c r="BK215" s="94" t="n">
        <v>0</v>
      </c>
      <c r="BL215" s="94" t="n">
        <v>0</v>
      </c>
      <c r="BM215" s="94" t="n">
        <v>0</v>
      </c>
      <c r="BN215" s="94" t="n">
        <v>0</v>
      </c>
      <c r="BO215" s="94" t="n">
        <v>0</v>
      </c>
      <c r="BP215" s="94" t="n">
        <v>0</v>
      </c>
      <c r="BQ215" s="94" t="n">
        <v>0</v>
      </c>
      <c r="BR215" s="94" t="n">
        <v>0</v>
      </c>
      <c r="BS215" s="94" t="n">
        <v>0</v>
      </c>
      <c r="BT215" s="94" t="n">
        <v>0</v>
      </c>
      <c r="BU215" s="94" t="n">
        <v>0</v>
      </c>
      <c r="BV215" s="94" t="n">
        <v>0</v>
      </c>
      <c r="BW215" s="94" t="n">
        <v>0</v>
      </c>
      <c r="BX215" s="94" t="n">
        <v>0</v>
      </c>
      <c r="BY215" s="94" t="n">
        <v>0</v>
      </c>
      <c r="BZ215" s="94" t="n">
        <v>0</v>
      </c>
      <c r="CA215" s="94" t="n">
        <v>0</v>
      </c>
      <c r="CB215" s="94" t="n">
        <v>0</v>
      </c>
      <c r="CC215" s="94" t="n">
        <v>0</v>
      </c>
      <c r="CD215" s="94" t="n">
        <v>0</v>
      </c>
      <c r="CE215" s="94" t="n">
        <v>0</v>
      </c>
      <c r="CF215" s="94" t="n">
        <v>0</v>
      </c>
      <c r="CG215" s="94" t="n">
        <v>0</v>
      </c>
      <c r="CH215" s="94" t="n">
        <v>0</v>
      </c>
      <c r="CI215" s="94" t="n">
        <v>0</v>
      </c>
      <c r="CJ215" s="94" t="n">
        <v>0</v>
      </c>
      <c r="CK215" s="94" t="n">
        <v>0</v>
      </c>
      <c r="CL215" s="94" t="n">
        <v>0</v>
      </c>
      <c r="CM215" s="94" t="n">
        <v>0</v>
      </c>
      <c r="CN215" s="94" t="n">
        <v>0</v>
      </c>
      <c r="CO215" s="94" t="n">
        <v>0</v>
      </c>
      <c r="CP215" s="94" t="n">
        <v>0</v>
      </c>
      <c r="CQ215" s="94" t="n">
        <v>0</v>
      </c>
      <c r="CR215" s="94" t="n">
        <v>0</v>
      </c>
      <c r="CS215" s="94" t="n">
        <v>0</v>
      </c>
      <c r="CT215" s="94" t="n">
        <v>0</v>
      </c>
      <c r="CU215" s="94" t="n">
        <v>0</v>
      </c>
      <c r="CV215" s="94" t="n">
        <v>0</v>
      </c>
      <c r="CW215" s="94" t="n">
        <v>0</v>
      </c>
      <c r="CX215" s="94" t="n">
        <v>0</v>
      </c>
      <c r="CY215" s="94" t="n">
        <v>0</v>
      </c>
      <c r="CZ215" s="94" t="n">
        <v>0</v>
      </c>
    </row>
    <row r="216" ht="13.15" customFormat="1" customHeight="1" s="315">
      <c r="A216" s="81">
        <f>A215</f>
        <v/>
      </c>
      <c r="B216" s="81">
        <f>B215</f>
        <v/>
      </c>
      <c r="C216" s="81">
        <f>A216&amp;B216&amp;F216</f>
        <v/>
      </c>
      <c r="D216" s="22" t="n"/>
      <c r="E216" s="398" t="n"/>
      <c r="F216" s="246" t="inlineStr">
        <is>
          <t>EE &amp; Family</t>
        </is>
      </c>
      <c r="G216" s="250" t="n">
        <v>0</v>
      </c>
      <c r="H216" s="400" t="n">
        <v>1556.37</v>
      </c>
      <c r="I216" s="400">
        <f>+H216-J216</f>
        <v/>
      </c>
      <c r="J216" s="400" t="n">
        <v>396.28</v>
      </c>
      <c r="K216" s="408" t="n"/>
      <c r="L216" s="408" t="n"/>
      <c r="M216" s="408" t="n"/>
      <c r="N216" s="250" t="n">
        <v>0</v>
      </c>
      <c r="O216" s="250" t="n">
        <v>0</v>
      </c>
      <c r="P216" s="250" t="n">
        <v>0</v>
      </c>
      <c r="Q216" s="250" t="n">
        <v>0</v>
      </c>
      <c r="R216" s="250" t="n">
        <v>0</v>
      </c>
      <c r="S216" s="250" t="n">
        <v>0</v>
      </c>
      <c r="T216" s="250" t="n">
        <v>0</v>
      </c>
      <c r="U216" s="250" t="n">
        <v>0</v>
      </c>
      <c r="V216" s="250" t="n">
        <v>0</v>
      </c>
      <c r="W216" s="250" t="n">
        <v>0</v>
      </c>
      <c r="X216" s="250" t="n">
        <v>0</v>
      </c>
      <c r="Y216" s="250" t="n">
        <v>0</v>
      </c>
      <c r="Z216" s="250" t="n">
        <v>0</v>
      </c>
      <c r="AA216" s="250" t="n">
        <v>0</v>
      </c>
      <c r="AB216" s="250" t="n">
        <v>0</v>
      </c>
      <c r="AC216" s="250" t="n">
        <v>0</v>
      </c>
      <c r="AD216" s="250" t="n">
        <v>0</v>
      </c>
      <c r="AE216" s="250" t="n">
        <v>0</v>
      </c>
      <c r="AF216" s="250" t="n">
        <v>0</v>
      </c>
      <c r="AG216" s="250" t="n">
        <v>0</v>
      </c>
      <c r="AH216" s="250" t="n">
        <v>0</v>
      </c>
      <c r="AI216" s="250" t="n">
        <v>0</v>
      </c>
      <c r="AJ216" s="250" t="n">
        <v>0</v>
      </c>
      <c r="AK216" s="250" t="n">
        <v>0</v>
      </c>
      <c r="AL216" s="250" t="n">
        <v>0</v>
      </c>
      <c r="AM216" s="250" t="n">
        <v>0</v>
      </c>
      <c r="AN216" s="250" t="n">
        <v>0</v>
      </c>
      <c r="AO216" s="250" t="n">
        <v>0</v>
      </c>
      <c r="AP216" s="250" t="n">
        <v>0</v>
      </c>
      <c r="AQ216" s="250" t="n">
        <v>0</v>
      </c>
      <c r="AR216" s="250" t="n">
        <v>0</v>
      </c>
      <c r="AS216" s="250" t="n">
        <v>0</v>
      </c>
      <c r="AT216" s="250" t="n">
        <v>0</v>
      </c>
      <c r="AU216" s="250" t="n">
        <v>0</v>
      </c>
      <c r="AV216" s="250" t="n">
        <v>0</v>
      </c>
      <c r="AW216" s="250" t="n">
        <v>0</v>
      </c>
      <c r="AX216" s="250" t="n">
        <v>0</v>
      </c>
      <c r="AY216" s="250" t="n">
        <v>0</v>
      </c>
      <c r="AZ216" s="250" t="n">
        <v>0</v>
      </c>
      <c r="BA216" s="250" t="n">
        <v>0</v>
      </c>
      <c r="BB216" s="250" t="n">
        <v>0</v>
      </c>
      <c r="BC216" s="250" t="n">
        <v>0</v>
      </c>
      <c r="BD216" s="250" t="n">
        <v>0</v>
      </c>
      <c r="BE216" s="250" t="n">
        <v>0</v>
      </c>
      <c r="BF216" s="250" t="n">
        <v>0</v>
      </c>
      <c r="BG216" s="250" t="n">
        <v>0</v>
      </c>
      <c r="BH216" s="250" t="n">
        <v>0</v>
      </c>
      <c r="BI216" s="250" t="n">
        <v>0</v>
      </c>
      <c r="BJ216" s="250" t="n">
        <v>0</v>
      </c>
      <c r="BK216" s="250" t="n">
        <v>0</v>
      </c>
      <c r="BL216" s="250" t="n">
        <v>0</v>
      </c>
      <c r="BM216" s="250" t="n">
        <v>0</v>
      </c>
      <c r="BN216" s="250" t="n">
        <v>0</v>
      </c>
      <c r="BO216" s="250" t="n">
        <v>0</v>
      </c>
      <c r="BP216" s="250" t="n">
        <v>0</v>
      </c>
      <c r="BQ216" s="250" t="n">
        <v>0</v>
      </c>
      <c r="BR216" s="250" t="n">
        <v>0</v>
      </c>
      <c r="BS216" s="250" t="n">
        <v>0</v>
      </c>
      <c r="BT216" s="250" t="n">
        <v>0</v>
      </c>
      <c r="BU216" s="250" t="n">
        <v>0</v>
      </c>
      <c r="BV216" s="250" t="n">
        <v>0</v>
      </c>
      <c r="BW216" s="250" t="n">
        <v>0</v>
      </c>
      <c r="BX216" s="250" t="n">
        <v>0</v>
      </c>
      <c r="BY216" s="250" t="n">
        <v>0</v>
      </c>
      <c r="BZ216" s="250" t="n">
        <v>0</v>
      </c>
      <c r="CA216" s="250" t="n">
        <v>0</v>
      </c>
      <c r="CB216" s="250" t="n">
        <v>0</v>
      </c>
      <c r="CC216" s="250" t="n">
        <v>0</v>
      </c>
      <c r="CD216" s="250" t="n">
        <v>0</v>
      </c>
      <c r="CE216" s="250" t="n">
        <v>0</v>
      </c>
      <c r="CF216" s="250" t="n">
        <v>0</v>
      </c>
      <c r="CG216" s="250" t="n">
        <v>0</v>
      </c>
      <c r="CH216" s="250" t="n">
        <v>0</v>
      </c>
      <c r="CI216" s="250" t="n">
        <v>0</v>
      </c>
      <c r="CJ216" s="250" t="n">
        <v>0</v>
      </c>
      <c r="CK216" s="250" t="n">
        <v>0</v>
      </c>
      <c r="CL216" s="250" t="n">
        <v>0</v>
      </c>
      <c r="CM216" s="250" t="n">
        <v>0</v>
      </c>
      <c r="CN216" s="250" t="n">
        <v>0</v>
      </c>
      <c r="CO216" s="250" t="n">
        <v>0</v>
      </c>
      <c r="CP216" s="250" t="n">
        <v>0</v>
      </c>
      <c r="CQ216" s="250" t="n">
        <v>0</v>
      </c>
      <c r="CR216" s="250" t="n">
        <v>0</v>
      </c>
      <c r="CS216" s="250" t="n">
        <v>0</v>
      </c>
      <c r="CT216" s="250" t="n">
        <v>0</v>
      </c>
      <c r="CU216" s="250" t="n">
        <v>0</v>
      </c>
      <c r="CV216" s="250" t="n">
        <v>0</v>
      </c>
      <c r="CW216" s="250" t="n">
        <v>0</v>
      </c>
      <c r="CX216" s="250" t="n">
        <v>0</v>
      </c>
      <c r="CY216" s="250" t="n">
        <v>0</v>
      </c>
      <c r="CZ216" s="250" t="n">
        <v>0</v>
      </c>
    </row>
    <row r="217" ht="13.15" customFormat="1" customHeight="1" s="315">
      <c r="A217" s="81">
        <f>A216</f>
        <v/>
      </c>
      <c r="B217" s="81">
        <f>B216</f>
        <v/>
      </c>
      <c r="C217" s="81" t="n"/>
      <c r="D217" s="20" t="n"/>
      <c r="E217" s="398" t="n"/>
      <c r="F217" s="69" t="inlineStr">
        <is>
          <t>Estimated Monthly Premium</t>
        </is>
      </c>
      <c r="G217" s="94">
        <f>SUM(G213:G216)</f>
        <v/>
      </c>
      <c r="H217" s="401">
        <f>SUMPRODUCT(H213:H216,$G213:$G216)</f>
        <v/>
      </c>
      <c r="I217" s="401">
        <f>SUMPRODUCT(I213:I216,$G213:$G216)</f>
        <v/>
      </c>
      <c r="J217" s="401">
        <f>SUMPRODUCT(J213:J216,$G213:$G216)</f>
        <v/>
      </c>
      <c r="K217" s="402" t="n"/>
      <c r="L217" s="402" t="n"/>
      <c r="M217" s="402" t="n"/>
      <c r="N217" s="94" t="n">
        <v>0</v>
      </c>
      <c r="O217" s="94" t="n">
        <v>0</v>
      </c>
      <c r="P217" s="94" t="n">
        <v>0</v>
      </c>
      <c r="Q217" s="94" t="n">
        <v>0</v>
      </c>
      <c r="R217" s="94" t="n">
        <v>0</v>
      </c>
      <c r="S217" s="94">
        <f>SUM(S213:S216)</f>
        <v/>
      </c>
      <c r="T217" s="94">
        <f>SUM(T213:T216)</f>
        <v/>
      </c>
      <c r="U217" s="94">
        <f>SUM(U213:U216)</f>
        <v/>
      </c>
      <c r="V217" s="94">
        <f>SUM(V213:V216)</f>
        <v/>
      </c>
      <c r="W217" s="94">
        <f>SUM(W213:W216)</f>
        <v/>
      </c>
      <c r="X217" s="94">
        <f>SUM(X213:X216)</f>
        <v/>
      </c>
      <c r="Y217" s="94">
        <f>SUM(Y213:Y216)</f>
        <v/>
      </c>
      <c r="Z217" s="94">
        <f>SUM(Z213:Z216)</f>
        <v/>
      </c>
      <c r="AA217" s="94">
        <f>SUM(AA213:AA216)</f>
        <v/>
      </c>
      <c r="AB217" s="94">
        <f>SUM(AB213:AB216)</f>
        <v/>
      </c>
      <c r="AC217" s="94">
        <f>SUM(AC213:AC216)</f>
        <v/>
      </c>
      <c r="AD217" s="94">
        <f>SUM(AD213:AD216)</f>
        <v/>
      </c>
      <c r="AE217" s="94">
        <f>SUM(AE213:AE216)</f>
        <v/>
      </c>
      <c r="AF217" s="94">
        <f>SUM(AF213:AF216)</f>
        <v/>
      </c>
      <c r="AG217" s="94">
        <f>SUM(AG213:AG216)</f>
        <v/>
      </c>
      <c r="AH217" s="94">
        <f>SUM(AH213:AH216)</f>
        <v/>
      </c>
      <c r="AI217" s="94">
        <f>SUM(AI213:AI216)</f>
        <v/>
      </c>
      <c r="AJ217" s="94">
        <f>SUM(AJ213:AJ216)</f>
        <v/>
      </c>
      <c r="AK217" s="94">
        <f>SUM(AK213:AK216)</f>
        <v/>
      </c>
      <c r="AL217" s="94">
        <f>SUM(AL213:AL216)</f>
        <v/>
      </c>
      <c r="AM217" s="94">
        <f>SUM(AM213:AM216)</f>
        <v/>
      </c>
      <c r="AN217" s="94">
        <f>SUM(AN213:AN216)</f>
        <v/>
      </c>
      <c r="AO217" s="94">
        <f>SUM(AO213:AO216)</f>
        <v/>
      </c>
      <c r="AP217" s="94">
        <f>SUM(AP213:AP216)</f>
        <v/>
      </c>
      <c r="AQ217" s="94">
        <f>SUM(AQ213:AQ216)</f>
        <v/>
      </c>
      <c r="AR217" s="94">
        <f>SUM(AR213:AR216)</f>
        <v/>
      </c>
      <c r="AS217" s="94">
        <f>SUM(AS213:AS216)</f>
        <v/>
      </c>
      <c r="AT217" s="94">
        <f>SUM(AT213:AT216)</f>
        <v/>
      </c>
      <c r="AU217" s="94">
        <f>SUM(AU213:AU216)</f>
        <v/>
      </c>
      <c r="AV217" s="94">
        <f>SUM(AV213:AV216)</f>
        <v/>
      </c>
      <c r="AW217" s="94">
        <f>SUM(AW213:AW216)</f>
        <v/>
      </c>
      <c r="AX217" s="94">
        <f>SUM(AX213:AX216)</f>
        <v/>
      </c>
      <c r="AY217" s="94">
        <f>SUM(AY213:AY216)</f>
        <v/>
      </c>
      <c r="AZ217" s="94">
        <f>SUM(AZ213:AZ216)</f>
        <v/>
      </c>
      <c r="BA217" s="94">
        <f>SUM(BA213:BA216)</f>
        <v/>
      </c>
      <c r="BB217" s="94">
        <f>SUM(BB213:BB216)</f>
        <v/>
      </c>
      <c r="BC217" s="94">
        <f>SUM(BC213:BC216)</f>
        <v/>
      </c>
      <c r="BD217" s="94">
        <f>SUM(BD213:BD216)</f>
        <v/>
      </c>
      <c r="BE217" s="94">
        <f>SUM(BE213:BE216)</f>
        <v/>
      </c>
      <c r="BF217" s="94">
        <f>SUM(BF213:BF216)</f>
        <v/>
      </c>
      <c r="BG217" s="94">
        <f>SUM(BG213:BG216)</f>
        <v/>
      </c>
      <c r="BH217" s="94">
        <f>SUM(BH213:BH216)</f>
        <v/>
      </c>
      <c r="BI217" s="94">
        <f>SUM(BI213:BI216)</f>
        <v/>
      </c>
      <c r="BJ217" s="94">
        <f>SUM(BJ213:BJ216)</f>
        <v/>
      </c>
      <c r="BK217" s="94">
        <f>SUM(BK213:BK216)</f>
        <v/>
      </c>
      <c r="BL217" s="94">
        <f>SUM(BL213:BL216)</f>
        <v/>
      </c>
      <c r="BM217" s="94">
        <f>SUM(BM213:BM216)</f>
        <v/>
      </c>
      <c r="BN217" s="94">
        <f>SUM(BN213:BN216)</f>
        <v/>
      </c>
      <c r="BO217" s="94">
        <f>SUM(BO213:BO216)</f>
        <v/>
      </c>
      <c r="BP217" s="94">
        <f>SUM(BP213:BP216)</f>
        <v/>
      </c>
      <c r="BQ217" s="94">
        <f>SUM(BQ213:BQ216)</f>
        <v/>
      </c>
      <c r="BR217" s="94">
        <f>SUM(BR213:BR216)</f>
        <v/>
      </c>
      <c r="BS217" s="94">
        <f>SUM(BS213:BS216)</f>
        <v/>
      </c>
      <c r="BT217" s="94">
        <f>SUM(BT213:BT216)</f>
        <v/>
      </c>
      <c r="BU217" s="94">
        <f>SUM(BU213:BU216)</f>
        <v/>
      </c>
      <c r="BV217" s="94">
        <f>SUM(BV213:BV216)</f>
        <v/>
      </c>
      <c r="BW217" s="94">
        <f>SUM(BW213:BW216)</f>
        <v/>
      </c>
      <c r="BX217" s="94">
        <f>SUM(BX213:BX216)</f>
        <v/>
      </c>
      <c r="BY217" s="94">
        <f>SUM(BY213:BY216)</f>
        <v/>
      </c>
      <c r="BZ217" s="94">
        <f>SUM(BZ213:BZ216)</f>
        <v/>
      </c>
      <c r="CA217" s="94">
        <f>SUM(CA213:CA216)</f>
        <v/>
      </c>
      <c r="CB217" s="94">
        <f>SUM(CB213:CB216)</f>
        <v/>
      </c>
      <c r="CC217" s="94">
        <f>SUM(CC213:CC216)</f>
        <v/>
      </c>
      <c r="CD217" s="94">
        <f>SUM(CD213:CD216)</f>
        <v/>
      </c>
      <c r="CE217" s="94">
        <f>SUM(CE213:CE216)</f>
        <v/>
      </c>
      <c r="CF217" s="94">
        <f>SUM(CF213:CF216)</f>
        <v/>
      </c>
      <c r="CG217" s="94">
        <f>SUM(CG213:CG216)</f>
        <v/>
      </c>
      <c r="CH217" s="94">
        <f>SUM(CH213:CH216)</f>
        <v/>
      </c>
      <c r="CI217" s="94">
        <f>SUM(CI213:CI216)</f>
        <v/>
      </c>
      <c r="CJ217" s="94">
        <f>SUM(CJ213:CJ216)</f>
        <v/>
      </c>
      <c r="CK217" s="94">
        <f>SUM(CK213:CK216)</f>
        <v/>
      </c>
      <c r="CL217" s="94">
        <f>SUM(CL213:CL216)</f>
        <v/>
      </c>
      <c r="CM217" s="94">
        <f>SUM(CM213:CM216)</f>
        <v/>
      </c>
      <c r="CN217" s="94">
        <f>SUM(CN213:CN216)</f>
        <v/>
      </c>
      <c r="CO217" s="94">
        <f>SUM(CO213:CO216)</f>
        <v/>
      </c>
      <c r="CP217" s="94">
        <f>SUM(CP213:CP216)</f>
        <v/>
      </c>
      <c r="CQ217" s="94">
        <f>SUM(CQ213:CQ216)</f>
        <v/>
      </c>
      <c r="CR217" s="94">
        <f>SUM(CR213:CR216)</f>
        <v/>
      </c>
      <c r="CS217" s="94">
        <f>SUM(CS213:CS216)</f>
        <v/>
      </c>
      <c r="CT217" s="94">
        <f>SUM(CT213:CT216)</f>
        <v/>
      </c>
      <c r="CU217" s="94" t="n">
        <v>0</v>
      </c>
      <c r="CV217" s="94">
        <f>SUM(CV213:CV216)</f>
        <v/>
      </c>
      <c r="CW217" s="94">
        <f>SUM(CW213:CW216)</f>
        <v/>
      </c>
      <c r="CX217" s="94">
        <f>SUM(CX213:CX216)</f>
        <v/>
      </c>
      <c r="CY217" s="94">
        <f>SUM(CY213:CY216)</f>
        <v/>
      </c>
      <c r="CZ217" s="94">
        <f>SUM(CZ213:CZ216)</f>
        <v/>
      </c>
    </row>
    <row r="218" ht="13.15" customFormat="1" customHeight="1" s="315">
      <c r="A218" s="81">
        <f>A217</f>
        <v/>
      </c>
      <c r="B218" s="81">
        <f>B217</f>
        <v/>
      </c>
      <c r="C218" s="81" t="n"/>
      <c r="D218" s="20" t="n"/>
      <c r="E218" s="398" t="n"/>
      <c r="F218" s="12" t="n"/>
      <c r="G218" s="16" t="n"/>
      <c r="H218" s="403" t="n"/>
      <c r="I218" s="403" t="n"/>
      <c r="J218" s="403" t="n"/>
      <c r="K218" s="404" t="n"/>
      <c r="L218" s="404" t="n"/>
      <c r="M218" s="404" t="n"/>
      <c r="N218" s="16" t="n"/>
      <c r="O218" s="16" t="n"/>
      <c r="P218" s="16" t="n"/>
      <c r="Q218" s="16" t="n"/>
      <c r="R218" s="16" t="n"/>
      <c r="S218" s="16" t="n"/>
      <c r="T218" s="16" t="n"/>
      <c r="U218" s="16" t="n"/>
      <c r="V218" s="16" t="n"/>
      <c r="W218" s="16" t="n"/>
      <c r="X218" s="16" t="n"/>
      <c r="Y218" s="16" t="n"/>
      <c r="Z218" s="16" t="n"/>
      <c r="AA218" s="16" t="n"/>
      <c r="AB218" s="16" t="n"/>
      <c r="AC218" s="16" t="n"/>
      <c r="AD218" s="16" t="n"/>
      <c r="AE218" s="16" t="n"/>
      <c r="AF218" s="16" t="n"/>
      <c r="AG218" s="16" t="n"/>
      <c r="AH218" s="16" t="n"/>
      <c r="AI218" s="16" t="n"/>
      <c r="AJ218" s="16" t="n"/>
      <c r="AK218" s="16" t="n"/>
      <c r="AL218" s="16" t="n"/>
      <c r="AM218" s="16" t="n"/>
      <c r="AN218" s="16" t="n"/>
      <c r="AO218" s="16" t="n"/>
      <c r="AP218" s="16" t="n"/>
      <c r="AQ218" s="16" t="n"/>
      <c r="AR218" s="16" t="n"/>
      <c r="AS218" s="16" t="n"/>
      <c r="AT218" s="16" t="n"/>
      <c r="AU218" s="16" t="n"/>
      <c r="AV218" s="16" t="n"/>
      <c r="AW218" s="16" t="n"/>
      <c r="AX218" s="16" t="n"/>
      <c r="AY218" s="16" t="n"/>
      <c r="AZ218" s="16" t="n"/>
      <c r="BA218" s="16" t="n"/>
      <c r="BB218" s="16" t="n"/>
      <c r="BC218" s="16" t="n"/>
      <c r="BD218" s="16" t="n"/>
      <c r="BE218" s="16" t="n"/>
      <c r="BF218" s="16" t="n"/>
      <c r="BG218" s="16" t="n"/>
      <c r="BH218" s="16" t="n"/>
      <c r="BI218" s="16" t="n"/>
      <c r="BJ218" s="16" t="n"/>
      <c r="BK218" s="16" t="n"/>
      <c r="BL218" s="16" t="n"/>
      <c r="BM218" s="16" t="n"/>
      <c r="BN218" s="16" t="n"/>
      <c r="BO218" s="16" t="n"/>
      <c r="BP218" s="16" t="n"/>
      <c r="BQ218" s="16" t="n"/>
      <c r="BR218" s="16" t="n"/>
      <c r="BS218" s="16" t="n"/>
      <c r="BT218" s="16" t="n"/>
      <c r="BU218" s="16" t="n"/>
      <c r="BV218" s="16" t="n"/>
      <c r="BW218" s="16" t="n"/>
      <c r="BX218" s="16" t="n"/>
      <c r="BY218" s="16" t="n"/>
      <c r="BZ218" s="16" t="n"/>
      <c r="CA218" s="16" t="n"/>
      <c r="CB218" s="16" t="n"/>
      <c r="CC218" s="16" t="n"/>
      <c r="CD218" s="16" t="n"/>
      <c r="CE218" s="16" t="n"/>
      <c r="CF218" s="16" t="n"/>
      <c r="CG218" s="16" t="n"/>
      <c r="CH218" s="16" t="n"/>
      <c r="CI218" s="16" t="n"/>
      <c r="CJ218" s="16" t="n"/>
      <c r="CK218" s="16" t="n"/>
      <c r="CL218" s="16" t="n"/>
      <c r="CM218" s="16" t="n"/>
      <c r="CN218" s="16" t="n"/>
      <c r="CO218" s="16" t="n"/>
      <c r="CP218" s="16" t="n"/>
      <c r="CQ218" s="16" t="n"/>
      <c r="CR218" s="16" t="n"/>
      <c r="CS218" s="16" t="n"/>
      <c r="CT218" s="16" t="n"/>
      <c r="CU218" s="16" t="n"/>
      <c r="CV218" s="16" t="n"/>
      <c r="CW218" s="16" t="n"/>
      <c r="CX218" s="16" t="n"/>
      <c r="CY218" s="16" t="n"/>
      <c r="CZ218" s="16" t="n"/>
    </row>
    <row r="219" ht="13.15" customHeight="1">
      <c r="A219" s="81">
        <f>A218</f>
        <v/>
      </c>
      <c r="B219" s="81">
        <f>B218</f>
        <v/>
      </c>
      <c r="D219" s="71" t="inlineStr">
        <is>
          <t>Total Medical Monthly</t>
        </is>
      </c>
      <c r="E219" s="405" t="n"/>
      <c r="F219" s="29" t="inlineStr">
        <is>
          <t>Total Medical Employees</t>
        </is>
      </c>
      <c r="G219" s="30">
        <f>+G211+G217</f>
        <v/>
      </c>
      <c r="H219" s="406">
        <f>H211+H217</f>
        <v/>
      </c>
      <c r="I219" s="406">
        <f>I211+I217</f>
        <v/>
      </c>
      <c r="J219" s="406">
        <f>J211+J217</f>
        <v/>
      </c>
      <c r="K219" s="407" t="n"/>
      <c r="L219" s="407" t="n"/>
      <c r="M219" s="407" t="n"/>
      <c r="N219" s="30" t="n">
        <v>4</v>
      </c>
      <c r="O219" s="30" t="n">
        <v>4</v>
      </c>
      <c r="P219" s="30" t="n">
        <v>4</v>
      </c>
      <c r="Q219" s="30" t="n">
        <v>4</v>
      </c>
      <c r="R219" s="30" t="n">
        <v>4</v>
      </c>
      <c r="S219" s="30">
        <f>+S211+S217</f>
        <v/>
      </c>
      <c r="T219" s="30">
        <f>+T211+T217</f>
        <v/>
      </c>
      <c r="U219" s="30">
        <f>+U211+U217</f>
        <v/>
      </c>
      <c r="V219" s="30">
        <f>+V211+V217</f>
        <v/>
      </c>
      <c r="W219" s="30">
        <f>+W211+W217</f>
        <v/>
      </c>
      <c r="X219" s="30">
        <f>+X211+X217</f>
        <v/>
      </c>
      <c r="Y219" s="30">
        <f>+Y211+Y217</f>
        <v/>
      </c>
      <c r="Z219" s="30">
        <f>+Z211+Z217</f>
        <v/>
      </c>
      <c r="AA219" s="30">
        <f>+AA211+AA217</f>
        <v/>
      </c>
      <c r="AB219" s="30">
        <f>+AB211+AB217</f>
        <v/>
      </c>
      <c r="AC219" s="30">
        <f>+AC211+AC217</f>
        <v/>
      </c>
      <c r="AD219" s="30">
        <f>+AD211+AD217</f>
        <v/>
      </c>
      <c r="AE219" s="30">
        <f>+AE211+AE217</f>
        <v/>
      </c>
      <c r="AF219" s="30">
        <f>+AF211+AF217</f>
        <v/>
      </c>
      <c r="AG219" s="30">
        <f>+AG211+AG217</f>
        <v/>
      </c>
      <c r="AH219" s="30">
        <f>+AH211+AH217</f>
        <v/>
      </c>
      <c r="AI219" s="30">
        <f>+AI211+AI217</f>
        <v/>
      </c>
      <c r="AJ219" s="30">
        <f>+AJ211+AJ217</f>
        <v/>
      </c>
      <c r="AK219" s="30">
        <f>+AK211+AK217</f>
        <v/>
      </c>
      <c r="AL219" s="30">
        <f>+AL211+AL217</f>
        <v/>
      </c>
      <c r="AM219" s="30">
        <f>+AM211+AM217</f>
        <v/>
      </c>
      <c r="AN219" s="30">
        <f>+AN211+AN217</f>
        <v/>
      </c>
      <c r="AO219" s="30">
        <f>+AO211+AO217</f>
        <v/>
      </c>
      <c r="AP219" s="30">
        <f>+AP211+AP217</f>
        <v/>
      </c>
      <c r="AQ219" s="30">
        <f>+AQ211+AQ217</f>
        <v/>
      </c>
      <c r="AR219" s="30">
        <f>+AR211+AR217</f>
        <v/>
      </c>
      <c r="AS219" s="30">
        <f>+AS211+AS217</f>
        <v/>
      </c>
      <c r="AT219" s="30">
        <f>+AT211+AT217</f>
        <v/>
      </c>
      <c r="AU219" s="30">
        <f>+AU211+AU217</f>
        <v/>
      </c>
      <c r="AV219" s="30">
        <f>+AV211+AV217</f>
        <v/>
      </c>
      <c r="AW219" s="30">
        <f>+AW211+AW217</f>
        <v/>
      </c>
      <c r="AX219" s="30">
        <f>+AX211+AX217</f>
        <v/>
      </c>
      <c r="AY219" s="30">
        <f>+AY211+AY217</f>
        <v/>
      </c>
      <c r="AZ219" s="30">
        <f>+AZ211+AZ217</f>
        <v/>
      </c>
      <c r="BA219" s="30">
        <f>+BA211+BA217</f>
        <v/>
      </c>
      <c r="BB219" s="30">
        <f>+BB211+BB217</f>
        <v/>
      </c>
      <c r="BC219" s="30">
        <f>+BC211+BC217</f>
        <v/>
      </c>
      <c r="BD219" s="30">
        <f>+BD211+BD217</f>
        <v/>
      </c>
      <c r="BE219" s="30">
        <f>+BE211+BE217</f>
        <v/>
      </c>
      <c r="BF219" s="30">
        <f>+BF211+BF217</f>
        <v/>
      </c>
      <c r="BG219" s="30">
        <f>+BG211+BG217</f>
        <v/>
      </c>
      <c r="BH219" s="30">
        <f>+BH211+BH217</f>
        <v/>
      </c>
      <c r="BI219" s="30">
        <f>+BI211+BI217</f>
        <v/>
      </c>
      <c r="BJ219" s="30">
        <f>+BJ211+BJ217</f>
        <v/>
      </c>
      <c r="BK219" s="30">
        <f>+BK211+BK217</f>
        <v/>
      </c>
      <c r="BL219" s="30">
        <f>+BL211+BL217</f>
        <v/>
      </c>
      <c r="BM219" s="30">
        <f>+BM211+BM217</f>
        <v/>
      </c>
      <c r="BN219" s="30">
        <f>+BN211+BN217</f>
        <v/>
      </c>
      <c r="BO219" s="30">
        <f>+BO211+BO217</f>
        <v/>
      </c>
      <c r="BP219" s="30">
        <f>+BP211+BP217</f>
        <v/>
      </c>
      <c r="BQ219" s="30">
        <f>+BQ211+BQ217</f>
        <v/>
      </c>
      <c r="BR219" s="30">
        <f>+BR211+BR217</f>
        <v/>
      </c>
      <c r="BS219" s="30">
        <f>+BS211+BS217</f>
        <v/>
      </c>
      <c r="BT219" s="30">
        <f>+BT211+BT217</f>
        <v/>
      </c>
      <c r="BU219" s="30">
        <f>+BU211+BU217</f>
        <v/>
      </c>
      <c r="BV219" s="30">
        <f>+BV211+BV217</f>
        <v/>
      </c>
      <c r="BW219" s="30">
        <f>+BW211+BW217</f>
        <v/>
      </c>
      <c r="BX219" s="30">
        <f>+BX211+BX217</f>
        <v/>
      </c>
      <c r="BY219" s="30">
        <f>+BY211+BY217</f>
        <v/>
      </c>
      <c r="BZ219" s="30">
        <f>+BZ211+BZ217</f>
        <v/>
      </c>
      <c r="CA219" s="30">
        <f>+CA211+CA217</f>
        <v/>
      </c>
      <c r="CB219" s="30">
        <f>+CB211+CB217</f>
        <v/>
      </c>
      <c r="CC219" s="30">
        <f>+CC211+CC217</f>
        <v/>
      </c>
      <c r="CD219" s="30">
        <f>+CD211+CD217</f>
        <v/>
      </c>
      <c r="CE219" s="30">
        <f>+CE211+CE217</f>
        <v/>
      </c>
      <c r="CF219" s="30">
        <f>+CF211+CF217</f>
        <v/>
      </c>
      <c r="CG219" s="30">
        <f>+CG211+CG217</f>
        <v/>
      </c>
      <c r="CH219" s="30">
        <f>+CH211+CH217</f>
        <v/>
      </c>
      <c r="CI219" s="30">
        <f>+CI211+CI217</f>
        <v/>
      </c>
      <c r="CJ219" s="30">
        <f>+CJ211+CJ217</f>
        <v/>
      </c>
      <c r="CK219" s="30">
        <f>+CK211+CK217</f>
        <v/>
      </c>
      <c r="CL219" s="30">
        <f>+CL211+CL217</f>
        <v/>
      </c>
      <c r="CM219" s="30">
        <f>+CM211+CM217</f>
        <v/>
      </c>
      <c r="CN219" s="30">
        <f>+CN211+CN217</f>
        <v/>
      </c>
      <c r="CO219" s="30">
        <f>+CO211+CO217</f>
        <v/>
      </c>
      <c r="CP219" s="30">
        <f>+CP211+CP217</f>
        <v/>
      </c>
      <c r="CQ219" s="30">
        <f>+CQ211+CQ217</f>
        <v/>
      </c>
      <c r="CR219" s="30">
        <f>+CR211+CR217</f>
        <v/>
      </c>
      <c r="CS219" s="30">
        <f>+CS211+CS217</f>
        <v/>
      </c>
      <c r="CT219" s="30">
        <f>+CT211+CT217</f>
        <v/>
      </c>
      <c r="CU219" s="30" t="n">
        <v>4</v>
      </c>
      <c r="CV219" s="30">
        <f>+CV211+CV217</f>
        <v/>
      </c>
      <c r="CW219" s="30">
        <f>+CW211+CW217</f>
        <v/>
      </c>
      <c r="CX219" s="30">
        <f>+CX211+CX217</f>
        <v/>
      </c>
      <c r="CY219" s="30">
        <f>+CY211+CY217</f>
        <v/>
      </c>
      <c r="CZ219" s="30">
        <f>+CZ211+CZ217</f>
        <v/>
      </c>
    </row>
    <row r="220" ht="13.15" customHeight="1">
      <c r="A220" s="81">
        <f>A219</f>
        <v/>
      </c>
      <c r="B220" s="81">
        <f>B219</f>
        <v/>
      </c>
      <c r="D220" s="71" t="inlineStr">
        <is>
          <t>Total Medical Annual</t>
        </is>
      </c>
      <c r="E220" s="29" t="n"/>
      <c r="F220" s="89" t="n"/>
      <c r="G220" s="30" t="n"/>
      <c r="H220" s="406">
        <f>H219*12</f>
        <v/>
      </c>
      <c r="I220" s="406">
        <f>I219*12</f>
        <v/>
      </c>
      <c r="J220" s="406">
        <f>J219*12</f>
        <v/>
      </c>
      <c r="K220" s="407" t="n"/>
      <c r="L220" s="407" t="n"/>
      <c r="M220" s="407" t="n"/>
      <c r="N220" s="30" t="n"/>
      <c r="O220" s="30" t="n"/>
      <c r="P220" s="30" t="n"/>
      <c r="Q220" s="30" t="n"/>
      <c r="R220" s="30" t="n"/>
      <c r="S220" s="30" t="n"/>
      <c r="T220" s="30" t="n"/>
      <c r="U220" s="30" t="n"/>
      <c r="V220" s="30" t="n"/>
      <c r="W220" s="30" t="n"/>
      <c r="X220" s="30" t="n"/>
      <c r="Y220" s="30" t="n"/>
      <c r="Z220" s="30" t="n"/>
      <c r="AA220" s="30" t="n"/>
      <c r="AB220" s="30" t="n"/>
      <c r="AC220" s="30" t="n"/>
      <c r="AD220" s="30" t="n"/>
      <c r="AE220" s="30" t="n"/>
      <c r="AF220" s="30" t="n"/>
      <c r="AG220" s="30" t="n"/>
      <c r="AH220" s="30" t="n"/>
      <c r="AI220" s="30" t="n"/>
      <c r="AJ220" s="30" t="n"/>
      <c r="AK220" s="30" t="n"/>
      <c r="AL220" s="30" t="n"/>
      <c r="AM220" s="30" t="n"/>
      <c r="AN220" s="30" t="n"/>
      <c r="AO220" s="30" t="n"/>
      <c r="AP220" s="30" t="n"/>
      <c r="AQ220" s="30" t="n"/>
      <c r="AR220" s="30" t="n"/>
      <c r="AS220" s="30" t="n"/>
      <c r="AT220" s="30" t="n"/>
      <c r="AU220" s="30" t="n"/>
      <c r="AV220" s="30" t="n"/>
      <c r="AW220" s="30" t="n"/>
      <c r="AX220" s="30" t="n"/>
      <c r="AY220" s="30" t="n"/>
      <c r="AZ220" s="30" t="n"/>
      <c r="BA220" s="30" t="n"/>
      <c r="BB220" s="30" t="n"/>
      <c r="BC220" s="30" t="n"/>
      <c r="BD220" s="30" t="n"/>
      <c r="BE220" s="30" t="n"/>
      <c r="BF220" s="30" t="n"/>
      <c r="BG220" s="30" t="n"/>
      <c r="BH220" s="30" t="n"/>
      <c r="BI220" s="30" t="n"/>
      <c r="BJ220" s="30" t="n"/>
      <c r="BK220" s="30" t="n"/>
      <c r="BL220" s="30" t="n"/>
      <c r="BM220" s="30" t="n"/>
      <c r="BN220" s="30" t="n"/>
      <c r="BO220" s="30" t="n"/>
      <c r="BP220" s="30" t="n"/>
      <c r="BQ220" s="30" t="n"/>
      <c r="BR220" s="30" t="n"/>
      <c r="BS220" s="30" t="n"/>
      <c r="BT220" s="30" t="n"/>
      <c r="BU220" s="30" t="n"/>
      <c r="BV220" s="30" t="n"/>
      <c r="BW220" s="30" t="n"/>
      <c r="BX220" s="30" t="n"/>
      <c r="BY220" s="30" t="n"/>
      <c r="BZ220" s="30" t="n"/>
      <c r="CA220" s="30" t="n"/>
      <c r="CB220" s="30" t="n"/>
      <c r="CC220" s="30" t="n"/>
      <c r="CD220" s="30" t="n"/>
      <c r="CE220" s="30" t="n"/>
      <c r="CF220" s="30" t="n"/>
      <c r="CG220" s="30" t="n"/>
      <c r="CH220" s="30" t="n"/>
      <c r="CI220" s="30" t="n"/>
      <c r="CJ220" s="30" t="n"/>
      <c r="CK220" s="30" t="n"/>
      <c r="CL220" s="30" t="n"/>
      <c r="CM220" s="30" t="n"/>
      <c r="CN220" s="30" t="n"/>
      <c r="CO220" s="30" t="n"/>
      <c r="CP220" s="30" t="n"/>
      <c r="CQ220" s="30" t="n"/>
      <c r="CR220" s="30" t="n"/>
      <c r="CS220" s="30" t="n"/>
      <c r="CT220" s="30" t="n"/>
      <c r="CU220" s="30" t="n"/>
      <c r="CV220" s="30" t="n"/>
      <c r="CW220" s="30" t="n"/>
      <c r="CX220" s="30" t="n"/>
      <c r="CY220" s="30" t="n"/>
      <c r="CZ220" s="30" t="n"/>
    </row>
    <row r="221" ht="13.15" customHeight="1">
      <c r="A221" s="81">
        <f>A220</f>
        <v/>
      </c>
      <c r="B221" s="81">
        <f>B220</f>
        <v/>
      </c>
      <c r="D221" s="28" t="n"/>
      <c r="E221" s="90" t="n"/>
      <c r="F221" s="91" t="n"/>
      <c r="G221" s="91" t="n"/>
      <c r="H221" s="388" t="n"/>
      <c r="I221" s="388" t="n"/>
      <c r="J221" s="388" t="n"/>
      <c r="K221" s="389" t="n"/>
      <c r="L221" s="389" t="n"/>
      <c r="M221" s="389" t="n"/>
      <c r="N221" s="91" t="n"/>
      <c r="O221" s="91" t="n"/>
      <c r="P221" s="91" t="n"/>
      <c r="Q221" s="91" t="n"/>
      <c r="R221" s="91" t="n"/>
      <c r="S221" s="91" t="n"/>
      <c r="T221" s="91" t="n"/>
      <c r="U221" s="91" t="n"/>
      <c r="V221" s="91" t="n"/>
      <c r="W221" s="91" t="n"/>
      <c r="X221" s="91" t="n"/>
      <c r="Y221" s="91" t="n"/>
      <c r="Z221" s="91" t="n"/>
      <c r="AA221" s="91" t="n"/>
      <c r="AB221" s="91" t="n"/>
      <c r="AC221" s="91" t="n"/>
      <c r="AD221" s="91" t="n"/>
      <c r="AE221" s="91" t="n"/>
      <c r="AF221" s="91" t="n"/>
      <c r="AG221" s="91" t="n"/>
      <c r="AH221" s="91" t="n"/>
      <c r="AI221" s="91" t="n"/>
      <c r="AJ221" s="91" t="n"/>
      <c r="AK221" s="91" t="n"/>
      <c r="AL221" s="91" t="n"/>
      <c r="AM221" s="91" t="n"/>
      <c r="AN221" s="91" t="n"/>
      <c r="AO221" s="91" t="n"/>
      <c r="AP221" s="91" t="n"/>
      <c r="AQ221" s="91" t="n"/>
      <c r="AR221" s="91" t="n"/>
      <c r="AS221" s="91" t="n"/>
      <c r="AT221" s="91" t="n"/>
      <c r="AU221" s="91" t="n"/>
      <c r="AV221" s="91" t="n"/>
      <c r="AW221" s="91" t="n"/>
      <c r="AX221" s="91" t="n"/>
      <c r="AY221" s="91" t="n"/>
      <c r="AZ221" s="91" t="n"/>
      <c r="BA221" s="91" t="n"/>
      <c r="BB221" s="91" t="n"/>
      <c r="BC221" s="91" t="n"/>
      <c r="BD221" s="91" t="n"/>
      <c r="BE221" s="91" t="n"/>
      <c r="BF221" s="91" t="n"/>
      <c r="BG221" s="91" t="n"/>
      <c r="BH221" s="91" t="n"/>
      <c r="BI221" s="91" t="n"/>
      <c r="BJ221" s="91" t="n"/>
      <c r="BK221" s="91" t="n"/>
      <c r="BL221" s="91" t="n"/>
      <c r="BM221" s="91" t="n"/>
      <c r="BN221" s="91" t="n"/>
      <c r="BO221" s="91" t="n"/>
      <c r="BP221" s="91" t="n"/>
      <c r="BQ221" s="91" t="n"/>
      <c r="BR221" s="91" t="n"/>
      <c r="BS221" s="91" t="n"/>
      <c r="BT221" s="91" t="n"/>
      <c r="BU221" s="91" t="n"/>
      <c r="BV221" s="91" t="n"/>
      <c r="BW221" s="91" t="n"/>
      <c r="BX221" s="91" t="n"/>
      <c r="BY221" s="91" t="n"/>
      <c r="BZ221" s="91" t="n"/>
      <c r="CA221" s="91" t="n"/>
      <c r="CB221" s="91" t="n"/>
      <c r="CC221" s="91" t="n"/>
      <c r="CD221" s="91" t="n"/>
      <c r="CE221" s="91" t="n"/>
      <c r="CF221" s="91" t="n"/>
      <c r="CG221" s="91" t="n"/>
      <c r="CH221" s="91" t="n"/>
      <c r="CI221" s="91" t="n"/>
      <c r="CJ221" s="91" t="n"/>
      <c r="CK221" s="91" t="n"/>
      <c r="CL221" s="91" t="n"/>
      <c r="CM221" s="91" t="n"/>
      <c r="CN221" s="91" t="n"/>
      <c r="CO221" s="91" t="n"/>
      <c r="CP221" s="91" t="n"/>
      <c r="CQ221" s="91" t="n"/>
      <c r="CR221" s="91" t="n"/>
      <c r="CS221" s="91" t="n"/>
      <c r="CT221" s="91" t="n"/>
      <c r="CU221" s="91" t="n"/>
      <c r="CV221" s="91" t="n"/>
      <c r="CW221" s="91" t="n"/>
      <c r="CX221" s="91" t="n"/>
      <c r="CY221" s="91" t="n"/>
      <c r="CZ221" s="91" t="n"/>
    </row>
    <row r="222" ht="13.15" customFormat="1" customHeight="1" s="83">
      <c r="A222" s="81">
        <f>D222</f>
        <v/>
      </c>
      <c r="B222" s="81">
        <f>B221</f>
        <v/>
      </c>
      <c r="C222" s="81" t="n"/>
      <c r="D222" s="76" t="inlineStr">
        <is>
          <t>Sherman Oaks Hospital - Client ID H3180</t>
        </is>
      </c>
      <c r="E222" s="390" t="n"/>
      <c r="F222" s="78" t="n"/>
      <c r="G222" s="111" t="n"/>
      <c r="H222" s="391" t="n"/>
      <c r="I222" s="391" t="n"/>
      <c r="J222" s="392" t="n"/>
      <c r="K222" s="393" t="n"/>
      <c r="L222" s="393" t="n"/>
      <c r="M222" s="393" t="n"/>
      <c r="N222" s="111" t="n"/>
      <c r="O222" s="111" t="n"/>
      <c r="P222" s="111" t="n"/>
      <c r="Q222" s="111" t="n"/>
      <c r="R222" s="111" t="n"/>
      <c r="S222" s="111" t="n"/>
      <c r="T222" s="111" t="n"/>
      <c r="U222" s="111" t="n"/>
      <c r="V222" s="111" t="n"/>
      <c r="W222" s="111" t="n"/>
      <c r="X222" s="111" t="n"/>
      <c r="Y222" s="111" t="n"/>
      <c r="Z222" s="111" t="n"/>
      <c r="AA222" s="111" t="n"/>
      <c r="AB222" s="111" t="n"/>
      <c r="AC222" s="111" t="n"/>
      <c r="AD222" s="111" t="n"/>
      <c r="AE222" s="111" t="n"/>
      <c r="AF222" s="111" t="n"/>
      <c r="AG222" s="111" t="n"/>
      <c r="AH222" s="111" t="n"/>
      <c r="AI222" s="111" t="n"/>
      <c r="AJ222" s="111" t="n"/>
      <c r="AK222" s="111" t="n"/>
      <c r="AL222" s="111" t="n"/>
      <c r="AM222" s="111" t="n"/>
      <c r="AN222" s="111" t="n"/>
      <c r="AO222" s="111" t="n"/>
      <c r="AP222" s="111" t="n"/>
      <c r="AQ222" s="111" t="n"/>
      <c r="AR222" s="111" t="n"/>
      <c r="AS222" s="111" t="n"/>
      <c r="AT222" s="111" t="n"/>
      <c r="AU222" s="111" t="n"/>
      <c r="AV222" s="111" t="n"/>
      <c r="AW222" s="111" t="n"/>
      <c r="AX222" s="111" t="n"/>
      <c r="AY222" s="111" t="n"/>
      <c r="AZ222" s="111" t="n"/>
      <c r="BA222" s="111" t="n"/>
      <c r="BB222" s="111" t="n"/>
      <c r="BC222" s="111" t="n"/>
      <c r="BD222" s="111" t="n"/>
      <c r="BE222" s="111" t="n"/>
      <c r="BF222" s="111" t="n"/>
      <c r="BG222" s="111" t="n"/>
      <c r="BH222" s="111" t="n"/>
      <c r="BI222" s="111" t="n"/>
      <c r="BJ222" s="111" t="n"/>
      <c r="BK222" s="111" t="n"/>
      <c r="BL222" s="111" t="n"/>
      <c r="BM222" s="111" t="n"/>
      <c r="BN222" s="111" t="n"/>
      <c r="BO222" s="111" t="n"/>
      <c r="BP222" s="111" t="n"/>
      <c r="BQ222" s="111" t="n"/>
      <c r="BR222" s="111" t="n"/>
      <c r="BS222" s="111" t="n"/>
      <c r="BT222" s="111" t="n"/>
      <c r="BU222" s="111" t="n"/>
      <c r="BV222" s="111" t="n"/>
      <c r="BW222" s="111" t="n"/>
      <c r="BX222" s="111" t="n"/>
      <c r="BY222" s="111" t="n"/>
      <c r="BZ222" s="111" t="n"/>
      <c r="CA222" s="111" t="n"/>
      <c r="CB222" s="111" t="n"/>
      <c r="CC222" s="111" t="n"/>
      <c r="CD222" s="111" t="n"/>
      <c r="CE222" s="111" t="n"/>
      <c r="CF222" s="111" t="n"/>
      <c r="CG222" s="111" t="n"/>
      <c r="CH222" s="111" t="n"/>
      <c r="CI222" s="111" t="n"/>
      <c r="CJ222" s="111" t="n"/>
      <c r="CK222" s="111" t="n"/>
      <c r="CL222" s="111" t="n"/>
      <c r="CM222" s="111" t="n"/>
      <c r="CN222" s="111" t="n"/>
      <c r="CO222" s="111" t="n"/>
      <c r="CP222" s="111" t="n"/>
      <c r="CQ222" s="111" t="n"/>
      <c r="CR222" s="111" t="n"/>
      <c r="CS222" s="111" t="n"/>
      <c r="CT222" s="111" t="n"/>
      <c r="CU222" s="111" t="n"/>
      <c r="CV222" s="111" t="n"/>
      <c r="CW222" s="111" t="n"/>
      <c r="CX222" s="111" t="n"/>
      <c r="CY222" s="111" t="n"/>
      <c r="CZ222" s="111" t="n"/>
    </row>
    <row r="223" ht="13.15" customHeight="1">
      <c r="A223" s="81">
        <f>A222</f>
        <v/>
      </c>
      <c r="B223" s="81">
        <f>D223</f>
        <v/>
      </c>
      <c r="C223" s="81">
        <f>A223&amp;B223&amp;F223</f>
        <v/>
      </c>
      <c r="D223" s="64">
        <f>+$D$4</f>
        <v/>
      </c>
      <c r="E223" s="394">
        <f>E4</f>
        <v/>
      </c>
      <c r="F223" s="246" t="inlineStr">
        <is>
          <t>EE</t>
        </is>
      </c>
      <c r="G223" s="244" t="n">
        <v>200</v>
      </c>
      <c r="H223" s="395" t="n">
        <v>671</v>
      </c>
      <c r="I223" s="396">
        <f>+H223-J223</f>
        <v/>
      </c>
      <c r="J223" s="396" t="n">
        <v>54.17</v>
      </c>
      <c r="K223" s="397" t="n"/>
      <c r="L223" s="397" t="n"/>
      <c r="M223" s="397" t="n"/>
      <c r="N223" s="244" t="n">
        <v>268</v>
      </c>
      <c r="O223" s="244" t="n">
        <v>271</v>
      </c>
      <c r="P223" s="244" t="n">
        <v>269</v>
      </c>
      <c r="Q223" s="244" t="n">
        <v>265</v>
      </c>
      <c r="R223" s="244" t="n">
        <v>266</v>
      </c>
      <c r="S223" s="244" t="n">
        <v>269</v>
      </c>
      <c r="T223" s="244" t="n">
        <v>276</v>
      </c>
      <c r="U223" s="244" t="n">
        <v>268</v>
      </c>
      <c r="V223" s="244" t="n">
        <v>265</v>
      </c>
      <c r="W223" s="244" t="n">
        <v>266</v>
      </c>
      <c r="X223" s="244" t="n">
        <v>262</v>
      </c>
      <c r="Y223" s="244" t="n">
        <v>261</v>
      </c>
      <c r="Z223" s="244" t="n">
        <v>284</v>
      </c>
      <c r="AA223" s="244" t="n">
        <v>275</v>
      </c>
      <c r="AB223" s="244" t="n">
        <v>274</v>
      </c>
      <c r="AC223" s="244" t="n">
        <v>278</v>
      </c>
      <c r="AD223" s="244" t="n">
        <v>270</v>
      </c>
      <c r="AE223" s="244" t="n">
        <v>276</v>
      </c>
      <c r="AF223" s="244" t="n">
        <v>274</v>
      </c>
      <c r="AG223" s="244" t="n">
        <v>276</v>
      </c>
      <c r="AH223" s="244" t="n">
        <v>266</v>
      </c>
      <c r="AI223" s="244" t="n">
        <v>268</v>
      </c>
      <c r="AJ223" s="244" t="n">
        <v>264</v>
      </c>
      <c r="AK223" s="244" t="n">
        <v>262</v>
      </c>
      <c r="AL223" s="244" t="n">
        <v>249</v>
      </c>
      <c r="AM223" s="244" t="n">
        <v>248</v>
      </c>
      <c r="AN223" s="244" t="n">
        <v>248</v>
      </c>
      <c r="AO223" s="244" t="n">
        <v>246</v>
      </c>
      <c r="AP223" s="244" t="n">
        <v>246</v>
      </c>
      <c r="AQ223" s="244" t="n">
        <v>242</v>
      </c>
      <c r="AR223" s="244" t="n">
        <v>242</v>
      </c>
      <c r="AS223" s="244" t="n">
        <v>242</v>
      </c>
      <c r="AT223" s="244" t="n">
        <v>241</v>
      </c>
      <c r="AU223" s="244" t="n">
        <v>239</v>
      </c>
      <c r="AV223" s="244" t="n">
        <v>238</v>
      </c>
      <c r="AW223" s="244" t="n">
        <v>241</v>
      </c>
      <c r="AX223" s="244" t="n">
        <v>265</v>
      </c>
      <c r="AY223" s="244" t="n">
        <v>262</v>
      </c>
      <c r="AZ223" s="244" t="n">
        <v>247</v>
      </c>
      <c r="BA223" s="244" t="n">
        <v>232</v>
      </c>
      <c r="BB223" s="244" t="n">
        <v>236</v>
      </c>
      <c r="BC223" s="244" t="n">
        <v>229</v>
      </c>
      <c r="BD223" s="244" t="n">
        <v>230</v>
      </c>
      <c r="BE223" s="244" t="n">
        <v>228</v>
      </c>
      <c r="BF223" s="244" t="n">
        <v>223</v>
      </c>
      <c r="BG223" s="244" t="n">
        <v>219</v>
      </c>
      <c r="BH223" s="244" t="n">
        <v>222</v>
      </c>
      <c r="BI223" s="244" t="n">
        <v>215</v>
      </c>
      <c r="BJ223" s="244" t="n">
        <v>223</v>
      </c>
      <c r="BK223" s="244" t="n">
        <v>222</v>
      </c>
      <c r="BL223" s="244" t="n">
        <v>215</v>
      </c>
      <c r="BM223" s="244" t="n">
        <v>219</v>
      </c>
      <c r="BN223" s="244" t="n">
        <v>204</v>
      </c>
      <c r="BO223" s="244" t="n">
        <v>196</v>
      </c>
      <c r="BP223" s="244" t="n">
        <v>200</v>
      </c>
      <c r="BQ223" s="244" t="n">
        <v>200</v>
      </c>
      <c r="BR223" s="244" t="n">
        <v>188</v>
      </c>
      <c r="BS223" s="244" t="n">
        <v>187</v>
      </c>
      <c r="BT223" s="244" t="n">
        <v>188</v>
      </c>
      <c r="BU223" s="244" t="n">
        <v>188</v>
      </c>
      <c r="BV223" s="244" t="n">
        <v>198</v>
      </c>
      <c r="BW223" s="244" t="n">
        <v>197</v>
      </c>
      <c r="BX223" s="244" t="n">
        <v>190</v>
      </c>
      <c r="BY223" s="244" t="n">
        <v>190</v>
      </c>
      <c r="BZ223" s="244" t="n">
        <v>190</v>
      </c>
      <c r="CA223" s="244" t="n">
        <v>186</v>
      </c>
      <c r="CB223" s="244" t="n">
        <v>184</v>
      </c>
      <c r="CC223" s="244" t="n">
        <v>185</v>
      </c>
      <c r="CD223" s="244" t="n">
        <v>184</v>
      </c>
      <c r="CE223" s="244" t="n">
        <v>180</v>
      </c>
      <c r="CF223" s="244" t="n">
        <v>178</v>
      </c>
      <c r="CG223" s="244" t="n">
        <v>176</v>
      </c>
      <c r="CH223" s="244" t="n">
        <v>193</v>
      </c>
      <c r="CI223" s="244" t="n">
        <v>187</v>
      </c>
      <c r="CJ223" s="244" t="n">
        <v>189</v>
      </c>
      <c r="CK223" s="244" t="n">
        <v>192</v>
      </c>
      <c r="CL223" s="244" t="n">
        <v>194</v>
      </c>
      <c r="CM223" s="244" t="n">
        <v>195</v>
      </c>
      <c r="CN223" s="244" t="n">
        <v>191</v>
      </c>
      <c r="CO223" s="244" t="n">
        <v>190</v>
      </c>
      <c r="CP223" s="244" t="n">
        <v>188</v>
      </c>
      <c r="CQ223" s="244" t="n">
        <v>190</v>
      </c>
      <c r="CR223" s="244" t="n">
        <v>188</v>
      </c>
      <c r="CS223" s="244" t="n">
        <v>185</v>
      </c>
      <c r="CT223" s="244" t="n">
        <v>205</v>
      </c>
      <c r="CU223" s="244" t="n">
        <v>206</v>
      </c>
      <c r="CV223" s="244" t="n">
        <v>207</v>
      </c>
      <c r="CW223" s="244" t="n">
        <v>204</v>
      </c>
      <c r="CX223" s="323" t="n">
        <v>200</v>
      </c>
      <c r="CY223" s="244" t="n">
        <v>202</v>
      </c>
      <c r="CZ223" s="244" t="n">
        <v>200</v>
      </c>
    </row>
    <row r="224" ht="13.15" customHeight="1">
      <c r="A224" s="81">
        <f>A223</f>
        <v/>
      </c>
      <c r="B224" s="81">
        <f>B223</f>
        <v/>
      </c>
      <c r="C224" s="81">
        <f>A224&amp;B224&amp;F224</f>
        <v/>
      </c>
      <c r="D224" s="22" t="n"/>
      <c r="E224" s="398" t="n"/>
      <c r="F224" s="246" t="inlineStr">
        <is>
          <t>EE &amp; Spouse</t>
        </is>
      </c>
      <c r="G224" s="244" t="n">
        <v>53</v>
      </c>
      <c r="H224" s="395" t="n">
        <v>1409.16</v>
      </c>
      <c r="I224" s="396">
        <f>+H224-J224</f>
        <v/>
      </c>
      <c r="J224" s="396" t="n">
        <v>137.41</v>
      </c>
      <c r="K224" s="397" t="n"/>
      <c r="L224" s="397" t="n"/>
      <c r="M224" s="397" t="n"/>
      <c r="N224" s="244" t="n">
        <v>48</v>
      </c>
      <c r="O224" s="244" t="n">
        <v>47</v>
      </c>
      <c r="P224" s="244" t="n">
        <v>46</v>
      </c>
      <c r="Q224" s="244" t="n">
        <v>46</v>
      </c>
      <c r="R224" s="244" t="n">
        <v>45</v>
      </c>
      <c r="S224" s="244" t="n">
        <v>45</v>
      </c>
      <c r="T224" s="244" t="n">
        <v>45</v>
      </c>
      <c r="U224" s="244" t="n">
        <v>44</v>
      </c>
      <c r="V224" s="244" t="n">
        <v>45</v>
      </c>
      <c r="W224" s="244" t="n">
        <v>44</v>
      </c>
      <c r="X224" s="244" t="n">
        <v>44</v>
      </c>
      <c r="Y224" s="244" t="n">
        <v>44</v>
      </c>
      <c r="Z224" s="244" t="n">
        <v>45</v>
      </c>
      <c r="AA224" s="244" t="n">
        <v>41</v>
      </c>
      <c r="AB224" s="244" t="n">
        <v>41</v>
      </c>
      <c r="AC224" s="244" t="n">
        <v>45</v>
      </c>
      <c r="AD224" s="244" t="n">
        <v>44</v>
      </c>
      <c r="AE224" s="244" t="n">
        <v>45</v>
      </c>
      <c r="AF224" s="244" t="n">
        <v>47</v>
      </c>
      <c r="AG224" s="244" t="n">
        <v>48</v>
      </c>
      <c r="AH224" s="244" t="n">
        <v>43</v>
      </c>
      <c r="AI224" s="244" t="n">
        <v>43</v>
      </c>
      <c r="AJ224" s="244" t="n">
        <v>42</v>
      </c>
      <c r="AK224" s="244" t="n">
        <v>42</v>
      </c>
      <c r="AL224" s="244" t="n">
        <v>51</v>
      </c>
      <c r="AM224" s="244" t="n">
        <v>51</v>
      </c>
      <c r="AN224" s="244" t="n">
        <v>47</v>
      </c>
      <c r="AO224" s="244" t="n">
        <v>47</v>
      </c>
      <c r="AP224" s="244" t="n">
        <v>47</v>
      </c>
      <c r="AQ224" s="244" t="n">
        <v>43</v>
      </c>
      <c r="AR224" s="244" t="n">
        <v>43</v>
      </c>
      <c r="AS224" s="244" t="n">
        <v>43</v>
      </c>
      <c r="AT224" s="244" t="n">
        <v>45</v>
      </c>
      <c r="AU224" s="244" t="n">
        <v>45</v>
      </c>
      <c r="AV224" s="244" t="n">
        <v>46</v>
      </c>
      <c r="AW224" s="244" t="n">
        <v>46</v>
      </c>
      <c r="AX224" s="244" t="n">
        <v>43</v>
      </c>
      <c r="AY224" s="244" t="n">
        <v>42</v>
      </c>
      <c r="AZ224" s="244" t="n">
        <v>43</v>
      </c>
      <c r="BA224" s="244" t="n">
        <v>44</v>
      </c>
      <c r="BB224" s="244" t="n">
        <v>44</v>
      </c>
      <c r="BC224" s="244" t="n">
        <v>44</v>
      </c>
      <c r="BD224" s="244" t="n">
        <v>43</v>
      </c>
      <c r="BE224" s="244" t="n">
        <v>45</v>
      </c>
      <c r="BF224" s="244" t="n">
        <v>45</v>
      </c>
      <c r="BG224" s="244" t="n">
        <v>43</v>
      </c>
      <c r="BH224" s="244" t="n">
        <v>43</v>
      </c>
      <c r="BI224" s="244" t="n">
        <v>43</v>
      </c>
      <c r="BJ224" s="244" t="n">
        <v>44</v>
      </c>
      <c r="BK224" s="244" t="n">
        <v>44</v>
      </c>
      <c r="BL224" s="244" t="n">
        <v>44</v>
      </c>
      <c r="BM224" s="244" t="n">
        <v>44</v>
      </c>
      <c r="BN224" s="244" t="n">
        <v>43</v>
      </c>
      <c r="BO224" s="244" t="n">
        <v>43</v>
      </c>
      <c r="BP224" s="244" t="n">
        <v>41</v>
      </c>
      <c r="BQ224" s="244" t="n">
        <v>43</v>
      </c>
      <c r="BR224" s="244" t="n">
        <v>41</v>
      </c>
      <c r="BS224" s="244" t="n">
        <v>41</v>
      </c>
      <c r="BT224" s="244" t="n">
        <v>42</v>
      </c>
      <c r="BU224" s="244" t="n">
        <v>43</v>
      </c>
      <c r="BV224" s="244" t="n">
        <v>48</v>
      </c>
      <c r="BW224" s="244" t="n">
        <v>49</v>
      </c>
      <c r="BX224" s="244" t="n">
        <v>48</v>
      </c>
      <c r="BY224" s="244" t="n">
        <v>48</v>
      </c>
      <c r="BZ224" s="244" t="n">
        <v>49</v>
      </c>
      <c r="CA224" s="244" t="n">
        <v>51</v>
      </c>
      <c r="CB224" s="244" t="n">
        <v>49</v>
      </c>
      <c r="CC224" s="244" t="n">
        <v>49</v>
      </c>
      <c r="CD224" s="244" t="n">
        <v>47</v>
      </c>
      <c r="CE224" s="244" t="n">
        <v>48</v>
      </c>
      <c r="CF224" s="244" t="n">
        <v>48</v>
      </c>
      <c r="CG224" s="244" t="n">
        <v>48</v>
      </c>
      <c r="CH224" s="244" t="n">
        <v>47</v>
      </c>
      <c r="CI224" s="244" t="n">
        <v>46</v>
      </c>
      <c r="CJ224" s="244" t="n">
        <v>49</v>
      </c>
      <c r="CK224" s="244" t="n">
        <v>50</v>
      </c>
      <c r="CL224" s="244" t="n">
        <v>49</v>
      </c>
      <c r="CM224" s="244" t="n">
        <v>50</v>
      </c>
      <c r="CN224" s="244" t="n">
        <v>51</v>
      </c>
      <c r="CO224" s="244" t="n">
        <v>54</v>
      </c>
      <c r="CP224" s="244" t="n">
        <v>54</v>
      </c>
      <c r="CQ224" s="244" t="n">
        <v>55</v>
      </c>
      <c r="CR224" s="244" t="n">
        <v>54</v>
      </c>
      <c r="CS224" s="244" t="n">
        <v>54</v>
      </c>
      <c r="CT224" s="244" t="n">
        <v>54</v>
      </c>
      <c r="CU224" s="244" t="n">
        <v>53</v>
      </c>
      <c r="CV224" s="244" t="n">
        <v>52</v>
      </c>
      <c r="CW224" s="244" t="n">
        <v>51</v>
      </c>
      <c r="CX224" s="323" t="n">
        <v>52</v>
      </c>
      <c r="CY224" s="244" t="n">
        <v>52</v>
      </c>
      <c r="CZ224" s="244" t="n">
        <v>53</v>
      </c>
    </row>
    <row r="225" ht="13.15" customHeight="1">
      <c r="A225" s="81">
        <f>A224</f>
        <v/>
      </c>
      <c r="B225" s="81">
        <f>B224</f>
        <v/>
      </c>
      <c r="C225" s="81">
        <f>A225&amp;B225&amp;F225</f>
        <v/>
      </c>
      <c r="D225" s="22" t="n"/>
      <c r="E225" s="398" t="n"/>
      <c r="F225" s="246" t="inlineStr">
        <is>
          <t>EE &amp; Child(ren)</t>
        </is>
      </c>
      <c r="G225" s="244" t="n">
        <v>39</v>
      </c>
      <c r="H225" s="395" t="n">
        <v>1268.22</v>
      </c>
      <c r="I225" s="396">
        <f>+H225-J225</f>
        <v/>
      </c>
      <c r="J225" s="396" t="n">
        <v>112.43</v>
      </c>
      <c r="K225" s="397" t="n"/>
      <c r="L225" s="397" t="n"/>
      <c r="M225" s="397" t="n"/>
      <c r="N225" s="244" t="n">
        <v>71</v>
      </c>
      <c r="O225" s="244" t="n">
        <v>73</v>
      </c>
      <c r="P225" s="244" t="n">
        <v>74</v>
      </c>
      <c r="Q225" s="244" t="n">
        <v>77</v>
      </c>
      <c r="R225" s="244" t="n">
        <v>80</v>
      </c>
      <c r="S225" s="244" t="n">
        <v>79</v>
      </c>
      <c r="T225" s="244" t="n">
        <v>79</v>
      </c>
      <c r="U225" s="244" t="n">
        <v>79</v>
      </c>
      <c r="V225" s="244" t="n">
        <v>79</v>
      </c>
      <c r="W225" s="244" t="n">
        <v>80</v>
      </c>
      <c r="X225" s="244" t="n">
        <v>81</v>
      </c>
      <c r="Y225" s="244" t="n">
        <v>81</v>
      </c>
      <c r="Z225" s="244" t="n">
        <v>73</v>
      </c>
      <c r="AA225" s="244" t="n">
        <v>73</v>
      </c>
      <c r="AB225" s="244" t="n">
        <v>73</v>
      </c>
      <c r="AC225" s="244" t="n">
        <v>74</v>
      </c>
      <c r="AD225" s="244" t="n">
        <v>76</v>
      </c>
      <c r="AE225" s="244" t="n">
        <v>77</v>
      </c>
      <c r="AF225" s="244" t="n">
        <v>77</v>
      </c>
      <c r="AG225" s="244" t="n">
        <v>77</v>
      </c>
      <c r="AH225" s="244" t="n">
        <v>74</v>
      </c>
      <c r="AI225" s="244" t="n">
        <v>76</v>
      </c>
      <c r="AJ225" s="244" t="n">
        <v>74</v>
      </c>
      <c r="AK225" s="244" t="n">
        <v>74</v>
      </c>
      <c r="AL225" s="244" t="n">
        <v>80</v>
      </c>
      <c r="AM225" s="244" t="n">
        <v>81</v>
      </c>
      <c r="AN225" s="244" t="n">
        <v>80</v>
      </c>
      <c r="AO225" s="244" t="n">
        <v>78</v>
      </c>
      <c r="AP225" s="244" t="n">
        <v>78</v>
      </c>
      <c r="AQ225" s="244" t="n">
        <v>76</v>
      </c>
      <c r="AR225" s="244" t="n">
        <v>73</v>
      </c>
      <c r="AS225" s="244" t="n">
        <v>73</v>
      </c>
      <c r="AT225" s="244" t="n">
        <v>69</v>
      </c>
      <c r="AU225" s="244" t="n">
        <v>68</v>
      </c>
      <c r="AV225" s="244" t="n">
        <v>69</v>
      </c>
      <c r="AW225" s="244" t="n">
        <v>67</v>
      </c>
      <c r="AX225" s="244" t="n">
        <v>62</v>
      </c>
      <c r="AY225" s="244" t="n">
        <v>60</v>
      </c>
      <c r="AZ225" s="244" t="n">
        <v>57</v>
      </c>
      <c r="BA225" s="244" t="n">
        <v>58</v>
      </c>
      <c r="BB225" s="244" t="n">
        <v>59</v>
      </c>
      <c r="BC225" s="244" t="n">
        <v>57</v>
      </c>
      <c r="BD225" s="244" t="n">
        <v>55</v>
      </c>
      <c r="BE225" s="244" t="n">
        <v>55</v>
      </c>
      <c r="BF225" s="244" t="n">
        <v>56</v>
      </c>
      <c r="BG225" s="244" t="n">
        <v>56</v>
      </c>
      <c r="BH225" s="244" t="n">
        <v>54</v>
      </c>
      <c r="BI225" s="244" t="n">
        <v>51</v>
      </c>
      <c r="BJ225" s="244" t="n">
        <v>58</v>
      </c>
      <c r="BK225" s="244" t="n">
        <v>62</v>
      </c>
      <c r="BL225" s="244" t="n">
        <v>61</v>
      </c>
      <c r="BM225" s="244" t="n">
        <v>60</v>
      </c>
      <c r="BN225" s="244" t="n">
        <v>57</v>
      </c>
      <c r="BO225" s="244" t="n">
        <v>57</v>
      </c>
      <c r="BP225" s="244" t="n">
        <v>58</v>
      </c>
      <c r="BQ225" s="244" t="n">
        <v>58</v>
      </c>
      <c r="BR225" s="244" t="n">
        <v>54</v>
      </c>
      <c r="BS225" s="244" t="n">
        <v>52</v>
      </c>
      <c r="BT225" s="244" t="n">
        <v>55</v>
      </c>
      <c r="BU225" s="244" t="n">
        <v>53</v>
      </c>
      <c r="BV225" s="244" t="n">
        <v>55</v>
      </c>
      <c r="BW225" s="244" t="n">
        <v>55</v>
      </c>
      <c r="BX225" s="244" t="n">
        <v>54</v>
      </c>
      <c r="BY225" s="244" t="n">
        <v>54</v>
      </c>
      <c r="BZ225" s="244" t="n">
        <v>50</v>
      </c>
      <c r="CA225" s="244" t="n">
        <v>50</v>
      </c>
      <c r="CB225" s="244" t="n">
        <v>54</v>
      </c>
      <c r="CC225" s="244" t="n">
        <v>54</v>
      </c>
      <c r="CD225" s="244" t="n">
        <v>52</v>
      </c>
      <c r="CE225" s="244" t="n">
        <v>51</v>
      </c>
      <c r="CF225" s="244" t="n">
        <v>50</v>
      </c>
      <c r="CG225" s="244" t="n">
        <v>47</v>
      </c>
      <c r="CH225" s="244" t="n">
        <v>47</v>
      </c>
      <c r="CI225" s="244" t="n">
        <v>44</v>
      </c>
      <c r="CJ225" s="244" t="n">
        <v>42</v>
      </c>
      <c r="CK225" s="244" t="n">
        <v>42</v>
      </c>
      <c r="CL225" s="244" t="n">
        <v>41</v>
      </c>
      <c r="CM225" s="244" t="n">
        <v>41</v>
      </c>
      <c r="CN225" s="244" t="n">
        <v>41</v>
      </c>
      <c r="CO225" s="244" t="n">
        <v>40</v>
      </c>
      <c r="CP225" s="244" t="n">
        <v>39</v>
      </c>
      <c r="CQ225" s="244" t="n">
        <v>39</v>
      </c>
      <c r="CR225" s="244" t="n">
        <v>41</v>
      </c>
      <c r="CS225" s="244" t="n">
        <v>40</v>
      </c>
      <c r="CT225" s="244" t="n">
        <v>44</v>
      </c>
      <c r="CU225" s="244" t="n">
        <v>43</v>
      </c>
      <c r="CV225" s="244" t="n">
        <v>43</v>
      </c>
      <c r="CW225" s="244" t="n">
        <v>42</v>
      </c>
      <c r="CX225" s="323" t="n">
        <v>40</v>
      </c>
      <c r="CY225" s="244" t="n">
        <v>40</v>
      </c>
      <c r="CZ225" s="244" t="n">
        <v>39</v>
      </c>
    </row>
    <row r="226" ht="13.15" customHeight="1">
      <c r="A226" s="81">
        <f>A225</f>
        <v/>
      </c>
      <c r="B226" s="81">
        <f>B225</f>
        <v/>
      </c>
      <c r="C226" s="81">
        <f>A226&amp;B226&amp;F226</f>
        <v/>
      </c>
      <c r="D226" s="22" t="n"/>
      <c r="E226" s="398" t="n"/>
      <c r="F226" s="246" t="inlineStr">
        <is>
          <t>EE &amp; Family</t>
        </is>
      </c>
      <c r="G226" s="245" t="n">
        <v>38</v>
      </c>
      <c r="H226" s="399" t="n">
        <v>2113.73</v>
      </c>
      <c r="I226" s="400">
        <f>+H226-J226</f>
        <v/>
      </c>
      <c r="J226" s="400" t="n">
        <v>281.07</v>
      </c>
      <c r="K226" s="408" t="n"/>
      <c r="L226" s="408" t="n"/>
      <c r="M226" s="408" t="n"/>
      <c r="N226" s="245" t="n">
        <v>60</v>
      </c>
      <c r="O226" s="245" t="n">
        <v>57</v>
      </c>
      <c r="P226" s="245" t="n">
        <v>56</v>
      </c>
      <c r="Q226" s="245" t="n">
        <v>54</v>
      </c>
      <c r="R226" s="245" t="n">
        <v>54</v>
      </c>
      <c r="S226" s="245" t="n">
        <v>57</v>
      </c>
      <c r="T226" s="245" t="n">
        <v>58</v>
      </c>
      <c r="U226" s="245" t="n">
        <v>57</v>
      </c>
      <c r="V226" s="245" t="n">
        <v>58</v>
      </c>
      <c r="W226" s="245" t="n">
        <v>58</v>
      </c>
      <c r="X226" s="245" t="n">
        <v>57</v>
      </c>
      <c r="Y226" s="245" t="n">
        <v>56</v>
      </c>
      <c r="Z226" s="245" t="n">
        <v>56</v>
      </c>
      <c r="AA226" s="245" t="n">
        <v>55</v>
      </c>
      <c r="AB226" s="245" t="n">
        <v>55</v>
      </c>
      <c r="AC226" s="245" t="n">
        <v>57</v>
      </c>
      <c r="AD226" s="245" t="n">
        <v>55</v>
      </c>
      <c r="AE226" s="245" t="n">
        <v>54</v>
      </c>
      <c r="AF226" s="245" t="n">
        <v>53</v>
      </c>
      <c r="AG226" s="245" t="n">
        <v>53</v>
      </c>
      <c r="AH226" s="245" t="n">
        <v>52</v>
      </c>
      <c r="AI226" s="245" t="n">
        <v>53</v>
      </c>
      <c r="AJ226" s="245" t="n">
        <v>50</v>
      </c>
      <c r="AK226" s="245" t="n">
        <v>51</v>
      </c>
      <c r="AL226" s="245" t="n">
        <v>49</v>
      </c>
      <c r="AM226" s="245" t="n">
        <v>50</v>
      </c>
      <c r="AN226" s="245" t="n">
        <v>50</v>
      </c>
      <c r="AO226" s="245" t="n">
        <v>50</v>
      </c>
      <c r="AP226" s="245" t="n">
        <v>50</v>
      </c>
      <c r="AQ226" s="245" t="n">
        <v>49</v>
      </c>
      <c r="AR226" s="245" t="n">
        <v>47</v>
      </c>
      <c r="AS226" s="245" t="n">
        <v>47</v>
      </c>
      <c r="AT226" s="245" t="n">
        <v>46</v>
      </c>
      <c r="AU226" s="245" t="n">
        <v>48</v>
      </c>
      <c r="AV226" s="245" t="n">
        <v>49</v>
      </c>
      <c r="AW226" s="245" t="n">
        <v>46</v>
      </c>
      <c r="AX226" s="245" t="n">
        <v>43</v>
      </c>
      <c r="AY226" s="245" t="n">
        <v>42</v>
      </c>
      <c r="AZ226" s="245" t="n">
        <v>46</v>
      </c>
      <c r="BA226" s="245" t="n">
        <v>46</v>
      </c>
      <c r="BB226" s="245" t="n">
        <v>47</v>
      </c>
      <c r="BC226" s="245" t="n">
        <v>46</v>
      </c>
      <c r="BD226" s="245" t="n">
        <v>47</v>
      </c>
      <c r="BE226" s="245" t="n">
        <v>46</v>
      </c>
      <c r="BF226" s="245" t="n">
        <v>46</v>
      </c>
      <c r="BG226" s="245" t="n">
        <v>44</v>
      </c>
      <c r="BH226" s="245" t="n">
        <v>43</v>
      </c>
      <c r="BI226" s="245" t="n">
        <v>43</v>
      </c>
      <c r="BJ226" s="245" t="n">
        <v>45</v>
      </c>
      <c r="BK226" s="245" t="n">
        <v>46</v>
      </c>
      <c r="BL226" s="245" t="n">
        <v>43</v>
      </c>
      <c r="BM226" s="245" t="n">
        <v>40</v>
      </c>
      <c r="BN226" s="245" t="n">
        <v>39</v>
      </c>
      <c r="BO226" s="245" t="n">
        <v>38</v>
      </c>
      <c r="BP226" s="245" t="n">
        <v>38</v>
      </c>
      <c r="BQ226" s="245" t="n">
        <v>40</v>
      </c>
      <c r="BR226" s="245" t="n">
        <v>37</v>
      </c>
      <c r="BS226" s="245" t="n">
        <v>38</v>
      </c>
      <c r="BT226" s="245" t="n">
        <v>38</v>
      </c>
      <c r="BU226" s="245" t="n">
        <v>36</v>
      </c>
      <c r="BV226" s="245" t="n">
        <v>39</v>
      </c>
      <c r="BW226" s="245" t="n">
        <v>40</v>
      </c>
      <c r="BX226" s="245" t="n">
        <v>40</v>
      </c>
      <c r="BY226" s="245" t="n">
        <v>40</v>
      </c>
      <c r="BZ226" s="245" t="n">
        <v>39</v>
      </c>
      <c r="CA226" s="245" t="n">
        <v>39</v>
      </c>
      <c r="CB226" s="245" t="n">
        <v>38</v>
      </c>
      <c r="CC226" s="245" t="n">
        <v>38</v>
      </c>
      <c r="CD226" s="245" t="n">
        <v>39</v>
      </c>
      <c r="CE226" s="245" t="n">
        <v>39</v>
      </c>
      <c r="CF226" s="245" t="n">
        <v>39</v>
      </c>
      <c r="CG226" s="245" t="n">
        <v>38</v>
      </c>
      <c r="CH226" s="245" t="n">
        <v>40</v>
      </c>
      <c r="CI226" s="245" t="n">
        <v>39</v>
      </c>
      <c r="CJ226" s="245" t="n">
        <v>39</v>
      </c>
      <c r="CK226" s="245" t="n">
        <v>38</v>
      </c>
      <c r="CL226" s="245" t="n">
        <v>39</v>
      </c>
      <c r="CM226" s="245" t="n">
        <v>40</v>
      </c>
      <c r="CN226" s="245" t="n">
        <v>43</v>
      </c>
      <c r="CO226" s="245" t="n">
        <v>40</v>
      </c>
      <c r="CP226" s="245" t="n">
        <v>40</v>
      </c>
      <c r="CQ226" s="245" t="n">
        <v>38</v>
      </c>
      <c r="CR226" s="245" t="n">
        <v>38</v>
      </c>
      <c r="CS226" s="245" t="n">
        <v>39</v>
      </c>
      <c r="CT226" s="245" t="n">
        <v>34</v>
      </c>
      <c r="CU226" s="245" t="n">
        <v>35</v>
      </c>
      <c r="CV226" s="245" t="n">
        <v>35</v>
      </c>
      <c r="CW226" s="245" t="n">
        <v>36</v>
      </c>
      <c r="CX226" s="324" t="n">
        <v>36</v>
      </c>
      <c r="CY226" s="245" t="n">
        <v>38</v>
      </c>
      <c r="CZ226" s="245" t="n">
        <v>38</v>
      </c>
    </row>
    <row r="227" ht="13.15" customHeight="1">
      <c r="A227" s="81">
        <f>A226</f>
        <v/>
      </c>
      <c r="B227" s="81">
        <f>B226</f>
        <v/>
      </c>
      <c r="D227" s="20" t="n"/>
      <c r="E227" s="398" t="n"/>
      <c r="F227" s="69" t="inlineStr">
        <is>
          <t>Estimated Monthly Premium</t>
        </is>
      </c>
      <c r="G227" s="94">
        <f>SUM(G223:G226)</f>
        <v/>
      </c>
      <c r="H227" s="401">
        <f>SUMPRODUCT(H223:H226,$G223:$G226)</f>
        <v/>
      </c>
      <c r="I227" s="401">
        <f>SUMPRODUCT(I223:I226,$G223:$G226)</f>
        <v/>
      </c>
      <c r="J227" s="401">
        <f>SUMPRODUCT(J223:J226,$G223:$G226)</f>
        <v/>
      </c>
      <c r="K227" s="402" t="n"/>
      <c r="L227" s="402" t="n"/>
      <c r="M227" s="402" t="n"/>
      <c r="N227" s="94" t="n">
        <v>447</v>
      </c>
      <c r="O227" s="94" t="n">
        <v>448</v>
      </c>
      <c r="P227" s="94" t="n">
        <v>445</v>
      </c>
      <c r="Q227" s="94" t="n">
        <v>442</v>
      </c>
      <c r="R227" s="94" t="n">
        <v>445</v>
      </c>
      <c r="S227" s="94">
        <f>SUM(S223:S226)</f>
        <v/>
      </c>
      <c r="T227" s="94">
        <f>SUM(T223:T226)</f>
        <v/>
      </c>
      <c r="U227" s="94">
        <f>SUM(U223:U226)</f>
        <v/>
      </c>
      <c r="V227" s="94">
        <f>SUM(V223:V226)</f>
        <v/>
      </c>
      <c r="W227" s="94">
        <f>SUM(W223:W226)</f>
        <v/>
      </c>
      <c r="X227" s="94">
        <f>SUM(X223:X226)</f>
        <v/>
      </c>
      <c r="Y227" s="94">
        <f>SUM(Y223:Y226)</f>
        <v/>
      </c>
      <c r="Z227" s="94">
        <f>SUM(Z223:Z226)</f>
        <v/>
      </c>
      <c r="AA227" s="94">
        <f>SUM(AA223:AA226)</f>
        <v/>
      </c>
      <c r="AB227" s="94">
        <f>SUM(AB223:AB226)</f>
        <v/>
      </c>
      <c r="AC227" s="94">
        <f>SUM(AC223:AC226)</f>
        <v/>
      </c>
      <c r="AD227" s="94">
        <f>SUM(AD223:AD226)</f>
        <v/>
      </c>
      <c r="AE227" s="94">
        <f>SUM(AE223:AE226)</f>
        <v/>
      </c>
      <c r="AF227" s="94">
        <f>SUM(AF223:AF226)</f>
        <v/>
      </c>
      <c r="AG227" s="94">
        <f>SUM(AG223:AG226)</f>
        <v/>
      </c>
      <c r="AH227" s="94">
        <f>SUM(AH223:AH226)</f>
        <v/>
      </c>
      <c r="AI227" s="94">
        <f>SUM(AI223:AI226)</f>
        <v/>
      </c>
      <c r="AJ227" s="94">
        <f>SUM(AJ223:AJ226)</f>
        <v/>
      </c>
      <c r="AK227" s="94">
        <f>SUM(AK223:AK226)</f>
        <v/>
      </c>
      <c r="AL227" s="94">
        <f>SUM(AL223:AL226)</f>
        <v/>
      </c>
      <c r="AM227" s="94">
        <f>SUM(AM223:AM226)</f>
        <v/>
      </c>
      <c r="AN227" s="94">
        <f>SUM(AN223:AN226)</f>
        <v/>
      </c>
      <c r="AO227" s="94">
        <f>SUM(AO223:AO226)</f>
        <v/>
      </c>
      <c r="AP227" s="94">
        <f>SUM(AP223:AP226)</f>
        <v/>
      </c>
      <c r="AQ227" s="94">
        <f>SUM(AQ223:AQ226)</f>
        <v/>
      </c>
      <c r="AR227" s="94">
        <f>SUM(AR223:AR226)</f>
        <v/>
      </c>
      <c r="AS227" s="94">
        <f>SUM(AS223:AS226)</f>
        <v/>
      </c>
      <c r="AT227" s="94">
        <f>SUM(AT223:AT226)</f>
        <v/>
      </c>
      <c r="AU227" s="94">
        <f>SUM(AU223:AU226)</f>
        <v/>
      </c>
      <c r="AV227" s="94">
        <f>SUM(AV223:AV226)</f>
        <v/>
      </c>
      <c r="AW227" s="94">
        <f>SUM(AW223:AW226)</f>
        <v/>
      </c>
      <c r="AX227" s="94">
        <f>SUM(AX223:AX226)</f>
        <v/>
      </c>
      <c r="AY227" s="94">
        <f>SUM(AY223:AY226)</f>
        <v/>
      </c>
      <c r="AZ227" s="94">
        <f>SUM(AZ223:AZ226)</f>
        <v/>
      </c>
      <c r="BA227" s="94">
        <f>SUM(BA223:BA226)</f>
        <v/>
      </c>
      <c r="BB227" s="94">
        <f>SUM(BB223:BB226)</f>
        <v/>
      </c>
      <c r="BC227" s="94">
        <f>SUM(BC223:BC226)</f>
        <v/>
      </c>
      <c r="BD227" s="94">
        <f>SUM(BD223:BD226)</f>
        <v/>
      </c>
      <c r="BE227" s="94">
        <f>SUM(BE223:BE226)</f>
        <v/>
      </c>
      <c r="BF227" s="94">
        <f>SUM(BF223:BF226)</f>
        <v/>
      </c>
      <c r="BG227" s="94">
        <f>SUM(BG223:BG226)</f>
        <v/>
      </c>
      <c r="BH227" s="94">
        <f>SUM(BH223:BH226)</f>
        <v/>
      </c>
      <c r="BI227" s="94">
        <f>SUM(BI223:BI226)</f>
        <v/>
      </c>
      <c r="BJ227" s="94">
        <f>SUM(BJ223:BJ226)</f>
        <v/>
      </c>
      <c r="BK227" s="94">
        <f>SUM(BK223:BK226)</f>
        <v/>
      </c>
      <c r="BL227" s="94">
        <f>SUM(BL223:BL226)</f>
        <v/>
      </c>
      <c r="BM227" s="94">
        <f>SUM(BM223:BM226)</f>
        <v/>
      </c>
      <c r="BN227" s="94">
        <f>SUM(BN223:BN226)</f>
        <v/>
      </c>
      <c r="BO227" s="94">
        <f>SUM(BO223:BO226)</f>
        <v/>
      </c>
      <c r="BP227" s="94">
        <f>SUM(BP223:BP226)</f>
        <v/>
      </c>
      <c r="BQ227" s="94">
        <f>SUM(BQ223:BQ226)</f>
        <v/>
      </c>
      <c r="BR227" s="94">
        <f>SUM(BR223:BR226)</f>
        <v/>
      </c>
      <c r="BS227" s="94">
        <f>SUM(BS223:BS226)</f>
        <v/>
      </c>
      <c r="BT227" s="94">
        <f>SUM(BT223:BT226)</f>
        <v/>
      </c>
      <c r="BU227" s="94">
        <f>SUM(BU223:BU226)</f>
        <v/>
      </c>
      <c r="BV227" s="94">
        <f>SUM(BV223:BV226)</f>
        <v/>
      </c>
      <c r="BW227" s="94">
        <f>SUM(BW223:BW226)</f>
        <v/>
      </c>
      <c r="BX227" s="94">
        <f>SUM(BX223:BX226)</f>
        <v/>
      </c>
      <c r="BY227" s="94">
        <f>SUM(BY223:BY226)</f>
        <v/>
      </c>
      <c r="BZ227" s="94">
        <f>SUM(BZ223:BZ226)</f>
        <v/>
      </c>
      <c r="CA227" s="94">
        <f>SUM(CA223:CA226)</f>
        <v/>
      </c>
      <c r="CB227" s="94">
        <f>SUM(CB223:CB226)</f>
        <v/>
      </c>
      <c r="CC227" s="94">
        <f>SUM(CC223:CC226)</f>
        <v/>
      </c>
      <c r="CD227" s="94">
        <f>SUM(CD223:CD226)</f>
        <v/>
      </c>
      <c r="CE227" s="94">
        <f>SUM(CE223:CE226)</f>
        <v/>
      </c>
      <c r="CF227" s="94">
        <f>SUM(CF223:CF226)</f>
        <v/>
      </c>
      <c r="CG227" s="94">
        <f>SUM(CG223:CG226)</f>
        <v/>
      </c>
      <c r="CH227" s="94">
        <f>SUM(CH223:CH226)</f>
        <v/>
      </c>
      <c r="CI227" s="94">
        <f>SUM(CI223:CI226)</f>
        <v/>
      </c>
      <c r="CJ227" s="94">
        <f>SUM(CJ223:CJ226)</f>
        <v/>
      </c>
      <c r="CK227" s="94">
        <f>SUM(CK223:CK226)</f>
        <v/>
      </c>
      <c r="CL227" s="94">
        <f>SUM(CL223:CL226)</f>
        <v/>
      </c>
      <c r="CM227" s="94">
        <f>SUM(CM223:CM226)</f>
        <v/>
      </c>
      <c r="CN227" s="94">
        <f>SUM(CN223:CN226)</f>
        <v/>
      </c>
      <c r="CO227" s="94">
        <f>SUM(CO223:CO226)</f>
        <v/>
      </c>
      <c r="CP227" s="94">
        <f>SUM(CP223:CP226)</f>
        <v/>
      </c>
      <c r="CQ227" s="94">
        <f>SUM(CQ223:CQ226)</f>
        <v/>
      </c>
      <c r="CR227" s="94">
        <f>SUM(CR223:CR226)</f>
        <v/>
      </c>
      <c r="CS227" s="94">
        <f>SUM(CS223:CS226)</f>
        <v/>
      </c>
      <c r="CT227" s="94">
        <f>SUM(CT223:CT226)</f>
        <v/>
      </c>
      <c r="CU227" s="94" t="n">
        <v>337</v>
      </c>
      <c r="CV227" s="94">
        <f>SUM(CV223:CV226)</f>
        <v/>
      </c>
      <c r="CW227" s="94">
        <f>SUM(CW223:CW226)</f>
        <v/>
      </c>
      <c r="CX227" s="94">
        <f>SUM(CX223:CX226)</f>
        <v/>
      </c>
      <c r="CY227" s="94">
        <f>SUM(CY223:CY226)</f>
        <v/>
      </c>
      <c r="CZ227" s="94">
        <f>SUM(CZ223:CZ226)</f>
        <v/>
      </c>
    </row>
    <row r="228" ht="13.15" customFormat="1" customHeight="1" s="315">
      <c r="A228" s="81">
        <f>A227</f>
        <v/>
      </c>
      <c r="B228" s="81">
        <f>B227</f>
        <v/>
      </c>
      <c r="C228" s="81" t="n"/>
      <c r="D228" s="20" t="n"/>
      <c r="E228" s="398" t="n"/>
      <c r="F228" s="12" t="n"/>
      <c r="G228" s="16" t="n"/>
      <c r="H228" s="403" t="n"/>
      <c r="I228" s="403" t="n"/>
      <c r="J228" s="403" t="n"/>
      <c r="K228" s="404" t="n"/>
      <c r="L228" s="404" t="n"/>
      <c r="M228" s="404" t="n"/>
      <c r="N228" s="16" t="n"/>
      <c r="O228" s="16" t="n"/>
      <c r="P228" s="16" t="n"/>
      <c r="Q228" s="16" t="n"/>
      <c r="R228" s="16" t="n"/>
      <c r="S228" s="16" t="n"/>
      <c r="T228" s="16" t="n"/>
      <c r="U228" s="16" t="n"/>
      <c r="V228" s="16" t="n"/>
      <c r="W228" s="16" t="n"/>
      <c r="X228" s="16" t="n"/>
      <c r="Y228" s="16" t="n"/>
      <c r="Z228" s="16" t="n"/>
      <c r="AA228" s="16" t="n"/>
      <c r="AB228" s="16" t="n"/>
      <c r="AC228" s="16" t="n"/>
      <c r="AD228" s="16" t="n"/>
      <c r="AE228" s="16" t="n"/>
      <c r="AF228" s="16" t="n"/>
      <c r="AG228" s="16" t="n"/>
      <c r="AH228" s="16" t="n"/>
      <c r="AI228" s="16" t="n"/>
      <c r="AJ228" s="16" t="n"/>
      <c r="AK228" s="16" t="n"/>
      <c r="AL228" s="16" t="n"/>
      <c r="AM228" s="16" t="n"/>
      <c r="AN228" s="16" t="n"/>
      <c r="AO228" s="16" t="n"/>
      <c r="AP228" s="16" t="n"/>
      <c r="AQ228" s="16" t="n"/>
      <c r="AR228" s="16" t="n"/>
      <c r="AS228" s="16" t="n"/>
      <c r="AT228" s="16" t="n"/>
      <c r="AU228" s="16" t="n"/>
      <c r="AV228" s="16" t="n"/>
      <c r="AW228" s="16" t="n"/>
      <c r="AX228" s="16" t="n"/>
      <c r="AY228" s="16" t="n"/>
      <c r="AZ228" s="16" t="n"/>
      <c r="BA228" s="16" t="n"/>
      <c r="BB228" s="16" t="n"/>
      <c r="BC228" s="16" t="n"/>
      <c r="BD228" s="16" t="n"/>
      <c r="BE228" s="16" t="n"/>
      <c r="BF228" s="16" t="n"/>
      <c r="BG228" s="16" t="n"/>
      <c r="BH228" s="16" t="n"/>
      <c r="BI228" s="16" t="n"/>
      <c r="BJ228" s="16" t="n"/>
      <c r="BK228" s="16" t="n"/>
      <c r="BL228" s="16" t="n"/>
      <c r="BM228" s="16" t="n"/>
      <c r="BN228" s="16" t="n"/>
      <c r="BO228" s="16" t="n"/>
      <c r="BP228" s="16" t="n"/>
      <c r="BQ228" s="16" t="n"/>
      <c r="BR228" s="16" t="n"/>
      <c r="BS228" s="16" t="n"/>
      <c r="BT228" s="16" t="n"/>
      <c r="BU228" s="16" t="n"/>
      <c r="BV228" s="16" t="n"/>
      <c r="BW228" s="16" t="n"/>
      <c r="BX228" s="16" t="n"/>
      <c r="BY228" s="16" t="n"/>
      <c r="BZ228" s="16" t="n"/>
      <c r="CA228" s="16" t="n"/>
      <c r="CB228" s="16" t="n"/>
      <c r="CC228" s="16" t="n"/>
      <c r="CD228" s="16" t="n"/>
      <c r="CE228" s="16" t="n"/>
      <c r="CF228" s="16" t="n"/>
      <c r="CG228" s="16" t="n"/>
      <c r="CH228" s="16" t="n"/>
      <c r="CI228" s="16" t="n"/>
      <c r="CJ228" s="16" t="n"/>
      <c r="CK228" s="16" t="n"/>
      <c r="CL228" s="16" t="n"/>
      <c r="CM228" s="16" t="n"/>
      <c r="CN228" s="16" t="n"/>
      <c r="CO228" s="16" t="n"/>
      <c r="CP228" s="16" t="n"/>
      <c r="CQ228" s="16" t="n"/>
      <c r="CR228" s="16" t="n"/>
      <c r="CS228" s="16" t="n"/>
      <c r="CT228" s="16" t="n"/>
      <c r="CU228" s="16" t="n"/>
      <c r="CV228" s="16" t="n"/>
      <c r="CW228" s="16" t="n"/>
      <c r="CX228" s="16" t="n"/>
      <c r="CY228" s="16" t="n"/>
      <c r="CZ228" s="16" t="n"/>
    </row>
    <row r="229" ht="13.15" customFormat="1" customHeight="1" s="315">
      <c r="A229" s="81">
        <f>A228</f>
        <v/>
      </c>
      <c r="B229" s="81">
        <f>D229</f>
        <v/>
      </c>
      <c r="C229" s="81">
        <f>A229&amp;B229&amp;F229</f>
        <v/>
      </c>
      <c r="D229" s="64" t="inlineStr">
        <is>
          <t xml:space="preserve">PRIME VALUE PLAN (Self-Insured) </t>
        </is>
      </c>
      <c r="E229" s="394">
        <f>E4</f>
        <v/>
      </c>
      <c r="F229" s="246" t="inlineStr">
        <is>
          <t>EE</t>
        </is>
      </c>
      <c r="G229" s="244" t="n">
        <v>30</v>
      </c>
      <c r="H229" s="396" t="n">
        <v>518.77</v>
      </c>
      <c r="I229" s="396">
        <f>+H229-J229</f>
        <v/>
      </c>
      <c r="J229" s="396" t="n">
        <v>113.2</v>
      </c>
      <c r="K229" s="397" t="n"/>
      <c r="L229" s="397" t="n"/>
      <c r="M229" s="397" t="n"/>
      <c r="N229" s="244" t="n">
        <v>29</v>
      </c>
      <c r="O229" s="244" t="n">
        <v>29</v>
      </c>
      <c r="P229" s="244" t="n">
        <v>32</v>
      </c>
      <c r="Q229" s="244" t="n">
        <v>28</v>
      </c>
      <c r="R229" s="244" t="n">
        <v>28</v>
      </c>
      <c r="S229" s="244" t="n">
        <v>28</v>
      </c>
      <c r="T229" s="244" t="n">
        <v>29</v>
      </c>
      <c r="U229" s="244" t="n">
        <v>27</v>
      </c>
      <c r="V229" s="244" t="n">
        <v>28</v>
      </c>
      <c r="W229" s="244" t="n">
        <v>27</v>
      </c>
      <c r="X229" s="244" t="n">
        <v>30</v>
      </c>
      <c r="Y229" s="244" t="n">
        <v>28</v>
      </c>
      <c r="Z229" s="244" t="n">
        <v>28</v>
      </c>
      <c r="AA229" s="244" t="n">
        <v>28</v>
      </c>
      <c r="AB229" s="244" t="n">
        <v>28</v>
      </c>
      <c r="AC229" s="244" t="n">
        <v>26</v>
      </c>
      <c r="AD229" s="244" t="n">
        <v>28</v>
      </c>
      <c r="AE229" s="244" t="n">
        <v>29</v>
      </c>
      <c r="AF229" s="244" t="n">
        <v>28</v>
      </c>
      <c r="AG229" s="244" t="n">
        <v>28</v>
      </c>
      <c r="AH229" s="244" t="n">
        <v>28</v>
      </c>
      <c r="AI229" s="244" t="n">
        <v>28</v>
      </c>
      <c r="AJ229" s="244" t="n">
        <v>28</v>
      </c>
      <c r="AK229" s="244" t="n">
        <v>28</v>
      </c>
      <c r="AL229" s="244" t="n">
        <v>25</v>
      </c>
      <c r="AM229" s="244" t="n">
        <v>25</v>
      </c>
      <c r="AN229" s="244" t="n">
        <v>26</v>
      </c>
      <c r="AO229" s="244" t="n">
        <v>26</v>
      </c>
      <c r="AP229" s="244" t="n">
        <v>26</v>
      </c>
      <c r="AQ229" s="244" t="n">
        <v>27</v>
      </c>
      <c r="AR229" s="244" t="n">
        <v>26</v>
      </c>
      <c r="AS229" s="244" t="n">
        <v>26</v>
      </c>
      <c r="AT229" s="244" t="n">
        <v>27</v>
      </c>
      <c r="AU229" s="244" t="n">
        <v>28</v>
      </c>
      <c r="AV229" s="244" t="n">
        <v>30</v>
      </c>
      <c r="AW229" s="244" t="n">
        <v>31</v>
      </c>
      <c r="AX229" s="244" t="n">
        <v>32</v>
      </c>
      <c r="AY229" s="244" t="n">
        <v>32</v>
      </c>
      <c r="AZ229" s="244" t="n">
        <v>30</v>
      </c>
      <c r="BA229" s="244" t="n">
        <v>29</v>
      </c>
      <c r="BB229" s="244" t="n">
        <v>31</v>
      </c>
      <c r="BC229" s="244" t="n">
        <v>30</v>
      </c>
      <c r="BD229" s="244" t="n">
        <v>30</v>
      </c>
      <c r="BE229" s="244" t="n">
        <v>30</v>
      </c>
      <c r="BF229" s="244" t="n">
        <v>30</v>
      </c>
      <c r="BG229" s="244" t="n">
        <v>28</v>
      </c>
      <c r="BH229" s="244" t="n">
        <v>24</v>
      </c>
      <c r="BI229" s="244" t="n">
        <v>27</v>
      </c>
      <c r="BJ229" s="244" t="n">
        <v>27</v>
      </c>
      <c r="BK229" s="244" t="n">
        <v>27</v>
      </c>
      <c r="BL229" s="244" t="n">
        <v>26</v>
      </c>
      <c r="BM229" s="244" t="n">
        <v>25</v>
      </c>
      <c r="BN229" s="244" t="n">
        <v>24</v>
      </c>
      <c r="BO229" s="244" t="n">
        <v>26</v>
      </c>
      <c r="BP229" s="244" t="n">
        <v>26</v>
      </c>
      <c r="BQ229" s="244" t="n">
        <v>27</v>
      </c>
      <c r="BR229" s="244" t="n">
        <v>24</v>
      </c>
      <c r="BS229" s="244" t="n">
        <v>28</v>
      </c>
      <c r="BT229" s="244" t="n">
        <v>28</v>
      </c>
      <c r="BU229" s="244" t="n">
        <v>28</v>
      </c>
      <c r="BV229" s="244" t="n">
        <v>31</v>
      </c>
      <c r="BW229" s="244" t="n">
        <v>31</v>
      </c>
      <c r="BX229" s="244" t="n">
        <v>29</v>
      </c>
      <c r="BY229" s="244" t="n">
        <v>29</v>
      </c>
      <c r="BZ229" s="244" t="n">
        <v>32</v>
      </c>
      <c r="CA229" s="244" t="n">
        <v>34</v>
      </c>
      <c r="CB229" s="244" t="n">
        <v>33</v>
      </c>
      <c r="CC229" s="244" t="n">
        <v>34</v>
      </c>
      <c r="CD229" s="244" t="n">
        <v>32</v>
      </c>
      <c r="CE229" s="244" t="n">
        <v>32</v>
      </c>
      <c r="CF229" s="244" t="n">
        <v>32</v>
      </c>
      <c r="CG229" s="244" t="n">
        <v>29</v>
      </c>
      <c r="CH229" s="244" t="n">
        <v>27</v>
      </c>
      <c r="CI229" s="244" t="n">
        <v>26</v>
      </c>
      <c r="CJ229" s="244" t="n">
        <v>25</v>
      </c>
      <c r="CK229" s="244" t="n">
        <v>25</v>
      </c>
      <c r="CL229" s="244" t="n">
        <v>30</v>
      </c>
      <c r="CM229" s="244" t="n">
        <v>32</v>
      </c>
      <c r="CN229" s="244" t="n">
        <v>31</v>
      </c>
      <c r="CO229" s="244" t="n">
        <v>32</v>
      </c>
      <c r="CP229" s="244" t="n">
        <v>30</v>
      </c>
      <c r="CQ229" s="244" t="n">
        <v>33</v>
      </c>
      <c r="CR229" s="244" t="n">
        <v>34</v>
      </c>
      <c r="CS229" s="244" t="n">
        <v>35</v>
      </c>
      <c r="CT229" s="244" t="n">
        <v>37</v>
      </c>
      <c r="CU229" s="244" t="n">
        <v>37</v>
      </c>
      <c r="CV229" s="244" t="n">
        <v>35</v>
      </c>
      <c r="CW229" s="244" t="n">
        <v>33</v>
      </c>
      <c r="CX229" s="323" t="n">
        <v>31</v>
      </c>
      <c r="CY229" s="244" t="n">
        <v>31</v>
      </c>
      <c r="CZ229" s="244" t="n">
        <v>29</v>
      </c>
    </row>
    <row r="230" ht="13.15" customFormat="1" customHeight="1" s="315">
      <c r="A230" s="81">
        <f>A229</f>
        <v/>
      </c>
      <c r="B230" s="81">
        <f>B229</f>
        <v/>
      </c>
      <c r="C230" s="81">
        <f>A230&amp;B230&amp;F230</f>
        <v/>
      </c>
      <c r="D230" s="22" t="n"/>
      <c r="E230" s="398" t="n"/>
      <c r="F230" s="246" t="inlineStr">
        <is>
          <t>EE &amp; Spouse</t>
        </is>
      </c>
      <c r="G230" s="244" t="n">
        <v>4</v>
      </c>
      <c r="H230" s="396" t="n">
        <v>1037.57</v>
      </c>
      <c r="I230" s="396">
        <f>+H230-J230</f>
        <v/>
      </c>
      <c r="J230" s="396" t="n">
        <v>240.98</v>
      </c>
      <c r="K230" s="397" t="n"/>
      <c r="L230" s="397" t="n"/>
      <c r="M230" s="397" t="n"/>
      <c r="N230" s="244" t="n">
        <v>1</v>
      </c>
      <c r="O230" s="244" t="n">
        <v>1</v>
      </c>
      <c r="P230" s="244" t="n">
        <v>0</v>
      </c>
      <c r="Q230" s="244" t="n">
        <v>0</v>
      </c>
      <c r="R230" s="244" t="n">
        <v>0</v>
      </c>
      <c r="S230" s="244" t="n">
        <v>0</v>
      </c>
      <c r="T230" s="244" t="n">
        <v>0</v>
      </c>
      <c r="U230" s="244" t="n">
        <v>0</v>
      </c>
      <c r="V230" s="244" t="n">
        <v>0</v>
      </c>
      <c r="W230" s="244" t="n">
        <v>0</v>
      </c>
      <c r="X230" s="244" t="n">
        <v>0</v>
      </c>
      <c r="Y230" s="244" t="n">
        <v>0</v>
      </c>
      <c r="Z230" s="244" t="n">
        <v>0</v>
      </c>
      <c r="AA230" s="244" t="n">
        <v>0</v>
      </c>
      <c r="AB230" s="244" t="n">
        <v>1</v>
      </c>
      <c r="AC230" s="244" t="n">
        <v>2</v>
      </c>
      <c r="AD230" s="244" t="n">
        <v>2</v>
      </c>
      <c r="AE230" s="244" t="n">
        <v>1</v>
      </c>
      <c r="AF230" s="244" t="n">
        <v>1</v>
      </c>
      <c r="AG230" s="244" t="n">
        <v>1</v>
      </c>
      <c r="AH230" s="244" t="n">
        <v>3</v>
      </c>
      <c r="AI230" s="244" t="n">
        <v>3</v>
      </c>
      <c r="AJ230" s="244" t="n">
        <v>3</v>
      </c>
      <c r="AK230" s="244" t="n">
        <v>3</v>
      </c>
      <c r="AL230" s="244" t="n">
        <v>2</v>
      </c>
      <c r="AM230" s="244" t="n">
        <v>2</v>
      </c>
      <c r="AN230" s="244" t="n">
        <v>2</v>
      </c>
      <c r="AO230" s="244" t="n">
        <v>2</v>
      </c>
      <c r="AP230" s="244" t="n">
        <v>2</v>
      </c>
      <c r="AQ230" s="244" t="n">
        <v>2</v>
      </c>
      <c r="AR230" s="244" t="n">
        <v>2</v>
      </c>
      <c r="AS230" s="244" t="n">
        <v>2</v>
      </c>
      <c r="AT230" s="244" t="n">
        <v>2</v>
      </c>
      <c r="AU230" s="244" t="n">
        <v>2</v>
      </c>
      <c r="AV230" s="244" t="n">
        <v>2</v>
      </c>
      <c r="AW230" s="244" t="n">
        <v>2</v>
      </c>
      <c r="AX230" s="244" t="n">
        <v>2</v>
      </c>
      <c r="AY230" s="244" t="n">
        <v>2</v>
      </c>
      <c r="AZ230" s="244" t="n">
        <v>2</v>
      </c>
      <c r="BA230" s="244" t="n">
        <v>2</v>
      </c>
      <c r="BB230" s="244" t="n">
        <v>2</v>
      </c>
      <c r="BC230" s="244" t="n">
        <v>2</v>
      </c>
      <c r="BD230" s="244" t="n">
        <v>2</v>
      </c>
      <c r="BE230" s="244" t="n">
        <v>2</v>
      </c>
      <c r="BF230" s="244" t="n">
        <v>2</v>
      </c>
      <c r="BG230" s="244" t="n">
        <v>2</v>
      </c>
      <c r="BH230" s="244" t="n">
        <v>2</v>
      </c>
      <c r="BI230" s="244" t="n">
        <v>2</v>
      </c>
      <c r="BJ230" s="244" t="n">
        <v>2</v>
      </c>
      <c r="BK230" s="244" t="n">
        <v>3</v>
      </c>
      <c r="BL230" s="244" t="n">
        <v>3</v>
      </c>
      <c r="BM230" s="244" t="n">
        <v>3</v>
      </c>
      <c r="BN230" s="244" t="n">
        <v>3</v>
      </c>
      <c r="BO230" s="244" t="n">
        <v>3</v>
      </c>
      <c r="BP230" s="244" t="n">
        <v>3</v>
      </c>
      <c r="BQ230" s="244" t="n">
        <v>3</v>
      </c>
      <c r="BR230" s="244" t="n">
        <v>4</v>
      </c>
      <c r="BS230" s="244" t="n">
        <v>4</v>
      </c>
      <c r="BT230" s="244" t="n">
        <v>4</v>
      </c>
      <c r="BU230" s="244" t="n">
        <v>4</v>
      </c>
      <c r="BV230" s="244" t="n">
        <v>2</v>
      </c>
      <c r="BW230" s="244" t="n">
        <v>2</v>
      </c>
      <c r="BX230" s="244" t="n">
        <v>2</v>
      </c>
      <c r="BY230" s="244" t="n">
        <v>2</v>
      </c>
      <c r="BZ230" s="244" t="n">
        <v>2</v>
      </c>
      <c r="CA230" s="244" t="n">
        <v>3</v>
      </c>
      <c r="CB230" s="244" t="n">
        <v>3</v>
      </c>
      <c r="CC230" s="244" t="n">
        <v>3</v>
      </c>
      <c r="CD230" s="244" t="n">
        <v>3</v>
      </c>
      <c r="CE230" s="244" t="n">
        <v>3</v>
      </c>
      <c r="CF230" s="244" t="n">
        <v>3</v>
      </c>
      <c r="CG230" s="244" t="n">
        <v>3</v>
      </c>
      <c r="CH230" s="244" t="n">
        <v>2</v>
      </c>
      <c r="CI230" s="244" t="n">
        <v>2</v>
      </c>
      <c r="CJ230" s="244" t="n">
        <v>2</v>
      </c>
      <c r="CK230" s="244" t="n">
        <v>3</v>
      </c>
      <c r="CL230" s="244" t="n">
        <v>3</v>
      </c>
      <c r="CM230" s="244" t="n">
        <v>3</v>
      </c>
      <c r="CN230" s="244" t="n">
        <v>3</v>
      </c>
      <c r="CO230" s="244" t="n">
        <v>3</v>
      </c>
      <c r="CP230" s="244" t="n">
        <v>4</v>
      </c>
      <c r="CQ230" s="244" t="n">
        <v>4</v>
      </c>
      <c r="CR230" s="244" t="n">
        <v>4</v>
      </c>
      <c r="CS230" s="244" t="n">
        <v>4</v>
      </c>
      <c r="CT230" s="244" t="n">
        <v>5</v>
      </c>
      <c r="CU230" s="244" t="n">
        <v>5</v>
      </c>
      <c r="CV230" s="244" t="n">
        <v>5</v>
      </c>
      <c r="CW230" s="244" t="n">
        <v>4</v>
      </c>
      <c r="CX230" s="323" t="n">
        <v>4</v>
      </c>
      <c r="CY230" s="244" t="n">
        <v>4</v>
      </c>
      <c r="CZ230" s="244" t="n">
        <v>4</v>
      </c>
    </row>
    <row r="231" ht="13.15" customFormat="1" customHeight="1" s="315">
      <c r="A231" s="81">
        <f>A230</f>
        <v/>
      </c>
      <c r="B231" s="81">
        <f>B230</f>
        <v/>
      </c>
      <c r="C231" s="81">
        <f>A231&amp;B231&amp;F231</f>
        <v/>
      </c>
      <c r="D231" s="22" t="n"/>
      <c r="E231" s="398" t="n"/>
      <c r="F231" s="246" t="inlineStr">
        <is>
          <t>EE &amp; Child(ren)</t>
        </is>
      </c>
      <c r="G231" s="244" t="n">
        <v>3</v>
      </c>
      <c r="H231" s="396" t="n">
        <v>933.8</v>
      </c>
      <c r="I231" s="396">
        <f>+H231-J231</f>
        <v/>
      </c>
      <c r="J231" s="396" t="n">
        <v>201.22</v>
      </c>
      <c r="K231" s="397" t="n"/>
      <c r="L231" s="397" t="n"/>
      <c r="M231" s="397" t="n"/>
      <c r="N231" s="244" t="n">
        <v>6</v>
      </c>
      <c r="O231" s="244" t="n">
        <v>5</v>
      </c>
      <c r="P231" s="244" t="n">
        <v>5</v>
      </c>
      <c r="Q231" s="244" t="n">
        <v>4</v>
      </c>
      <c r="R231" s="244" t="n">
        <v>5</v>
      </c>
      <c r="S231" s="244" t="n">
        <v>6</v>
      </c>
      <c r="T231" s="244" t="n">
        <v>7</v>
      </c>
      <c r="U231" s="244" t="n">
        <v>7</v>
      </c>
      <c r="V231" s="244" t="n">
        <v>7</v>
      </c>
      <c r="W231" s="244" t="n">
        <v>7</v>
      </c>
      <c r="X231" s="244" t="n">
        <v>8</v>
      </c>
      <c r="Y231" s="244" t="n">
        <v>8</v>
      </c>
      <c r="Z231" s="244" t="n">
        <v>5</v>
      </c>
      <c r="AA231" s="244" t="n">
        <v>5</v>
      </c>
      <c r="AB231" s="244" t="n">
        <v>5</v>
      </c>
      <c r="AC231" s="244" t="n">
        <v>5</v>
      </c>
      <c r="AD231" s="244" t="n">
        <v>5</v>
      </c>
      <c r="AE231" s="244" t="n">
        <v>5</v>
      </c>
      <c r="AF231" s="244" t="n">
        <v>3</v>
      </c>
      <c r="AG231" s="244" t="n">
        <v>3</v>
      </c>
      <c r="AH231" s="244" t="n">
        <v>3</v>
      </c>
      <c r="AI231" s="244" t="n">
        <v>3</v>
      </c>
      <c r="AJ231" s="244" t="n">
        <v>3</v>
      </c>
      <c r="AK231" s="244" t="n">
        <v>3</v>
      </c>
      <c r="AL231" s="244" t="n">
        <v>3</v>
      </c>
      <c r="AM231" s="244" t="n">
        <v>3</v>
      </c>
      <c r="AN231" s="244" t="n">
        <v>2</v>
      </c>
      <c r="AO231" s="244" t="n">
        <v>2</v>
      </c>
      <c r="AP231" s="244" t="n">
        <v>2</v>
      </c>
      <c r="AQ231" s="244" t="n">
        <v>2</v>
      </c>
      <c r="AR231" s="244" t="n">
        <v>2</v>
      </c>
      <c r="AS231" s="244" t="n">
        <v>2</v>
      </c>
      <c r="AT231" s="244" t="n">
        <v>3</v>
      </c>
      <c r="AU231" s="244" t="n">
        <v>3</v>
      </c>
      <c r="AV231" s="244" t="n">
        <v>3</v>
      </c>
      <c r="AW231" s="244" t="n">
        <v>4</v>
      </c>
      <c r="AX231" s="244" t="n">
        <v>3</v>
      </c>
      <c r="AY231" s="244" t="n">
        <v>3</v>
      </c>
      <c r="AZ231" s="244" t="n">
        <v>3</v>
      </c>
      <c r="BA231" s="244" t="n">
        <v>3</v>
      </c>
      <c r="BB231" s="244" t="n">
        <v>2</v>
      </c>
      <c r="BC231" s="244" t="n">
        <v>2</v>
      </c>
      <c r="BD231" s="244" t="n">
        <v>3</v>
      </c>
      <c r="BE231" s="244" t="n">
        <v>3</v>
      </c>
      <c r="BF231" s="244" t="n">
        <v>3</v>
      </c>
      <c r="BG231" s="244" t="n">
        <v>4</v>
      </c>
      <c r="BH231" s="244" t="n">
        <v>4</v>
      </c>
      <c r="BI231" s="244" t="n">
        <v>4</v>
      </c>
      <c r="BJ231" s="244" t="n">
        <v>3</v>
      </c>
      <c r="BK231" s="244" t="n">
        <v>3</v>
      </c>
      <c r="BL231" s="244" t="n">
        <v>2</v>
      </c>
      <c r="BM231" s="244" t="n">
        <v>2</v>
      </c>
      <c r="BN231" s="244" t="n">
        <v>2</v>
      </c>
      <c r="BO231" s="244" t="n">
        <v>2</v>
      </c>
      <c r="BP231" s="244" t="n">
        <v>2</v>
      </c>
      <c r="BQ231" s="244" t="n">
        <v>2</v>
      </c>
      <c r="BR231" s="244" t="n">
        <v>2</v>
      </c>
      <c r="BS231" s="244" t="n">
        <v>2</v>
      </c>
      <c r="BT231" s="244" t="n">
        <v>2</v>
      </c>
      <c r="BU231" s="244" t="n">
        <v>2</v>
      </c>
      <c r="BV231" s="244" t="n">
        <v>1</v>
      </c>
      <c r="BW231" s="244" t="n">
        <v>2</v>
      </c>
      <c r="BX231" s="244" t="n">
        <v>2</v>
      </c>
      <c r="BY231" s="244" t="n">
        <v>2</v>
      </c>
      <c r="BZ231" s="244" t="n">
        <v>4</v>
      </c>
      <c r="CA231" s="244" t="n">
        <v>4</v>
      </c>
      <c r="CB231" s="244" t="n">
        <v>3</v>
      </c>
      <c r="CC231" s="244" t="n">
        <v>3</v>
      </c>
      <c r="CD231" s="244" t="n">
        <v>3</v>
      </c>
      <c r="CE231" s="244" t="n">
        <v>4</v>
      </c>
      <c r="CF231" s="244" t="n">
        <v>4</v>
      </c>
      <c r="CG231" s="244" t="n">
        <v>4</v>
      </c>
      <c r="CH231" s="244" t="n">
        <v>3</v>
      </c>
      <c r="CI231" s="244" t="n">
        <v>3</v>
      </c>
      <c r="CJ231" s="244" t="n">
        <v>3</v>
      </c>
      <c r="CK231" s="244" t="n">
        <v>3</v>
      </c>
      <c r="CL231" s="244" t="n">
        <v>4</v>
      </c>
      <c r="CM231" s="244" t="n">
        <v>5</v>
      </c>
      <c r="CN231" s="244" t="n">
        <v>5</v>
      </c>
      <c r="CO231" s="244" t="n">
        <v>5</v>
      </c>
      <c r="CP231" s="244" t="n">
        <v>4</v>
      </c>
      <c r="CQ231" s="244" t="n">
        <v>4</v>
      </c>
      <c r="CR231" s="244" t="n">
        <v>5</v>
      </c>
      <c r="CS231" s="244" t="n">
        <v>5</v>
      </c>
      <c r="CT231" s="244" t="n">
        <v>4</v>
      </c>
      <c r="CU231" s="244" t="n">
        <v>3</v>
      </c>
      <c r="CV231" s="244" t="n">
        <v>3</v>
      </c>
      <c r="CW231" s="244" t="n">
        <v>2</v>
      </c>
      <c r="CX231" s="323" t="n">
        <v>3</v>
      </c>
      <c r="CY231" s="244" t="n">
        <v>3</v>
      </c>
      <c r="CZ231" s="244" t="n">
        <v>3</v>
      </c>
    </row>
    <row r="232" ht="13.15" customFormat="1" customHeight="1" s="315">
      <c r="A232" s="81">
        <f>A231</f>
        <v/>
      </c>
      <c r="B232" s="81">
        <f>B231</f>
        <v/>
      </c>
      <c r="C232" s="81">
        <f>A232&amp;B232&amp;F232</f>
        <v/>
      </c>
      <c r="D232" s="22" t="n"/>
      <c r="E232" s="398" t="n"/>
      <c r="F232" s="246" t="inlineStr">
        <is>
          <t>EE &amp; Family</t>
        </is>
      </c>
      <c r="G232" s="245" t="n">
        <v>3</v>
      </c>
      <c r="H232" s="400" t="n">
        <v>1556.37</v>
      </c>
      <c r="I232" s="400">
        <f>+H232-J232</f>
        <v/>
      </c>
      <c r="J232" s="400" t="n">
        <v>401.5899999999999</v>
      </c>
      <c r="K232" s="408" t="n"/>
      <c r="L232" s="408" t="n"/>
      <c r="M232" s="408" t="n"/>
      <c r="N232" s="245" t="n">
        <v>2</v>
      </c>
      <c r="O232" s="245" t="n">
        <v>3</v>
      </c>
      <c r="P232" s="245" t="n">
        <v>3</v>
      </c>
      <c r="Q232" s="245" t="n">
        <v>3</v>
      </c>
      <c r="R232" s="245" t="n">
        <v>3</v>
      </c>
      <c r="S232" s="245" t="n">
        <v>3</v>
      </c>
      <c r="T232" s="245" t="n">
        <v>3</v>
      </c>
      <c r="U232" s="245" t="n">
        <v>3</v>
      </c>
      <c r="V232" s="245" t="n">
        <v>3</v>
      </c>
      <c r="W232" s="245" t="n">
        <v>3</v>
      </c>
      <c r="X232" s="245" t="n">
        <v>3</v>
      </c>
      <c r="Y232" s="245" t="n">
        <v>3</v>
      </c>
      <c r="Z232" s="245" t="n">
        <v>0</v>
      </c>
      <c r="AA232" s="245" t="n">
        <v>0</v>
      </c>
      <c r="AB232" s="245" t="n">
        <v>0</v>
      </c>
      <c r="AC232" s="245" t="n">
        <v>0</v>
      </c>
      <c r="AD232" s="245" t="n">
        <v>0</v>
      </c>
      <c r="AE232" s="245" t="n">
        <v>0</v>
      </c>
      <c r="AF232" s="245" t="n">
        <v>1</v>
      </c>
      <c r="AG232" s="245" t="n">
        <v>1</v>
      </c>
      <c r="AH232" s="245" t="n">
        <v>1</v>
      </c>
      <c r="AI232" s="245" t="n">
        <v>1</v>
      </c>
      <c r="AJ232" s="245" t="n">
        <v>1</v>
      </c>
      <c r="AK232" s="245" t="n">
        <v>1</v>
      </c>
      <c r="AL232" s="245" t="n">
        <v>4</v>
      </c>
      <c r="AM232" s="245" t="n">
        <v>4</v>
      </c>
      <c r="AN232" s="245" t="n">
        <v>4</v>
      </c>
      <c r="AO232" s="245" t="n">
        <v>4</v>
      </c>
      <c r="AP232" s="245" t="n">
        <v>3</v>
      </c>
      <c r="AQ232" s="245" t="n">
        <v>3</v>
      </c>
      <c r="AR232" s="245" t="n">
        <v>3</v>
      </c>
      <c r="AS232" s="245" t="n">
        <v>5</v>
      </c>
      <c r="AT232" s="245" t="n">
        <v>3</v>
      </c>
      <c r="AU232" s="245" t="n">
        <v>2</v>
      </c>
      <c r="AV232" s="245" t="n">
        <v>2</v>
      </c>
      <c r="AW232" s="245" t="n">
        <v>2</v>
      </c>
      <c r="AX232" s="245" t="n">
        <v>1</v>
      </c>
      <c r="AY232" s="245" t="n">
        <v>1</v>
      </c>
      <c r="AZ232" s="245" t="n">
        <v>1</v>
      </c>
      <c r="BA232" s="245" t="n">
        <v>1</v>
      </c>
      <c r="BB232" s="245" t="n">
        <v>1</v>
      </c>
      <c r="BC232" s="245" t="n">
        <v>0</v>
      </c>
      <c r="BD232" s="245" t="n">
        <v>0</v>
      </c>
      <c r="BE232" s="245" t="n">
        <v>0</v>
      </c>
      <c r="BF232" s="245" t="n">
        <v>0</v>
      </c>
      <c r="BG232" s="245" t="n">
        <v>0</v>
      </c>
      <c r="BH232" s="245" t="n">
        <v>0</v>
      </c>
      <c r="BI232" s="245" t="n">
        <v>0</v>
      </c>
      <c r="BJ232" s="245" t="n">
        <v>0</v>
      </c>
      <c r="BK232" s="245" t="n">
        <v>0</v>
      </c>
      <c r="BL232" s="245" t="n">
        <v>0</v>
      </c>
      <c r="BM232" s="245" t="n">
        <v>0</v>
      </c>
      <c r="BN232" s="245" t="n">
        <v>1</v>
      </c>
      <c r="BO232" s="245" t="n">
        <v>1</v>
      </c>
      <c r="BP232" s="245" t="n">
        <v>2</v>
      </c>
      <c r="BQ232" s="245" t="n">
        <v>3</v>
      </c>
      <c r="BR232" s="245" t="n">
        <v>3</v>
      </c>
      <c r="BS232" s="245" t="n">
        <v>3</v>
      </c>
      <c r="BT232" s="245" t="n">
        <v>2</v>
      </c>
      <c r="BU232" s="245" t="n">
        <v>1</v>
      </c>
      <c r="BV232" s="245" t="n">
        <v>1</v>
      </c>
      <c r="BW232" s="245" t="n">
        <v>1</v>
      </c>
      <c r="BX232" s="245" t="n">
        <v>1</v>
      </c>
      <c r="BY232" s="245" t="n">
        <v>1</v>
      </c>
      <c r="BZ232" s="245" t="n">
        <v>1</v>
      </c>
      <c r="CA232" s="245" t="n">
        <v>2</v>
      </c>
      <c r="CB232" s="245" t="n">
        <v>3</v>
      </c>
      <c r="CC232" s="245" t="n">
        <v>3</v>
      </c>
      <c r="CD232" s="245" t="n">
        <v>3</v>
      </c>
      <c r="CE232" s="245" t="n">
        <v>2</v>
      </c>
      <c r="CF232" s="245" t="n">
        <v>2</v>
      </c>
      <c r="CG232" s="245" t="n">
        <v>2</v>
      </c>
      <c r="CH232" s="245" t="n">
        <v>3</v>
      </c>
      <c r="CI232" s="245" t="n">
        <v>4</v>
      </c>
      <c r="CJ232" s="245" t="n">
        <v>4</v>
      </c>
      <c r="CK232" s="245" t="n">
        <v>4</v>
      </c>
      <c r="CL232" s="245" t="n">
        <v>4</v>
      </c>
      <c r="CM232" s="245" t="n">
        <v>4</v>
      </c>
      <c r="CN232" s="245" t="n">
        <v>5</v>
      </c>
      <c r="CO232" s="245" t="n">
        <v>4</v>
      </c>
      <c r="CP232" s="245" t="n">
        <v>5</v>
      </c>
      <c r="CQ232" s="245" t="n">
        <v>5</v>
      </c>
      <c r="CR232" s="245" t="n">
        <v>5</v>
      </c>
      <c r="CS232" s="245" t="n">
        <v>5</v>
      </c>
      <c r="CT232" s="245" t="n">
        <v>1</v>
      </c>
      <c r="CU232" s="245" t="n">
        <v>2</v>
      </c>
      <c r="CV232" s="245" t="n">
        <v>3</v>
      </c>
      <c r="CW232" s="245" t="n">
        <v>3</v>
      </c>
      <c r="CX232" s="324" t="n">
        <v>3</v>
      </c>
      <c r="CY232" s="245" t="n">
        <v>3</v>
      </c>
      <c r="CZ232" s="245" t="n">
        <v>3</v>
      </c>
    </row>
    <row r="233" ht="13.15" customFormat="1" customHeight="1" s="315">
      <c r="A233" s="81">
        <f>A232</f>
        <v/>
      </c>
      <c r="B233" s="81">
        <f>B232</f>
        <v/>
      </c>
      <c r="C233" s="81" t="n"/>
      <c r="D233" s="20" t="n"/>
      <c r="E233" s="398" t="n"/>
      <c r="F233" s="69" t="inlineStr">
        <is>
          <t>Estimated Monthly Premium</t>
        </is>
      </c>
      <c r="G233" s="94">
        <f>SUM(G229:G232)</f>
        <v/>
      </c>
      <c r="H233" s="401">
        <f>SUMPRODUCT(H229:H232,$G229:$G232)</f>
        <v/>
      </c>
      <c r="I233" s="401">
        <f>SUMPRODUCT(I229:I232,$G229:$G232)</f>
        <v/>
      </c>
      <c r="J233" s="401">
        <f>SUMPRODUCT(J229:J232,$G229:$G232)</f>
        <v/>
      </c>
      <c r="K233" s="402" t="n"/>
      <c r="L233" s="402" t="n"/>
      <c r="M233" s="402" t="n"/>
      <c r="N233" s="94" t="n">
        <v>38</v>
      </c>
      <c r="O233" s="94" t="n">
        <v>38</v>
      </c>
      <c r="P233" s="94" t="n">
        <v>40</v>
      </c>
      <c r="Q233" s="94" t="n">
        <v>35</v>
      </c>
      <c r="R233" s="94" t="n">
        <v>36</v>
      </c>
      <c r="S233" s="94">
        <f>SUM(S229:S232)</f>
        <v/>
      </c>
      <c r="T233" s="94">
        <f>SUM(T229:T232)</f>
        <v/>
      </c>
      <c r="U233" s="94">
        <f>SUM(U229:U232)</f>
        <v/>
      </c>
      <c r="V233" s="94">
        <f>SUM(V229:V232)</f>
        <v/>
      </c>
      <c r="W233" s="94">
        <f>SUM(W229:W232)</f>
        <v/>
      </c>
      <c r="X233" s="94">
        <f>SUM(X229:X232)</f>
        <v/>
      </c>
      <c r="Y233" s="94">
        <f>SUM(Y229:Y232)</f>
        <v/>
      </c>
      <c r="Z233" s="94">
        <f>SUM(Z229:Z232)</f>
        <v/>
      </c>
      <c r="AA233" s="94">
        <f>SUM(AA229:AA232)</f>
        <v/>
      </c>
      <c r="AB233" s="94">
        <f>SUM(AB229:AB232)</f>
        <v/>
      </c>
      <c r="AC233" s="94">
        <f>SUM(AC229:AC232)</f>
        <v/>
      </c>
      <c r="AD233" s="94">
        <f>SUM(AD229:AD232)</f>
        <v/>
      </c>
      <c r="AE233" s="94">
        <f>SUM(AE229:AE232)</f>
        <v/>
      </c>
      <c r="AF233" s="94">
        <f>SUM(AF229:AF232)</f>
        <v/>
      </c>
      <c r="AG233" s="94">
        <f>SUM(AG229:AG232)</f>
        <v/>
      </c>
      <c r="AH233" s="94">
        <f>SUM(AH229:AH232)</f>
        <v/>
      </c>
      <c r="AI233" s="94">
        <f>SUM(AI229:AI232)</f>
        <v/>
      </c>
      <c r="AJ233" s="94">
        <f>SUM(AJ229:AJ232)</f>
        <v/>
      </c>
      <c r="AK233" s="94">
        <f>SUM(AK229:AK232)</f>
        <v/>
      </c>
      <c r="AL233" s="94">
        <f>SUM(AL229:AL232)</f>
        <v/>
      </c>
      <c r="AM233" s="94">
        <f>SUM(AM229:AM232)</f>
        <v/>
      </c>
      <c r="AN233" s="94">
        <f>SUM(AN229:AN232)</f>
        <v/>
      </c>
      <c r="AO233" s="94">
        <f>SUM(AO229:AO232)</f>
        <v/>
      </c>
      <c r="AP233" s="94">
        <f>SUM(AP229:AP232)</f>
        <v/>
      </c>
      <c r="AQ233" s="94">
        <f>SUM(AQ229:AQ232)</f>
        <v/>
      </c>
      <c r="AR233" s="94">
        <f>SUM(AR229:AR232)</f>
        <v/>
      </c>
      <c r="AS233" s="94">
        <f>SUM(AS229:AS232)</f>
        <v/>
      </c>
      <c r="AT233" s="94">
        <f>SUM(AT229:AT232)</f>
        <v/>
      </c>
      <c r="AU233" s="94">
        <f>SUM(AU229:AU232)</f>
        <v/>
      </c>
      <c r="AV233" s="94">
        <f>SUM(AV229:AV232)</f>
        <v/>
      </c>
      <c r="AW233" s="94">
        <f>SUM(AW229:AW232)</f>
        <v/>
      </c>
      <c r="AX233" s="94">
        <f>SUM(AX229:AX232)</f>
        <v/>
      </c>
      <c r="AY233" s="94">
        <f>SUM(AY229:AY232)</f>
        <v/>
      </c>
      <c r="AZ233" s="94">
        <f>SUM(AZ229:AZ232)</f>
        <v/>
      </c>
      <c r="BA233" s="94">
        <f>SUM(BA229:BA232)</f>
        <v/>
      </c>
      <c r="BB233" s="94">
        <f>SUM(BB229:BB232)</f>
        <v/>
      </c>
      <c r="BC233" s="94">
        <f>SUM(BC229:BC232)</f>
        <v/>
      </c>
      <c r="BD233" s="94">
        <f>SUM(BD229:BD232)</f>
        <v/>
      </c>
      <c r="BE233" s="94">
        <f>SUM(BE229:BE232)</f>
        <v/>
      </c>
      <c r="BF233" s="94">
        <f>SUM(BF229:BF232)</f>
        <v/>
      </c>
      <c r="BG233" s="94">
        <f>SUM(BG229:BG232)</f>
        <v/>
      </c>
      <c r="BH233" s="94">
        <f>SUM(BH229:BH232)</f>
        <v/>
      </c>
      <c r="BI233" s="94">
        <f>SUM(BI229:BI232)</f>
        <v/>
      </c>
      <c r="BJ233" s="94">
        <f>SUM(BJ229:BJ232)</f>
        <v/>
      </c>
      <c r="BK233" s="94">
        <f>SUM(BK229:BK232)</f>
        <v/>
      </c>
      <c r="BL233" s="94">
        <f>SUM(BL229:BL232)</f>
        <v/>
      </c>
      <c r="BM233" s="94">
        <f>SUM(BM229:BM232)</f>
        <v/>
      </c>
      <c r="BN233" s="94">
        <f>SUM(BN229:BN232)</f>
        <v/>
      </c>
      <c r="BO233" s="94">
        <f>SUM(BO229:BO232)</f>
        <v/>
      </c>
      <c r="BP233" s="94">
        <f>SUM(BP229:BP232)</f>
        <v/>
      </c>
      <c r="BQ233" s="94">
        <f>SUM(BQ229:BQ232)</f>
        <v/>
      </c>
      <c r="BR233" s="94">
        <f>SUM(BR229:BR232)</f>
        <v/>
      </c>
      <c r="BS233" s="94">
        <f>SUM(BS229:BS232)</f>
        <v/>
      </c>
      <c r="BT233" s="94">
        <f>SUM(BT229:BT232)</f>
        <v/>
      </c>
      <c r="BU233" s="94">
        <f>SUM(BU229:BU232)</f>
        <v/>
      </c>
      <c r="BV233" s="94">
        <f>SUM(BV229:BV232)</f>
        <v/>
      </c>
      <c r="BW233" s="94">
        <f>SUM(BW229:BW232)</f>
        <v/>
      </c>
      <c r="BX233" s="94">
        <f>SUM(BX229:BX232)</f>
        <v/>
      </c>
      <c r="BY233" s="94">
        <f>SUM(BY229:BY232)</f>
        <v/>
      </c>
      <c r="BZ233" s="94">
        <f>SUM(BZ229:BZ232)</f>
        <v/>
      </c>
      <c r="CA233" s="94">
        <f>SUM(CA229:CA232)</f>
        <v/>
      </c>
      <c r="CB233" s="94">
        <f>SUM(CB229:CB232)</f>
        <v/>
      </c>
      <c r="CC233" s="94">
        <f>SUM(CC229:CC232)</f>
        <v/>
      </c>
      <c r="CD233" s="94">
        <f>SUM(CD229:CD232)</f>
        <v/>
      </c>
      <c r="CE233" s="94">
        <f>SUM(CE229:CE232)</f>
        <v/>
      </c>
      <c r="CF233" s="94">
        <f>SUM(CF229:CF232)</f>
        <v/>
      </c>
      <c r="CG233" s="94">
        <f>SUM(CG229:CG232)</f>
        <v/>
      </c>
      <c r="CH233" s="94">
        <f>SUM(CH229:CH232)</f>
        <v/>
      </c>
      <c r="CI233" s="94">
        <f>SUM(CI229:CI232)</f>
        <v/>
      </c>
      <c r="CJ233" s="94">
        <f>SUM(CJ229:CJ232)</f>
        <v/>
      </c>
      <c r="CK233" s="94">
        <f>SUM(CK229:CK232)</f>
        <v/>
      </c>
      <c r="CL233" s="94">
        <f>SUM(CL229:CL232)</f>
        <v/>
      </c>
      <c r="CM233" s="94">
        <f>SUM(CM229:CM232)</f>
        <v/>
      </c>
      <c r="CN233" s="94">
        <f>SUM(CN229:CN232)</f>
        <v/>
      </c>
      <c r="CO233" s="94">
        <f>SUM(CO229:CO232)</f>
        <v/>
      </c>
      <c r="CP233" s="94">
        <f>SUM(CP229:CP232)</f>
        <v/>
      </c>
      <c r="CQ233" s="94">
        <f>SUM(CQ229:CQ232)</f>
        <v/>
      </c>
      <c r="CR233" s="94">
        <f>SUM(CR229:CR232)</f>
        <v/>
      </c>
      <c r="CS233" s="94">
        <f>SUM(CS229:CS232)</f>
        <v/>
      </c>
      <c r="CT233" s="94">
        <f>SUM(CT229:CT232)</f>
        <v/>
      </c>
      <c r="CU233" s="94" t="n">
        <v>47</v>
      </c>
      <c r="CV233" s="94">
        <f>SUM(CV229:CV232)</f>
        <v/>
      </c>
      <c r="CW233" s="94">
        <f>SUM(CW229:CW232)</f>
        <v/>
      </c>
      <c r="CX233" s="94">
        <f>SUM(CX229:CX232)</f>
        <v/>
      </c>
      <c r="CY233" s="94">
        <f>SUM(CY229:CY232)</f>
        <v/>
      </c>
      <c r="CZ233" s="94">
        <f>SUM(CZ229:CZ232)</f>
        <v/>
      </c>
    </row>
    <row r="234" ht="13.15" customFormat="1" customHeight="1" s="315">
      <c r="A234" s="81">
        <f>A233</f>
        <v/>
      </c>
      <c r="B234" s="81">
        <f>B233</f>
        <v/>
      </c>
      <c r="C234" s="81" t="n"/>
      <c r="D234" s="20" t="n"/>
      <c r="E234" s="398" t="n"/>
      <c r="F234" s="12" t="n"/>
      <c r="G234" s="16" t="n"/>
      <c r="H234" s="403" t="n"/>
      <c r="I234" s="403" t="n"/>
      <c r="J234" s="403" t="n"/>
      <c r="K234" s="404" t="n"/>
      <c r="L234" s="404" t="n"/>
      <c r="M234" s="404" t="n"/>
      <c r="N234" s="16" t="n"/>
      <c r="O234" s="16" t="n"/>
      <c r="P234" s="16" t="n"/>
      <c r="Q234" s="16" t="n"/>
      <c r="R234" s="16" t="n"/>
      <c r="S234" s="16" t="n"/>
      <c r="T234" s="16" t="n"/>
      <c r="U234" s="16" t="n"/>
      <c r="V234" s="16" t="n"/>
      <c r="W234" s="16" t="n"/>
      <c r="X234" s="16" t="n"/>
      <c r="Y234" s="16" t="n"/>
      <c r="Z234" s="16" t="n"/>
      <c r="AA234" s="16" t="n"/>
      <c r="AB234" s="16" t="n"/>
      <c r="AC234" s="16" t="n"/>
      <c r="AD234" s="16" t="n"/>
      <c r="AE234" s="16" t="n"/>
      <c r="AF234" s="16" t="n"/>
      <c r="AG234" s="16" t="n"/>
      <c r="AH234" s="16" t="n"/>
      <c r="AI234" s="16" t="n"/>
      <c r="AJ234" s="16" t="n"/>
      <c r="AK234" s="16" t="n"/>
      <c r="AL234" s="16" t="n"/>
      <c r="AM234" s="16" t="n"/>
      <c r="AN234" s="16" t="n"/>
      <c r="AO234" s="16" t="n"/>
      <c r="AP234" s="16" t="n"/>
      <c r="AQ234" s="16" t="n"/>
      <c r="AR234" s="16" t="n"/>
      <c r="AS234" s="16" t="n"/>
      <c r="AT234" s="16" t="n"/>
      <c r="AU234" s="16" t="n"/>
      <c r="AV234" s="16" t="n"/>
      <c r="AW234" s="16" t="n"/>
      <c r="AX234" s="16" t="n"/>
      <c r="AY234" s="16" t="n"/>
      <c r="AZ234" s="16" t="n"/>
      <c r="BA234" s="16" t="n"/>
      <c r="BB234" s="16" t="n"/>
      <c r="BC234" s="16" t="n"/>
      <c r="BD234" s="16" t="n"/>
      <c r="BE234" s="16" t="n"/>
      <c r="BF234" s="16" t="n"/>
      <c r="BG234" s="16" t="n"/>
      <c r="BH234" s="16" t="n"/>
      <c r="BI234" s="16" t="n"/>
      <c r="BJ234" s="16" t="n"/>
      <c r="BK234" s="16" t="n"/>
      <c r="BL234" s="16" t="n"/>
      <c r="BM234" s="16" t="n"/>
      <c r="BN234" s="16" t="n"/>
      <c r="BO234" s="16" t="n"/>
      <c r="BP234" s="16" t="n"/>
      <c r="BQ234" s="16" t="n"/>
      <c r="BR234" s="16" t="n"/>
      <c r="BS234" s="16" t="n"/>
      <c r="BT234" s="16" t="n"/>
      <c r="BU234" s="16" t="n"/>
      <c r="BV234" s="16" t="n"/>
      <c r="BW234" s="16" t="n"/>
      <c r="BX234" s="16" t="n"/>
      <c r="BY234" s="16" t="n"/>
      <c r="BZ234" s="16" t="n"/>
      <c r="CA234" s="16" t="n"/>
      <c r="CB234" s="16" t="n"/>
      <c r="CC234" s="16" t="n"/>
      <c r="CD234" s="16" t="n"/>
      <c r="CE234" s="16" t="n"/>
      <c r="CF234" s="16" t="n"/>
      <c r="CG234" s="16" t="n"/>
      <c r="CH234" s="16" t="n"/>
      <c r="CI234" s="16" t="n"/>
      <c r="CJ234" s="16" t="n"/>
      <c r="CK234" s="16" t="n"/>
      <c r="CL234" s="16" t="n"/>
      <c r="CM234" s="16" t="n"/>
      <c r="CN234" s="16" t="n"/>
      <c r="CO234" s="16" t="n"/>
      <c r="CP234" s="16" t="n"/>
      <c r="CQ234" s="16" t="n"/>
      <c r="CR234" s="16" t="n"/>
      <c r="CS234" s="16" t="n"/>
      <c r="CT234" s="16" t="n"/>
      <c r="CU234" s="16" t="n"/>
      <c r="CV234" s="16" t="n"/>
      <c r="CW234" s="16" t="n"/>
      <c r="CX234" s="16" t="n"/>
      <c r="CY234" s="16" t="n"/>
      <c r="CZ234" s="16" t="n"/>
    </row>
    <row r="235" ht="13.15" customHeight="1">
      <c r="A235" s="81">
        <f>A234</f>
        <v/>
      </c>
      <c r="B235" s="81">
        <f>B234</f>
        <v/>
      </c>
      <c r="D235" s="71" t="inlineStr">
        <is>
          <t>Total Medical Monthly</t>
        </is>
      </c>
      <c r="E235" s="405" t="n"/>
      <c r="F235" s="29" t="inlineStr">
        <is>
          <t>Total Medical Employees</t>
        </is>
      </c>
      <c r="G235" s="30">
        <f>+G227+G233</f>
        <v/>
      </c>
      <c r="H235" s="406">
        <f>H227+H233</f>
        <v/>
      </c>
      <c r="I235" s="406">
        <f>I227+I233</f>
        <v/>
      </c>
      <c r="J235" s="406">
        <f>J227+J233</f>
        <v/>
      </c>
      <c r="K235" s="407" t="n"/>
      <c r="L235" s="407" t="n"/>
      <c r="M235" s="407" t="n"/>
      <c r="N235" s="30" t="n">
        <v>485</v>
      </c>
      <c r="O235" s="30" t="n">
        <v>486</v>
      </c>
      <c r="P235" s="30" t="n">
        <v>485</v>
      </c>
      <c r="Q235" s="30" t="n">
        <v>477</v>
      </c>
      <c r="R235" s="30" t="n">
        <v>481</v>
      </c>
      <c r="S235" s="30">
        <f>+S227+S233</f>
        <v/>
      </c>
      <c r="T235" s="30">
        <f>+T227+T233</f>
        <v/>
      </c>
      <c r="U235" s="30">
        <f>+U227+U233</f>
        <v/>
      </c>
      <c r="V235" s="30">
        <f>+V227+V233</f>
        <v/>
      </c>
      <c r="W235" s="30">
        <f>+W227+W233</f>
        <v/>
      </c>
      <c r="X235" s="30">
        <f>+X227+X233</f>
        <v/>
      </c>
      <c r="Y235" s="30">
        <f>+Y227+Y233</f>
        <v/>
      </c>
      <c r="Z235" s="30">
        <f>+Z227+Z233</f>
        <v/>
      </c>
      <c r="AA235" s="30">
        <f>+AA227+AA233</f>
        <v/>
      </c>
      <c r="AB235" s="30">
        <f>+AB227+AB233</f>
        <v/>
      </c>
      <c r="AC235" s="30">
        <f>+AC227+AC233</f>
        <v/>
      </c>
      <c r="AD235" s="30">
        <f>+AD227+AD233</f>
        <v/>
      </c>
      <c r="AE235" s="30">
        <f>+AE227+AE233</f>
        <v/>
      </c>
      <c r="AF235" s="30">
        <f>+AF227+AF233</f>
        <v/>
      </c>
      <c r="AG235" s="30">
        <f>+AG227+AG233</f>
        <v/>
      </c>
      <c r="AH235" s="30">
        <f>+AH227+AH233</f>
        <v/>
      </c>
      <c r="AI235" s="30">
        <f>+AI227+AI233</f>
        <v/>
      </c>
      <c r="AJ235" s="30">
        <f>+AJ227+AJ233</f>
        <v/>
      </c>
      <c r="AK235" s="30">
        <f>+AK227+AK233</f>
        <v/>
      </c>
      <c r="AL235" s="30">
        <f>+AL227+AL233</f>
        <v/>
      </c>
      <c r="AM235" s="30">
        <f>+AM227+AM233</f>
        <v/>
      </c>
      <c r="AN235" s="30">
        <f>+AN227+AN233</f>
        <v/>
      </c>
      <c r="AO235" s="30">
        <f>+AO227+AO233</f>
        <v/>
      </c>
      <c r="AP235" s="30">
        <f>+AP227+AP233</f>
        <v/>
      </c>
      <c r="AQ235" s="30">
        <f>+AQ227+AQ233</f>
        <v/>
      </c>
      <c r="AR235" s="30">
        <f>+AR227+AR233</f>
        <v/>
      </c>
      <c r="AS235" s="30">
        <f>+AS227+AS233</f>
        <v/>
      </c>
      <c r="AT235" s="30">
        <f>+AT227+AT233</f>
        <v/>
      </c>
      <c r="AU235" s="30">
        <f>+AU227+AU233</f>
        <v/>
      </c>
      <c r="AV235" s="30">
        <f>+AV227+AV233</f>
        <v/>
      </c>
      <c r="AW235" s="30">
        <f>+AW227+AW233</f>
        <v/>
      </c>
      <c r="AX235" s="30">
        <f>+AX227+AX233</f>
        <v/>
      </c>
      <c r="AY235" s="30">
        <f>+AY227+AY233</f>
        <v/>
      </c>
      <c r="AZ235" s="30">
        <f>+AZ227+AZ233</f>
        <v/>
      </c>
      <c r="BA235" s="30">
        <f>+BA227+BA233</f>
        <v/>
      </c>
      <c r="BB235" s="30">
        <f>+BB227+BB233</f>
        <v/>
      </c>
      <c r="BC235" s="30">
        <f>+BC227+BC233</f>
        <v/>
      </c>
      <c r="BD235" s="30">
        <f>+BD227+BD233</f>
        <v/>
      </c>
      <c r="BE235" s="30">
        <f>+BE227+BE233</f>
        <v/>
      </c>
      <c r="BF235" s="30">
        <f>+BF227+BF233</f>
        <v/>
      </c>
      <c r="BG235" s="30">
        <f>+BG227+BG233</f>
        <v/>
      </c>
      <c r="BH235" s="30">
        <f>+BH227+BH233</f>
        <v/>
      </c>
      <c r="BI235" s="30">
        <f>+BI227+BI233</f>
        <v/>
      </c>
      <c r="BJ235" s="30">
        <f>+BJ227+BJ233</f>
        <v/>
      </c>
      <c r="BK235" s="30">
        <f>+BK227+BK233</f>
        <v/>
      </c>
      <c r="BL235" s="30">
        <f>+BL227+BL233</f>
        <v/>
      </c>
      <c r="BM235" s="30">
        <f>+BM227+BM233</f>
        <v/>
      </c>
      <c r="BN235" s="30">
        <f>+BN227+BN233</f>
        <v/>
      </c>
      <c r="BO235" s="30">
        <f>+BO227+BO233</f>
        <v/>
      </c>
      <c r="BP235" s="30">
        <f>+BP227+BP233</f>
        <v/>
      </c>
      <c r="BQ235" s="30">
        <f>+BQ227+BQ233</f>
        <v/>
      </c>
      <c r="BR235" s="30">
        <f>+BR227+BR233</f>
        <v/>
      </c>
      <c r="BS235" s="30">
        <f>+BS227+BS233</f>
        <v/>
      </c>
      <c r="BT235" s="30">
        <f>+BT227+BT233</f>
        <v/>
      </c>
      <c r="BU235" s="30">
        <f>+BU227+BU233</f>
        <v/>
      </c>
      <c r="BV235" s="30">
        <f>+BV227+BV233</f>
        <v/>
      </c>
      <c r="BW235" s="30">
        <f>+BW227+BW233</f>
        <v/>
      </c>
      <c r="BX235" s="30">
        <f>+BX227+BX233</f>
        <v/>
      </c>
      <c r="BY235" s="30">
        <f>+BY227+BY233</f>
        <v/>
      </c>
      <c r="BZ235" s="30">
        <f>+BZ227+BZ233</f>
        <v/>
      </c>
      <c r="CA235" s="30">
        <f>+CA227+CA233</f>
        <v/>
      </c>
      <c r="CB235" s="30">
        <f>+CB227+CB233</f>
        <v/>
      </c>
      <c r="CC235" s="30">
        <f>+CC227+CC233</f>
        <v/>
      </c>
      <c r="CD235" s="30">
        <f>+CD227+CD233</f>
        <v/>
      </c>
      <c r="CE235" s="30">
        <f>+CE227+CE233</f>
        <v/>
      </c>
      <c r="CF235" s="30">
        <f>+CF227+CF233</f>
        <v/>
      </c>
      <c r="CG235" s="30">
        <f>+CG227+CG233</f>
        <v/>
      </c>
      <c r="CH235" s="30">
        <f>+CH227+CH233</f>
        <v/>
      </c>
      <c r="CI235" s="30">
        <f>+CI227+CI233</f>
        <v/>
      </c>
      <c r="CJ235" s="30">
        <f>+CJ227+CJ233</f>
        <v/>
      </c>
      <c r="CK235" s="30">
        <f>+CK227+CK233</f>
        <v/>
      </c>
      <c r="CL235" s="30">
        <f>+CL227+CL233</f>
        <v/>
      </c>
      <c r="CM235" s="30">
        <f>+CM227+CM233</f>
        <v/>
      </c>
      <c r="CN235" s="30">
        <f>+CN227+CN233</f>
        <v/>
      </c>
      <c r="CO235" s="30">
        <f>+CO227+CO233</f>
        <v/>
      </c>
      <c r="CP235" s="30">
        <f>+CP227+CP233</f>
        <v/>
      </c>
      <c r="CQ235" s="30">
        <f>+CQ227+CQ233</f>
        <v/>
      </c>
      <c r="CR235" s="30">
        <f>+CR227+CR233</f>
        <v/>
      </c>
      <c r="CS235" s="30">
        <f>+CS227+CS233</f>
        <v/>
      </c>
      <c r="CT235" s="30">
        <f>+CT227+CT233</f>
        <v/>
      </c>
      <c r="CU235" s="30" t="n">
        <v>384</v>
      </c>
      <c r="CV235" s="30">
        <f>+CV227+CV233</f>
        <v/>
      </c>
      <c r="CW235" s="30">
        <f>+CW227+CW233</f>
        <v/>
      </c>
      <c r="CX235" s="30">
        <f>+CX227+CX233</f>
        <v/>
      </c>
      <c r="CY235" s="30">
        <f>+CY227+CY233</f>
        <v/>
      </c>
      <c r="CZ235" s="30">
        <f>+CZ227+CZ233</f>
        <v/>
      </c>
    </row>
    <row r="236" ht="13.15" customHeight="1">
      <c r="A236" s="81">
        <f>A235</f>
        <v/>
      </c>
      <c r="B236" s="81">
        <f>B235</f>
        <v/>
      </c>
      <c r="D236" s="71" t="inlineStr">
        <is>
          <t>Total Medical Annual</t>
        </is>
      </c>
      <c r="E236" s="29" t="n"/>
      <c r="F236" s="89" t="n"/>
      <c r="G236" s="30" t="n"/>
      <c r="H236" s="406">
        <f>H235*12</f>
        <v/>
      </c>
      <c r="I236" s="406">
        <f>I235*12</f>
        <v/>
      </c>
      <c r="J236" s="406">
        <f>J235*12</f>
        <v/>
      </c>
      <c r="K236" s="407" t="n"/>
      <c r="L236" s="407" t="n"/>
      <c r="M236" s="407" t="n"/>
      <c r="N236" s="30" t="n"/>
      <c r="O236" s="30" t="n"/>
      <c r="P236" s="30" t="n"/>
      <c r="Q236" s="30" t="n"/>
      <c r="R236" s="30" t="n"/>
      <c r="S236" s="30" t="n"/>
      <c r="T236" s="30" t="n"/>
      <c r="U236" s="30" t="n"/>
      <c r="V236" s="30" t="n"/>
      <c r="W236" s="30" t="n"/>
      <c r="X236" s="30" t="n"/>
      <c r="Y236" s="30" t="n"/>
      <c r="Z236" s="30" t="n"/>
      <c r="AA236" s="30" t="n"/>
      <c r="AB236" s="30" t="n"/>
      <c r="AC236" s="30" t="n"/>
      <c r="AD236" s="30" t="n"/>
      <c r="AE236" s="30" t="n"/>
      <c r="AF236" s="30" t="n"/>
      <c r="AG236" s="30" t="n"/>
      <c r="AH236" s="30" t="n"/>
      <c r="AI236" s="30" t="n"/>
      <c r="AJ236" s="30" t="n"/>
      <c r="AK236" s="30" t="n"/>
      <c r="AL236" s="30" t="n"/>
      <c r="AM236" s="30" t="n"/>
      <c r="AN236" s="30" t="n"/>
      <c r="AO236" s="30" t="n"/>
      <c r="AP236" s="30" t="n"/>
      <c r="AQ236" s="30" t="n"/>
      <c r="AR236" s="30" t="n"/>
      <c r="AS236" s="30" t="n"/>
      <c r="AT236" s="30" t="n"/>
      <c r="AU236" s="30" t="n"/>
      <c r="AV236" s="30" t="n"/>
      <c r="AW236" s="30" t="n"/>
      <c r="AX236" s="30" t="n"/>
      <c r="AY236" s="30" t="n"/>
      <c r="AZ236" s="30" t="n"/>
      <c r="BA236" s="30" t="n"/>
      <c r="BB236" s="30" t="n"/>
      <c r="BC236" s="30" t="n"/>
      <c r="BD236" s="30" t="n"/>
      <c r="BE236" s="30" t="n"/>
      <c r="BF236" s="30" t="n"/>
      <c r="BG236" s="30" t="n"/>
      <c r="BH236" s="30" t="n"/>
      <c r="BI236" s="30" t="n"/>
      <c r="BJ236" s="30" t="n"/>
      <c r="BK236" s="30" t="n"/>
      <c r="BL236" s="30" t="n"/>
      <c r="BM236" s="30" t="n"/>
      <c r="BN236" s="30" t="n"/>
      <c r="BO236" s="30" t="n"/>
      <c r="BP236" s="30" t="n"/>
      <c r="BQ236" s="30" t="n"/>
      <c r="BR236" s="30" t="n"/>
      <c r="BS236" s="30" t="n"/>
      <c r="BT236" s="30" t="n"/>
      <c r="BU236" s="30" t="n"/>
      <c r="BV236" s="30" t="n"/>
      <c r="BW236" s="30" t="n"/>
      <c r="BX236" s="30" t="n"/>
      <c r="BY236" s="30" t="n"/>
      <c r="BZ236" s="30" t="n"/>
      <c r="CA236" s="30" t="n"/>
      <c r="CB236" s="30" t="n"/>
      <c r="CC236" s="30" t="n"/>
      <c r="CD236" s="30" t="n"/>
      <c r="CE236" s="30" t="n"/>
      <c r="CF236" s="30" t="n"/>
      <c r="CG236" s="30" t="n"/>
      <c r="CH236" s="30" t="n"/>
      <c r="CI236" s="30" t="n"/>
      <c r="CJ236" s="30" t="n"/>
      <c r="CK236" s="30" t="n"/>
      <c r="CL236" s="30" t="n"/>
      <c r="CM236" s="30" t="n"/>
      <c r="CN236" s="30" t="n"/>
      <c r="CO236" s="30" t="n"/>
      <c r="CP236" s="30" t="n"/>
      <c r="CQ236" s="30" t="n"/>
      <c r="CR236" s="30" t="n"/>
      <c r="CS236" s="30" t="n"/>
      <c r="CT236" s="30" t="n"/>
      <c r="CU236" s="30" t="n"/>
      <c r="CV236" s="30" t="n"/>
      <c r="CW236" s="30" t="n"/>
      <c r="CX236" s="30" t="n"/>
      <c r="CY236" s="30" t="n"/>
      <c r="CZ236" s="30" t="n"/>
    </row>
    <row r="237" ht="13.15" customHeight="1">
      <c r="A237" s="81">
        <f>A236</f>
        <v/>
      </c>
      <c r="B237" s="81">
        <f>B236</f>
        <v/>
      </c>
      <c r="D237" s="28" t="n"/>
      <c r="E237" s="90" t="n"/>
      <c r="F237" s="91" t="n"/>
      <c r="G237" s="91" t="n"/>
      <c r="H237" s="388" t="n"/>
      <c r="I237" s="388" t="n"/>
      <c r="J237" s="388" t="n"/>
      <c r="K237" s="389" t="n"/>
      <c r="L237" s="389" t="n"/>
      <c r="M237" s="389" t="n"/>
      <c r="N237" s="91" t="n"/>
      <c r="O237" s="91" t="n"/>
      <c r="P237" s="91" t="n"/>
      <c r="Q237" s="91" t="n"/>
      <c r="R237" s="91" t="n"/>
      <c r="S237" s="91" t="n"/>
      <c r="T237" s="91" t="n"/>
      <c r="U237" s="91" t="n"/>
      <c r="V237" s="91" t="n"/>
      <c r="W237" s="91" t="n"/>
      <c r="X237" s="91" t="n"/>
      <c r="Y237" s="91" t="n"/>
      <c r="Z237" s="91" t="n"/>
      <c r="AA237" s="91" t="n"/>
      <c r="AB237" s="91" t="n"/>
      <c r="AC237" s="91" t="n"/>
      <c r="AD237" s="91" t="n"/>
      <c r="AE237" s="91" t="n"/>
      <c r="AF237" s="91" t="n"/>
      <c r="AG237" s="91" t="n"/>
      <c r="AH237" s="91" t="n"/>
      <c r="AI237" s="91" t="n"/>
      <c r="AJ237" s="91" t="n"/>
      <c r="AK237" s="91" t="n"/>
      <c r="AL237" s="91" t="n"/>
      <c r="AM237" s="91" t="n"/>
      <c r="AN237" s="91" t="n"/>
      <c r="AO237" s="91" t="n"/>
      <c r="AP237" s="91" t="n"/>
      <c r="AQ237" s="91" t="n"/>
      <c r="AR237" s="91" t="n"/>
      <c r="AS237" s="91" t="n"/>
      <c r="AT237" s="91" t="n"/>
      <c r="AU237" s="91" t="n"/>
      <c r="AV237" s="91" t="n"/>
      <c r="AW237" s="91" t="n"/>
      <c r="AX237" s="91" t="n"/>
      <c r="AY237" s="91" t="n"/>
      <c r="AZ237" s="91" t="n"/>
      <c r="BA237" s="91" t="n"/>
      <c r="BB237" s="91" t="n"/>
      <c r="BC237" s="91" t="n"/>
      <c r="BD237" s="91" t="n"/>
      <c r="BE237" s="91" t="n"/>
      <c r="BF237" s="91" t="n"/>
      <c r="BG237" s="91" t="n"/>
      <c r="BH237" s="91" t="n"/>
      <c r="BI237" s="91" t="n"/>
      <c r="BJ237" s="91" t="n"/>
      <c r="BK237" s="91" t="n"/>
      <c r="BL237" s="91" t="n"/>
      <c r="BM237" s="91" t="n"/>
      <c r="BN237" s="91" t="n"/>
      <c r="BO237" s="91" t="n"/>
      <c r="BP237" s="91" t="n"/>
      <c r="BQ237" s="91" t="n"/>
      <c r="BR237" s="91" t="n"/>
      <c r="BS237" s="91" t="n"/>
      <c r="BT237" s="91" t="n"/>
      <c r="BU237" s="91" t="n"/>
      <c r="BV237" s="91" t="n"/>
      <c r="BW237" s="91" t="n"/>
      <c r="BX237" s="91" t="n"/>
      <c r="BY237" s="91" t="n"/>
      <c r="BZ237" s="91" t="n"/>
      <c r="CA237" s="91" t="n"/>
      <c r="CB237" s="91" t="n"/>
      <c r="CC237" s="91" t="n"/>
      <c r="CD237" s="91" t="n"/>
      <c r="CE237" s="91" t="n"/>
      <c r="CF237" s="91" t="n"/>
      <c r="CG237" s="91" t="n"/>
      <c r="CH237" s="91" t="n"/>
      <c r="CI237" s="91" t="n"/>
      <c r="CJ237" s="91" t="n"/>
      <c r="CK237" s="91" t="n"/>
      <c r="CL237" s="91" t="n"/>
      <c r="CM237" s="91" t="n"/>
      <c r="CN237" s="91" t="n"/>
      <c r="CO237" s="91" t="n"/>
      <c r="CP237" s="91" t="n"/>
      <c r="CQ237" s="91" t="n"/>
      <c r="CR237" s="91" t="n"/>
      <c r="CS237" s="91" t="n"/>
      <c r="CT237" s="91" t="n"/>
      <c r="CU237" s="91" t="n"/>
      <c r="CV237" s="91" t="n"/>
      <c r="CW237" s="91" t="n"/>
      <c r="CX237" s="91" t="n"/>
      <c r="CY237" s="91" t="n"/>
      <c r="CZ237" s="91" t="n"/>
    </row>
    <row r="238" ht="13.15" customFormat="1" customHeight="1" s="83">
      <c r="A238" s="81">
        <f>A237</f>
        <v/>
      </c>
      <c r="B238" s="81">
        <f>B237</f>
        <v/>
      </c>
      <c r="C238" s="81" t="n"/>
      <c r="D238" s="76" t="inlineStr">
        <is>
          <t>Sherman Oaks Medical Group - Client ID H3190</t>
        </is>
      </c>
      <c r="E238" s="390" t="n"/>
      <c r="F238" s="78" t="n"/>
      <c r="G238" s="111" t="n"/>
      <c r="H238" s="392" t="n"/>
      <c r="I238" s="392" t="n"/>
      <c r="J238" s="392" t="n"/>
      <c r="K238" s="393" t="n"/>
      <c r="L238" s="393" t="n"/>
      <c r="M238" s="393" t="n"/>
      <c r="N238" s="111" t="n"/>
      <c r="O238" s="111" t="n"/>
      <c r="P238" s="111" t="n"/>
      <c r="Q238" s="111" t="n"/>
      <c r="R238" s="111" t="n"/>
      <c r="S238" s="111" t="n"/>
      <c r="T238" s="111" t="n"/>
      <c r="U238" s="111" t="n"/>
      <c r="V238" s="111" t="n"/>
      <c r="W238" s="111" t="n"/>
      <c r="X238" s="111" t="n"/>
      <c r="Y238" s="111" t="n"/>
      <c r="Z238" s="111" t="n"/>
      <c r="AA238" s="111" t="n"/>
      <c r="AB238" s="111" t="n"/>
      <c r="AC238" s="111" t="n"/>
      <c r="AD238" s="111" t="n"/>
      <c r="AE238" s="111" t="n"/>
      <c r="AF238" s="111" t="n"/>
      <c r="AG238" s="111" t="n"/>
      <c r="AH238" s="111" t="n"/>
      <c r="AI238" s="111" t="n"/>
      <c r="AJ238" s="111" t="n"/>
      <c r="AK238" s="111" t="n"/>
      <c r="AL238" s="111" t="n"/>
      <c r="AM238" s="111" t="n"/>
      <c r="AN238" s="111" t="n"/>
      <c r="AO238" s="111" t="n"/>
      <c r="AP238" s="111" t="n"/>
      <c r="AQ238" s="111" t="n"/>
      <c r="AR238" s="111" t="n"/>
      <c r="AS238" s="111" t="n"/>
      <c r="AT238" s="111" t="n"/>
      <c r="AU238" s="111" t="n"/>
      <c r="AV238" s="111" t="n"/>
      <c r="AW238" s="111" t="n"/>
      <c r="AX238" s="111" t="n"/>
      <c r="AY238" s="111" t="n"/>
      <c r="AZ238" s="111" t="n"/>
      <c r="BA238" s="111" t="n"/>
      <c r="BB238" s="111" t="n"/>
      <c r="BC238" s="111" t="n"/>
      <c r="BD238" s="111" t="n"/>
      <c r="BE238" s="111" t="n"/>
      <c r="BF238" s="111" t="n"/>
      <c r="BG238" s="111" t="n"/>
      <c r="BH238" s="111" t="n"/>
      <c r="BI238" s="111" t="n"/>
      <c r="BJ238" s="111" t="n"/>
      <c r="BK238" s="111" t="n"/>
      <c r="BL238" s="111" t="n"/>
      <c r="BM238" s="111" t="n"/>
      <c r="BN238" s="111" t="n"/>
      <c r="BO238" s="111" t="n"/>
      <c r="BP238" s="111" t="n"/>
      <c r="BQ238" s="111" t="n"/>
      <c r="BR238" s="111" t="n"/>
      <c r="BS238" s="111" t="n"/>
      <c r="BT238" s="111" t="n"/>
      <c r="BU238" s="111" t="n"/>
      <c r="BV238" s="111" t="n"/>
      <c r="BW238" s="111" t="n"/>
      <c r="BX238" s="111" t="n"/>
      <c r="BY238" s="111" t="n"/>
      <c r="BZ238" s="111" t="n"/>
      <c r="CA238" s="111" t="n"/>
      <c r="CB238" s="111" t="n"/>
      <c r="CC238" s="111" t="n"/>
      <c r="CD238" s="111" t="n"/>
      <c r="CE238" s="111" t="n"/>
      <c r="CF238" s="111" t="n"/>
      <c r="CG238" s="111" t="n"/>
      <c r="CH238" s="111" t="n"/>
      <c r="CI238" s="111" t="n"/>
      <c r="CJ238" s="111" t="n"/>
      <c r="CK238" s="111" t="n"/>
      <c r="CL238" s="111" t="n"/>
      <c r="CM238" s="111" t="n"/>
      <c r="CN238" s="111" t="n"/>
      <c r="CO238" s="111" t="n"/>
      <c r="CP238" s="111" t="n"/>
      <c r="CQ238" s="111" t="n"/>
      <c r="CR238" s="111" t="n"/>
      <c r="CS238" s="111" t="n"/>
      <c r="CT238" s="111" t="n"/>
      <c r="CU238" s="111" t="n"/>
      <c r="CV238" s="111" t="n"/>
      <c r="CW238" s="111" t="n"/>
      <c r="CX238" s="111" t="n"/>
      <c r="CY238" s="111" t="n"/>
      <c r="CZ238" s="111" t="n"/>
    </row>
    <row r="239" ht="13.15" customHeight="1">
      <c r="A239" s="81">
        <f>A238</f>
        <v/>
      </c>
      <c r="B239" s="81">
        <f>D239</f>
        <v/>
      </c>
      <c r="C239" s="81">
        <f>A239&amp;B239&amp;F239</f>
        <v/>
      </c>
      <c r="D239" s="64">
        <f>+$D$4</f>
        <v/>
      </c>
      <c r="E239" s="394">
        <f>E4</f>
        <v/>
      </c>
      <c r="F239" s="246" t="inlineStr">
        <is>
          <t>EE</t>
        </is>
      </c>
      <c r="G239" s="299" t="n">
        <v>0</v>
      </c>
      <c r="H239" s="396">
        <f>H4</f>
        <v/>
      </c>
      <c r="I239" s="396">
        <f>I4</f>
        <v/>
      </c>
      <c r="J239" s="396">
        <f>H239-I239</f>
        <v/>
      </c>
      <c r="K239" s="397" t="n"/>
      <c r="L239" s="397" t="n"/>
      <c r="M239" s="397" t="n"/>
      <c r="N239" s="299" t="n">
        <v>2</v>
      </c>
      <c r="O239" s="299" t="n">
        <v>2</v>
      </c>
      <c r="P239" s="299" t="n">
        <v>2</v>
      </c>
      <c r="Q239" s="299" t="n">
        <v>3</v>
      </c>
      <c r="R239" s="299" t="n">
        <v>3</v>
      </c>
      <c r="S239" s="299" t="n">
        <v>0</v>
      </c>
      <c r="T239" s="299" t="n">
        <v>0</v>
      </c>
      <c r="U239" s="299" t="n">
        <v>0</v>
      </c>
      <c r="V239" s="299" t="n">
        <v>0</v>
      </c>
      <c r="W239" s="299" t="n">
        <v>0</v>
      </c>
      <c r="X239" s="299" t="n">
        <v>0</v>
      </c>
      <c r="Y239" s="299" t="n">
        <v>0</v>
      </c>
      <c r="Z239" s="299" t="n">
        <v>0</v>
      </c>
      <c r="AA239" s="299" t="n">
        <v>0</v>
      </c>
      <c r="AB239" s="299" t="n">
        <v>0</v>
      </c>
      <c r="AC239" s="299" t="n">
        <v>0</v>
      </c>
      <c r="AD239" s="299" t="n">
        <v>0</v>
      </c>
      <c r="AE239" s="299" t="n">
        <v>0</v>
      </c>
      <c r="AF239" s="299" t="n">
        <v>0</v>
      </c>
      <c r="AG239" s="299" t="n">
        <v>0</v>
      </c>
      <c r="AH239" s="299" t="n">
        <v>0</v>
      </c>
      <c r="AI239" s="299" t="n">
        <v>0</v>
      </c>
      <c r="AJ239" s="299" t="n">
        <v>0</v>
      </c>
      <c r="AK239" s="299" t="n">
        <v>0</v>
      </c>
      <c r="AL239" s="299" t="n">
        <v>0</v>
      </c>
      <c r="AM239" s="299" t="n">
        <v>0</v>
      </c>
      <c r="AN239" s="299" t="n">
        <v>0</v>
      </c>
      <c r="AO239" s="299" t="n">
        <v>0</v>
      </c>
      <c r="AP239" s="299" t="n">
        <v>0</v>
      </c>
      <c r="AQ239" s="299" t="n">
        <v>0</v>
      </c>
      <c r="AR239" s="299" t="n">
        <v>0</v>
      </c>
      <c r="AS239" s="299" t="n">
        <v>0</v>
      </c>
      <c r="AT239" s="299" t="n">
        <v>0</v>
      </c>
      <c r="AU239" s="299" t="n">
        <v>0</v>
      </c>
      <c r="AV239" s="299" t="n">
        <v>0</v>
      </c>
      <c r="AW239" s="299" t="n">
        <v>0</v>
      </c>
      <c r="AX239" s="299" t="n">
        <v>0</v>
      </c>
      <c r="AY239" s="299" t="n">
        <v>0</v>
      </c>
      <c r="AZ239" s="299" t="n">
        <v>0</v>
      </c>
      <c r="BA239" s="299" t="n">
        <v>0</v>
      </c>
      <c r="BB239" s="299" t="n">
        <v>0</v>
      </c>
      <c r="BC239" s="299" t="n">
        <v>0</v>
      </c>
      <c r="BD239" s="299" t="n">
        <v>0</v>
      </c>
      <c r="BE239" s="299" t="n">
        <v>0</v>
      </c>
      <c r="BF239" s="299" t="n">
        <v>0</v>
      </c>
      <c r="BG239" s="299" t="n">
        <v>0</v>
      </c>
      <c r="BH239" s="299" t="n">
        <v>0</v>
      </c>
      <c r="BI239" s="299" t="n">
        <v>0</v>
      </c>
      <c r="BJ239" s="299" t="n">
        <v>0</v>
      </c>
      <c r="BK239" s="299" t="n">
        <v>0</v>
      </c>
      <c r="BL239" s="299" t="n">
        <v>0</v>
      </c>
      <c r="BM239" s="299" t="n">
        <v>0</v>
      </c>
      <c r="BN239" s="299" t="n">
        <v>0</v>
      </c>
      <c r="BO239" s="299" t="n">
        <v>0</v>
      </c>
      <c r="BP239" s="299" t="n">
        <v>0</v>
      </c>
      <c r="BQ239" s="299" t="n">
        <v>0</v>
      </c>
      <c r="BR239" s="299" t="n">
        <v>0</v>
      </c>
      <c r="BS239" s="299" t="n">
        <v>0</v>
      </c>
      <c r="BT239" s="299" t="n">
        <v>0</v>
      </c>
      <c r="BU239" s="299" t="n">
        <v>0</v>
      </c>
      <c r="BV239" s="299" t="n">
        <v>0</v>
      </c>
      <c r="BW239" s="299" t="n">
        <v>0</v>
      </c>
      <c r="BX239" s="299" t="n">
        <v>0</v>
      </c>
      <c r="BY239" s="299" t="n">
        <v>0</v>
      </c>
      <c r="BZ239" s="299" t="n">
        <v>0</v>
      </c>
      <c r="CA239" s="299" t="n">
        <v>0</v>
      </c>
      <c r="CB239" s="299" t="n">
        <v>0</v>
      </c>
      <c r="CC239" s="299" t="n">
        <v>0</v>
      </c>
      <c r="CD239" s="299" t="n">
        <v>0</v>
      </c>
      <c r="CE239" s="299" t="n">
        <v>0</v>
      </c>
      <c r="CF239" s="299" t="n">
        <v>0</v>
      </c>
      <c r="CG239" s="299" t="n">
        <v>0</v>
      </c>
      <c r="CH239" s="299" t="n">
        <v>0</v>
      </c>
      <c r="CI239" s="299" t="n">
        <v>0</v>
      </c>
      <c r="CJ239" s="299" t="n">
        <v>0</v>
      </c>
      <c r="CK239" s="299" t="n">
        <v>0</v>
      </c>
      <c r="CL239" s="299" t="n">
        <v>0</v>
      </c>
      <c r="CM239" s="299" t="n">
        <v>0</v>
      </c>
      <c r="CN239" s="299" t="n">
        <v>0</v>
      </c>
      <c r="CO239" s="299" t="n">
        <v>0</v>
      </c>
      <c r="CP239" s="299" t="n">
        <v>0</v>
      </c>
      <c r="CQ239" s="299" t="n">
        <v>0</v>
      </c>
      <c r="CR239" s="299" t="n">
        <v>0</v>
      </c>
      <c r="CS239" s="299" t="n">
        <v>0</v>
      </c>
      <c r="CT239" s="299" t="n">
        <v>0</v>
      </c>
      <c r="CU239" s="299" t="n">
        <v>0</v>
      </c>
      <c r="CV239" s="299" t="n"/>
      <c r="CW239" s="299" t="n"/>
      <c r="CX239" s="325" t="n">
        <v>0</v>
      </c>
      <c r="CY239" s="299" t="n">
        <v>0</v>
      </c>
      <c r="CZ239" s="299" t="n">
        <v>0</v>
      </c>
    </row>
    <row r="240" ht="13.15" customHeight="1">
      <c r="A240" s="81">
        <f>A239</f>
        <v/>
      </c>
      <c r="B240" s="81">
        <f>B239</f>
        <v/>
      </c>
      <c r="C240" s="81">
        <f>A240&amp;B240&amp;F240</f>
        <v/>
      </c>
      <c r="D240" s="22" t="n"/>
      <c r="E240" s="398" t="n"/>
      <c r="F240" s="246" t="inlineStr">
        <is>
          <t>EE &amp; Spouse</t>
        </is>
      </c>
      <c r="G240" s="299" t="n">
        <v>0</v>
      </c>
      <c r="H240" s="396">
        <f>H5</f>
        <v/>
      </c>
      <c r="I240" s="396">
        <f>I5</f>
        <v/>
      </c>
      <c r="J240" s="396">
        <f>H240-I240</f>
        <v/>
      </c>
      <c r="K240" s="397" t="n"/>
      <c r="L240" s="397" t="n"/>
      <c r="M240" s="397" t="n"/>
      <c r="N240" s="299" t="n">
        <v>0</v>
      </c>
      <c r="O240" s="299" t="n">
        <v>0</v>
      </c>
      <c r="P240" s="299" t="n">
        <v>0</v>
      </c>
      <c r="Q240" s="299" t="n">
        <v>0</v>
      </c>
      <c r="R240" s="299" t="n">
        <v>0</v>
      </c>
      <c r="S240" s="299" t="n">
        <v>0</v>
      </c>
      <c r="T240" s="299" t="n">
        <v>0</v>
      </c>
      <c r="U240" s="299" t="n">
        <v>0</v>
      </c>
      <c r="V240" s="299" t="n">
        <v>0</v>
      </c>
      <c r="W240" s="299" t="n">
        <v>0</v>
      </c>
      <c r="X240" s="299" t="n">
        <v>0</v>
      </c>
      <c r="Y240" s="299" t="n">
        <v>0</v>
      </c>
      <c r="Z240" s="299" t="n">
        <v>0</v>
      </c>
      <c r="AA240" s="299" t="n">
        <v>0</v>
      </c>
      <c r="AB240" s="299" t="n">
        <v>0</v>
      </c>
      <c r="AC240" s="299" t="n">
        <v>0</v>
      </c>
      <c r="AD240" s="299" t="n">
        <v>0</v>
      </c>
      <c r="AE240" s="299" t="n">
        <v>0</v>
      </c>
      <c r="AF240" s="299" t="n">
        <v>0</v>
      </c>
      <c r="AG240" s="299" t="n">
        <v>0</v>
      </c>
      <c r="AH240" s="299" t="n">
        <v>0</v>
      </c>
      <c r="AI240" s="299" t="n">
        <v>0</v>
      </c>
      <c r="AJ240" s="299" t="n">
        <v>0</v>
      </c>
      <c r="AK240" s="299" t="n">
        <v>0</v>
      </c>
      <c r="AL240" s="299" t="n">
        <v>0</v>
      </c>
      <c r="AM240" s="299" t="n">
        <v>0</v>
      </c>
      <c r="AN240" s="299" t="n">
        <v>0</v>
      </c>
      <c r="AO240" s="299" t="n">
        <v>0</v>
      </c>
      <c r="AP240" s="299" t="n">
        <v>0</v>
      </c>
      <c r="AQ240" s="299" t="n">
        <v>0</v>
      </c>
      <c r="AR240" s="299" t="n">
        <v>0</v>
      </c>
      <c r="AS240" s="299" t="n">
        <v>0</v>
      </c>
      <c r="AT240" s="299" t="n">
        <v>0</v>
      </c>
      <c r="AU240" s="299" t="n">
        <v>0</v>
      </c>
      <c r="AV240" s="299" t="n">
        <v>0</v>
      </c>
      <c r="AW240" s="299" t="n">
        <v>0</v>
      </c>
      <c r="AX240" s="299" t="n">
        <v>0</v>
      </c>
      <c r="AY240" s="299" t="n">
        <v>0</v>
      </c>
      <c r="AZ240" s="299" t="n">
        <v>0</v>
      </c>
      <c r="BA240" s="299" t="n">
        <v>0</v>
      </c>
      <c r="BB240" s="299" t="n">
        <v>0</v>
      </c>
      <c r="BC240" s="299" t="n">
        <v>0</v>
      </c>
      <c r="BD240" s="299" t="n">
        <v>0</v>
      </c>
      <c r="BE240" s="299" t="n">
        <v>0</v>
      </c>
      <c r="BF240" s="299" t="n">
        <v>0</v>
      </c>
      <c r="BG240" s="299" t="n">
        <v>0</v>
      </c>
      <c r="BH240" s="299" t="n">
        <v>0</v>
      </c>
      <c r="BI240" s="299" t="n">
        <v>0</v>
      </c>
      <c r="BJ240" s="299" t="n">
        <v>0</v>
      </c>
      <c r="BK240" s="299" t="n">
        <v>0</v>
      </c>
      <c r="BL240" s="299" t="n">
        <v>0</v>
      </c>
      <c r="BM240" s="299" t="n">
        <v>0</v>
      </c>
      <c r="BN240" s="299" t="n">
        <v>0</v>
      </c>
      <c r="BO240" s="299" t="n">
        <v>0</v>
      </c>
      <c r="BP240" s="299" t="n">
        <v>0</v>
      </c>
      <c r="BQ240" s="299" t="n">
        <v>0</v>
      </c>
      <c r="BR240" s="299" t="n">
        <v>0</v>
      </c>
      <c r="BS240" s="299" t="n">
        <v>0</v>
      </c>
      <c r="BT240" s="299" t="n">
        <v>0</v>
      </c>
      <c r="BU240" s="299" t="n">
        <v>0</v>
      </c>
      <c r="BV240" s="299" t="n">
        <v>0</v>
      </c>
      <c r="BW240" s="299" t="n">
        <v>0</v>
      </c>
      <c r="BX240" s="299" t="n">
        <v>0</v>
      </c>
      <c r="BY240" s="299" t="n">
        <v>0</v>
      </c>
      <c r="BZ240" s="299" t="n">
        <v>0</v>
      </c>
      <c r="CA240" s="299" t="n">
        <v>0</v>
      </c>
      <c r="CB240" s="299" t="n">
        <v>0</v>
      </c>
      <c r="CC240" s="299" t="n">
        <v>0</v>
      </c>
      <c r="CD240" s="299" t="n">
        <v>0</v>
      </c>
      <c r="CE240" s="299" t="n">
        <v>0</v>
      </c>
      <c r="CF240" s="299" t="n">
        <v>0</v>
      </c>
      <c r="CG240" s="299" t="n">
        <v>0</v>
      </c>
      <c r="CH240" s="299" t="n">
        <v>0</v>
      </c>
      <c r="CI240" s="299" t="n">
        <v>0</v>
      </c>
      <c r="CJ240" s="299" t="n">
        <v>0</v>
      </c>
      <c r="CK240" s="299" t="n">
        <v>0</v>
      </c>
      <c r="CL240" s="299" t="n">
        <v>0</v>
      </c>
      <c r="CM240" s="299" t="n">
        <v>0</v>
      </c>
      <c r="CN240" s="299" t="n">
        <v>0</v>
      </c>
      <c r="CO240" s="299" t="n">
        <v>0</v>
      </c>
      <c r="CP240" s="299" t="n">
        <v>0</v>
      </c>
      <c r="CQ240" s="299" t="n">
        <v>0</v>
      </c>
      <c r="CR240" s="299" t="n">
        <v>0</v>
      </c>
      <c r="CS240" s="299" t="n">
        <v>0</v>
      </c>
      <c r="CT240" s="299" t="n">
        <v>0</v>
      </c>
      <c r="CU240" s="299" t="n">
        <v>0</v>
      </c>
      <c r="CV240" s="299" t="n"/>
      <c r="CW240" s="299" t="n"/>
      <c r="CX240" s="325" t="n">
        <v>0</v>
      </c>
      <c r="CY240" s="299" t="n">
        <v>0</v>
      </c>
      <c r="CZ240" s="299" t="n">
        <v>0</v>
      </c>
    </row>
    <row r="241" ht="13.15" customHeight="1">
      <c r="A241" s="81">
        <f>A240</f>
        <v/>
      </c>
      <c r="B241" s="81">
        <f>B240</f>
        <v/>
      </c>
      <c r="C241" s="81">
        <f>A241&amp;B241&amp;F241</f>
        <v/>
      </c>
      <c r="D241" s="22" t="n"/>
      <c r="E241" s="398" t="n"/>
      <c r="F241" s="246" t="inlineStr">
        <is>
          <t>EE &amp; Child(ren)</t>
        </is>
      </c>
      <c r="G241" s="299" t="n">
        <v>0</v>
      </c>
      <c r="H241" s="396">
        <f>H6</f>
        <v/>
      </c>
      <c r="I241" s="396">
        <f>I6</f>
        <v/>
      </c>
      <c r="J241" s="396">
        <f>H241-I241</f>
        <v/>
      </c>
      <c r="K241" s="397" t="n"/>
      <c r="L241" s="397" t="n"/>
      <c r="M241" s="397" t="n"/>
      <c r="N241" s="299" t="n">
        <v>2</v>
      </c>
      <c r="O241" s="299" t="n">
        <v>2</v>
      </c>
      <c r="P241" s="299" t="n">
        <v>2</v>
      </c>
      <c r="Q241" s="299" t="n">
        <v>2</v>
      </c>
      <c r="R241" s="299" t="n">
        <v>2</v>
      </c>
      <c r="S241" s="299" t="n">
        <v>0</v>
      </c>
      <c r="T241" s="299" t="n">
        <v>0</v>
      </c>
      <c r="U241" s="299" t="n">
        <v>0</v>
      </c>
      <c r="V241" s="299" t="n">
        <v>0</v>
      </c>
      <c r="W241" s="299" t="n">
        <v>0</v>
      </c>
      <c r="X241" s="299" t="n">
        <v>0</v>
      </c>
      <c r="Y241" s="299" t="n">
        <v>0</v>
      </c>
      <c r="Z241" s="299" t="n">
        <v>0</v>
      </c>
      <c r="AA241" s="299" t="n">
        <v>0</v>
      </c>
      <c r="AB241" s="299" t="n">
        <v>0</v>
      </c>
      <c r="AC241" s="299" t="n">
        <v>0</v>
      </c>
      <c r="AD241" s="299" t="n">
        <v>0</v>
      </c>
      <c r="AE241" s="299" t="n">
        <v>0</v>
      </c>
      <c r="AF241" s="299" t="n">
        <v>0</v>
      </c>
      <c r="AG241" s="299" t="n">
        <v>0</v>
      </c>
      <c r="AH241" s="299" t="n">
        <v>0</v>
      </c>
      <c r="AI241" s="299" t="n">
        <v>0</v>
      </c>
      <c r="AJ241" s="299" t="n">
        <v>0</v>
      </c>
      <c r="AK241" s="299" t="n">
        <v>0</v>
      </c>
      <c r="AL241" s="299" t="n">
        <v>0</v>
      </c>
      <c r="AM241" s="299" t="n">
        <v>0</v>
      </c>
      <c r="AN241" s="299" t="n">
        <v>0</v>
      </c>
      <c r="AO241" s="299" t="n">
        <v>0</v>
      </c>
      <c r="AP241" s="299" t="n">
        <v>0</v>
      </c>
      <c r="AQ241" s="299" t="n">
        <v>0</v>
      </c>
      <c r="AR241" s="299" t="n">
        <v>0</v>
      </c>
      <c r="AS241" s="299" t="n">
        <v>0</v>
      </c>
      <c r="AT241" s="299" t="n">
        <v>0</v>
      </c>
      <c r="AU241" s="299" t="n">
        <v>0</v>
      </c>
      <c r="AV241" s="299" t="n">
        <v>0</v>
      </c>
      <c r="AW241" s="299" t="n">
        <v>0</v>
      </c>
      <c r="AX241" s="299" t="n">
        <v>0</v>
      </c>
      <c r="AY241" s="299" t="n">
        <v>0</v>
      </c>
      <c r="AZ241" s="299" t="n">
        <v>0</v>
      </c>
      <c r="BA241" s="299" t="n">
        <v>0</v>
      </c>
      <c r="BB241" s="299" t="n">
        <v>0</v>
      </c>
      <c r="BC241" s="299" t="n">
        <v>0</v>
      </c>
      <c r="BD241" s="299" t="n">
        <v>0</v>
      </c>
      <c r="BE241" s="299" t="n">
        <v>0</v>
      </c>
      <c r="BF241" s="299" t="n">
        <v>0</v>
      </c>
      <c r="BG241" s="299" t="n">
        <v>0</v>
      </c>
      <c r="BH241" s="299" t="n">
        <v>0</v>
      </c>
      <c r="BI241" s="299" t="n">
        <v>0</v>
      </c>
      <c r="BJ241" s="299" t="n">
        <v>0</v>
      </c>
      <c r="BK241" s="299" t="n">
        <v>0</v>
      </c>
      <c r="BL241" s="299" t="n">
        <v>0</v>
      </c>
      <c r="BM241" s="299" t="n">
        <v>0</v>
      </c>
      <c r="BN241" s="299" t="n">
        <v>0</v>
      </c>
      <c r="BO241" s="299" t="n">
        <v>0</v>
      </c>
      <c r="BP241" s="299" t="n">
        <v>0</v>
      </c>
      <c r="BQ241" s="299" t="n">
        <v>0</v>
      </c>
      <c r="BR241" s="299" t="n">
        <v>0</v>
      </c>
      <c r="BS241" s="299" t="n">
        <v>0</v>
      </c>
      <c r="BT241" s="299" t="n">
        <v>0</v>
      </c>
      <c r="BU241" s="299" t="n">
        <v>0</v>
      </c>
      <c r="BV241" s="299" t="n">
        <v>0</v>
      </c>
      <c r="BW241" s="299" t="n">
        <v>0</v>
      </c>
      <c r="BX241" s="299" t="n">
        <v>0</v>
      </c>
      <c r="BY241" s="299" t="n">
        <v>0</v>
      </c>
      <c r="BZ241" s="299" t="n">
        <v>0</v>
      </c>
      <c r="CA241" s="299" t="n">
        <v>0</v>
      </c>
      <c r="CB241" s="299" t="n">
        <v>0</v>
      </c>
      <c r="CC241" s="299" t="n">
        <v>0</v>
      </c>
      <c r="CD241" s="299" t="n">
        <v>0</v>
      </c>
      <c r="CE241" s="299" t="n">
        <v>0</v>
      </c>
      <c r="CF241" s="299" t="n">
        <v>0</v>
      </c>
      <c r="CG241" s="299" t="n">
        <v>0</v>
      </c>
      <c r="CH241" s="299" t="n">
        <v>0</v>
      </c>
      <c r="CI241" s="299" t="n">
        <v>0</v>
      </c>
      <c r="CJ241" s="299" t="n">
        <v>0</v>
      </c>
      <c r="CK241" s="299" t="n">
        <v>0</v>
      </c>
      <c r="CL241" s="299" t="n">
        <v>0</v>
      </c>
      <c r="CM241" s="299" t="n">
        <v>0</v>
      </c>
      <c r="CN241" s="299" t="n">
        <v>0</v>
      </c>
      <c r="CO241" s="299" t="n">
        <v>0</v>
      </c>
      <c r="CP241" s="299" t="n">
        <v>0</v>
      </c>
      <c r="CQ241" s="299" t="n">
        <v>0</v>
      </c>
      <c r="CR241" s="299" t="n">
        <v>0</v>
      </c>
      <c r="CS241" s="299" t="n">
        <v>0</v>
      </c>
      <c r="CT241" s="299" t="n">
        <v>0</v>
      </c>
      <c r="CU241" s="299" t="n">
        <v>0</v>
      </c>
      <c r="CV241" s="299" t="n"/>
      <c r="CW241" s="299" t="n"/>
      <c r="CX241" s="325" t="n">
        <v>0</v>
      </c>
      <c r="CY241" s="299" t="n">
        <v>0</v>
      </c>
      <c r="CZ241" s="299" t="n">
        <v>0</v>
      </c>
    </row>
    <row r="242" ht="13.15" customHeight="1">
      <c r="A242" s="81">
        <f>A241</f>
        <v/>
      </c>
      <c r="B242" s="81">
        <f>B241</f>
        <v/>
      </c>
      <c r="C242" s="81">
        <f>A242&amp;B242&amp;F242</f>
        <v/>
      </c>
      <c r="D242" s="22" t="n"/>
      <c r="E242" s="398" t="n"/>
      <c r="F242" s="246" t="inlineStr">
        <is>
          <t>EE &amp; Family</t>
        </is>
      </c>
      <c r="G242" s="300" t="n">
        <v>0</v>
      </c>
      <c r="H242" s="400">
        <f>H7</f>
        <v/>
      </c>
      <c r="I242" s="400">
        <f>I7</f>
        <v/>
      </c>
      <c r="J242" s="400">
        <f>H242-I242</f>
        <v/>
      </c>
      <c r="K242" s="408" t="n"/>
      <c r="L242" s="408" t="n"/>
      <c r="M242" s="408" t="n"/>
      <c r="N242" s="300" t="n">
        <v>0</v>
      </c>
      <c r="O242" s="300" t="n">
        <v>0</v>
      </c>
      <c r="P242" s="300" t="n">
        <v>0</v>
      </c>
      <c r="Q242" s="300" t="n">
        <v>0</v>
      </c>
      <c r="R242" s="300" t="n">
        <v>0</v>
      </c>
      <c r="S242" s="300" t="n">
        <v>0</v>
      </c>
      <c r="T242" s="300" t="n">
        <v>0</v>
      </c>
      <c r="U242" s="300" t="n">
        <v>0</v>
      </c>
      <c r="V242" s="300" t="n">
        <v>0</v>
      </c>
      <c r="W242" s="300" t="n">
        <v>0</v>
      </c>
      <c r="X242" s="300" t="n">
        <v>0</v>
      </c>
      <c r="Y242" s="300" t="n">
        <v>0</v>
      </c>
      <c r="Z242" s="300" t="n">
        <v>0</v>
      </c>
      <c r="AA242" s="300" t="n">
        <v>0</v>
      </c>
      <c r="AB242" s="300" t="n">
        <v>0</v>
      </c>
      <c r="AC242" s="300" t="n">
        <v>0</v>
      </c>
      <c r="AD242" s="300" t="n">
        <v>0</v>
      </c>
      <c r="AE242" s="300" t="n">
        <v>0</v>
      </c>
      <c r="AF242" s="300" t="n">
        <v>0</v>
      </c>
      <c r="AG242" s="300" t="n">
        <v>0</v>
      </c>
      <c r="AH242" s="300" t="n">
        <v>0</v>
      </c>
      <c r="AI242" s="300" t="n">
        <v>0</v>
      </c>
      <c r="AJ242" s="300" t="n">
        <v>0</v>
      </c>
      <c r="AK242" s="300" t="n">
        <v>0</v>
      </c>
      <c r="AL242" s="300" t="n">
        <v>0</v>
      </c>
      <c r="AM242" s="300" t="n">
        <v>0</v>
      </c>
      <c r="AN242" s="300" t="n">
        <v>0</v>
      </c>
      <c r="AO242" s="300" t="n">
        <v>0</v>
      </c>
      <c r="AP242" s="300" t="n">
        <v>0</v>
      </c>
      <c r="AQ242" s="300" t="n">
        <v>0</v>
      </c>
      <c r="AR242" s="300" t="n">
        <v>0</v>
      </c>
      <c r="AS242" s="300" t="n">
        <v>0</v>
      </c>
      <c r="AT242" s="300" t="n">
        <v>0</v>
      </c>
      <c r="AU242" s="300" t="n">
        <v>0</v>
      </c>
      <c r="AV242" s="300" t="n">
        <v>0</v>
      </c>
      <c r="AW242" s="300" t="n">
        <v>0</v>
      </c>
      <c r="AX242" s="300" t="n">
        <v>0</v>
      </c>
      <c r="AY242" s="300" t="n">
        <v>0</v>
      </c>
      <c r="AZ242" s="300" t="n">
        <v>0</v>
      </c>
      <c r="BA242" s="300" t="n">
        <v>0</v>
      </c>
      <c r="BB242" s="300" t="n">
        <v>0</v>
      </c>
      <c r="BC242" s="300" t="n">
        <v>0</v>
      </c>
      <c r="BD242" s="300" t="n">
        <v>0</v>
      </c>
      <c r="BE242" s="300" t="n">
        <v>0</v>
      </c>
      <c r="BF242" s="300" t="n">
        <v>0</v>
      </c>
      <c r="BG242" s="300" t="n">
        <v>0</v>
      </c>
      <c r="BH242" s="300" t="n">
        <v>0</v>
      </c>
      <c r="BI242" s="300" t="n">
        <v>0</v>
      </c>
      <c r="BJ242" s="300" t="n">
        <v>0</v>
      </c>
      <c r="BK242" s="300" t="n">
        <v>0</v>
      </c>
      <c r="BL242" s="300" t="n">
        <v>0</v>
      </c>
      <c r="BM242" s="300" t="n">
        <v>0</v>
      </c>
      <c r="BN242" s="300" t="n">
        <v>0</v>
      </c>
      <c r="BO242" s="300" t="n">
        <v>0</v>
      </c>
      <c r="BP242" s="300" t="n">
        <v>0</v>
      </c>
      <c r="BQ242" s="300" t="n">
        <v>0</v>
      </c>
      <c r="BR242" s="300" t="n">
        <v>0</v>
      </c>
      <c r="BS242" s="300" t="n">
        <v>0</v>
      </c>
      <c r="BT242" s="300" t="n">
        <v>0</v>
      </c>
      <c r="BU242" s="300" t="n">
        <v>0</v>
      </c>
      <c r="BV242" s="300" t="n">
        <v>0</v>
      </c>
      <c r="BW242" s="300" t="n">
        <v>0</v>
      </c>
      <c r="BX242" s="300" t="n">
        <v>0</v>
      </c>
      <c r="BY242" s="300" t="n">
        <v>0</v>
      </c>
      <c r="BZ242" s="300" t="n">
        <v>0</v>
      </c>
      <c r="CA242" s="300" t="n">
        <v>0</v>
      </c>
      <c r="CB242" s="300" t="n">
        <v>0</v>
      </c>
      <c r="CC242" s="300" t="n">
        <v>0</v>
      </c>
      <c r="CD242" s="300" t="n">
        <v>0</v>
      </c>
      <c r="CE242" s="300" t="n">
        <v>0</v>
      </c>
      <c r="CF242" s="300" t="n">
        <v>0</v>
      </c>
      <c r="CG242" s="300" t="n">
        <v>0</v>
      </c>
      <c r="CH242" s="300" t="n">
        <v>0</v>
      </c>
      <c r="CI242" s="300" t="n">
        <v>0</v>
      </c>
      <c r="CJ242" s="300" t="n">
        <v>0</v>
      </c>
      <c r="CK242" s="300" t="n">
        <v>0</v>
      </c>
      <c r="CL242" s="300" t="n">
        <v>0</v>
      </c>
      <c r="CM242" s="300" t="n">
        <v>0</v>
      </c>
      <c r="CN242" s="300" t="n">
        <v>0</v>
      </c>
      <c r="CO242" s="300" t="n">
        <v>0</v>
      </c>
      <c r="CP242" s="300" t="n">
        <v>0</v>
      </c>
      <c r="CQ242" s="300" t="n">
        <v>0</v>
      </c>
      <c r="CR242" s="300" t="n">
        <v>0</v>
      </c>
      <c r="CS242" s="300" t="n">
        <v>0</v>
      </c>
      <c r="CT242" s="300" t="n">
        <v>0</v>
      </c>
      <c r="CU242" s="300" t="n">
        <v>0</v>
      </c>
      <c r="CV242" s="300" t="n"/>
      <c r="CW242" s="300" t="n"/>
      <c r="CX242" s="326" t="n">
        <v>0</v>
      </c>
      <c r="CY242" s="300" t="n">
        <v>0</v>
      </c>
      <c r="CZ242" s="300" t="n">
        <v>0</v>
      </c>
    </row>
    <row r="243" ht="13.15" customHeight="1">
      <c r="A243" s="81">
        <f>A242</f>
        <v/>
      </c>
      <c r="B243" s="81">
        <f>B242</f>
        <v/>
      </c>
      <c r="D243" s="20" t="n"/>
      <c r="E243" s="398" t="n"/>
      <c r="F243" s="69" t="inlineStr">
        <is>
          <t>Estimated Monthly Premium</t>
        </is>
      </c>
      <c r="G243" s="94">
        <f>SUM(G239:G242)</f>
        <v/>
      </c>
      <c r="H243" s="401">
        <f>SUMPRODUCT(H239:H242,$G239:$G242)</f>
        <v/>
      </c>
      <c r="I243" s="401">
        <f>SUMPRODUCT(I239:I242,$G239:$G242)</f>
        <v/>
      </c>
      <c r="J243" s="401">
        <f>SUMPRODUCT(J239:J242,$G239:$G242)</f>
        <v/>
      </c>
      <c r="K243" s="402" t="n"/>
      <c r="L243" s="402" t="n"/>
      <c r="M243" s="402" t="n"/>
      <c r="N243" s="94" t="n">
        <v>4</v>
      </c>
      <c r="O243" s="94" t="n">
        <v>4</v>
      </c>
      <c r="P243" s="94" t="n">
        <v>4</v>
      </c>
      <c r="Q243" s="94" t="n">
        <v>5</v>
      </c>
      <c r="R243" s="94" t="n">
        <v>5</v>
      </c>
      <c r="S243" s="94">
        <f>SUM(S239:S242)</f>
        <v/>
      </c>
      <c r="T243" s="94">
        <f>SUM(T239:T242)</f>
        <v/>
      </c>
      <c r="U243" s="94">
        <f>SUM(U239:U242)</f>
        <v/>
      </c>
      <c r="V243" s="94">
        <f>SUM(V239:V242)</f>
        <v/>
      </c>
      <c r="W243" s="94">
        <f>SUM(W239:W242)</f>
        <v/>
      </c>
      <c r="X243" s="94">
        <f>SUM(X239:X242)</f>
        <v/>
      </c>
      <c r="Y243" s="94">
        <f>SUM(Y239:Y242)</f>
        <v/>
      </c>
      <c r="Z243" s="94">
        <f>SUM(Z239:Z242)</f>
        <v/>
      </c>
      <c r="AA243" s="94">
        <f>SUM(AA239:AA242)</f>
        <v/>
      </c>
      <c r="AB243" s="94">
        <f>SUM(AB239:AB242)</f>
        <v/>
      </c>
      <c r="AC243" s="94">
        <f>SUM(AC239:AC242)</f>
        <v/>
      </c>
      <c r="AD243" s="94">
        <f>SUM(AD239:AD242)</f>
        <v/>
      </c>
      <c r="AE243" s="94">
        <f>SUM(AE239:AE242)</f>
        <v/>
      </c>
      <c r="AF243" s="94">
        <f>SUM(AF239:AF242)</f>
        <v/>
      </c>
      <c r="AG243" s="94">
        <f>SUM(AG239:AG242)</f>
        <v/>
      </c>
      <c r="AH243" s="94">
        <f>SUM(AH239:AH242)</f>
        <v/>
      </c>
      <c r="AI243" s="94">
        <f>SUM(AI239:AI242)</f>
        <v/>
      </c>
      <c r="AJ243" s="94">
        <f>SUM(AJ239:AJ242)</f>
        <v/>
      </c>
      <c r="AK243" s="94">
        <f>SUM(AK239:AK242)</f>
        <v/>
      </c>
      <c r="AL243" s="94">
        <f>SUM(AL239:AL242)</f>
        <v/>
      </c>
      <c r="AM243" s="94">
        <f>SUM(AM239:AM242)</f>
        <v/>
      </c>
      <c r="AN243" s="94">
        <f>SUM(AN239:AN242)</f>
        <v/>
      </c>
      <c r="AO243" s="94">
        <f>SUM(AO239:AO242)</f>
        <v/>
      </c>
      <c r="AP243" s="94">
        <f>SUM(AP239:AP242)</f>
        <v/>
      </c>
      <c r="AQ243" s="94">
        <f>SUM(AQ239:AQ242)</f>
        <v/>
      </c>
      <c r="AR243" s="94">
        <f>SUM(AR239:AR242)</f>
        <v/>
      </c>
      <c r="AS243" s="94">
        <f>SUM(AS239:AS242)</f>
        <v/>
      </c>
      <c r="AT243" s="94">
        <f>SUM(AT239:AT242)</f>
        <v/>
      </c>
      <c r="AU243" s="94">
        <f>SUM(AU239:AU242)</f>
        <v/>
      </c>
      <c r="AV243" s="94">
        <f>SUM(AV239:AV242)</f>
        <v/>
      </c>
      <c r="AW243" s="94">
        <f>SUM(AW239:AW242)</f>
        <v/>
      </c>
      <c r="AX243" s="94">
        <f>SUM(AX239:AX242)</f>
        <v/>
      </c>
      <c r="AY243" s="94">
        <f>SUM(AY239:AY242)</f>
        <v/>
      </c>
      <c r="AZ243" s="94">
        <f>SUM(AZ239:AZ242)</f>
        <v/>
      </c>
      <c r="BA243" s="94">
        <f>SUM(BA239:BA242)</f>
        <v/>
      </c>
      <c r="BB243" s="94">
        <f>SUM(BB239:BB242)</f>
        <v/>
      </c>
      <c r="BC243" s="94">
        <f>SUM(BC239:BC242)</f>
        <v/>
      </c>
      <c r="BD243" s="94">
        <f>SUM(BD239:BD242)</f>
        <v/>
      </c>
      <c r="BE243" s="94">
        <f>SUM(BE239:BE242)</f>
        <v/>
      </c>
      <c r="BF243" s="94">
        <f>SUM(BF239:BF242)</f>
        <v/>
      </c>
      <c r="BG243" s="94">
        <f>SUM(BG239:BG242)</f>
        <v/>
      </c>
      <c r="BH243" s="94">
        <f>SUM(BH239:BH242)</f>
        <v/>
      </c>
      <c r="BI243" s="94">
        <f>SUM(BI239:BI242)</f>
        <v/>
      </c>
      <c r="BJ243" s="94">
        <f>SUM(BJ239:BJ242)</f>
        <v/>
      </c>
      <c r="BK243" s="94">
        <f>SUM(BK239:BK242)</f>
        <v/>
      </c>
      <c r="BL243" s="94">
        <f>SUM(BL239:BL242)</f>
        <v/>
      </c>
      <c r="BM243" s="94">
        <f>SUM(BM239:BM242)</f>
        <v/>
      </c>
      <c r="BN243" s="94">
        <f>SUM(BN239:BN242)</f>
        <v/>
      </c>
      <c r="BO243" s="94">
        <f>SUM(BO239:BO242)</f>
        <v/>
      </c>
      <c r="BP243" s="94">
        <f>SUM(BP239:BP242)</f>
        <v/>
      </c>
      <c r="BQ243" s="94">
        <f>SUM(BQ239:BQ242)</f>
        <v/>
      </c>
      <c r="BR243" s="94">
        <f>SUM(BR239:BR242)</f>
        <v/>
      </c>
      <c r="BS243" s="94">
        <f>SUM(BS239:BS242)</f>
        <v/>
      </c>
      <c r="BT243" s="94">
        <f>SUM(BT239:BT242)</f>
        <v/>
      </c>
      <c r="BU243" s="94">
        <f>SUM(BU239:BU242)</f>
        <v/>
      </c>
      <c r="BV243" s="94">
        <f>SUM(BV239:BV242)</f>
        <v/>
      </c>
      <c r="BW243" s="94">
        <f>SUM(BW239:BW242)</f>
        <v/>
      </c>
      <c r="BX243" s="94">
        <f>SUM(BX239:BX242)</f>
        <v/>
      </c>
      <c r="BY243" s="94">
        <f>SUM(BY239:BY242)</f>
        <v/>
      </c>
      <c r="BZ243" s="94">
        <f>SUM(BZ239:BZ242)</f>
        <v/>
      </c>
      <c r="CA243" s="94">
        <f>SUM(CA239:CA242)</f>
        <v/>
      </c>
      <c r="CB243" s="94">
        <f>SUM(CB239:CB242)</f>
        <v/>
      </c>
      <c r="CC243" s="94">
        <f>SUM(CC239:CC242)</f>
        <v/>
      </c>
      <c r="CD243" s="94">
        <f>SUM(CD239:CD242)</f>
        <v/>
      </c>
      <c r="CE243" s="94">
        <f>SUM(CE239:CE242)</f>
        <v/>
      </c>
      <c r="CF243" s="94">
        <f>SUM(CF239:CF242)</f>
        <v/>
      </c>
      <c r="CG243" s="94">
        <f>SUM(CG239:CG242)</f>
        <v/>
      </c>
      <c r="CH243" s="94">
        <f>SUM(CH239:CH242)</f>
        <v/>
      </c>
      <c r="CI243" s="94">
        <f>SUM(CI239:CI242)</f>
        <v/>
      </c>
      <c r="CJ243" s="94">
        <f>SUM(CJ239:CJ242)</f>
        <v/>
      </c>
      <c r="CK243" s="94">
        <f>SUM(CK239:CK242)</f>
        <v/>
      </c>
      <c r="CL243" s="94">
        <f>SUM(CL239:CL242)</f>
        <v/>
      </c>
      <c r="CM243" s="94">
        <f>SUM(CM239:CM242)</f>
        <v/>
      </c>
      <c r="CN243" s="94">
        <f>SUM(CN239:CN242)</f>
        <v/>
      </c>
      <c r="CO243" s="94">
        <f>SUM(CO239:CO242)</f>
        <v/>
      </c>
      <c r="CP243" s="94">
        <f>SUM(CP239:CP242)</f>
        <v/>
      </c>
      <c r="CQ243" s="94">
        <f>SUM(CQ239:CQ242)</f>
        <v/>
      </c>
      <c r="CR243" s="94">
        <f>SUM(CR239:CR242)</f>
        <v/>
      </c>
      <c r="CS243" s="94">
        <f>SUM(CS239:CS242)</f>
        <v/>
      </c>
      <c r="CT243" s="94">
        <f>SUM(CT239:CT242)</f>
        <v/>
      </c>
      <c r="CU243" s="94" t="n">
        <v>0</v>
      </c>
      <c r="CV243" s="94">
        <f>SUM(CV239:CV242)</f>
        <v/>
      </c>
      <c r="CW243" s="94">
        <f>SUM(CW239:CW242)</f>
        <v/>
      </c>
      <c r="CX243" s="94">
        <f>SUM(CX239:CX242)</f>
        <v/>
      </c>
      <c r="CY243" s="94">
        <f>SUM(CY239:CY242)</f>
        <v/>
      </c>
      <c r="CZ243" s="94">
        <f>SUM(CZ239:CZ242)</f>
        <v/>
      </c>
    </row>
    <row r="244" ht="13.15" customFormat="1" customHeight="1" s="315">
      <c r="A244" s="81">
        <f>A243</f>
        <v/>
      </c>
      <c r="B244" s="81">
        <f>B243</f>
        <v/>
      </c>
      <c r="C244" s="81" t="n"/>
      <c r="D244" s="20" t="n"/>
      <c r="E244" s="398" t="n"/>
      <c r="F244" s="12" t="n"/>
      <c r="G244" s="16" t="n"/>
      <c r="H244" s="403" t="n"/>
      <c r="I244" s="403" t="n"/>
      <c r="J244" s="403" t="n"/>
      <c r="K244" s="404" t="n"/>
      <c r="L244" s="404" t="n"/>
      <c r="M244" s="404" t="n"/>
      <c r="N244" s="16" t="n"/>
      <c r="O244" s="16" t="n"/>
      <c r="P244" s="16" t="n"/>
      <c r="Q244" s="16" t="n"/>
      <c r="R244" s="16" t="n"/>
      <c r="S244" s="16" t="n"/>
      <c r="T244" s="16" t="n"/>
      <c r="U244" s="16" t="n"/>
      <c r="V244" s="16" t="n"/>
      <c r="W244" s="16" t="n"/>
      <c r="X244" s="16" t="n"/>
      <c r="Y244" s="16" t="n"/>
      <c r="Z244" s="16" t="n"/>
      <c r="AA244" s="16" t="n"/>
      <c r="AB244" s="16" t="n"/>
      <c r="AC244" s="16" t="n"/>
      <c r="AD244" s="16" t="n"/>
      <c r="AE244" s="16" t="n"/>
      <c r="AF244" s="16" t="n"/>
      <c r="AG244" s="16" t="n"/>
      <c r="AH244" s="16" t="n"/>
      <c r="AI244" s="16" t="n"/>
      <c r="AJ244" s="16" t="n"/>
      <c r="AK244" s="16" t="n"/>
      <c r="AL244" s="16" t="n"/>
      <c r="AM244" s="16" t="n"/>
      <c r="AN244" s="16" t="n"/>
      <c r="AO244" s="16" t="n"/>
      <c r="AP244" s="16" t="n"/>
      <c r="AQ244" s="16" t="n"/>
      <c r="AR244" s="16" t="n"/>
      <c r="AS244" s="16" t="n"/>
      <c r="AT244" s="16" t="n"/>
      <c r="AU244" s="16" t="n"/>
      <c r="AV244" s="16" t="n"/>
      <c r="AW244" s="16" t="n"/>
      <c r="AX244" s="16" t="n"/>
      <c r="AY244" s="16" t="n"/>
      <c r="AZ244" s="16" t="n"/>
      <c r="BA244" s="16" t="n"/>
      <c r="BB244" s="16" t="n"/>
      <c r="BC244" s="16" t="n"/>
      <c r="BD244" s="16" t="n"/>
      <c r="BE244" s="16" t="n"/>
      <c r="BF244" s="16" t="n"/>
      <c r="BG244" s="16" t="n"/>
      <c r="BH244" s="16" t="n"/>
      <c r="BI244" s="16" t="n"/>
      <c r="BJ244" s="16" t="n"/>
      <c r="BK244" s="16" t="n"/>
      <c r="BL244" s="16" t="n"/>
      <c r="BM244" s="16" t="n"/>
      <c r="BN244" s="16" t="n"/>
      <c r="BO244" s="16" t="n"/>
      <c r="BP244" s="16" t="n"/>
      <c r="BQ244" s="16" t="n"/>
      <c r="BR244" s="16" t="n"/>
      <c r="BS244" s="16" t="n"/>
      <c r="BT244" s="16" t="n"/>
      <c r="BU244" s="16" t="n"/>
      <c r="BV244" s="16" t="n"/>
      <c r="BW244" s="16" t="n"/>
      <c r="BX244" s="16" t="n"/>
      <c r="BY244" s="16" t="n"/>
      <c r="BZ244" s="16" t="n"/>
      <c r="CA244" s="16" t="n"/>
      <c r="CB244" s="16" t="n"/>
      <c r="CC244" s="16" t="n"/>
      <c r="CD244" s="16" t="n"/>
      <c r="CE244" s="16" t="n"/>
      <c r="CF244" s="16" t="n"/>
      <c r="CG244" s="16" t="n"/>
      <c r="CH244" s="16" t="n"/>
      <c r="CI244" s="16" t="n"/>
      <c r="CJ244" s="16" t="n"/>
      <c r="CK244" s="16" t="n"/>
      <c r="CL244" s="16" t="n"/>
      <c r="CM244" s="16" t="n"/>
      <c r="CN244" s="16" t="n"/>
      <c r="CO244" s="16" t="n"/>
      <c r="CP244" s="16" t="n"/>
      <c r="CQ244" s="16" t="n"/>
      <c r="CR244" s="16" t="n"/>
      <c r="CS244" s="16" t="n"/>
      <c r="CT244" s="16" t="n"/>
      <c r="CU244" s="16" t="n"/>
      <c r="CV244" s="16" t="n"/>
      <c r="CW244" s="16" t="n"/>
      <c r="CX244" s="16" t="n"/>
      <c r="CY244" s="16" t="n"/>
      <c r="CZ244" s="16" t="n"/>
    </row>
    <row r="245" ht="13.15" customFormat="1" customHeight="1" s="315">
      <c r="A245" s="81">
        <f>A244</f>
        <v/>
      </c>
      <c r="B245" s="81">
        <f>D245</f>
        <v/>
      </c>
      <c r="C245" s="81">
        <f>A245&amp;B245&amp;F245</f>
        <v/>
      </c>
      <c r="D245" s="64" t="inlineStr">
        <is>
          <t xml:space="preserve">PRIME VALUE PLAN (Self-Insured) </t>
        </is>
      </c>
      <c r="E245" s="394">
        <f>E4</f>
        <v/>
      </c>
      <c r="F245" s="246" t="inlineStr">
        <is>
          <t>EE</t>
        </is>
      </c>
      <c r="G245" s="94" t="n">
        <v>0</v>
      </c>
      <c r="H245" s="396">
        <f>H10</f>
        <v/>
      </c>
      <c r="I245" s="396">
        <f>I10</f>
        <v/>
      </c>
      <c r="J245" s="396">
        <f>H245-I245</f>
        <v/>
      </c>
      <c r="K245" s="397" t="n"/>
      <c r="L245" s="397" t="n"/>
      <c r="M245" s="397" t="n"/>
      <c r="N245" s="94" t="n">
        <v>0</v>
      </c>
      <c r="O245" s="94" t="n">
        <v>0</v>
      </c>
      <c r="P245" s="94" t="n">
        <v>0</v>
      </c>
      <c r="Q245" s="94" t="n">
        <v>0</v>
      </c>
      <c r="R245" s="94" t="n">
        <v>0</v>
      </c>
      <c r="S245" s="94" t="n">
        <v>0</v>
      </c>
      <c r="T245" s="94" t="n">
        <v>0</v>
      </c>
      <c r="U245" s="94" t="n">
        <v>0</v>
      </c>
      <c r="V245" s="94" t="n">
        <v>0</v>
      </c>
      <c r="W245" s="94" t="n">
        <v>0</v>
      </c>
      <c r="X245" s="94" t="n">
        <v>0</v>
      </c>
      <c r="Y245" s="94" t="n">
        <v>0</v>
      </c>
      <c r="Z245" s="94" t="n">
        <v>0</v>
      </c>
      <c r="AA245" s="94" t="n">
        <v>0</v>
      </c>
      <c r="AB245" s="94" t="n">
        <v>0</v>
      </c>
      <c r="AC245" s="94" t="n">
        <v>0</v>
      </c>
      <c r="AD245" s="94" t="n">
        <v>0</v>
      </c>
      <c r="AE245" s="94" t="n">
        <v>0</v>
      </c>
      <c r="AF245" s="94" t="n">
        <v>0</v>
      </c>
      <c r="AG245" s="94" t="n">
        <v>0</v>
      </c>
      <c r="AH245" s="94" t="n">
        <v>0</v>
      </c>
      <c r="AI245" s="94" t="n">
        <v>0</v>
      </c>
      <c r="AJ245" s="94" t="n">
        <v>0</v>
      </c>
      <c r="AK245" s="94" t="n">
        <v>0</v>
      </c>
      <c r="AL245" s="94" t="n">
        <v>0</v>
      </c>
      <c r="AM245" s="94" t="n">
        <v>0</v>
      </c>
      <c r="AN245" s="94" t="n">
        <v>0</v>
      </c>
      <c r="AO245" s="94" t="n">
        <v>0</v>
      </c>
      <c r="AP245" s="94" t="n">
        <v>0</v>
      </c>
      <c r="AQ245" s="94" t="n">
        <v>0</v>
      </c>
      <c r="AR245" s="94" t="n">
        <v>0</v>
      </c>
      <c r="AS245" s="94" t="n">
        <v>0</v>
      </c>
      <c r="AT245" s="94" t="n">
        <v>0</v>
      </c>
      <c r="AU245" s="94" t="n">
        <v>0</v>
      </c>
      <c r="AV245" s="94" t="n">
        <v>0</v>
      </c>
      <c r="AW245" s="94" t="n">
        <v>0</v>
      </c>
      <c r="AX245" s="94" t="n">
        <v>0</v>
      </c>
      <c r="AY245" s="94" t="n">
        <v>0</v>
      </c>
      <c r="AZ245" s="94" t="n">
        <v>0</v>
      </c>
      <c r="BA245" s="94" t="n">
        <v>0</v>
      </c>
      <c r="BB245" s="94" t="n">
        <v>0</v>
      </c>
      <c r="BC245" s="94" t="n">
        <v>0</v>
      </c>
      <c r="BD245" s="94" t="n">
        <v>0</v>
      </c>
      <c r="BE245" s="94" t="n">
        <v>0</v>
      </c>
      <c r="BF245" s="94" t="n">
        <v>0</v>
      </c>
      <c r="BG245" s="94" t="n">
        <v>0</v>
      </c>
      <c r="BH245" s="94" t="n">
        <v>0</v>
      </c>
      <c r="BI245" s="94" t="n">
        <v>0</v>
      </c>
      <c r="BJ245" s="94" t="n">
        <v>0</v>
      </c>
      <c r="BK245" s="94" t="n">
        <v>0</v>
      </c>
      <c r="BL245" s="94" t="n">
        <v>0</v>
      </c>
      <c r="BM245" s="94" t="n">
        <v>0</v>
      </c>
      <c r="BN245" s="94" t="n">
        <v>0</v>
      </c>
      <c r="BO245" s="94" t="n">
        <v>0</v>
      </c>
      <c r="BP245" s="94" t="n">
        <v>0</v>
      </c>
      <c r="BQ245" s="94" t="n">
        <v>0</v>
      </c>
      <c r="BR245" s="94" t="n">
        <v>0</v>
      </c>
      <c r="BS245" s="94" t="n">
        <v>0</v>
      </c>
      <c r="BT245" s="94" t="n">
        <v>0</v>
      </c>
      <c r="BU245" s="94" t="n">
        <v>0</v>
      </c>
      <c r="BV245" s="94" t="n">
        <v>0</v>
      </c>
      <c r="BW245" s="94" t="n">
        <v>0</v>
      </c>
      <c r="BX245" s="94" t="n">
        <v>0</v>
      </c>
      <c r="BY245" s="94" t="n">
        <v>0</v>
      </c>
      <c r="BZ245" s="94" t="n">
        <v>0</v>
      </c>
      <c r="CA245" s="94" t="n">
        <v>0</v>
      </c>
      <c r="CB245" s="94" t="n">
        <v>0</v>
      </c>
      <c r="CC245" s="94" t="n">
        <v>0</v>
      </c>
      <c r="CD245" s="94" t="n">
        <v>0</v>
      </c>
      <c r="CE245" s="94" t="n">
        <v>0</v>
      </c>
      <c r="CF245" s="94" t="n">
        <v>0</v>
      </c>
      <c r="CG245" s="94" t="n">
        <v>0</v>
      </c>
      <c r="CH245" s="94" t="n">
        <v>0</v>
      </c>
      <c r="CI245" s="94" t="n">
        <v>0</v>
      </c>
      <c r="CJ245" s="94" t="n">
        <v>0</v>
      </c>
      <c r="CK245" s="94" t="n">
        <v>0</v>
      </c>
      <c r="CL245" s="94" t="n">
        <v>0</v>
      </c>
      <c r="CM245" s="94" t="n">
        <v>0</v>
      </c>
      <c r="CN245" s="94" t="n">
        <v>0</v>
      </c>
      <c r="CO245" s="94" t="n">
        <v>0</v>
      </c>
      <c r="CP245" s="94" t="n">
        <v>0</v>
      </c>
      <c r="CQ245" s="94" t="n">
        <v>0</v>
      </c>
      <c r="CR245" s="94" t="n">
        <v>0</v>
      </c>
      <c r="CS245" s="94" t="n">
        <v>0</v>
      </c>
      <c r="CT245" s="94" t="n">
        <v>0</v>
      </c>
      <c r="CU245" s="94" t="n">
        <v>0</v>
      </c>
      <c r="CV245" s="94" t="n"/>
      <c r="CW245" s="94" t="n"/>
      <c r="CX245" s="94" t="n">
        <v>0</v>
      </c>
      <c r="CY245" s="94" t="n">
        <v>0</v>
      </c>
      <c r="CZ245" s="94" t="n">
        <v>0</v>
      </c>
    </row>
    <row r="246" ht="13.15" customFormat="1" customHeight="1" s="315">
      <c r="A246" s="81">
        <f>A245</f>
        <v/>
      </c>
      <c r="B246" s="81">
        <f>B245</f>
        <v/>
      </c>
      <c r="C246" s="81">
        <f>A246&amp;B246&amp;F246</f>
        <v/>
      </c>
      <c r="D246" s="22" t="n"/>
      <c r="E246" s="398" t="n"/>
      <c r="F246" s="246" t="inlineStr">
        <is>
          <t>EE &amp; Spouse</t>
        </is>
      </c>
      <c r="G246" s="94" t="n">
        <v>0</v>
      </c>
      <c r="H246" s="396">
        <f>H11</f>
        <v/>
      </c>
      <c r="I246" s="396">
        <f>I11</f>
        <v/>
      </c>
      <c r="J246" s="396">
        <f>H246-I246</f>
        <v/>
      </c>
      <c r="K246" s="397" t="n"/>
      <c r="L246" s="397" t="n"/>
      <c r="M246" s="397" t="n"/>
      <c r="N246" s="94" t="n">
        <v>0</v>
      </c>
      <c r="O246" s="94" t="n">
        <v>0</v>
      </c>
      <c r="P246" s="94" t="n">
        <v>0</v>
      </c>
      <c r="Q246" s="94" t="n">
        <v>0</v>
      </c>
      <c r="R246" s="94" t="n">
        <v>0</v>
      </c>
      <c r="S246" s="94" t="n">
        <v>0</v>
      </c>
      <c r="T246" s="94" t="n">
        <v>0</v>
      </c>
      <c r="U246" s="94" t="n">
        <v>0</v>
      </c>
      <c r="V246" s="94" t="n">
        <v>0</v>
      </c>
      <c r="W246" s="94" t="n">
        <v>0</v>
      </c>
      <c r="X246" s="94" t="n">
        <v>0</v>
      </c>
      <c r="Y246" s="94" t="n">
        <v>0</v>
      </c>
      <c r="Z246" s="94" t="n">
        <v>0</v>
      </c>
      <c r="AA246" s="94" t="n">
        <v>0</v>
      </c>
      <c r="AB246" s="94" t="n">
        <v>0</v>
      </c>
      <c r="AC246" s="94" t="n">
        <v>0</v>
      </c>
      <c r="AD246" s="94" t="n">
        <v>0</v>
      </c>
      <c r="AE246" s="94" t="n">
        <v>0</v>
      </c>
      <c r="AF246" s="94" t="n">
        <v>0</v>
      </c>
      <c r="AG246" s="94" t="n">
        <v>0</v>
      </c>
      <c r="AH246" s="94" t="n">
        <v>0</v>
      </c>
      <c r="AI246" s="94" t="n">
        <v>0</v>
      </c>
      <c r="AJ246" s="94" t="n">
        <v>0</v>
      </c>
      <c r="AK246" s="94" t="n">
        <v>0</v>
      </c>
      <c r="AL246" s="94" t="n">
        <v>0</v>
      </c>
      <c r="AM246" s="94" t="n">
        <v>0</v>
      </c>
      <c r="AN246" s="94" t="n">
        <v>0</v>
      </c>
      <c r="AO246" s="94" t="n">
        <v>0</v>
      </c>
      <c r="AP246" s="94" t="n">
        <v>0</v>
      </c>
      <c r="AQ246" s="94" t="n">
        <v>0</v>
      </c>
      <c r="AR246" s="94" t="n">
        <v>0</v>
      </c>
      <c r="AS246" s="94" t="n">
        <v>0</v>
      </c>
      <c r="AT246" s="94" t="n">
        <v>0</v>
      </c>
      <c r="AU246" s="94" t="n">
        <v>0</v>
      </c>
      <c r="AV246" s="94" t="n">
        <v>0</v>
      </c>
      <c r="AW246" s="94" t="n">
        <v>0</v>
      </c>
      <c r="AX246" s="94" t="n">
        <v>0</v>
      </c>
      <c r="AY246" s="94" t="n">
        <v>0</v>
      </c>
      <c r="AZ246" s="94" t="n">
        <v>0</v>
      </c>
      <c r="BA246" s="94" t="n">
        <v>0</v>
      </c>
      <c r="BB246" s="94" t="n">
        <v>0</v>
      </c>
      <c r="BC246" s="94" t="n">
        <v>0</v>
      </c>
      <c r="BD246" s="94" t="n">
        <v>0</v>
      </c>
      <c r="BE246" s="94" t="n">
        <v>0</v>
      </c>
      <c r="BF246" s="94" t="n">
        <v>0</v>
      </c>
      <c r="BG246" s="94" t="n">
        <v>0</v>
      </c>
      <c r="BH246" s="94" t="n">
        <v>0</v>
      </c>
      <c r="BI246" s="94" t="n">
        <v>0</v>
      </c>
      <c r="BJ246" s="94" t="n">
        <v>0</v>
      </c>
      <c r="BK246" s="94" t="n">
        <v>0</v>
      </c>
      <c r="BL246" s="94" t="n">
        <v>0</v>
      </c>
      <c r="BM246" s="94" t="n">
        <v>0</v>
      </c>
      <c r="BN246" s="94" t="n">
        <v>0</v>
      </c>
      <c r="BO246" s="94" t="n">
        <v>0</v>
      </c>
      <c r="BP246" s="94" t="n">
        <v>0</v>
      </c>
      <c r="BQ246" s="94" t="n">
        <v>0</v>
      </c>
      <c r="BR246" s="94" t="n">
        <v>0</v>
      </c>
      <c r="BS246" s="94" t="n">
        <v>0</v>
      </c>
      <c r="BT246" s="94" t="n">
        <v>0</v>
      </c>
      <c r="BU246" s="94" t="n">
        <v>0</v>
      </c>
      <c r="BV246" s="94" t="n">
        <v>0</v>
      </c>
      <c r="BW246" s="94" t="n">
        <v>0</v>
      </c>
      <c r="BX246" s="94" t="n">
        <v>0</v>
      </c>
      <c r="BY246" s="94" t="n">
        <v>0</v>
      </c>
      <c r="BZ246" s="94" t="n">
        <v>0</v>
      </c>
      <c r="CA246" s="94" t="n">
        <v>0</v>
      </c>
      <c r="CB246" s="94" t="n">
        <v>0</v>
      </c>
      <c r="CC246" s="94" t="n">
        <v>0</v>
      </c>
      <c r="CD246" s="94" t="n">
        <v>0</v>
      </c>
      <c r="CE246" s="94" t="n">
        <v>0</v>
      </c>
      <c r="CF246" s="94" t="n">
        <v>0</v>
      </c>
      <c r="CG246" s="94" t="n">
        <v>0</v>
      </c>
      <c r="CH246" s="94" t="n">
        <v>0</v>
      </c>
      <c r="CI246" s="94" t="n">
        <v>0</v>
      </c>
      <c r="CJ246" s="94" t="n">
        <v>0</v>
      </c>
      <c r="CK246" s="94" t="n">
        <v>0</v>
      </c>
      <c r="CL246" s="94" t="n">
        <v>0</v>
      </c>
      <c r="CM246" s="94" t="n">
        <v>0</v>
      </c>
      <c r="CN246" s="94" t="n">
        <v>0</v>
      </c>
      <c r="CO246" s="94" t="n">
        <v>0</v>
      </c>
      <c r="CP246" s="94" t="n">
        <v>0</v>
      </c>
      <c r="CQ246" s="94" t="n">
        <v>0</v>
      </c>
      <c r="CR246" s="94" t="n">
        <v>0</v>
      </c>
      <c r="CS246" s="94" t="n">
        <v>0</v>
      </c>
      <c r="CT246" s="94" t="n">
        <v>0</v>
      </c>
      <c r="CU246" s="94" t="n">
        <v>0</v>
      </c>
      <c r="CV246" s="94" t="n"/>
      <c r="CW246" s="94" t="n"/>
      <c r="CX246" s="94" t="n">
        <v>0</v>
      </c>
      <c r="CY246" s="94" t="n">
        <v>0</v>
      </c>
      <c r="CZ246" s="94" t="n">
        <v>0</v>
      </c>
    </row>
    <row r="247" ht="13.15" customFormat="1" customHeight="1" s="315">
      <c r="A247" s="81">
        <f>A246</f>
        <v/>
      </c>
      <c r="B247" s="81">
        <f>B246</f>
        <v/>
      </c>
      <c r="C247" s="81">
        <f>A247&amp;B247&amp;F247</f>
        <v/>
      </c>
      <c r="D247" s="22" t="n"/>
      <c r="E247" s="398" t="n"/>
      <c r="F247" s="246" t="inlineStr">
        <is>
          <t>EE &amp; Child(ren)</t>
        </is>
      </c>
      <c r="G247" s="94" t="n">
        <v>0</v>
      </c>
      <c r="H247" s="396">
        <f>H12</f>
        <v/>
      </c>
      <c r="I247" s="396">
        <f>I12</f>
        <v/>
      </c>
      <c r="J247" s="396">
        <f>H247-I247</f>
        <v/>
      </c>
      <c r="K247" s="397" t="n"/>
      <c r="L247" s="397" t="n"/>
      <c r="M247" s="397" t="n"/>
      <c r="N247" s="94" t="n">
        <v>0</v>
      </c>
      <c r="O247" s="94" t="n">
        <v>0</v>
      </c>
      <c r="P247" s="94" t="n">
        <v>0</v>
      </c>
      <c r="Q247" s="94" t="n">
        <v>0</v>
      </c>
      <c r="R247" s="94" t="n">
        <v>0</v>
      </c>
      <c r="S247" s="94" t="n">
        <v>0</v>
      </c>
      <c r="T247" s="94" t="n">
        <v>0</v>
      </c>
      <c r="U247" s="94" t="n">
        <v>0</v>
      </c>
      <c r="V247" s="94" t="n">
        <v>0</v>
      </c>
      <c r="W247" s="94" t="n">
        <v>0</v>
      </c>
      <c r="X247" s="94" t="n">
        <v>0</v>
      </c>
      <c r="Y247" s="94" t="n">
        <v>0</v>
      </c>
      <c r="Z247" s="94" t="n">
        <v>0</v>
      </c>
      <c r="AA247" s="94" t="n">
        <v>0</v>
      </c>
      <c r="AB247" s="94" t="n">
        <v>0</v>
      </c>
      <c r="AC247" s="94" t="n">
        <v>0</v>
      </c>
      <c r="AD247" s="94" t="n">
        <v>0</v>
      </c>
      <c r="AE247" s="94" t="n">
        <v>0</v>
      </c>
      <c r="AF247" s="94" t="n">
        <v>0</v>
      </c>
      <c r="AG247" s="94" t="n">
        <v>0</v>
      </c>
      <c r="AH247" s="94" t="n">
        <v>0</v>
      </c>
      <c r="AI247" s="94" t="n">
        <v>0</v>
      </c>
      <c r="AJ247" s="94" t="n">
        <v>0</v>
      </c>
      <c r="AK247" s="94" t="n">
        <v>0</v>
      </c>
      <c r="AL247" s="94" t="n">
        <v>0</v>
      </c>
      <c r="AM247" s="94" t="n">
        <v>0</v>
      </c>
      <c r="AN247" s="94" t="n">
        <v>0</v>
      </c>
      <c r="AO247" s="94" t="n">
        <v>0</v>
      </c>
      <c r="AP247" s="94" t="n">
        <v>0</v>
      </c>
      <c r="AQ247" s="94" t="n">
        <v>0</v>
      </c>
      <c r="AR247" s="94" t="n">
        <v>0</v>
      </c>
      <c r="AS247" s="94" t="n">
        <v>0</v>
      </c>
      <c r="AT247" s="94" t="n">
        <v>0</v>
      </c>
      <c r="AU247" s="94" t="n">
        <v>0</v>
      </c>
      <c r="AV247" s="94" t="n">
        <v>0</v>
      </c>
      <c r="AW247" s="94" t="n">
        <v>0</v>
      </c>
      <c r="AX247" s="94" t="n">
        <v>0</v>
      </c>
      <c r="AY247" s="94" t="n">
        <v>0</v>
      </c>
      <c r="AZ247" s="94" t="n">
        <v>0</v>
      </c>
      <c r="BA247" s="94" t="n">
        <v>0</v>
      </c>
      <c r="BB247" s="94" t="n">
        <v>0</v>
      </c>
      <c r="BC247" s="94" t="n">
        <v>0</v>
      </c>
      <c r="BD247" s="94" t="n">
        <v>0</v>
      </c>
      <c r="BE247" s="94" t="n">
        <v>0</v>
      </c>
      <c r="BF247" s="94" t="n">
        <v>0</v>
      </c>
      <c r="BG247" s="94" t="n">
        <v>0</v>
      </c>
      <c r="BH247" s="94" t="n">
        <v>0</v>
      </c>
      <c r="BI247" s="94" t="n">
        <v>0</v>
      </c>
      <c r="BJ247" s="94" t="n">
        <v>0</v>
      </c>
      <c r="BK247" s="94" t="n">
        <v>0</v>
      </c>
      <c r="BL247" s="94" t="n">
        <v>0</v>
      </c>
      <c r="BM247" s="94" t="n">
        <v>0</v>
      </c>
      <c r="BN247" s="94" t="n">
        <v>0</v>
      </c>
      <c r="BO247" s="94" t="n">
        <v>0</v>
      </c>
      <c r="BP247" s="94" t="n">
        <v>0</v>
      </c>
      <c r="BQ247" s="94" t="n">
        <v>0</v>
      </c>
      <c r="BR247" s="94" t="n">
        <v>0</v>
      </c>
      <c r="BS247" s="94" t="n">
        <v>0</v>
      </c>
      <c r="BT247" s="94" t="n">
        <v>0</v>
      </c>
      <c r="BU247" s="94" t="n">
        <v>0</v>
      </c>
      <c r="BV247" s="94" t="n">
        <v>0</v>
      </c>
      <c r="BW247" s="94" t="n">
        <v>0</v>
      </c>
      <c r="BX247" s="94" t="n">
        <v>0</v>
      </c>
      <c r="BY247" s="94" t="n">
        <v>0</v>
      </c>
      <c r="BZ247" s="94" t="n">
        <v>0</v>
      </c>
      <c r="CA247" s="94" t="n">
        <v>0</v>
      </c>
      <c r="CB247" s="94" t="n">
        <v>0</v>
      </c>
      <c r="CC247" s="94" t="n">
        <v>0</v>
      </c>
      <c r="CD247" s="94" t="n">
        <v>0</v>
      </c>
      <c r="CE247" s="94" t="n">
        <v>0</v>
      </c>
      <c r="CF247" s="94" t="n">
        <v>0</v>
      </c>
      <c r="CG247" s="94" t="n">
        <v>0</v>
      </c>
      <c r="CH247" s="94" t="n">
        <v>0</v>
      </c>
      <c r="CI247" s="94" t="n">
        <v>0</v>
      </c>
      <c r="CJ247" s="94" t="n">
        <v>0</v>
      </c>
      <c r="CK247" s="94" t="n">
        <v>0</v>
      </c>
      <c r="CL247" s="94" t="n">
        <v>0</v>
      </c>
      <c r="CM247" s="94" t="n">
        <v>0</v>
      </c>
      <c r="CN247" s="94" t="n">
        <v>0</v>
      </c>
      <c r="CO247" s="94" t="n">
        <v>0</v>
      </c>
      <c r="CP247" s="94" t="n">
        <v>0</v>
      </c>
      <c r="CQ247" s="94" t="n">
        <v>0</v>
      </c>
      <c r="CR247" s="94" t="n">
        <v>0</v>
      </c>
      <c r="CS247" s="94" t="n">
        <v>0</v>
      </c>
      <c r="CT247" s="94" t="n">
        <v>0</v>
      </c>
      <c r="CU247" s="94" t="n">
        <v>0</v>
      </c>
      <c r="CV247" s="94" t="n"/>
      <c r="CW247" s="94" t="n"/>
      <c r="CX247" s="94" t="n">
        <v>0</v>
      </c>
      <c r="CY247" s="94" t="n">
        <v>0</v>
      </c>
      <c r="CZ247" s="94" t="n">
        <v>0</v>
      </c>
    </row>
    <row r="248" ht="13.15" customFormat="1" customHeight="1" s="315">
      <c r="A248" s="81">
        <f>A247</f>
        <v/>
      </c>
      <c r="B248" s="81">
        <f>B247</f>
        <v/>
      </c>
      <c r="C248" s="81">
        <f>A248&amp;B248&amp;F248</f>
        <v/>
      </c>
      <c r="D248" s="22" t="n"/>
      <c r="E248" s="398" t="n"/>
      <c r="F248" s="246" t="inlineStr">
        <is>
          <t>EE &amp; Family</t>
        </is>
      </c>
      <c r="G248" s="250" t="n">
        <v>0</v>
      </c>
      <c r="H248" s="400">
        <f>H13</f>
        <v/>
      </c>
      <c r="I248" s="400">
        <f>I13</f>
        <v/>
      </c>
      <c r="J248" s="400">
        <f>H248-I248</f>
        <v/>
      </c>
      <c r="K248" s="408" t="n"/>
      <c r="L248" s="408" t="n"/>
      <c r="M248" s="408" t="n"/>
      <c r="N248" s="250" t="n">
        <v>0</v>
      </c>
      <c r="O248" s="250" t="n">
        <v>0</v>
      </c>
      <c r="P248" s="250" t="n">
        <v>0</v>
      </c>
      <c r="Q248" s="250" t="n">
        <v>0</v>
      </c>
      <c r="R248" s="250" t="n">
        <v>0</v>
      </c>
      <c r="S248" s="250" t="n">
        <v>0</v>
      </c>
      <c r="T248" s="250" t="n">
        <v>0</v>
      </c>
      <c r="U248" s="250" t="n">
        <v>0</v>
      </c>
      <c r="V248" s="250" t="n">
        <v>0</v>
      </c>
      <c r="W248" s="250" t="n">
        <v>0</v>
      </c>
      <c r="X248" s="250" t="n">
        <v>0</v>
      </c>
      <c r="Y248" s="250" t="n">
        <v>0</v>
      </c>
      <c r="Z248" s="250" t="n">
        <v>0</v>
      </c>
      <c r="AA248" s="250" t="n">
        <v>0</v>
      </c>
      <c r="AB248" s="250" t="n">
        <v>0</v>
      </c>
      <c r="AC248" s="250" t="n">
        <v>0</v>
      </c>
      <c r="AD248" s="250" t="n">
        <v>0</v>
      </c>
      <c r="AE248" s="250" t="n">
        <v>0</v>
      </c>
      <c r="AF248" s="250" t="n">
        <v>0</v>
      </c>
      <c r="AG248" s="250" t="n">
        <v>0</v>
      </c>
      <c r="AH248" s="250" t="n">
        <v>0</v>
      </c>
      <c r="AI248" s="250" t="n">
        <v>0</v>
      </c>
      <c r="AJ248" s="250" t="n">
        <v>0</v>
      </c>
      <c r="AK248" s="250" t="n">
        <v>0</v>
      </c>
      <c r="AL248" s="250" t="n">
        <v>0</v>
      </c>
      <c r="AM248" s="250" t="n">
        <v>0</v>
      </c>
      <c r="AN248" s="250" t="n">
        <v>0</v>
      </c>
      <c r="AO248" s="250" t="n">
        <v>0</v>
      </c>
      <c r="AP248" s="250" t="n">
        <v>0</v>
      </c>
      <c r="AQ248" s="250" t="n">
        <v>0</v>
      </c>
      <c r="AR248" s="250" t="n">
        <v>0</v>
      </c>
      <c r="AS248" s="250" t="n">
        <v>0</v>
      </c>
      <c r="AT248" s="250" t="n">
        <v>0</v>
      </c>
      <c r="AU248" s="250" t="n">
        <v>0</v>
      </c>
      <c r="AV248" s="250" t="n">
        <v>0</v>
      </c>
      <c r="AW248" s="250" t="n">
        <v>0</v>
      </c>
      <c r="AX248" s="250" t="n">
        <v>0</v>
      </c>
      <c r="AY248" s="250" t="n">
        <v>0</v>
      </c>
      <c r="AZ248" s="250" t="n">
        <v>0</v>
      </c>
      <c r="BA248" s="250" t="n">
        <v>0</v>
      </c>
      <c r="BB248" s="250" t="n">
        <v>0</v>
      </c>
      <c r="BC248" s="250" t="n">
        <v>0</v>
      </c>
      <c r="BD248" s="250" t="n">
        <v>0</v>
      </c>
      <c r="BE248" s="250" t="n">
        <v>0</v>
      </c>
      <c r="BF248" s="250" t="n">
        <v>0</v>
      </c>
      <c r="BG248" s="250" t="n">
        <v>0</v>
      </c>
      <c r="BH248" s="250" t="n">
        <v>0</v>
      </c>
      <c r="BI248" s="250" t="n">
        <v>0</v>
      </c>
      <c r="BJ248" s="250" t="n">
        <v>0</v>
      </c>
      <c r="BK248" s="250" t="n">
        <v>0</v>
      </c>
      <c r="BL248" s="250" t="n">
        <v>0</v>
      </c>
      <c r="BM248" s="250" t="n">
        <v>0</v>
      </c>
      <c r="BN248" s="250" t="n">
        <v>0</v>
      </c>
      <c r="BO248" s="250" t="n">
        <v>0</v>
      </c>
      <c r="BP248" s="250" t="n">
        <v>0</v>
      </c>
      <c r="BQ248" s="250" t="n">
        <v>0</v>
      </c>
      <c r="BR248" s="250" t="n">
        <v>0</v>
      </c>
      <c r="BS248" s="250" t="n">
        <v>0</v>
      </c>
      <c r="BT248" s="250" t="n">
        <v>0</v>
      </c>
      <c r="BU248" s="250" t="n">
        <v>0</v>
      </c>
      <c r="BV248" s="250" t="n">
        <v>0</v>
      </c>
      <c r="BW248" s="250" t="n">
        <v>0</v>
      </c>
      <c r="BX248" s="250" t="n">
        <v>0</v>
      </c>
      <c r="BY248" s="250" t="n">
        <v>0</v>
      </c>
      <c r="BZ248" s="250" t="n">
        <v>0</v>
      </c>
      <c r="CA248" s="250" t="n">
        <v>0</v>
      </c>
      <c r="CB248" s="250" t="n">
        <v>0</v>
      </c>
      <c r="CC248" s="250" t="n">
        <v>0</v>
      </c>
      <c r="CD248" s="250" t="n">
        <v>0</v>
      </c>
      <c r="CE248" s="250" t="n">
        <v>0</v>
      </c>
      <c r="CF248" s="250" t="n">
        <v>0</v>
      </c>
      <c r="CG248" s="250" t="n">
        <v>0</v>
      </c>
      <c r="CH248" s="250" t="n">
        <v>0</v>
      </c>
      <c r="CI248" s="250" t="n">
        <v>0</v>
      </c>
      <c r="CJ248" s="250" t="n">
        <v>0</v>
      </c>
      <c r="CK248" s="250" t="n">
        <v>0</v>
      </c>
      <c r="CL248" s="250" t="n">
        <v>0</v>
      </c>
      <c r="CM248" s="250" t="n">
        <v>0</v>
      </c>
      <c r="CN248" s="250" t="n">
        <v>0</v>
      </c>
      <c r="CO248" s="250" t="n">
        <v>0</v>
      </c>
      <c r="CP248" s="250" t="n">
        <v>0</v>
      </c>
      <c r="CQ248" s="250" t="n">
        <v>0</v>
      </c>
      <c r="CR248" s="250" t="n">
        <v>0</v>
      </c>
      <c r="CS248" s="250" t="n">
        <v>0</v>
      </c>
      <c r="CT248" s="250" t="n">
        <v>0</v>
      </c>
      <c r="CU248" s="250" t="n">
        <v>0</v>
      </c>
      <c r="CV248" s="250" t="n"/>
      <c r="CW248" s="250" t="n"/>
      <c r="CX248" s="250" t="n">
        <v>0</v>
      </c>
      <c r="CY248" s="250" t="n">
        <v>0</v>
      </c>
      <c r="CZ248" s="250" t="n">
        <v>0</v>
      </c>
    </row>
    <row r="249" ht="13.15" customFormat="1" customHeight="1" s="315">
      <c r="A249" s="81">
        <f>A248</f>
        <v/>
      </c>
      <c r="B249" s="81">
        <f>B248</f>
        <v/>
      </c>
      <c r="C249" s="81" t="n"/>
      <c r="D249" s="20" t="n"/>
      <c r="E249" s="398" t="n"/>
      <c r="F249" s="69" t="inlineStr">
        <is>
          <t>Estimated Monthly Premium</t>
        </is>
      </c>
      <c r="G249" s="94">
        <f>SUM(G245:G248)</f>
        <v/>
      </c>
      <c r="H249" s="401">
        <f>SUMPRODUCT(H245:H248,$G245:$G248)</f>
        <v/>
      </c>
      <c r="I249" s="401">
        <f>SUMPRODUCT(I245:I248,$G245:$G248)</f>
        <v/>
      </c>
      <c r="J249" s="401">
        <f>SUMPRODUCT(J245:J248,$G245:$G248)</f>
        <v/>
      </c>
      <c r="K249" s="402" t="n"/>
      <c r="L249" s="402" t="n"/>
      <c r="M249" s="402" t="n"/>
      <c r="N249" s="94" t="n">
        <v>0</v>
      </c>
      <c r="O249" s="94" t="n">
        <v>0</v>
      </c>
      <c r="P249" s="94" t="n">
        <v>0</v>
      </c>
      <c r="Q249" s="94" t="n">
        <v>0</v>
      </c>
      <c r="R249" s="94" t="n">
        <v>0</v>
      </c>
      <c r="S249" s="94">
        <f>SUM(S245:S248)</f>
        <v/>
      </c>
      <c r="T249" s="94">
        <f>SUM(T245:T248)</f>
        <v/>
      </c>
      <c r="U249" s="94">
        <f>SUM(U245:U248)</f>
        <v/>
      </c>
      <c r="V249" s="94">
        <f>SUM(V245:V248)</f>
        <v/>
      </c>
      <c r="W249" s="94">
        <f>SUM(W245:W248)</f>
        <v/>
      </c>
      <c r="X249" s="94">
        <f>SUM(X245:X248)</f>
        <v/>
      </c>
      <c r="Y249" s="94">
        <f>SUM(Y245:Y248)</f>
        <v/>
      </c>
      <c r="Z249" s="94">
        <f>SUM(Z245:Z248)</f>
        <v/>
      </c>
      <c r="AA249" s="94">
        <f>SUM(AA245:AA248)</f>
        <v/>
      </c>
      <c r="AB249" s="94">
        <f>SUM(AB245:AB248)</f>
        <v/>
      </c>
      <c r="AC249" s="94">
        <f>SUM(AC245:AC248)</f>
        <v/>
      </c>
      <c r="AD249" s="94">
        <f>SUM(AD245:AD248)</f>
        <v/>
      </c>
      <c r="AE249" s="94">
        <f>SUM(AE245:AE248)</f>
        <v/>
      </c>
      <c r="AF249" s="94">
        <f>SUM(AF245:AF248)</f>
        <v/>
      </c>
      <c r="AG249" s="94">
        <f>SUM(AG245:AG248)</f>
        <v/>
      </c>
      <c r="AH249" s="94">
        <f>SUM(AH245:AH248)</f>
        <v/>
      </c>
      <c r="AI249" s="94">
        <f>SUM(AI245:AI248)</f>
        <v/>
      </c>
      <c r="AJ249" s="94">
        <f>SUM(AJ245:AJ248)</f>
        <v/>
      </c>
      <c r="AK249" s="94">
        <f>SUM(AK245:AK248)</f>
        <v/>
      </c>
      <c r="AL249" s="94">
        <f>SUM(AL245:AL248)</f>
        <v/>
      </c>
      <c r="AM249" s="94">
        <f>SUM(AM245:AM248)</f>
        <v/>
      </c>
      <c r="AN249" s="94">
        <f>SUM(AN245:AN248)</f>
        <v/>
      </c>
      <c r="AO249" s="94">
        <f>SUM(AO245:AO248)</f>
        <v/>
      </c>
      <c r="AP249" s="94">
        <f>SUM(AP245:AP248)</f>
        <v/>
      </c>
      <c r="AQ249" s="94">
        <f>SUM(AQ245:AQ248)</f>
        <v/>
      </c>
      <c r="AR249" s="94">
        <f>SUM(AR245:AR248)</f>
        <v/>
      </c>
      <c r="AS249" s="94">
        <f>SUM(AS245:AS248)</f>
        <v/>
      </c>
      <c r="AT249" s="94">
        <f>SUM(AT245:AT248)</f>
        <v/>
      </c>
      <c r="AU249" s="94">
        <f>SUM(AU245:AU248)</f>
        <v/>
      </c>
      <c r="AV249" s="94">
        <f>SUM(AV245:AV248)</f>
        <v/>
      </c>
      <c r="AW249" s="94">
        <f>SUM(AW245:AW248)</f>
        <v/>
      </c>
      <c r="AX249" s="94">
        <f>SUM(AX245:AX248)</f>
        <v/>
      </c>
      <c r="AY249" s="94">
        <f>SUM(AY245:AY248)</f>
        <v/>
      </c>
      <c r="AZ249" s="94">
        <f>SUM(AZ245:AZ248)</f>
        <v/>
      </c>
      <c r="BA249" s="94">
        <f>SUM(BA245:BA248)</f>
        <v/>
      </c>
      <c r="BB249" s="94">
        <f>SUM(BB245:BB248)</f>
        <v/>
      </c>
      <c r="BC249" s="94">
        <f>SUM(BC245:BC248)</f>
        <v/>
      </c>
      <c r="BD249" s="94">
        <f>SUM(BD245:BD248)</f>
        <v/>
      </c>
      <c r="BE249" s="94">
        <f>SUM(BE245:BE248)</f>
        <v/>
      </c>
      <c r="BF249" s="94">
        <f>SUM(BF245:BF248)</f>
        <v/>
      </c>
      <c r="BG249" s="94">
        <f>SUM(BG245:BG248)</f>
        <v/>
      </c>
      <c r="BH249" s="94">
        <f>SUM(BH245:BH248)</f>
        <v/>
      </c>
      <c r="BI249" s="94">
        <f>SUM(BI245:BI248)</f>
        <v/>
      </c>
      <c r="BJ249" s="94">
        <f>SUM(BJ245:BJ248)</f>
        <v/>
      </c>
      <c r="BK249" s="94">
        <f>SUM(BK245:BK248)</f>
        <v/>
      </c>
      <c r="BL249" s="94">
        <f>SUM(BL245:BL248)</f>
        <v/>
      </c>
      <c r="BM249" s="94">
        <f>SUM(BM245:BM248)</f>
        <v/>
      </c>
      <c r="BN249" s="94">
        <f>SUM(BN245:BN248)</f>
        <v/>
      </c>
      <c r="BO249" s="94">
        <f>SUM(BO245:BO248)</f>
        <v/>
      </c>
      <c r="BP249" s="94">
        <f>SUM(BP245:BP248)</f>
        <v/>
      </c>
      <c r="BQ249" s="94">
        <f>SUM(BQ245:BQ248)</f>
        <v/>
      </c>
      <c r="BR249" s="94">
        <f>SUM(BR245:BR248)</f>
        <v/>
      </c>
      <c r="BS249" s="94">
        <f>SUM(BS245:BS248)</f>
        <v/>
      </c>
      <c r="BT249" s="94">
        <f>SUM(BT245:BT248)</f>
        <v/>
      </c>
      <c r="BU249" s="94">
        <f>SUM(BU245:BU248)</f>
        <v/>
      </c>
      <c r="BV249" s="94">
        <f>SUM(BV245:BV248)</f>
        <v/>
      </c>
      <c r="BW249" s="94">
        <f>SUM(BW245:BW248)</f>
        <v/>
      </c>
      <c r="BX249" s="94">
        <f>SUM(BX245:BX248)</f>
        <v/>
      </c>
      <c r="BY249" s="94">
        <f>SUM(BY245:BY248)</f>
        <v/>
      </c>
      <c r="BZ249" s="94">
        <f>SUM(BZ245:BZ248)</f>
        <v/>
      </c>
      <c r="CA249" s="94">
        <f>SUM(CA245:CA248)</f>
        <v/>
      </c>
      <c r="CB249" s="94">
        <f>SUM(CB245:CB248)</f>
        <v/>
      </c>
      <c r="CC249" s="94">
        <f>SUM(CC245:CC248)</f>
        <v/>
      </c>
      <c r="CD249" s="94">
        <f>SUM(CD245:CD248)</f>
        <v/>
      </c>
      <c r="CE249" s="94">
        <f>SUM(CE245:CE248)</f>
        <v/>
      </c>
      <c r="CF249" s="94">
        <f>SUM(CF245:CF248)</f>
        <v/>
      </c>
      <c r="CG249" s="94">
        <f>SUM(CG245:CG248)</f>
        <v/>
      </c>
      <c r="CH249" s="94">
        <f>SUM(CH245:CH248)</f>
        <v/>
      </c>
      <c r="CI249" s="94">
        <f>SUM(CI245:CI248)</f>
        <v/>
      </c>
      <c r="CJ249" s="94">
        <f>SUM(CJ245:CJ248)</f>
        <v/>
      </c>
      <c r="CK249" s="94">
        <f>SUM(CK245:CK248)</f>
        <v/>
      </c>
      <c r="CL249" s="94">
        <f>SUM(CL245:CL248)</f>
        <v/>
      </c>
      <c r="CM249" s="94">
        <f>SUM(CM245:CM248)</f>
        <v/>
      </c>
      <c r="CN249" s="94">
        <f>SUM(CN245:CN248)</f>
        <v/>
      </c>
      <c r="CO249" s="94">
        <f>SUM(CO245:CO248)</f>
        <v/>
      </c>
      <c r="CP249" s="94">
        <f>SUM(CP245:CP248)</f>
        <v/>
      </c>
      <c r="CQ249" s="94">
        <f>SUM(CQ245:CQ248)</f>
        <v/>
      </c>
      <c r="CR249" s="94">
        <f>SUM(CR245:CR248)</f>
        <v/>
      </c>
      <c r="CS249" s="94">
        <f>SUM(CS245:CS248)</f>
        <v/>
      </c>
      <c r="CT249" s="94">
        <f>SUM(CT245:CT248)</f>
        <v/>
      </c>
      <c r="CU249" s="94" t="n">
        <v>0</v>
      </c>
      <c r="CV249" s="94">
        <f>SUM(CV245:CV248)</f>
        <v/>
      </c>
      <c r="CW249" s="94">
        <f>SUM(CW245:CW248)</f>
        <v/>
      </c>
      <c r="CX249" s="94">
        <f>SUM(CX245:CX248)</f>
        <v/>
      </c>
      <c r="CY249" s="94">
        <f>SUM(CY245:CY248)</f>
        <v/>
      </c>
      <c r="CZ249" s="94">
        <f>SUM(CZ245:CZ248)</f>
        <v/>
      </c>
    </row>
    <row r="250" ht="13.15" customFormat="1" customHeight="1" s="315">
      <c r="A250" s="81">
        <f>A249</f>
        <v/>
      </c>
      <c r="B250" s="81">
        <f>B249</f>
        <v/>
      </c>
      <c r="C250" s="81" t="n"/>
      <c r="D250" s="20" t="n"/>
      <c r="E250" s="398" t="n"/>
      <c r="F250" s="12" t="n"/>
      <c r="G250" s="16" t="n"/>
      <c r="H250" s="403" t="n"/>
      <c r="I250" s="403" t="n"/>
      <c r="J250" s="403" t="n"/>
      <c r="K250" s="404" t="n"/>
      <c r="L250" s="404" t="n"/>
      <c r="M250" s="404" t="n"/>
      <c r="N250" s="16" t="n"/>
      <c r="O250" s="16" t="n"/>
      <c r="P250" s="16" t="n"/>
      <c r="Q250" s="16" t="n"/>
      <c r="R250" s="16" t="n"/>
      <c r="S250" s="16" t="n"/>
      <c r="T250" s="16" t="n"/>
      <c r="U250" s="16" t="n"/>
      <c r="V250" s="16" t="n"/>
      <c r="W250" s="16" t="n"/>
      <c r="X250" s="16" t="n"/>
      <c r="Y250" s="16" t="n"/>
      <c r="Z250" s="16" t="n"/>
      <c r="AA250" s="16" t="n"/>
      <c r="AB250" s="16" t="n"/>
      <c r="AC250" s="16" t="n"/>
      <c r="AD250" s="16" t="n"/>
      <c r="AE250" s="16" t="n"/>
      <c r="AF250" s="16" t="n"/>
      <c r="AG250" s="16" t="n"/>
      <c r="AH250" s="16" t="n"/>
      <c r="AI250" s="16" t="n"/>
      <c r="AJ250" s="16" t="n"/>
      <c r="AK250" s="16" t="n"/>
      <c r="AL250" s="16" t="n"/>
      <c r="AM250" s="16" t="n"/>
      <c r="AN250" s="16" t="n"/>
      <c r="AO250" s="16" t="n"/>
      <c r="AP250" s="16" t="n"/>
      <c r="AQ250" s="16" t="n"/>
      <c r="AR250" s="16" t="n"/>
      <c r="AS250" s="16" t="n"/>
      <c r="AT250" s="16" t="n"/>
      <c r="AU250" s="16" t="n"/>
      <c r="AV250" s="16" t="n"/>
      <c r="AW250" s="16" t="n"/>
      <c r="AX250" s="16" t="n"/>
      <c r="AY250" s="16" t="n"/>
      <c r="AZ250" s="16" t="n"/>
      <c r="BA250" s="16" t="n"/>
      <c r="BB250" s="16" t="n"/>
      <c r="BC250" s="16" t="n"/>
      <c r="BD250" s="16" t="n"/>
      <c r="BE250" s="16" t="n"/>
      <c r="BF250" s="16" t="n"/>
      <c r="BG250" s="16" t="n"/>
      <c r="BH250" s="16" t="n"/>
      <c r="BI250" s="16" t="n"/>
      <c r="BJ250" s="16" t="n"/>
      <c r="BK250" s="16" t="n"/>
      <c r="BL250" s="16" t="n"/>
      <c r="BM250" s="16" t="n"/>
      <c r="BN250" s="16" t="n"/>
      <c r="BO250" s="16" t="n"/>
      <c r="BP250" s="16" t="n"/>
      <c r="BQ250" s="16" t="n"/>
      <c r="BR250" s="16" t="n"/>
      <c r="BS250" s="16" t="n"/>
      <c r="BT250" s="16" t="n"/>
      <c r="BU250" s="16" t="n"/>
      <c r="BV250" s="16" t="n"/>
      <c r="BW250" s="16" t="n"/>
      <c r="BX250" s="16" t="n"/>
      <c r="BY250" s="16" t="n"/>
      <c r="BZ250" s="16" t="n"/>
      <c r="CA250" s="16" t="n"/>
      <c r="CB250" s="16" t="n"/>
      <c r="CC250" s="16" t="n"/>
      <c r="CD250" s="16" t="n"/>
      <c r="CE250" s="16" t="n"/>
      <c r="CF250" s="16" t="n"/>
      <c r="CG250" s="16" t="n"/>
      <c r="CH250" s="16" t="n"/>
      <c r="CI250" s="16" t="n"/>
      <c r="CJ250" s="16" t="n"/>
      <c r="CK250" s="16" t="n"/>
      <c r="CL250" s="16" t="n"/>
      <c r="CM250" s="16" t="n"/>
      <c r="CN250" s="16" t="n"/>
      <c r="CO250" s="16" t="n"/>
      <c r="CP250" s="16" t="n"/>
      <c r="CQ250" s="16" t="n"/>
      <c r="CR250" s="16" t="n"/>
      <c r="CS250" s="16" t="n"/>
      <c r="CT250" s="16" t="n"/>
      <c r="CU250" s="16" t="n"/>
      <c r="CV250" s="16" t="n"/>
      <c r="CW250" s="16" t="n"/>
      <c r="CX250" s="16" t="n"/>
      <c r="CY250" s="16" t="n"/>
      <c r="CZ250" s="16" t="n"/>
    </row>
    <row r="251" ht="13.15" customHeight="1">
      <c r="A251" s="81">
        <f>A250</f>
        <v/>
      </c>
      <c r="B251" s="81">
        <f>B250</f>
        <v/>
      </c>
      <c r="D251" s="71" t="inlineStr">
        <is>
          <t>Total Medical Monthly</t>
        </is>
      </c>
      <c r="E251" s="405" t="n"/>
      <c r="F251" s="29" t="inlineStr">
        <is>
          <t>Total Medical Employees</t>
        </is>
      </c>
      <c r="G251" s="30">
        <f>+G243+G249</f>
        <v/>
      </c>
      <c r="H251" s="406">
        <f>H243+H249</f>
        <v/>
      </c>
      <c r="I251" s="406">
        <f>I243+I249</f>
        <v/>
      </c>
      <c r="J251" s="406">
        <f>J243+J249</f>
        <v/>
      </c>
      <c r="K251" s="407" t="n"/>
      <c r="L251" s="407" t="n"/>
      <c r="M251" s="407" t="n"/>
      <c r="N251" s="30" t="n">
        <v>4</v>
      </c>
      <c r="O251" s="30" t="n">
        <v>4</v>
      </c>
      <c r="P251" s="30" t="n">
        <v>4</v>
      </c>
      <c r="Q251" s="30" t="n">
        <v>5</v>
      </c>
      <c r="R251" s="30" t="n">
        <v>5</v>
      </c>
      <c r="S251" s="30">
        <f>+S243+S249</f>
        <v/>
      </c>
      <c r="T251" s="30">
        <f>+T243+T249</f>
        <v/>
      </c>
      <c r="U251" s="30">
        <f>+U243+U249</f>
        <v/>
      </c>
      <c r="V251" s="30">
        <f>+V243+V249</f>
        <v/>
      </c>
      <c r="W251" s="30">
        <f>+W243+W249</f>
        <v/>
      </c>
      <c r="X251" s="30">
        <f>+X243+X249</f>
        <v/>
      </c>
      <c r="Y251" s="30">
        <f>+Y243+Y249</f>
        <v/>
      </c>
      <c r="Z251" s="30">
        <f>+Z243+Z249</f>
        <v/>
      </c>
      <c r="AA251" s="30">
        <f>+AA243+AA249</f>
        <v/>
      </c>
      <c r="AB251" s="30">
        <f>+AB243+AB249</f>
        <v/>
      </c>
      <c r="AC251" s="30">
        <f>+AC243+AC249</f>
        <v/>
      </c>
      <c r="AD251" s="30">
        <f>+AD243+AD249</f>
        <v/>
      </c>
      <c r="AE251" s="30">
        <f>+AE243+AE249</f>
        <v/>
      </c>
      <c r="AF251" s="30">
        <f>+AF243+AF249</f>
        <v/>
      </c>
      <c r="AG251" s="30">
        <f>+AG243+AG249</f>
        <v/>
      </c>
      <c r="AH251" s="30">
        <f>+AH243+AH249</f>
        <v/>
      </c>
      <c r="AI251" s="30">
        <f>+AI243+AI249</f>
        <v/>
      </c>
      <c r="AJ251" s="30">
        <f>+AJ243+AJ249</f>
        <v/>
      </c>
      <c r="AK251" s="30">
        <f>+AK243+AK249</f>
        <v/>
      </c>
      <c r="AL251" s="30">
        <f>+AL243+AL249</f>
        <v/>
      </c>
      <c r="AM251" s="30">
        <f>+AM243+AM249</f>
        <v/>
      </c>
      <c r="AN251" s="30">
        <f>+AN243+AN249</f>
        <v/>
      </c>
      <c r="AO251" s="30">
        <f>+AO243+AO249</f>
        <v/>
      </c>
      <c r="AP251" s="30">
        <f>+AP243+AP249</f>
        <v/>
      </c>
      <c r="AQ251" s="30">
        <f>+AQ243+AQ249</f>
        <v/>
      </c>
      <c r="AR251" s="30">
        <f>+AR243+AR249</f>
        <v/>
      </c>
      <c r="AS251" s="30">
        <f>+AS243+AS249</f>
        <v/>
      </c>
      <c r="AT251" s="30">
        <f>+AT243+AT249</f>
        <v/>
      </c>
      <c r="AU251" s="30">
        <f>+AU243+AU249</f>
        <v/>
      </c>
      <c r="AV251" s="30">
        <f>+AV243+AV249</f>
        <v/>
      </c>
      <c r="AW251" s="30">
        <f>+AW243+AW249</f>
        <v/>
      </c>
      <c r="AX251" s="30">
        <f>+AX243+AX249</f>
        <v/>
      </c>
      <c r="AY251" s="30">
        <f>+AY243+AY249</f>
        <v/>
      </c>
      <c r="AZ251" s="30">
        <f>+AZ243+AZ249</f>
        <v/>
      </c>
      <c r="BA251" s="30">
        <f>+BA243+BA249</f>
        <v/>
      </c>
      <c r="BB251" s="30">
        <f>+BB243+BB249</f>
        <v/>
      </c>
      <c r="BC251" s="30">
        <f>+BC243+BC249</f>
        <v/>
      </c>
      <c r="BD251" s="30">
        <f>+BD243+BD249</f>
        <v/>
      </c>
      <c r="BE251" s="30">
        <f>+BE243+BE249</f>
        <v/>
      </c>
      <c r="BF251" s="30">
        <f>+BF243+BF249</f>
        <v/>
      </c>
      <c r="BG251" s="30">
        <f>+BG243+BG249</f>
        <v/>
      </c>
      <c r="BH251" s="30">
        <f>+BH243+BH249</f>
        <v/>
      </c>
      <c r="BI251" s="30">
        <f>+BI243+BI249</f>
        <v/>
      </c>
      <c r="BJ251" s="30">
        <f>+BJ243+BJ249</f>
        <v/>
      </c>
      <c r="BK251" s="30">
        <f>+BK243+BK249</f>
        <v/>
      </c>
      <c r="BL251" s="30">
        <f>+BL243+BL249</f>
        <v/>
      </c>
      <c r="BM251" s="30">
        <f>+BM243+BM249</f>
        <v/>
      </c>
      <c r="BN251" s="30">
        <f>+BN243+BN249</f>
        <v/>
      </c>
      <c r="BO251" s="30">
        <f>+BO243+BO249</f>
        <v/>
      </c>
      <c r="BP251" s="30">
        <f>+BP243+BP249</f>
        <v/>
      </c>
      <c r="BQ251" s="30">
        <f>+BQ243+BQ249</f>
        <v/>
      </c>
      <c r="BR251" s="30">
        <f>+BR243+BR249</f>
        <v/>
      </c>
      <c r="BS251" s="30">
        <f>+BS243+BS249</f>
        <v/>
      </c>
      <c r="BT251" s="30">
        <f>+BT243+BT249</f>
        <v/>
      </c>
      <c r="BU251" s="30">
        <f>+BU243+BU249</f>
        <v/>
      </c>
      <c r="BV251" s="30">
        <f>+BV243+BV249</f>
        <v/>
      </c>
      <c r="BW251" s="30">
        <f>+BW243+BW249</f>
        <v/>
      </c>
      <c r="BX251" s="30">
        <f>+BX243+BX249</f>
        <v/>
      </c>
      <c r="BY251" s="30">
        <f>+BY243+BY249</f>
        <v/>
      </c>
      <c r="BZ251" s="30">
        <f>+BZ243+BZ249</f>
        <v/>
      </c>
      <c r="CA251" s="30">
        <f>+CA243+CA249</f>
        <v/>
      </c>
      <c r="CB251" s="30">
        <f>+CB243+CB249</f>
        <v/>
      </c>
      <c r="CC251" s="30">
        <f>+CC243+CC249</f>
        <v/>
      </c>
      <c r="CD251" s="30">
        <f>+CD243+CD249</f>
        <v/>
      </c>
      <c r="CE251" s="30">
        <f>+CE243+CE249</f>
        <v/>
      </c>
      <c r="CF251" s="30">
        <f>+CF243+CF249</f>
        <v/>
      </c>
      <c r="CG251" s="30">
        <f>+CG243+CG249</f>
        <v/>
      </c>
      <c r="CH251" s="30">
        <f>+CH243+CH249</f>
        <v/>
      </c>
      <c r="CI251" s="30">
        <f>+CI243+CI249</f>
        <v/>
      </c>
      <c r="CJ251" s="30">
        <f>+CJ243+CJ249</f>
        <v/>
      </c>
      <c r="CK251" s="30">
        <f>+CK243+CK249</f>
        <v/>
      </c>
      <c r="CL251" s="30">
        <f>+CL243+CL249</f>
        <v/>
      </c>
      <c r="CM251" s="30">
        <f>+CM243+CM249</f>
        <v/>
      </c>
      <c r="CN251" s="30">
        <f>+CN243+CN249</f>
        <v/>
      </c>
      <c r="CO251" s="30">
        <f>+CO243+CO249</f>
        <v/>
      </c>
      <c r="CP251" s="30">
        <f>+CP243+CP249</f>
        <v/>
      </c>
      <c r="CQ251" s="30">
        <f>+CQ243+CQ249</f>
        <v/>
      </c>
      <c r="CR251" s="30">
        <f>+CR243+CR249</f>
        <v/>
      </c>
      <c r="CS251" s="30">
        <f>+CS243+CS249</f>
        <v/>
      </c>
      <c r="CT251" s="30">
        <f>+CT243+CT249</f>
        <v/>
      </c>
      <c r="CU251" s="30" t="n">
        <v>0</v>
      </c>
      <c r="CV251" s="30">
        <f>+CV243+CV249</f>
        <v/>
      </c>
      <c r="CW251" s="30">
        <f>+CW243+CW249</f>
        <v/>
      </c>
      <c r="CX251" s="30">
        <f>+CX243+CX249</f>
        <v/>
      </c>
      <c r="CY251" s="30">
        <f>+CY243+CY249</f>
        <v/>
      </c>
      <c r="CZ251" s="30">
        <f>+CZ243+CZ249</f>
        <v/>
      </c>
    </row>
    <row r="252" ht="13.15" customHeight="1">
      <c r="A252" s="81">
        <f>A251</f>
        <v/>
      </c>
      <c r="B252" s="81">
        <f>B251</f>
        <v/>
      </c>
      <c r="D252" s="71" t="inlineStr">
        <is>
          <t>Total Medical Annual</t>
        </is>
      </c>
      <c r="E252" s="29" t="n"/>
      <c r="F252" s="89" t="n"/>
      <c r="G252" s="30" t="n"/>
      <c r="H252" s="406">
        <f>H251*12</f>
        <v/>
      </c>
      <c r="I252" s="406">
        <f>I251*12</f>
        <v/>
      </c>
      <c r="J252" s="406">
        <f>J251*12</f>
        <v/>
      </c>
      <c r="K252" s="407" t="n"/>
      <c r="L252" s="407" t="n"/>
      <c r="M252" s="407" t="n"/>
      <c r="N252" s="30" t="n"/>
      <c r="O252" s="30" t="n"/>
      <c r="P252" s="30" t="n"/>
      <c r="Q252" s="30" t="n"/>
      <c r="R252" s="30" t="n"/>
      <c r="S252" s="30" t="n"/>
      <c r="T252" s="30" t="n"/>
      <c r="U252" s="30" t="n"/>
      <c r="V252" s="30" t="n"/>
      <c r="W252" s="30" t="n"/>
      <c r="X252" s="30" t="n"/>
      <c r="Y252" s="30" t="n"/>
      <c r="Z252" s="30" t="n"/>
      <c r="AA252" s="30" t="n"/>
      <c r="AB252" s="30" t="n"/>
      <c r="AC252" s="30" t="n"/>
      <c r="AD252" s="30" t="n"/>
      <c r="AE252" s="30" t="n"/>
      <c r="AF252" s="30" t="n"/>
      <c r="AG252" s="30" t="n"/>
      <c r="AH252" s="30" t="n"/>
      <c r="AI252" s="30" t="n"/>
      <c r="AJ252" s="30" t="n"/>
      <c r="AK252" s="30" t="n"/>
      <c r="AL252" s="30" t="n"/>
      <c r="AM252" s="30" t="n"/>
      <c r="AN252" s="30" t="n"/>
      <c r="AO252" s="30" t="n"/>
      <c r="AP252" s="30" t="n"/>
      <c r="AQ252" s="30" t="n"/>
      <c r="AR252" s="30" t="n"/>
      <c r="AS252" s="30" t="n"/>
      <c r="AT252" s="30" t="n"/>
      <c r="AU252" s="30" t="n"/>
      <c r="AV252" s="30" t="n"/>
      <c r="AW252" s="30" t="n"/>
      <c r="AX252" s="30" t="n"/>
      <c r="AY252" s="30" t="n"/>
      <c r="AZ252" s="30" t="n"/>
      <c r="BA252" s="30" t="n"/>
      <c r="BB252" s="30" t="n"/>
      <c r="BC252" s="30" t="n"/>
      <c r="BD252" s="30" t="n"/>
      <c r="BE252" s="30" t="n"/>
      <c r="BF252" s="30" t="n"/>
      <c r="BG252" s="30" t="n"/>
      <c r="BH252" s="30" t="n"/>
      <c r="BI252" s="30" t="n"/>
      <c r="BJ252" s="30" t="n"/>
      <c r="BK252" s="30" t="n"/>
      <c r="BL252" s="30" t="n"/>
      <c r="BM252" s="30" t="n"/>
      <c r="BN252" s="30" t="n"/>
      <c r="BO252" s="30" t="n"/>
      <c r="BP252" s="30" t="n"/>
      <c r="BQ252" s="30" t="n"/>
      <c r="BR252" s="30" t="n"/>
      <c r="BS252" s="30" t="n"/>
      <c r="BT252" s="30" t="n"/>
      <c r="BU252" s="30" t="n"/>
      <c r="BV252" s="30" t="n"/>
      <c r="BW252" s="30" t="n"/>
      <c r="BX252" s="30" t="n"/>
      <c r="BY252" s="30" t="n"/>
      <c r="BZ252" s="30" t="n"/>
      <c r="CA252" s="30" t="n"/>
      <c r="CB252" s="30" t="n"/>
      <c r="CC252" s="30" t="n"/>
      <c r="CD252" s="30" t="n"/>
      <c r="CE252" s="30" t="n"/>
      <c r="CF252" s="30" t="n"/>
      <c r="CG252" s="30" t="n"/>
      <c r="CH252" s="30" t="n"/>
      <c r="CI252" s="30" t="n"/>
      <c r="CJ252" s="30" t="n"/>
      <c r="CK252" s="30" t="n"/>
      <c r="CL252" s="30" t="n"/>
      <c r="CM252" s="30" t="n"/>
      <c r="CN252" s="30" t="n"/>
      <c r="CO252" s="30" t="n"/>
      <c r="CP252" s="30" t="n"/>
      <c r="CQ252" s="30" t="n"/>
      <c r="CR252" s="30" t="n"/>
      <c r="CS252" s="30" t="n"/>
      <c r="CT252" s="30" t="n"/>
      <c r="CU252" s="30" t="n"/>
      <c r="CV252" s="30" t="n"/>
      <c r="CW252" s="30" t="n"/>
      <c r="CX252" s="30" t="n"/>
      <c r="CY252" s="30" t="n"/>
      <c r="CZ252" s="30" t="n"/>
    </row>
    <row r="253" ht="13.15" customHeight="1">
      <c r="A253" s="81">
        <f>A252</f>
        <v/>
      </c>
      <c r="B253" s="81">
        <f>B252</f>
        <v/>
      </c>
      <c r="D253" s="28" t="n"/>
      <c r="E253" s="90" t="n"/>
      <c r="F253" s="91" t="n"/>
      <c r="G253" s="91" t="n"/>
      <c r="H253" s="388" t="n"/>
      <c r="I253" s="388" t="n"/>
      <c r="J253" s="388" t="n"/>
      <c r="K253" s="389" t="n"/>
      <c r="L253" s="389" t="n"/>
      <c r="M253" s="389" t="n"/>
      <c r="N253" s="91" t="n"/>
      <c r="O253" s="91" t="n"/>
      <c r="P253" s="91" t="n"/>
      <c r="Q253" s="91" t="n"/>
      <c r="R253" s="91" t="n"/>
      <c r="S253" s="91" t="n"/>
      <c r="T253" s="91" t="n"/>
      <c r="U253" s="91" t="n"/>
      <c r="V253" s="91" t="n"/>
      <c r="W253" s="91" t="n"/>
      <c r="X253" s="91" t="n"/>
      <c r="Y253" s="91" t="n"/>
      <c r="Z253" s="91" t="n"/>
      <c r="AA253" s="91" t="n"/>
      <c r="AB253" s="91" t="n"/>
      <c r="AC253" s="91" t="n"/>
      <c r="AD253" s="91" t="n"/>
      <c r="AE253" s="91" t="n"/>
      <c r="AF253" s="91" t="n"/>
      <c r="AG253" s="91" t="n"/>
      <c r="AH253" s="91" t="n"/>
      <c r="AI253" s="91" t="n"/>
      <c r="AJ253" s="91" t="n"/>
      <c r="AK253" s="91" t="n"/>
      <c r="AL253" s="91" t="n"/>
      <c r="AM253" s="91" t="n"/>
      <c r="AN253" s="91" t="n"/>
      <c r="AO253" s="91" t="n"/>
      <c r="AP253" s="91" t="n"/>
      <c r="AQ253" s="91" t="n"/>
      <c r="AR253" s="91" t="n"/>
      <c r="AS253" s="91" t="n"/>
      <c r="AT253" s="91" t="n"/>
      <c r="AU253" s="91" t="n"/>
      <c r="AV253" s="91" t="n"/>
      <c r="AW253" s="91" t="n"/>
      <c r="AX253" s="91" t="n"/>
      <c r="AY253" s="91" t="n"/>
      <c r="AZ253" s="91" t="n"/>
      <c r="BA253" s="91" t="n"/>
      <c r="BB253" s="91" t="n"/>
      <c r="BC253" s="91" t="n"/>
      <c r="BD253" s="91" t="n"/>
      <c r="BE253" s="91" t="n"/>
      <c r="BF253" s="91" t="n"/>
      <c r="BG253" s="91" t="n"/>
      <c r="BH253" s="91" t="n"/>
      <c r="BI253" s="91" t="n"/>
      <c r="BJ253" s="91" t="n"/>
      <c r="BK253" s="91" t="n"/>
      <c r="BL253" s="91" t="n"/>
      <c r="BM253" s="91" t="n"/>
      <c r="BN253" s="91" t="n"/>
      <c r="BO253" s="91" t="n"/>
      <c r="BP253" s="91" t="n"/>
      <c r="BQ253" s="91" t="n"/>
      <c r="BR253" s="91" t="n"/>
      <c r="BS253" s="91" t="n"/>
      <c r="BT253" s="91" t="n"/>
      <c r="BU253" s="91" t="n"/>
      <c r="BV253" s="91" t="n"/>
      <c r="BW253" s="91" t="n"/>
      <c r="BX253" s="91" t="n"/>
      <c r="BY253" s="91" t="n"/>
      <c r="BZ253" s="91" t="n"/>
      <c r="CA253" s="91" t="n"/>
      <c r="CB253" s="91" t="n"/>
      <c r="CC253" s="91" t="n"/>
      <c r="CD253" s="91" t="n"/>
      <c r="CE253" s="91" t="n"/>
      <c r="CF253" s="91" t="n"/>
      <c r="CG253" s="91" t="n"/>
      <c r="CH253" s="91" t="n"/>
      <c r="CI253" s="91" t="n"/>
      <c r="CJ253" s="91" t="n"/>
      <c r="CK253" s="91" t="n"/>
      <c r="CL253" s="91" t="n"/>
      <c r="CM253" s="91" t="n"/>
      <c r="CN253" s="91" t="n"/>
      <c r="CO253" s="91" t="n"/>
      <c r="CP253" s="91" t="n"/>
      <c r="CQ253" s="91" t="n"/>
      <c r="CR253" s="91" t="n"/>
      <c r="CS253" s="91" t="n"/>
      <c r="CT253" s="91" t="n"/>
      <c r="CU253" s="91" t="n"/>
      <c r="CV253" s="91" t="n"/>
      <c r="CW253" s="91" t="n"/>
      <c r="CX253" s="91" t="n"/>
      <c r="CY253" s="91" t="n"/>
      <c r="CZ253" s="91" t="n"/>
    </row>
    <row r="254" ht="13.15" customFormat="1" customHeight="1" s="83">
      <c r="A254" s="81">
        <f>D254</f>
        <v/>
      </c>
      <c r="B254" s="81">
        <f>B253</f>
        <v/>
      </c>
      <c r="C254" s="81" t="n"/>
      <c r="D254" s="76" t="inlineStr">
        <is>
          <t>West Anaheim Medical Center - Client ID H3220</t>
        </is>
      </c>
      <c r="E254" s="390" t="n"/>
      <c r="F254" s="78" t="n"/>
      <c r="G254" s="111" t="n"/>
      <c r="H254" s="391" t="n"/>
      <c r="I254" s="391" t="n"/>
      <c r="J254" s="392" t="n"/>
      <c r="K254" s="393" t="n"/>
      <c r="L254" s="393" t="n"/>
      <c r="M254" s="393" t="n"/>
      <c r="N254" s="111" t="n"/>
      <c r="O254" s="111" t="n"/>
      <c r="P254" s="111" t="n"/>
      <c r="Q254" s="111" t="n"/>
      <c r="R254" s="111" t="n"/>
      <c r="S254" s="111" t="n"/>
      <c r="T254" s="111" t="n"/>
      <c r="U254" s="111" t="n"/>
      <c r="V254" s="111" t="n"/>
      <c r="W254" s="111" t="n"/>
      <c r="X254" s="111" t="n"/>
      <c r="Y254" s="111" t="n"/>
      <c r="Z254" s="111" t="n"/>
      <c r="AA254" s="111" t="n"/>
      <c r="AB254" s="111" t="n"/>
      <c r="AC254" s="111" t="n"/>
      <c r="AD254" s="111" t="n"/>
      <c r="AE254" s="111" t="n"/>
      <c r="AF254" s="111" t="n"/>
      <c r="AG254" s="111" t="n"/>
      <c r="AH254" s="111" t="n"/>
      <c r="AI254" s="111" t="n"/>
      <c r="AJ254" s="111" t="n"/>
      <c r="AK254" s="111" t="n"/>
      <c r="AL254" s="111" t="n"/>
      <c r="AM254" s="111" t="n"/>
      <c r="AN254" s="111" t="n"/>
      <c r="AO254" s="111" t="n"/>
      <c r="AP254" s="111" t="n"/>
      <c r="AQ254" s="111" t="n"/>
      <c r="AR254" s="111" t="n"/>
      <c r="AS254" s="111" t="n"/>
      <c r="AT254" s="111" t="n"/>
      <c r="AU254" s="111" t="n"/>
      <c r="AV254" s="111" t="n"/>
      <c r="AW254" s="111" t="n"/>
      <c r="AX254" s="111" t="n"/>
      <c r="AY254" s="111" t="n"/>
      <c r="AZ254" s="111" t="n"/>
      <c r="BA254" s="111" t="n"/>
      <c r="BB254" s="111" t="n"/>
      <c r="BC254" s="111" t="n"/>
      <c r="BD254" s="111" t="n"/>
      <c r="BE254" s="111" t="n"/>
      <c r="BF254" s="111" t="n"/>
      <c r="BG254" s="111" t="n"/>
      <c r="BH254" s="111" t="n"/>
      <c r="BI254" s="111" t="n"/>
      <c r="BJ254" s="111" t="n"/>
      <c r="BK254" s="111" t="n"/>
      <c r="BL254" s="111" t="n"/>
      <c r="BM254" s="111" t="n"/>
      <c r="BN254" s="111" t="n"/>
      <c r="BO254" s="111" t="n"/>
      <c r="BP254" s="111" t="n"/>
      <c r="BQ254" s="111" t="n"/>
      <c r="BR254" s="111" t="n"/>
      <c r="BS254" s="111" t="n"/>
      <c r="BT254" s="111" t="n"/>
      <c r="BU254" s="111" t="n"/>
      <c r="BV254" s="111" t="n"/>
      <c r="BW254" s="111" t="n"/>
      <c r="BX254" s="111" t="n"/>
      <c r="BY254" s="111" t="n"/>
      <c r="BZ254" s="111" t="n"/>
      <c r="CA254" s="111" t="n"/>
      <c r="CB254" s="111" t="n"/>
      <c r="CC254" s="111" t="n"/>
      <c r="CD254" s="111" t="n"/>
      <c r="CE254" s="111" t="n"/>
      <c r="CF254" s="111" t="n"/>
      <c r="CG254" s="111" t="n"/>
      <c r="CH254" s="111" t="n"/>
      <c r="CI254" s="111" t="n"/>
      <c r="CJ254" s="111" t="n"/>
      <c r="CK254" s="111" t="n"/>
      <c r="CL254" s="111" t="n"/>
      <c r="CM254" s="111" t="n"/>
      <c r="CN254" s="111" t="n"/>
      <c r="CO254" s="111" t="n"/>
      <c r="CP254" s="111" t="n"/>
      <c r="CQ254" s="111" t="n"/>
      <c r="CR254" s="111" t="n"/>
      <c r="CS254" s="111" t="n"/>
      <c r="CT254" s="111" t="n"/>
      <c r="CU254" s="111" t="n"/>
      <c r="CV254" s="111" t="n"/>
      <c r="CW254" s="111" t="n"/>
      <c r="CX254" s="111" t="n"/>
      <c r="CY254" s="111" t="n"/>
      <c r="CZ254" s="111" t="n"/>
    </row>
    <row r="255" ht="13.15" customHeight="1">
      <c r="A255" s="81">
        <f>A254</f>
        <v/>
      </c>
      <c r="B255" s="81">
        <f>D255</f>
        <v/>
      </c>
      <c r="C255" s="81">
        <f>A255&amp;B255&amp;F255</f>
        <v/>
      </c>
      <c r="D255" s="64">
        <f>+$D$4</f>
        <v/>
      </c>
      <c r="E255" s="394">
        <f>E4</f>
        <v/>
      </c>
      <c r="F255" s="246" t="inlineStr">
        <is>
          <t>EE</t>
        </is>
      </c>
      <c r="G255" s="244" t="n">
        <v>415</v>
      </c>
      <c r="H255" s="395" t="n">
        <v>671</v>
      </c>
      <c r="I255" s="396">
        <f>+H255-J255</f>
        <v/>
      </c>
      <c r="J255" s="396" t="n">
        <v>0</v>
      </c>
      <c r="K255" s="397">
        <f>+"Total:"&amp;TEXT(H255/L255-1,"0.00%")&amp;"/ EE:"&amp;TEXT(J255/M255-1,"0.00%")</f>
        <v/>
      </c>
      <c r="L255" s="397">
        <f>+[2]Legacy!E245</f>
        <v/>
      </c>
      <c r="M255" s="397">
        <f>+[2]Legacy!G245</f>
        <v/>
      </c>
      <c r="N255" s="244" t="n">
        <v>276</v>
      </c>
      <c r="O255" s="244" t="n">
        <v>284</v>
      </c>
      <c r="P255" s="244" t="n">
        <v>293</v>
      </c>
      <c r="Q255" s="244" t="n">
        <v>295</v>
      </c>
      <c r="R255" s="244" t="n">
        <v>300</v>
      </c>
      <c r="S255" s="244" t="n">
        <v>298</v>
      </c>
      <c r="T255" s="244" t="n">
        <v>303</v>
      </c>
      <c r="U255" s="244" t="n">
        <v>296</v>
      </c>
      <c r="V255" s="244" t="n">
        <v>300</v>
      </c>
      <c r="W255" s="244" t="n">
        <v>301</v>
      </c>
      <c r="X255" s="244" t="n">
        <v>294</v>
      </c>
      <c r="Y255" s="244" t="n">
        <v>298</v>
      </c>
      <c r="Z255" s="244" t="n">
        <v>313</v>
      </c>
      <c r="AA255" s="244" t="n">
        <v>314</v>
      </c>
      <c r="AB255" s="244" t="n">
        <v>313</v>
      </c>
      <c r="AC255" s="244" t="n">
        <v>312</v>
      </c>
      <c r="AD255" s="244" t="n">
        <v>313</v>
      </c>
      <c r="AE255" s="244" t="n">
        <v>307</v>
      </c>
      <c r="AF255" s="244" t="n">
        <v>309</v>
      </c>
      <c r="AG255" s="244" t="n">
        <v>308</v>
      </c>
      <c r="AH255" s="244" t="n">
        <v>310</v>
      </c>
      <c r="AI255" s="244" t="n">
        <v>311</v>
      </c>
      <c r="AJ255" s="244" t="n">
        <v>316</v>
      </c>
      <c r="AK255" s="244" t="n">
        <v>315</v>
      </c>
      <c r="AL255" s="244" t="n">
        <v>318</v>
      </c>
      <c r="AM255" s="244" t="n">
        <v>311</v>
      </c>
      <c r="AN255" s="244" t="n">
        <v>311</v>
      </c>
      <c r="AO255" s="244" t="n">
        <v>303</v>
      </c>
      <c r="AP255" s="244" t="n">
        <v>302</v>
      </c>
      <c r="AQ255" s="244" t="n">
        <v>296</v>
      </c>
      <c r="AR255" s="244" t="n">
        <v>299</v>
      </c>
      <c r="AS255" s="244" t="n">
        <v>294</v>
      </c>
      <c r="AT255" s="244" t="n">
        <v>290</v>
      </c>
      <c r="AU255" s="244" t="n">
        <v>289</v>
      </c>
      <c r="AV255" s="244" t="n">
        <v>296</v>
      </c>
      <c r="AW255" s="244" t="n">
        <v>293</v>
      </c>
      <c r="AX255" s="244" t="n">
        <v>296</v>
      </c>
      <c r="AY255" s="244" t="n">
        <v>292</v>
      </c>
      <c r="AZ255" s="244" t="n">
        <v>298</v>
      </c>
      <c r="BA255" s="244" t="n">
        <v>302</v>
      </c>
      <c r="BB255" s="244" t="n">
        <v>302</v>
      </c>
      <c r="BC255" s="244" t="n">
        <v>303</v>
      </c>
      <c r="BD255" s="244" t="n">
        <v>305</v>
      </c>
      <c r="BE255" s="244" t="n">
        <v>300</v>
      </c>
      <c r="BF255" s="244" t="n">
        <v>308</v>
      </c>
      <c r="BG255" s="244" t="n">
        <v>304</v>
      </c>
      <c r="BH255" s="244" t="n">
        <v>296</v>
      </c>
      <c r="BI255" s="244" t="n">
        <v>309</v>
      </c>
      <c r="BJ255" s="244" t="n">
        <v>300</v>
      </c>
      <c r="BK255" s="244" t="n">
        <v>311</v>
      </c>
      <c r="BL255" s="244" t="n">
        <v>305</v>
      </c>
      <c r="BM255" s="244" t="n">
        <v>308</v>
      </c>
      <c r="BN255" s="244" t="n">
        <v>296</v>
      </c>
      <c r="BO255" s="244" t="n">
        <v>292</v>
      </c>
      <c r="BP255" s="244" t="n">
        <v>293</v>
      </c>
      <c r="BQ255" s="244" t="n">
        <v>294</v>
      </c>
      <c r="BR255" s="244" t="n">
        <v>291</v>
      </c>
      <c r="BS255" s="244" t="n">
        <v>292</v>
      </c>
      <c r="BT255" s="244" t="n">
        <v>291</v>
      </c>
      <c r="BU255" s="244" t="n">
        <v>289</v>
      </c>
      <c r="BV255" s="244" t="n">
        <v>305</v>
      </c>
      <c r="BW255" s="244" t="n">
        <v>302</v>
      </c>
      <c r="BX255" s="244" t="n">
        <v>301</v>
      </c>
      <c r="BY255" s="244" t="n">
        <v>301</v>
      </c>
      <c r="BZ255" s="244" t="n">
        <v>301</v>
      </c>
      <c r="CA255" s="244" t="n">
        <v>307</v>
      </c>
      <c r="CB255" s="244" t="n">
        <v>303</v>
      </c>
      <c r="CC255" s="244" t="n">
        <v>303</v>
      </c>
      <c r="CD255" s="244" t="n">
        <v>308</v>
      </c>
      <c r="CE255" s="244" t="n">
        <v>314</v>
      </c>
      <c r="CF255" s="244" t="n">
        <v>315</v>
      </c>
      <c r="CG255" s="244" t="n">
        <v>327</v>
      </c>
      <c r="CH255" s="244" t="n">
        <v>348</v>
      </c>
      <c r="CI255" s="244" t="n">
        <v>348</v>
      </c>
      <c r="CJ255" s="244" t="n">
        <v>342</v>
      </c>
      <c r="CK255" s="244" t="n">
        <v>357</v>
      </c>
      <c r="CL255" s="244" t="n">
        <v>354</v>
      </c>
      <c r="CM255" s="244" t="n">
        <v>353</v>
      </c>
      <c r="CN255" s="244" t="n">
        <v>364</v>
      </c>
      <c r="CO255" s="244" t="n">
        <v>363</v>
      </c>
      <c r="CP255" s="244" t="n">
        <v>365</v>
      </c>
      <c r="CQ255" s="244" t="n">
        <v>362</v>
      </c>
      <c r="CR255" s="244" t="n">
        <v>371</v>
      </c>
      <c r="CS255" s="244" t="n">
        <v>378</v>
      </c>
      <c r="CT255" s="244" t="n">
        <v>390</v>
      </c>
      <c r="CU255" s="244" t="n">
        <v>394</v>
      </c>
      <c r="CV255" s="244" t="n">
        <v>391</v>
      </c>
      <c r="CW255" s="244" t="n">
        <v>398</v>
      </c>
      <c r="CX255" s="323" t="n">
        <v>402</v>
      </c>
      <c r="CY255" s="244" t="n">
        <v>408</v>
      </c>
      <c r="CZ255" s="244" t="n">
        <v>415</v>
      </c>
    </row>
    <row r="256" ht="13.15" customHeight="1">
      <c r="A256" s="81">
        <f>A255</f>
        <v/>
      </c>
      <c r="B256" s="81">
        <f>B255</f>
        <v/>
      </c>
      <c r="C256" s="81">
        <f>A256&amp;B256&amp;F256</f>
        <v/>
      </c>
      <c r="D256" s="22" t="n"/>
      <c r="E256" s="398" t="n"/>
      <c r="F256" s="246" t="inlineStr">
        <is>
          <t>EE &amp; Spouse</t>
        </is>
      </c>
      <c r="G256" s="244" t="n">
        <v>41</v>
      </c>
      <c r="H256" s="395" t="n">
        <v>1409.16</v>
      </c>
      <c r="I256" s="396">
        <f>+H256-J256</f>
        <v/>
      </c>
      <c r="J256" s="396" t="n">
        <v>113.3</v>
      </c>
      <c r="K256" s="397">
        <f>+"Total:"&amp;TEXT(H256/L256-1,"0.00%")&amp;"/ EE:"&amp;TEXT(J256/M256-1,"0.00%")</f>
        <v/>
      </c>
      <c r="L256" s="397">
        <f>+[2]Legacy!E246</f>
        <v/>
      </c>
      <c r="M256" s="397">
        <f>+[2]Legacy!G246</f>
        <v/>
      </c>
      <c r="N256" s="244" t="n">
        <v>66</v>
      </c>
      <c r="O256" s="244" t="n">
        <v>67</v>
      </c>
      <c r="P256" s="244" t="n">
        <v>69</v>
      </c>
      <c r="Q256" s="244" t="n">
        <v>70</v>
      </c>
      <c r="R256" s="244" t="n">
        <v>69</v>
      </c>
      <c r="S256" s="244" t="n">
        <v>70</v>
      </c>
      <c r="T256" s="244" t="n">
        <v>68</v>
      </c>
      <c r="U256" s="244" t="n">
        <v>69</v>
      </c>
      <c r="V256" s="244" t="n">
        <v>70</v>
      </c>
      <c r="W256" s="244" t="n">
        <v>71</v>
      </c>
      <c r="X256" s="244" t="n">
        <v>70</v>
      </c>
      <c r="Y256" s="244" t="n">
        <v>67</v>
      </c>
      <c r="Z256" s="244" t="n">
        <v>65</v>
      </c>
      <c r="AA256" s="244" t="n">
        <v>65</v>
      </c>
      <c r="AB256" s="244" t="n">
        <v>65</v>
      </c>
      <c r="AC256" s="244" t="n">
        <v>64</v>
      </c>
      <c r="AD256" s="244" t="n">
        <v>65</v>
      </c>
      <c r="AE256" s="244" t="n">
        <v>66</v>
      </c>
      <c r="AF256" s="244" t="n">
        <v>64</v>
      </c>
      <c r="AG256" s="244" t="n">
        <v>63</v>
      </c>
      <c r="AH256" s="244" t="n">
        <v>63</v>
      </c>
      <c r="AI256" s="244" t="n">
        <v>63</v>
      </c>
      <c r="AJ256" s="244" t="n">
        <v>62</v>
      </c>
      <c r="AK256" s="244" t="n">
        <v>62</v>
      </c>
      <c r="AL256" s="244" t="n">
        <v>65</v>
      </c>
      <c r="AM256" s="244" t="n">
        <v>67</v>
      </c>
      <c r="AN256" s="244" t="n">
        <v>69</v>
      </c>
      <c r="AO256" s="244" t="n">
        <v>71</v>
      </c>
      <c r="AP256" s="244" t="n">
        <v>70</v>
      </c>
      <c r="AQ256" s="244" t="n">
        <v>74</v>
      </c>
      <c r="AR256" s="244" t="n">
        <v>72</v>
      </c>
      <c r="AS256" s="244" t="n">
        <v>68</v>
      </c>
      <c r="AT256" s="244" t="n">
        <v>68</v>
      </c>
      <c r="AU256" s="244" t="n">
        <v>69</v>
      </c>
      <c r="AV256" s="244" t="n">
        <v>64</v>
      </c>
      <c r="AW256" s="244" t="n">
        <v>60</v>
      </c>
      <c r="AX256" s="244" t="n">
        <v>61</v>
      </c>
      <c r="AY256" s="244" t="n">
        <v>58</v>
      </c>
      <c r="AZ256" s="244" t="n">
        <v>55</v>
      </c>
      <c r="BA256" s="244" t="n">
        <v>52</v>
      </c>
      <c r="BB256" s="244" t="n">
        <v>50</v>
      </c>
      <c r="BC256" s="244" t="n">
        <v>49</v>
      </c>
      <c r="BD256" s="244" t="n">
        <v>50</v>
      </c>
      <c r="BE256" s="244" t="n">
        <v>47</v>
      </c>
      <c r="BF256" s="244" t="n">
        <v>47</v>
      </c>
      <c r="BG256" s="244" t="n">
        <v>46</v>
      </c>
      <c r="BH256" s="244" t="n">
        <v>45</v>
      </c>
      <c r="BI256" s="244" t="n">
        <v>46</v>
      </c>
      <c r="BJ256" s="244" t="n">
        <v>48</v>
      </c>
      <c r="BK256" s="244" t="n">
        <v>49</v>
      </c>
      <c r="BL256" s="244" t="n">
        <v>45</v>
      </c>
      <c r="BM256" s="244" t="n">
        <v>44</v>
      </c>
      <c r="BN256" s="244" t="n">
        <v>42</v>
      </c>
      <c r="BO256" s="244" t="n">
        <v>43</v>
      </c>
      <c r="BP256" s="244" t="n">
        <v>44</v>
      </c>
      <c r="BQ256" s="244" t="n">
        <v>44</v>
      </c>
      <c r="BR256" s="244" t="n">
        <v>46</v>
      </c>
      <c r="BS256" s="244" t="n">
        <v>48</v>
      </c>
      <c r="BT256" s="244" t="n">
        <v>49</v>
      </c>
      <c r="BU256" s="244" t="n">
        <v>47</v>
      </c>
      <c r="BV256" s="244" t="n">
        <v>45</v>
      </c>
      <c r="BW256" s="244" t="n">
        <v>48</v>
      </c>
      <c r="BX256" s="244" t="n">
        <v>49</v>
      </c>
      <c r="BY256" s="244" t="n">
        <v>49</v>
      </c>
      <c r="BZ256" s="244" t="n">
        <v>48</v>
      </c>
      <c r="CA256" s="244" t="n">
        <v>46</v>
      </c>
      <c r="CB256" s="244" t="n">
        <v>47</v>
      </c>
      <c r="CC256" s="244" t="n">
        <v>47</v>
      </c>
      <c r="CD256" s="244" t="n">
        <v>47</v>
      </c>
      <c r="CE256" s="244" t="n">
        <v>46</v>
      </c>
      <c r="CF256" s="244" t="n">
        <v>48</v>
      </c>
      <c r="CG256" s="244" t="n">
        <v>48</v>
      </c>
      <c r="CH256" s="244" t="n">
        <v>47</v>
      </c>
      <c r="CI256" s="244" t="n">
        <v>45</v>
      </c>
      <c r="CJ256" s="244" t="n">
        <v>47</v>
      </c>
      <c r="CK256" s="244" t="n">
        <v>46</v>
      </c>
      <c r="CL256" s="244" t="n">
        <v>48</v>
      </c>
      <c r="CM256" s="244" t="n">
        <v>49</v>
      </c>
      <c r="CN256" s="244" t="n">
        <v>48</v>
      </c>
      <c r="CO256" s="244" t="n">
        <v>50</v>
      </c>
      <c r="CP256" s="244" t="n">
        <v>50</v>
      </c>
      <c r="CQ256" s="244" t="n">
        <v>50</v>
      </c>
      <c r="CR256" s="244" t="n">
        <v>50</v>
      </c>
      <c r="CS256" s="244" t="n">
        <v>50</v>
      </c>
      <c r="CT256" s="244" t="n">
        <v>46</v>
      </c>
      <c r="CU256" s="244" t="n">
        <v>44</v>
      </c>
      <c r="CV256" s="244" t="n">
        <v>45</v>
      </c>
      <c r="CW256" s="244" t="n">
        <v>43</v>
      </c>
      <c r="CX256" s="323" t="n">
        <v>43</v>
      </c>
      <c r="CY256" s="244" t="n">
        <v>42</v>
      </c>
      <c r="CZ256" s="244" t="n">
        <v>41</v>
      </c>
    </row>
    <row r="257" ht="13.15" customHeight="1">
      <c r="A257" s="81">
        <f>A256</f>
        <v/>
      </c>
      <c r="B257" s="81">
        <f>B256</f>
        <v/>
      </c>
      <c r="C257" s="81">
        <f>A257&amp;B257&amp;F257</f>
        <v/>
      </c>
      <c r="D257" s="22" t="n"/>
      <c r="E257" s="398" t="n"/>
      <c r="F257" s="246" t="inlineStr">
        <is>
          <t>EE &amp; Child(ren)</t>
        </is>
      </c>
      <c r="G257" s="244" t="n">
        <v>83</v>
      </c>
      <c r="H257" s="395" t="n">
        <v>1268.22</v>
      </c>
      <c r="I257" s="396">
        <f>+H257-J257</f>
        <v/>
      </c>
      <c r="J257" s="396" t="n">
        <v>92.7</v>
      </c>
      <c r="K257" s="397">
        <f>+"Total:"&amp;TEXT(H257/L257-1,"0.00%")&amp;"/ EE:"&amp;TEXT(J257/M257-1,"0.00%")</f>
        <v/>
      </c>
      <c r="L257" s="397">
        <f>+[2]Legacy!E247</f>
        <v/>
      </c>
      <c r="M257" s="397">
        <f>+[2]Legacy!G247</f>
        <v/>
      </c>
      <c r="N257" s="244" t="n">
        <v>90</v>
      </c>
      <c r="O257" s="244" t="n">
        <v>96</v>
      </c>
      <c r="P257" s="244" t="n">
        <v>96</v>
      </c>
      <c r="Q257" s="244" t="n">
        <v>94</v>
      </c>
      <c r="R257" s="244" t="n">
        <v>94</v>
      </c>
      <c r="S257" s="244" t="n">
        <v>100</v>
      </c>
      <c r="T257" s="244" t="n">
        <v>99</v>
      </c>
      <c r="U257" s="244" t="n">
        <v>95</v>
      </c>
      <c r="V257" s="244" t="n">
        <v>93</v>
      </c>
      <c r="W257" s="244" t="n">
        <v>90</v>
      </c>
      <c r="X257" s="244" t="n">
        <v>93</v>
      </c>
      <c r="Y257" s="244" t="n">
        <v>90</v>
      </c>
      <c r="Z257" s="244" t="n">
        <v>99</v>
      </c>
      <c r="AA257" s="244" t="n">
        <v>101</v>
      </c>
      <c r="AB257" s="244" t="n">
        <v>99</v>
      </c>
      <c r="AC257" s="244" t="n">
        <v>99</v>
      </c>
      <c r="AD257" s="244" t="n">
        <v>98</v>
      </c>
      <c r="AE257" s="244" t="n">
        <v>98</v>
      </c>
      <c r="AF257" s="244" t="n">
        <v>91</v>
      </c>
      <c r="AG257" s="244" t="n">
        <v>89</v>
      </c>
      <c r="AH257" s="244" t="n">
        <v>90</v>
      </c>
      <c r="AI257" s="244" t="n">
        <v>90</v>
      </c>
      <c r="AJ257" s="244" t="n">
        <v>86</v>
      </c>
      <c r="AK257" s="244" t="n">
        <v>85</v>
      </c>
      <c r="AL257" s="244" t="n">
        <v>93</v>
      </c>
      <c r="AM257" s="244" t="n">
        <v>90</v>
      </c>
      <c r="AN257" s="244" t="n">
        <v>90</v>
      </c>
      <c r="AO257" s="244" t="n">
        <v>85</v>
      </c>
      <c r="AP257" s="244" t="n">
        <v>85</v>
      </c>
      <c r="AQ257" s="244" t="n">
        <v>84</v>
      </c>
      <c r="AR257" s="244" t="n">
        <v>85</v>
      </c>
      <c r="AS257" s="244" t="n">
        <v>84</v>
      </c>
      <c r="AT257" s="244" t="n">
        <v>86</v>
      </c>
      <c r="AU257" s="244" t="n">
        <v>86</v>
      </c>
      <c r="AV257" s="244" t="n">
        <v>87</v>
      </c>
      <c r="AW257" s="244" t="n">
        <v>87</v>
      </c>
      <c r="AX257" s="244" t="n">
        <v>86</v>
      </c>
      <c r="AY257" s="244" t="n">
        <v>83</v>
      </c>
      <c r="AZ257" s="244" t="n">
        <v>81</v>
      </c>
      <c r="BA257" s="244" t="n">
        <v>78</v>
      </c>
      <c r="BB257" s="244" t="n">
        <v>77</v>
      </c>
      <c r="BC257" s="244" t="n">
        <v>81</v>
      </c>
      <c r="BD257" s="244" t="n">
        <v>84</v>
      </c>
      <c r="BE257" s="244" t="n">
        <v>81</v>
      </c>
      <c r="BF257" s="244" t="n">
        <v>80</v>
      </c>
      <c r="BG257" s="244" t="n">
        <v>76</v>
      </c>
      <c r="BH257" s="244" t="n">
        <v>74</v>
      </c>
      <c r="BI257" s="244" t="n">
        <v>76</v>
      </c>
      <c r="BJ257" s="244" t="n">
        <v>80</v>
      </c>
      <c r="BK257" s="244" t="n">
        <v>82</v>
      </c>
      <c r="BL257" s="244" t="n">
        <v>84</v>
      </c>
      <c r="BM257" s="244" t="n">
        <v>88</v>
      </c>
      <c r="BN257" s="244" t="n">
        <v>89</v>
      </c>
      <c r="BO257" s="244" t="n">
        <v>90</v>
      </c>
      <c r="BP257" s="244" t="n">
        <v>91</v>
      </c>
      <c r="BQ257" s="244" t="n">
        <v>91</v>
      </c>
      <c r="BR257" s="244" t="n">
        <v>93</v>
      </c>
      <c r="BS257" s="244" t="n">
        <v>93</v>
      </c>
      <c r="BT257" s="244" t="n">
        <v>92</v>
      </c>
      <c r="BU257" s="244" t="n">
        <v>91</v>
      </c>
      <c r="BV257" s="244" t="n">
        <v>90</v>
      </c>
      <c r="BW257" s="244" t="n">
        <v>85</v>
      </c>
      <c r="BX257" s="244" t="n">
        <v>84</v>
      </c>
      <c r="BY257" s="244" t="n">
        <v>84</v>
      </c>
      <c r="BZ257" s="244" t="n">
        <v>84</v>
      </c>
      <c r="CA257" s="244" t="n">
        <v>86</v>
      </c>
      <c r="CB257" s="244" t="n">
        <v>83</v>
      </c>
      <c r="CC257" s="244" t="n">
        <v>80</v>
      </c>
      <c r="CD257" s="244" t="n">
        <v>82</v>
      </c>
      <c r="CE257" s="244" t="n">
        <v>82</v>
      </c>
      <c r="CF257" s="244" t="n">
        <v>83</v>
      </c>
      <c r="CG257" s="244" t="n">
        <v>82</v>
      </c>
      <c r="CH257" s="244" t="n">
        <v>87</v>
      </c>
      <c r="CI257" s="244" t="n">
        <v>88</v>
      </c>
      <c r="CJ257" s="244" t="n">
        <v>84</v>
      </c>
      <c r="CK257" s="244" t="n">
        <v>84</v>
      </c>
      <c r="CL257" s="244" t="n">
        <v>79</v>
      </c>
      <c r="CM257" s="244" t="n">
        <v>79</v>
      </c>
      <c r="CN257" s="244" t="n">
        <v>79</v>
      </c>
      <c r="CO257" s="244" t="n">
        <v>81</v>
      </c>
      <c r="CP257" s="244" t="n">
        <v>83</v>
      </c>
      <c r="CQ257" s="244" t="n">
        <v>82</v>
      </c>
      <c r="CR257" s="244" t="n">
        <v>81</v>
      </c>
      <c r="CS257" s="244" t="n">
        <v>82</v>
      </c>
      <c r="CT257" s="244" t="n">
        <v>86</v>
      </c>
      <c r="CU257" s="244" t="n">
        <v>84</v>
      </c>
      <c r="CV257" s="244" t="n">
        <v>82</v>
      </c>
      <c r="CW257" s="244" t="n">
        <v>83</v>
      </c>
      <c r="CX257" s="323" t="n">
        <v>87</v>
      </c>
      <c r="CY257" s="244" t="n">
        <v>85</v>
      </c>
      <c r="CZ257" s="244" t="n">
        <v>83</v>
      </c>
    </row>
    <row r="258" ht="13.15" customHeight="1">
      <c r="A258" s="81">
        <f>A257</f>
        <v/>
      </c>
      <c r="B258" s="81">
        <f>B257</f>
        <v/>
      </c>
      <c r="C258" s="81">
        <f>A258&amp;B258&amp;F258</f>
        <v/>
      </c>
      <c r="D258" s="22" t="n"/>
      <c r="E258" s="398" t="n"/>
      <c r="F258" s="246" t="inlineStr">
        <is>
          <t>EE &amp; Family</t>
        </is>
      </c>
      <c r="G258" s="245" t="n">
        <v>84</v>
      </c>
      <c r="H258" s="399" t="n">
        <v>2113.73</v>
      </c>
      <c r="I258" s="400">
        <f>+H258-J258</f>
        <v/>
      </c>
      <c r="J258" s="400" t="n">
        <v>231.76</v>
      </c>
      <c r="K258" s="397">
        <f>+"Total:"&amp;TEXT(H258/L258-1,"0.00%")&amp;"/ EE:"&amp;TEXT(J258/M258-1,"0.00%")</f>
        <v/>
      </c>
      <c r="L258" s="397">
        <f>+[2]Legacy!E248</f>
        <v/>
      </c>
      <c r="M258" s="397">
        <f>+[2]Legacy!G248</f>
        <v/>
      </c>
      <c r="N258" s="245" t="n">
        <v>85</v>
      </c>
      <c r="O258" s="245" t="n">
        <v>82</v>
      </c>
      <c r="P258" s="245" t="n">
        <v>80</v>
      </c>
      <c r="Q258" s="245" t="n">
        <v>80</v>
      </c>
      <c r="R258" s="245" t="n">
        <v>81</v>
      </c>
      <c r="S258" s="245" t="n">
        <v>80</v>
      </c>
      <c r="T258" s="245" t="n">
        <v>80</v>
      </c>
      <c r="U258" s="245" t="n">
        <v>79</v>
      </c>
      <c r="V258" s="245" t="n">
        <v>77</v>
      </c>
      <c r="W258" s="245" t="n">
        <v>76</v>
      </c>
      <c r="X258" s="245" t="n">
        <v>77</v>
      </c>
      <c r="Y258" s="245" t="n">
        <v>79</v>
      </c>
      <c r="Z258" s="245" t="n">
        <v>76</v>
      </c>
      <c r="AA258" s="245" t="n">
        <v>75</v>
      </c>
      <c r="AB258" s="245" t="n">
        <v>75</v>
      </c>
      <c r="AC258" s="245" t="n">
        <v>73</v>
      </c>
      <c r="AD258" s="245" t="n">
        <v>73</v>
      </c>
      <c r="AE258" s="245" t="n">
        <v>74</v>
      </c>
      <c r="AF258" s="245" t="n">
        <v>76</v>
      </c>
      <c r="AG258" s="245" t="n">
        <v>77</v>
      </c>
      <c r="AH258" s="245" t="n">
        <v>78</v>
      </c>
      <c r="AI258" s="245" t="n">
        <v>77</v>
      </c>
      <c r="AJ258" s="245" t="n">
        <v>81</v>
      </c>
      <c r="AK258" s="245" t="n">
        <v>81</v>
      </c>
      <c r="AL258" s="245" t="n">
        <v>86</v>
      </c>
      <c r="AM258" s="245" t="n">
        <v>86</v>
      </c>
      <c r="AN258" s="245" t="n">
        <v>85</v>
      </c>
      <c r="AO258" s="245" t="n">
        <v>83</v>
      </c>
      <c r="AP258" s="245" t="n">
        <v>85</v>
      </c>
      <c r="AQ258" s="245" t="n">
        <v>84</v>
      </c>
      <c r="AR258" s="245" t="n">
        <v>85</v>
      </c>
      <c r="AS258" s="245" t="n">
        <v>84</v>
      </c>
      <c r="AT258" s="245" t="n">
        <v>86</v>
      </c>
      <c r="AU258" s="245" t="n">
        <v>85</v>
      </c>
      <c r="AV258" s="245" t="n">
        <v>86</v>
      </c>
      <c r="AW258" s="245" t="n">
        <v>84</v>
      </c>
      <c r="AX258" s="245" t="n">
        <v>85</v>
      </c>
      <c r="AY258" s="245" t="n">
        <v>86</v>
      </c>
      <c r="AZ258" s="245" t="n">
        <v>85</v>
      </c>
      <c r="BA258" s="245" t="n">
        <v>89</v>
      </c>
      <c r="BB258" s="245" t="n">
        <v>90</v>
      </c>
      <c r="BC258" s="245" t="n">
        <v>91</v>
      </c>
      <c r="BD258" s="245" t="n">
        <v>92</v>
      </c>
      <c r="BE258" s="245" t="n">
        <v>87</v>
      </c>
      <c r="BF258" s="245" t="n">
        <v>90</v>
      </c>
      <c r="BG258" s="245" t="n">
        <v>88</v>
      </c>
      <c r="BH258" s="245" t="n">
        <v>86</v>
      </c>
      <c r="BI258" s="245" t="n">
        <v>84</v>
      </c>
      <c r="BJ258" s="245" t="n">
        <v>82</v>
      </c>
      <c r="BK258" s="245" t="n">
        <v>82</v>
      </c>
      <c r="BL258" s="245" t="n">
        <v>81</v>
      </c>
      <c r="BM258" s="245" t="n">
        <v>80</v>
      </c>
      <c r="BN258" s="245" t="n">
        <v>79</v>
      </c>
      <c r="BO258" s="245" t="n">
        <v>74</v>
      </c>
      <c r="BP258" s="245" t="n">
        <v>70</v>
      </c>
      <c r="BQ258" s="245" t="n">
        <v>68</v>
      </c>
      <c r="BR258" s="245" t="n">
        <v>70</v>
      </c>
      <c r="BS258" s="245" t="n">
        <v>71</v>
      </c>
      <c r="BT258" s="245" t="n">
        <v>72</v>
      </c>
      <c r="BU258" s="245" t="n">
        <v>73</v>
      </c>
      <c r="BV258" s="245" t="n">
        <v>77</v>
      </c>
      <c r="BW258" s="245" t="n">
        <v>79</v>
      </c>
      <c r="BX258" s="245" t="n">
        <v>79</v>
      </c>
      <c r="BY258" s="245" t="n">
        <v>79</v>
      </c>
      <c r="BZ258" s="245" t="n">
        <v>74</v>
      </c>
      <c r="CA258" s="245" t="n">
        <v>76</v>
      </c>
      <c r="CB258" s="245" t="n">
        <v>77</v>
      </c>
      <c r="CC258" s="245" t="n">
        <v>78</v>
      </c>
      <c r="CD258" s="245" t="n">
        <v>78</v>
      </c>
      <c r="CE258" s="245" t="n">
        <v>77</v>
      </c>
      <c r="CF258" s="245" t="n">
        <v>79</v>
      </c>
      <c r="CG258" s="245" t="n">
        <v>81</v>
      </c>
      <c r="CH258" s="245" t="n">
        <v>85</v>
      </c>
      <c r="CI258" s="245" t="n">
        <v>82</v>
      </c>
      <c r="CJ258" s="245" t="n">
        <v>79</v>
      </c>
      <c r="CK258" s="245" t="n">
        <v>79</v>
      </c>
      <c r="CL258" s="245" t="n">
        <v>77</v>
      </c>
      <c r="CM258" s="245" t="n">
        <v>76</v>
      </c>
      <c r="CN258" s="245" t="n">
        <v>80</v>
      </c>
      <c r="CO258" s="245" t="n">
        <v>79</v>
      </c>
      <c r="CP258" s="245" t="n">
        <v>80</v>
      </c>
      <c r="CQ258" s="245" t="n">
        <v>81</v>
      </c>
      <c r="CR258" s="245" t="n">
        <v>82</v>
      </c>
      <c r="CS258" s="245" t="n">
        <v>82</v>
      </c>
      <c r="CT258" s="245" t="n">
        <v>78</v>
      </c>
      <c r="CU258" s="245" t="n">
        <v>80</v>
      </c>
      <c r="CV258" s="245" t="n">
        <v>82</v>
      </c>
      <c r="CW258" s="245" t="n">
        <v>83</v>
      </c>
      <c r="CX258" s="324" t="n">
        <v>84</v>
      </c>
      <c r="CY258" s="245" t="n">
        <v>82</v>
      </c>
      <c r="CZ258" s="245" t="n">
        <v>84</v>
      </c>
    </row>
    <row r="259" ht="13.15" customHeight="1">
      <c r="A259" s="81">
        <f>A258</f>
        <v/>
      </c>
      <c r="B259" s="81">
        <f>B258</f>
        <v/>
      </c>
      <c r="D259" s="20" t="n"/>
      <c r="E259" s="398" t="n"/>
      <c r="F259" s="69" t="inlineStr">
        <is>
          <t>Estimated Monthly Premium</t>
        </is>
      </c>
      <c r="G259" s="94">
        <f>SUM(G255:G258)</f>
        <v/>
      </c>
      <c r="H259" s="401">
        <f>SUMPRODUCT(H255:H258,$G255:$G258)</f>
        <v/>
      </c>
      <c r="I259" s="401">
        <f>SUMPRODUCT(I255:I258,$G255:$G258)</f>
        <v/>
      </c>
      <c r="J259" s="401">
        <f>SUMPRODUCT(J255:J258,$G255:$G258)</f>
        <v/>
      </c>
      <c r="K259" s="402" t="n"/>
      <c r="L259" s="402" t="n"/>
      <c r="M259" s="424" t="n"/>
      <c r="N259" s="94" t="n">
        <v>517</v>
      </c>
      <c r="O259" s="94" t="n">
        <v>529</v>
      </c>
      <c r="P259" s="94" t="n">
        <v>538</v>
      </c>
      <c r="Q259" s="94" t="n">
        <v>539</v>
      </c>
      <c r="R259" s="94" t="n">
        <v>544</v>
      </c>
      <c r="S259" s="94">
        <f>SUM(S255:S258)</f>
        <v/>
      </c>
      <c r="T259" s="94">
        <f>SUM(T255:T258)</f>
        <v/>
      </c>
      <c r="U259" s="94">
        <f>SUM(U255:U258)</f>
        <v/>
      </c>
      <c r="V259" s="94">
        <f>SUM(V255:V258)</f>
        <v/>
      </c>
      <c r="W259" s="94">
        <f>SUM(W255:W258)</f>
        <v/>
      </c>
      <c r="X259" s="94">
        <f>SUM(X255:X258)</f>
        <v/>
      </c>
      <c r="Y259" s="94">
        <f>SUM(Y255:Y258)</f>
        <v/>
      </c>
      <c r="Z259" s="94">
        <f>SUM(Z255:Z258)</f>
        <v/>
      </c>
      <c r="AA259" s="94">
        <f>SUM(AA255:AA258)</f>
        <v/>
      </c>
      <c r="AB259" s="94">
        <f>SUM(AB255:AB258)</f>
        <v/>
      </c>
      <c r="AC259" s="94">
        <f>SUM(AC255:AC258)</f>
        <v/>
      </c>
      <c r="AD259" s="94">
        <f>SUM(AD255:AD258)</f>
        <v/>
      </c>
      <c r="AE259" s="94">
        <f>SUM(AE255:AE258)</f>
        <v/>
      </c>
      <c r="AF259" s="94">
        <f>SUM(AF255:AF258)</f>
        <v/>
      </c>
      <c r="AG259" s="94">
        <f>SUM(AG255:AG258)</f>
        <v/>
      </c>
      <c r="AH259" s="94">
        <f>SUM(AH255:AH258)</f>
        <v/>
      </c>
      <c r="AI259" s="94">
        <f>SUM(AI255:AI258)</f>
        <v/>
      </c>
      <c r="AJ259" s="94">
        <f>SUM(AJ255:AJ258)</f>
        <v/>
      </c>
      <c r="AK259" s="94">
        <f>SUM(AK255:AK258)</f>
        <v/>
      </c>
      <c r="AL259" s="94">
        <f>SUM(AL255:AL258)</f>
        <v/>
      </c>
      <c r="AM259" s="94">
        <f>SUM(AM255:AM258)</f>
        <v/>
      </c>
      <c r="AN259" s="94">
        <f>SUM(AN255:AN258)</f>
        <v/>
      </c>
      <c r="AO259" s="94">
        <f>SUM(AO255:AO258)</f>
        <v/>
      </c>
      <c r="AP259" s="94">
        <f>SUM(AP255:AP258)</f>
        <v/>
      </c>
      <c r="AQ259" s="94">
        <f>SUM(AQ255:AQ258)</f>
        <v/>
      </c>
      <c r="AR259" s="94">
        <f>SUM(AR255:AR258)</f>
        <v/>
      </c>
      <c r="AS259" s="94">
        <f>SUM(AS255:AS258)</f>
        <v/>
      </c>
      <c r="AT259" s="94">
        <f>SUM(AT255:AT258)</f>
        <v/>
      </c>
      <c r="AU259" s="94">
        <f>SUM(AU255:AU258)</f>
        <v/>
      </c>
      <c r="AV259" s="94">
        <f>SUM(AV255:AV258)</f>
        <v/>
      </c>
      <c r="AW259" s="94">
        <f>SUM(AW255:AW258)</f>
        <v/>
      </c>
      <c r="AX259" s="94">
        <f>SUM(AX255:AX258)</f>
        <v/>
      </c>
      <c r="AY259" s="94">
        <f>SUM(AY255:AY258)</f>
        <v/>
      </c>
      <c r="AZ259" s="94">
        <f>SUM(AZ255:AZ258)</f>
        <v/>
      </c>
      <c r="BA259" s="94">
        <f>SUM(BA255:BA258)</f>
        <v/>
      </c>
      <c r="BB259" s="94">
        <f>SUM(BB255:BB258)</f>
        <v/>
      </c>
      <c r="BC259" s="94">
        <f>SUM(BC255:BC258)</f>
        <v/>
      </c>
      <c r="BD259" s="94">
        <f>SUM(BD255:BD258)</f>
        <v/>
      </c>
      <c r="BE259" s="94">
        <f>SUM(BE255:BE258)</f>
        <v/>
      </c>
      <c r="BF259" s="94">
        <f>SUM(BF255:BF258)</f>
        <v/>
      </c>
      <c r="BG259" s="94">
        <f>SUM(BG255:BG258)</f>
        <v/>
      </c>
      <c r="BH259" s="94">
        <f>SUM(BH255:BH258)</f>
        <v/>
      </c>
      <c r="BI259" s="94">
        <f>SUM(BI255:BI258)</f>
        <v/>
      </c>
      <c r="BJ259" s="94">
        <f>SUM(BJ255:BJ258)</f>
        <v/>
      </c>
      <c r="BK259" s="94">
        <f>SUM(BK255:BK258)</f>
        <v/>
      </c>
      <c r="BL259" s="94">
        <f>SUM(BL255:BL258)</f>
        <v/>
      </c>
      <c r="BM259" s="94">
        <f>SUM(BM255:BM258)</f>
        <v/>
      </c>
      <c r="BN259" s="94">
        <f>SUM(BN255:BN258)</f>
        <v/>
      </c>
      <c r="BO259" s="94">
        <f>SUM(BO255:BO258)</f>
        <v/>
      </c>
      <c r="BP259" s="94">
        <f>SUM(BP255:BP258)</f>
        <v/>
      </c>
      <c r="BQ259" s="94">
        <f>SUM(BQ255:BQ258)</f>
        <v/>
      </c>
      <c r="BR259" s="94">
        <f>SUM(BR255:BR258)</f>
        <v/>
      </c>
      <c r="BS259" s="94">
        <f>SUM(BS255:BS258)</f>
        <v/>
      </c>
      <c r="BT259" s="94">
        <f>SUM(BT255:BT258)</f>
        <v/>
      </c>
      <c r="BU259" s="94">
        <f>SUM(BU255:BU258)</f>
        <v/>
      </c>
      <c r="BV259" s="94">
        <f>SUM(BV255:BV258)</f>
        <v/>
      </c>
      <c r="BW259" s="94">
        <f>SUM(BW255:BW258)</f>
        <v/>
      </c>
      <c r="BX259" s="94">
        <f>SUM(BX255:BX258)</f>
        <v/>
      </c>
      <c r="BY259" s="94">
        <f>SUM(BY255:BY258)</f>
        <v/>
      </c>
      <c r="BZ259" s="94">
        <f>SUM(BZ255:BZ258)</f>
        <v/>
      </c>
      <c r="CA259" s="94">
        <f>SUM(CA255:CA258)</f>
        <v/>
      </c>
      <c r="CB259" s="94">
        <f>SUM(CB255:CB258)</f>
        <v/>
      </c>
      <c r="CC259" s="94">
        <f>SUM(CC255:CC258)</f>
        <v/>
      </c>
      <c r="CD259" s="94">
        <f>SUM(CD255:CD258)</f>
        <v/>
      </c>
      <c r="CE259" s="94">
        <f>SUM(CE255:CE258)</f>
        <v/>
      </c>
      <c r="CF259" s="94">
        <f>SUM(CF255:CF258)</f>
        <v/>
      </c>
      <c r="CG259" s="94">
        <f>SUM(CG255:CG258)</f>
        <v/>
      </c>
      <c r="CH259" s="94">
        <f>SUM(CH255:CH258)</f>
        <v/>
      </c>
      <c r="CI259" s="94">
        <f>SUM(CI255:CI258)</f>
        <v/>
      </c>
      <c r="CJ259" s="94">
        <f>SUM(CJ255:CJ258)</f>
        <v/>
      </c>
      <c r="CK259" s="94">
        <f>SUM(CK255:CK258)</f>
        <v/>
      </c>
      <c r="CL259" s="94">
        <f>SUM(CL255:CL258)</f>
        <v/>
      </c>
      <c r="CM259" s="94">
        <f>SUM(CM255:CM258)</f>
        <v/>
      </c>
      <c r="CN259" s="94">
        <f>SUM(CN255:CN258)</f>
        <v/>
      </c>
      <c r="CO259" s="94">
        <f>SUM(CO255:CO258)</f>
        <v/>
      </c>
      <c r="CP259" s="94">
        <f>SUM(CP255:CP258)</f>
        <v/>
      </c>
      <c r="CQ259" s="94">
        <f>SUM(CQ255:CQ258)</f>
        <v/>
      </c>
      <c r="CR259" s="94">
        <f>SUM(CR255:CR258)</f>
        <v/>
      </c>
      <c r="CS259" s="94">
        <f>SUM(CS255:CS258)</f>
        <v/>
      </c>
      <c r="CT259" s="94">
        <f>SUM(CT255:CT258)</f>
        <v/>
      </c>
      <c r="CU259" s="94" t="n">
        <v>602</v>
      </c>
      <c r="CV259" s="94">
        <f>SUM(CV255:CV258)</f>
        <v/>
      </c>
      <c r="CW259" s="94">
        <f>SUM(CW255:CW258)</f>
        <v/>
      </c>
      <c r="CX259" s="94">
        <f>SUM(CX255:CX258)</f>
        <v/>
      </c>
      <c r="CY259" s="94">
        <f>SUM(CY255:CY258)</f>
        <v/>
      </c>
      <c r="CZ259" s="94">
        <f>SUM(CZ255:CZ258)</f>
        <v/>
      </c>
    </row>
    <row r="260" ht="13.15" customFormat="1" customHeight="1" s="315">
      <c r="A260" s="81">
        <f>A259</f>
        <v/>
      </c>
      <c r="B260" s="81">
        <f>B259</f>
        <v/>
      </c>
      <c r="C260" s="81" t="n"/>
      <c r="D260" s="20" t="n"/>
      <c r="E260" s="398" t="n"/>
      <c r="F260" s="12" t="n"/>
      <c r="G260" s="16" t="n"/>
      <c r="H260" s="403" t="n"/>
      <c r="I260" s="403" t="n"/>
      <c r="J260" s="403" t="n"/>
      <c r="K260" s="404" t="n"/>
      <c r="L260" s="404" t="n"/>
      <c r="M260" s="425" t="n"/>
      <c r="N260" s="16" t="n"/>
      <c r="O260" s="16" t="n"/>
      <c r="P260" s="16" t="n"/>
      <c r="Q260" s="16" t="n"/>
      <c r="R260" s="16" t="n"/>
      <c r="S260" s="16" t="n"/>
      <c r="T260" s="16" t="n"/>
      <c r="U260" s="16" t="n"/>
      <c r="V260" s="16" t="n"/>
      <c r="W260" s="16" t="n"/>
      <c r="X260" s="16" t="n"/>
      <c r="Y260" s="16" t="n"/>
      <c r="Z260" s="16" t="n"/>
      <c r="AA260" s="16" t="n"/>
      <c r="AB260" s="16" t="n"/>
      <c r="AC260" s="16" t="n"/>
      <c r="AD260" s="16" t="n"/>
      <c r="AE260" s="16" t="n"/>
      <c r="AF260" s="16" t="n"/>
      <c r="AG260" s="16" t="n"/>
      <c r="AH260" s="16" t="n"/>
      <c r="AI260" s="16" t="n"/>
      <c r="AJ260" s="16" t="n"/>
      <c r="AK260" s="16" t="n"/>
      <c r="AL260" s="16" t="n"/>
      <c r="AM260" s="16" t="n"/>
      <c r="AN260" s="16" t="n"/>
      <c r="AO260" s="16" t="n"/>
      <c r="AP260" s="16" t="n"/>
      <c r="AQ260" s="16" t="n"/>
      <c r="AR260" s="16" t="n"/>
      <c r="AS260" s="16" t="n"/>
      <c r="AT260" s="16" t="n"/>
      <c r="AU260" s="16" t="n"/>
      <c r="AV260" s="16" t="n"/>
      <c r="AW260" s="16" t="n"/>
      <c r="AX260" s="16" t="n"/>
      <c r="AY260" s="16" t="n"/>
      <c r="AZ260" s="16" t="n"/>
      <c r="BA260" s="16" t="n"/>
      <c r="BB260" s="16" t="n"/>
      <c r="BC260" s="16" t="n"/>
      <c r="BD260" s="16" t="n"/>
      <c r="BE260" s="16" t="n"/>
      <c r="BF260" s="16" t="n"/>
      <c r="BG260" s="16" t="n"/>
      <c r="BH260" s="16" t="n"/>
      <c r="BI260" s="16" t="n"/>
      <c r="BJ260" s="16" t="n"/>
      <c r="BK260" s="16" t="n"/>
      <c r="BL260" s="16" t="n"/>
      <c r="BM260" s="16" t="n"/>
      <c r="BN260" s="16" t="n"/>
      <c r="BO260" s="16" t="n"/>
      <c r="BP260" s="16" t="n"/>
      <c r="BQ260" s="16" t="n"/>
      <c r="BR260" s="16" t="n"/>
      <c r="BS260" s="16" t="n"/>
      <c r="BT260" s="16" t="n"/>
      <c r="BU260" s="16" t="n"/>
      <c r="BV260" s="16" t="n"/>
      <c r="BW260" s="16" t="n"/>
      <c r="BX260" s="16" t="n"/>
      <c r="BY260" s="16" t="n"/>
      <c r="BZ260" s="16" t="n"/>
      <c r="CA260" s="16" t="n"/>
      <c r="CB260" s="16" t="n"/>
      <c r="CC260" s="16" t="n"/>
      <c r="CD260" s="16" t="n"/>
      <c r="CE260" s="16" t="n"/>
      <c r="CF260" s="16" t="n"/>
      <c r="CG260" s="16" t="n"/>
      <c r="CH260" s="16" t="n"/>
      <c r="CI260" s="16" t="n"/>
      <c r="CJ260" s="16" t="n"/>
      <c r="CK260" s="16" t="n"/>
      <c r="CL260" s="16" t="n"/>
      <c r="CM260" s="16" t="n"/>
      <c r="CN260" s="16" t="n"/>
      <c r="CO260" s="16" t="n"/>
      <c r="CP260" s="16" t="n"/>
      <c r="CQ260" s="16" t="n"/>
      <c r="CR260" s="16" t="n"/>
      <c r="CS260" s="16" t="n"/>
      <c r="CT260" s="16" t="n"/>
      <c r="CU260" s="16" t="n"/>
      <c r="CV260" s="16" t="n"/>
      <c r="CW260" s="16" t="n"/>
      <c r="CX260" s="16" t="n"/>
      <c r="CY260" s="16" t="n"/>
      <c r="CZ260" s="16" t="n"/>
    </row>
    <row r="261" ht="13.15" customFormat="1" customHeight="1" s="315">
      <c r="A261" s="81">
        <f>A260</f>
        <v/>
      </c>
      <c r="B261" s="81">
        <f>D261</f>
        <v/>
      </c>
      <c r="C261" s="81">
        <f>A261&amp;B261&amp;F261</f>
        <v/>
      </c>
      <c r="D261" s="64" t="inlineStr">
        <is>
          <t xml:space="preserve">PRIME VALUE PLAN (Self-Insured) </t>
        </is>
      </c>
      <c r="E261" s="394">
        <f>E4</f>
        <v/>
      </c>
      <c r="F261" s="246" t="inlineStr">
        <is>
          <t>EE</t>
        </is>
      </c>
      <c r="G261" s="244" t="n">
        <v>59</v>
      </c>
      <c r="H261" s="396" t="n">
        <v>518.77</v>
      </c>
      <c r="I261" s="396">
        <f>+H261-J261</f>
        <v/>
      </c>
      <c r="J261" s="396" t="n">
        <v>101.79</v>
      </c>
      <c r="K261" s="397" t="n"/>
      <c r="L261" s="397" t="n"/>
      <c r="M261" s="426" t="n"/>
      <c r="N261" s="244" t="n">
        <v>12</v>
      </c>
      <c r="O261" s="244" t="n">
        <v>11</v>
      </c>
      <c r="P261" s="244" t="n">
        <v>12</v>
      </c>
      <c r="Q261" s="244" t="n">
        <v>10</v>
      </c>
      <c r="R261" s="244" t="n">
        <v>10</v>
      </c>
      <c r="S261" s="244" t="n">
        <v>10</v>
      </c>
      <c r="T261" s="244" t="n">
        <v>8</v>
      </c>
      <c r="U261" s="244" t="n">
        <v>10</v>
      </c>
      <c r="V261" s="244" t="n">
        <v>13</v>
      </c>
      <c r="W261" s="244" t="n">
        <v>12</v>
      </c>
      <c r="X261" s="244" t="n">
        <v>11</v>
      </c>
      <c r="Y261" s="244" t="n">
        <v>10</v>
      </c>
      <c r="Z261" s="244" t="n">
        <v>15</v>
      </c>
      <c r="AA261" s="244" t="n">
        <v>13</v>
      </c>
      <c r="AB261" s="244" t="n">
        <v>12</v>
      </c>
      <c r="AC261" s="244" t="n">
        <v>11</v>
      </c>
      <c r="AD261" s="244" t="n">
        <v>12</v>
      </c>
      <c r="AE261" s="244" t="n">
        <v>12</v>
      </c>
      <c r="AF261" s="244" t="n">
        <v>14</v>
      </c>
      <c r="AG261" s="244" t="n">
        <v>14</v>
      </c>
      <c r="AH261" s="244" t="n">
        <v>13</v>
      </c>
      <c r="AI261" s="244" t="n">
        <v>12</v>
      </c>
      <c r="AJ261" s="244" t="n">
        <v>8</v>
      </c>
      <c r="AK261" s="244" t="n">
        <v>8</v>
      </c>
      <c r="AL261" s="244" t="n">
        <v>11</v>
      </c>
      <c r="AM261" s="244" t="n">
        <v>9</v>
      </c>
      <c r="AN261" s="244" t="n">
        <v>9</v>
      </c>
      <c r="AO261" s="244" t="n">
        <v>9</v>
      </c>
      <c r="AP261" s="244" t="n">
        <v>10</v>
      </c>
      <c r="AQ261" s="244" t="n">
        <v>13</v>
      </c>
      <c r="AR261" s="244" t="n">
        <v>14</v>
      </c>
      <c r="AS261" s="244" t="n">
        <v>14</v>
      </c>
      <c r="AT261" s="244" t="n">
        <v>18</v>
      </c>
      <c r="AU261" s="244" t="n">
        <v>16</v>
      </c>
      <c r="AV261" s="244" t="n">
        <v>15</v>
      </c>
      <c r="AW261" s="244" t="n">
        <v>15</v>
      </c>
      <c r="AX261" s="244" t="n">
        <v>16</v>
      </c>
      <c r="AY261" s="244" t="n">
        <v>16</v>
      </c>
      <c r="AZ261" s="244" t="n">
        <v>16</v>
      </c>
      <c r="BA261" s="244" t="n">
        <v>17</v>
      </c>
      <c r="BB261" s="244" t="n">
        <v>18</v>
      </c>
      <c r="BC261" s="244" t="n">
        <v>21</v>
      </c>
      <c r="BD261" s="244" t="n">
        <v>22</v>
      </c>
      <c r="BE261" s="244" t="n">
        <v>22</v>
      </c>
      <c r="BF261" s="244" t="n">
        <v>21</v>
      </c>
      <c r="BG261" s="244" t="n">
        <v>21</v>
      </c>
      <c r="BH261" s="244" t="n">
        <v>17</v>
      </c>
      <c r="BI261" s="244" t="n">
        <v>19</v>
      </c>
      <c r="BJ261" s="244" t="n">
        <v>21</v>
      </c>
      <c r="BK261" s="244" t="n">
        <v>25</v>
      </c>
      <c r="BL261" s="244" t="n">
        <v>26</v>
      </c>
      <c r="BM261" s="244" t="n">
        <v>28</v>
      </c>
      <c r="BN261" s="244" t="n">
        <v>26</v>
      </c>
      <c r="BO261" s="244" t="n">
        <v>24</v>
      </c>
      <c r="BP261" s="244" t="n">
        <v>30</v>
      </c>
      <c r="BQ261" s="244" t="n">
        <v>29</v>
      </c>
      <c r="BR261" s="244" t="n">
        <v>27</v>
      </c>
      <c r="BS261" s="244" t="n">
        <v>25</v>
      </c>
      <c r="BT261" s="244" t="n">
        <v>27</v>
      </c>
      <c r="BU261" s="244" t="n">
        <v>28</v>
      </c>
      <c r="BV261" s="244" t="n">
        <v>34</v>
      </c>
      <c r="BW261" s="244" t="n">
        <v>33</v>
      </c>
      <c r="BX261" s="244" t="n">
        <v>34</v>
      </c>
      <c r="BY261" s="244" t="n">
        <v>34</v>
      </c>
      <c r="BZ261" s="244" t="n">
        <v>33</v>
      </c>
      <c r="CA261" s="244" t="n">
        <v>36</v>
      </c>
      <c r="CB261" s="244" t="n">
        <v>34</v>
      </c>
      <c r="CC261" s="244" t="n">
        <v>34</v>
      </c>
      <c r="CD261" s="244" t="n">
        <v>36</v>
      </c>
      <c r="CE261" s="244" t="n">
        <v>38</v>
      </c>
      <c r="CF261" s="244" t="n">
        <v>39</v>
      </c>
      <c r="CG261" s="244" t="n">
        <v>40</v>
      </c>
      <c r="CH261" s="244" t="n">
        <v>38</v>
      </c>
      <c r="CI261" s="244" t="n">
        <v>41</v>
      </c>
      <c r="CJ261" s="244" t="n">
        <v>39</v>
      </c>
      <c r="CK261" s="244" t="n">
        <v>40</v>
      </c>
      <c r="CL261" s="244" t="n">
        <v>40</v>
      </c>
      <c r="CM261" s="244" t="n">
        <v>39</v>
      </c>
      <c r="CN261" s="244" t="n">
        <v>41</v>
      </c>
      <c r="CO261" s="244" t="n">
        <v>40</v>
      </c>
      <c r="CP261" s="244" t="n">
        <v>40</v>
      </c>
      <c r="CQ261" s="244" t="n">
        <v>42</v>
      </c>
      <c r="CR261" s="244" t="n">
        <v>45</v>
      </c>
      <c r="CS261" s="244" t="n">
        <v>46</v>
      </c>
      <c r="CT261" s="244" t="n">
        <v>53</v>
      </c>
      <c r="CU261" s="244" t="n">
        <v>54</v>
      </c>
      <c r="CV261" s="244" t="n">
        <v>56</v>
      </c>
      <c r="CW261" s="244" t="n">
        <v>53</v>
      </c>
      <c r="CX261" s="323" t="n">
        <v>57</v>
      </c>
      <c r="CY261" s="244" t="n">
        <v>58</v>
      </c>
      <c r="CZ261" s="244" t="n">
        <v>58</v>
      </c>
    </row>
    <row r="262" ht="13.15" customFormat="1" customHeight="1" s="315">
      <c r="A262" s="81">
        <f>A261</f>
        <v/>
      </c>
      <c r="B262" s="81">
        <f>B261</f>
        <v/>
      </c>
      <c r="C262" s="81">
        <f>A262&amp;B262&amp;F262</f>
        <v/>
      </c>
      <c r="D262" s="22" t="n"/>
      <c r="E262" s="398" t="n"/>
      <c r="F262" s="246" t="inlineStr">
        <is>
          <t>EE &amp; Spouse</t>
        </is>
      </c>
      <c r="G262" s="244" t="n">
        <v>3</v>
      </c>
      <c r="H262" s="396" t="n">
        <v>1037.57</v>
      </c>
      <c r="I262" s="396">
        <f>+H262-J262</f>
        <v/>
      </c>
      <c r="J262" s="396" t="n">
        <v>237.79</v>
      </c>
      <c r="K262" s="397" t="n"/>
      <c r="L262" s="397" t="n"/>
      <c r="M262" s="426" t="n"/>
      <c r="N262" s="244" t="n">
        <v>2</v>
      </c>
      <c r="O262" s="244" t="n">
        <v>2</v>
      </c>
      <c r="P262" s="244" t="n">
        <v>2</v>
      </c>
      <c r="Q262" s="244" t="n">
        <v>2</v>
      </c>
      <c r="R262" s="244" t="n">
        <v>2</v>
      </c>
      <c r="S262" s="244" t="n">
        <v>2</v>
      </c>
      <c r="T262" s="244" t="n">
        <v>2</v>
      </c>
      <c r="U262" s="244" t="n">
        <v>3</v>
      </c>
      <c r="V262" s="244" t="n">
        <v>2</v>
      </c>
      <c r="W262" s="244" t="n">
        <v>2</v>
      </c>
      <c r="X262" s="244" t="n">
        <v>2</v>
      </c>
      <c r="Y262" s="244" t="n">
        <v>2</v>
      </c>
      <c r="Z262" s="244" t="n">
        <v>3</v>
      </c>
      <c r="AA262" s="244" t="n">
        <v>3</v>
      </c>
      <c r="AB262" s="244" t="n">
        <v>3</v>
      </c>
      <c r="AC262" s="244" t="n">
        <v>4</v>
      </c>
      <c r="AD262" s="244" t="n">
        <v>4</v>
      </c>
      <c r="AE262" s="244" t="n">
        <v>4</v>
      </c>
      <c r="AF262" s="244" t="n">
        <v>4</v>
      </c>
      <c r="AG262" s="244" t="n">
        <v>4</v>
      </c>
      <c r="AH262" s="244" t="n">
        <v>4</v>
      </c>
      <c r="AI262" s="244" t="n">
        <v>4</v>
      </c>
      <c r="AJ262" s="244" t="n">
        <v>4</v>
      </c>
      <c r="AK262" s="244" t="n">
        <v>4</v>
      </c>
      <c r="AL262" s="244" t="n">
        <v>5</v>
      </c>
      <c r="AM262" s="244" t="n">
        <v>4</v>
      </c>
      <c r="AN262" s="244" t="n">
        <v>4</v>
      </c>
      <c r="AO262" s="244" t="n">
        <v>5</v>
      </c>
      <c r="AP262" s="244" t="n">
        <v>5</v>
      </c>
      <c r="AQ262" s="244" t="n">
        <v>4</v>
      </c>
      <c r="AR262" s="244" t="n">
        <v>4</v>
      </c>
      <c r="AS262" s="244" t="n">
        <v>4</v>
      </c>
      <c r="AT262" s="244" t="n">
        <v>4</v>
      </c>
      <c r="AU262" s="244" t="n">
        <v>4</v>
      </c>
      <c r="AV262" s="244" t="n">
        <v>4</v>
      </c>
      <c r="AW262" s="244" t="n">
        <v>4</v>
      </c>
      <c r="AX262" s="244" t="n">
        <v>4</v>
      </c>
      <c r="AY262" s="244" t="n">
        <v>4</v>
      </c>
      <c r="AZ262" s="244" t="n">
        <v>4</v>
      </c>
      <c r="BA262" s="244" t="n">
        <v>4</v>
      </c>
      <c r="BB262" s="244" t="n">
        <v>4</v>
      </c>
      <c r="BC262" s="244" t="n">
        <v>4</v>
      </c>
      <c r="BD262" s="244" t="n">
        <v>5</v>
      </c>
      <c r="BE262" s="244" t="n">
        <v>5</v>
      </c>
      <c r="BF262" s="244" t="n">
        <v>4</v>
      </c>
      <c r="BG262" s="244" t="n">
        <v>4</v>
      </c>
      <c r="BH262" s="244" t="n">
        <v>4</v>
      </c>
      <c r="BI262" s="244" t="n">
        <v>4</v>
      </c>
      <c r="BJ262" s="244" t="n">
        <v>6</v>
      </c>
      <c r="BK262" s="244" t="n">
        <v>6</v>
      </c>
      <c r="BL262" s="244" t="n">
        <v>6</v>
      </c>
      <c r="BM262" s="244" t="n">
        <v>6</v>
      </c>
      <c r="BN262" s="244" t="n">
        <v>7</v>
      </c>
      <c r="BO262" s="244" t="n">
        <v>7</v>
      </c>
      <c r="BP262" s="244" t="n">
        <v>8</v>
      </c>
      <c r="BQ262" s="244" t="n">
        <v>8</v>
      </c>
      <c r="BR262" s="244" t="n">
        <v>8</v>
      </c>
      <c r="BS262" s="244" t="n">
        <v>8</v>
      </c>
      <c r="BT262" s="244" t="n">
        <v>8</v>
      </c>
      <c r="BU262" s="244" t="n">
        <v>8</v>
      </c>
      <c r="BV262" s="244" t="n">
        <v>6</v>
      </c>
      <c r="BW262" s="244" t="n">
        <v>6</v>
      </c>
      <c r="BX262" s="244" t="n">
        <v>6</v>
      </c>
      <c r="BY262" s="244" t="n">
        <v>6</v>
      </c>
      <c r="BZ262" s="244" t="n">
        <v>6</v>
      </c>
      <c r="CA262" s="244" t="n">
        <v>6</v>
      </c>
      <c r="CB262" s="244" t="n">
        <v>5</v>
      </c>
      <c r="CC262" s="244" t="n">
        <v>5</v>
      </c>
      <c r="CD262" s="244" t="n">
        <v>4</v>
      </c>
      <c r="CE262" s="244" t="n">
        <v>4</v>
      </c>
      <c r="CF262" s="244" t="n">
        <v>4</v>
      </c>
      <c r="CG262" s="244" t="n">
        <v>3</v>
      </c>
      <c r="CH262" s="244" t="n">
        <v>4</v>
      </c>
      <c r="CI262" s="244" t="n">
        <v>4</v>
      </c>
      <c r="CJ262" s="244" t="n">
        <v>4</v>
      </c>
      <c r="CK262" s="244" t="n">
        <v>4</v>
      </c>
      <c r="CL262" s="244" t="n">
        <v>4</v>
      </c>
      <c r="CM262" s="244" t="n">
        <v>4</v>
      </c>
      <c r="CN262" s="244" t="n">
        <v>4</v>
      </c>
      <c r="CO262" s="244" t="n">
        <v>4</v>
      </c>
      <c r="CP262" s="244" t="n">
        <v>4</v>
      </c>
      <c r="CQ262" s="244" t="n">
        <v>5</v>
      </c>
      <c r="CR262" s="244" t="n">
        <v>4</v>
      </c>
      <c r="CS262" s="244" t="n">
        <v>4</v>
      </c>
      <c r="CT262" s="244" t="n">
        <v>4</v>
      </c>
      <c r="CU262" s="244" t="n">
        <v>4</v>
      </c>
      <c r="CV262" s="244" t="n">
        <v>3</v>
      </c>
      <c r="CW262" s="244" t="n">
        <v>3</v>
      </c>
      <c r="CX262" s="323" t="n">
        <v>4</v>
      </c>
      <c r="CY262" s="244" t="n">
        <v>3</v>
      </c>
      <c r="CZ262" s="244" t="n">
        <v>4</v>
      </c>
    </row>
    <row r="263" ht="13.15" customFormat="1" customHeight="1" s="315">
      <c r="A263" s="81">
        <f>A262</f>
        <v/>
      </c>
      <c r="B263" s="81">
        <f>B262</f>
        <v/>
      </c>
      <c r="C263" s="81">
        <f>A263&amp;B263&amp;F263</f>
        <v/>
      </c>
      <c r="D263" s="22" t="n"/>
      <c r="E263" s="398" t="n"/>
      <c r="F263" s="246" t="inlineStr">
        <is>
          <t>EE &amp; Child(ren)</t>
        </is>
      </c>
      <c r="G263" s="244" t="n">
        <v>6</v>
      </c>
      <c r="H263" s="396" t="n">
        <v>933.8</v>
      </c>
      <c r="I263" s="396">
        <f>+H263-J263</f>
        <v/>
      </c>
      <c r="J263" s="396" t="n">
        <v>198.56</v>
      </c>
      <c r="K263" s="397" t="n"/>
      <c r="L263" s="397" t="n"/>
      <c r="M263" s="426" t="n"/>
      <c r="N263" s="244" t="n">
        <v>2</v>
      </c>
      <c r="O263" s="244" t="n">
        <v>2</v>
      </c>
      <c r="P263" s="244" t="n">
        <v>2</v>
      </c>
      <c r="Q263" s="244" t="n">
        <v>2</v>
      </c>
      <c r="R263" s="244" t="n">
        <v>2</v>
      </c>
      <c r="S263" s="244" t="n">
        <v>1</v>
      </c>
      <c r="T263" s="244" t="n">
        <v>1</v>
      </c>
      <c r="U263" s="244" t="n">
        <v>1</v>
      </c>
      <c r="V263" s="244" t="n">
        <v>1</v>
      </c>
      <c r="W263" s="244" t="n">
        <v>1</v>
      </c>
      <c r="X263" s="244" t="n">
        <v>1</v>
      </c>
      <c r="Y263" s="244" t="n">
        <v>2</v>
      </c>
      <c r="Z263" s="244" t="n">
        <v>1</v>
      </c>
      <c r="AA263" s="244" t="n">
        <v>1</v>
      </c>
      <c r="AB263" s="244" t="n">
        <v>1</v>
      </c>
      <c r="AC263" s="244" t="n">
        <v>2</v>
      </c>
      <c r="AD263" s="244" t="n">
        <v>2</v>
      </c>
      <c r="AE263" s="244" t="n">
        <v>2</v>
      </c>
      <c r="AF263" s="244" t="n">
        <v>2</v>
      </c>
      <c r="AG263" s="244" t="n">
        <v>2</v>
      </c>
      <c r="AH263" s="244" t="n">
        <v>2</v>
      </c>
      <c r="AI263" s="244" t="n">
        <v>2</v>
      </c>
      <c r="AJ263" s="244" t="n">
        <v>2</v>
      </c>
      <c r="AK263" s="244" t="n">
        <v>2</v>
      </c>
      <c r="AL263" s="244" t="n">
        <v>1</v>
      </c>
      <c r="AM263" s="244" t="n">
        <v>1</v>
      </c>
      <c r="AN263" s="244" t="n">
        <v>1</v>
      </c>
      <c r="AO263" s="244" t="n">
        <v>1</v>
      </c>
      <c r="AP263" s="244" t="n">
        <v>1</v>
      </c>
      <c r="AQ263" s="244" t="n">
        <v>1</v>
      </c>
      <c r="AR263" s="244" t="n">
        <v>1</v>
      </c>
      <c r="AS263" s="244" t="n">
        <v>1</v>
      </c>
      <c r="AT263" s="244" t="n">
        <v>1</v>
      </c>
      <c r="AU263" s="244" t="n">
        <v>1</v>
      </c>
      <c r="AV263" s="244" t="n">
        <v>1</v>
      </c>
      <c r="AW263" s="244" t="n">
        <v>2</v>
      </c>
      <c r="AX263" s="244" t="n">
        <v>2</v>
      </c>
      <c r="AY263" s="244" t="n">
        <v>1</v>
      </c>
      <c r="AZ263" s="244" t="n">
        <v>3</v>
      </c>
      <c r="BA263" s="244" t="n">
        <v>4</v>
      </c>
      <c r="BB263" s="244" t="n">
        <v>4</v>
      </c>
      <c r="BC263" s="244" t="n">
        <v>4</v>
      </c>
      <c r="BD263" s="244" t="n">
        <v>4</v>
      </c>
      <c r="BE263" s="244" t="n">
        <v>5</v>
      </c>
      <c r="BF263" s="244" t="n">
        <v>5</v>
      </c>
      <c r="BG263" s="244" t="n">
        <v>5</v>
      </c>
      <c r="BH263" s="244" t="n">
        <v>5</v>
      </c>
      <c r="BI263" s="244" t="n">
        <v>5</v>
      </c>
      <c r="BJ263" s="244" t="n">
        <v>4</v>
      </c>
      <c r="BK263" s="244" t="n">
        <v>4</v>
      </c>
      <c r="BL263" s="244" t="n">
        <v>5</v>
      </c>
      <c r="BM263" s="244" t="n">
        <v>5</v>
      </c>
      <c r="BN263" s="244" t="n">
        <v>5</v>
      </c>
      <c r="BO263" s="244" t="n">
        <v>6</v>
      </c>
      <c r="BP263" s="244" t="n">
        <v>7</v>
      </c>
      <c r="BQ263" s="244" t="n">
        <v>7</v>
      </c>
      <c r="BR263" s="244" t="n">
        <v>7</v>
      </c>
      <c r="BS263" s="244" t="n">
        <v>8</v>
      </c>
      <c r="BT263" s="244" t="n">
        <v>7</v>
      </c>
      <c r="BU263" s="244" t="n">
        <v>7</v>
      </c>
      <c r="BV263" s="244" t="n">
        <v>6</v>
      </c>
      <c r="BW263" s="244" t="n">
        <v>6</v>
      </c>
      <c r="BX263" s="244" t="n">
        <v>5</v>
      </c>
      <c r="BY263" s="244" t="n">
        <v>5</v>
      </c>
      <c r="BZ263" s="244" t="n">
        <v>7</v>
      </c>
      <c r="CA263" s="244" t="n">
        <v>7</v>
      </c>
      <c r="CB263" s="244" t="n">
        <v>8</v>
      </c>
      <c r="CC263" s="244" t="n">
        <v>6</v>
      </c>
      <c r="CD263" s="244" t="n">
        <v>5</v>
      </c>
      <c r="CE263" s="244" t="n">
        <v>6</v>
      </c>
      <c r="CF263" s="244" t="n">
        <v>8</v>
      </c>
      <c r="CG263" s="244" t="n">
        <v>9</v>
      </c>
      <c r="CH263" s="244" t="n">
        <v>8</v>
      </c>
      <c r="CI263" s="244" t="n">
        <v>7</v>
      </c>
      <c r="CJ263" s="244" t="n">
        <v>8</v>
      </c>
      <c r="CK263" s="244" t="n">
        <v>8</v>
      </c>
      <c r="CL263" s="244" t="n">
        <v>7</v>
      </c>
      <c r="CM263" s="244" t="n">
        <v>7</v>
      </c>
      <c r="CN263" s="244" t="n">
        <v>8</v>
      </c>
      <c r="CO263" s="244" t="n">
        <v>8</v>
      </c>
      <c r="CP263" s="244" t="n">
        <v>10</v>
      </c>
      <c r="CQ263" s="244" t="n">
        <v>11</v>
      </c>
      <c r="CR263" s="244" t="n">
        <v>10</v>
      </c>
      <c r="CS263" s="244" t="n">
        <v>10</v>
      </c>
      <c r="CT263" s="244" t="n">
        <v>7</v>
      </c>
      <c r="CU263" s="244" t="n">
        <v>7</v>
      </c>
      <c r="CV263" s="244" t="n">
        <v>7</v>
      </c>
      <c r="CW263" s="244" t="n">
        <v>6</v>
      </c>
      <c r="CX263" s="323" t="n">
        <v>6</v>
      </c>
      <c r="CY263" s="244" t="n">
        <v>6</v>
      </c>
      <c r="CZ263" s="244" t="n">
        <v>6</v>
      </c>
    </row>
    <row r="264" ht="13.15" customFormat="1" customHeight="1" s="315">
      <c r="A264" s="81">
        <f>A263</f>
        <v/>
      </c>
      <c r="B264" s="81">
        <f>B263</f>
        <v/>
      </c>
      <c r="C264" s="81">
        <f>A264&amp;B264&amp;F264</f>
        <v/>
      </c>
      <c r="D264" s="22" t="n"/>
      <c r="E264" s="398" t="n"/>
      <c r="F264" s="246" t="inlineStr">
        <is>
          <t>EE &amp; Family</t>
        </is>
      </c>
      <c r="G264" s="245" t="n">
        <v>8</v>
      </c>
      <c r="H264" s="400" t="n">
        <v>1556.37</v>
      </c>
      <c r="I264" s="400">
        <f>+H264-J264</f>
        <v/>
      </c>
      <c r="J264" s="400" t="n">
        <v>396.28</v>
      </c>
      <c r="K264" s="408" t="n"/>
      <c r="L264" s="408" t="n"/>
      <c r="M264" s="426" t="n"/>
      <c r="N264" s="245" t="n">
        <v>2</v>
      </c>
      <c r="O264" s="245" t="n">
        <v>2</v>
      </c>
      <c r="P264" s="245" t="n">
        <v>2</v>
      </c>
      <c r="Q264" s="245" t="n">
        <v>2</v>
      </c>
      <c r="R264" s="245" t="n">
        <v>3</v>
      </c>
      <c r="S264" s="245" t="n">
        <v>3</v>
      </c>
      <c r="T264" s="245" t="n">
        <v>3</v>
      </c>
      <c r="U264" s="245" t="n">
        <v>3</v>
      </c>
      <c r="V264" s="245" t="n">
        <v>3</v>
      </c>
      <c r="W264" s="245" t="n">
        <v>3</v>
      </c>
      <c r="X264" s="245" t="n">
        <v>3</v>
      </c>
      <c r="Y264" s="245" t="n">
        <v>3</v>
      </c>
      <c r="Z264" s="245" t="n">
        <v>2</v>
      </c>
      <c r="AA264" s="245" t="n">
        <v>2</v>
      </c>
      <c r="AB264" s="245" t="n">
        <v>2</v>
      </c>
      <c r="AC264" s="245" t="n">
        <v>2</v>
      </c>
      <c r="AD264" s="245" t="n">
        <v>2</v>
      </c>
      <c r="AE264" s="245" t="n">
        <v>1</v>
      </c>
      <c r="AF264" s="245" t="n">
        <v>2</v>
      </c>
      <c r="AG264" s="245" t="n">
        <v>2</v>
      </c>
      <c r="AH264" s="245" t="n">
        <v>1</v>
      </c>
      <c r="AI264" s="245" t="n">
        <v>1</v>
      </c>
      <c r="AJ264" s="245" t="n">
        <v>1</v>
      </c>
      <c r="AK264" s="245" t="n">
        <v>1</v>
      </c>
      <c r="AL264" s="245" t="n">
        <v>1</v>
      </c>
      <c r="AM264" s="245" t="n">
        <v>1</v>
      </c>
      <c r="AN264" s="245" t="n">
        <v>1</v>
      </c>
      <c r="AO264" s="245" t="n">
        <v>1</v>
      </c>
      <c r="AP264" s="245" t="n">
        <v>1</v>
      </c>
      <c r="AQ264" s="245" t="n">
        <v>1</v>
      </c>
      <c r="AR264" s="245" t="n">
        <v>1</v>
      </c>
      <c r="AS264" s="245" t="n">
        <v>1</v>
      </c>
      <c r="AT264" s="245" t="n">
        <v>1</v>
      </c>
      <c r="AU264" s="245" t="n">
        <v>2</v>
      </c>
      <c r="AV264" s="245" t="n">
        <v>2</v>
      </c>
      <c r="AW264" s="245" t="n">
        <v>2</v>
      </c>
      <c r="AX264" s="245" t="n">
        <v>2</v>
      </c>
      <c r="AY264" s="245" t="n">
        <v>2</v>
      </c>
      <c r="AZ264" s="245" t="n">
        <v>2</v>
      </c>
      <c r="BA264" s="245" t="n">
        <v>2</v>
      </c>
      <c r="BB264" s="245" t="n">
        <v>1</v>
      </c>
      <c r="BC264" s="245" t="n">
        <v>1</v>
      </c>
      <c r="BD264" s="245" t="n">
        <v>1</v>
      </c>
      <c r="BE264" s="245" t="n">
        <v>1</v>
      </c>
      <c r="BF264" s="245" t="n">
        <v>1</v>
      </c>
      <c r="BG264" s="245" t="n">
        <v>1</v>
      </c>
      <c r="BH264" s="245" t="n">
        <v>1</v>
      </c>
      <c r="BI264" s="245" t="n">
        <v>1</v>
      </c>
      <c r="BJ264" s="245" t="n">
        <v>0</v>
      </c>
      <c r="BK264" s="245" t="n">
        <v>0</v>
      </c>
      <c r="BL264" s="245" t="n">
        <v>2</v>
      </c>
      <c r="BM264" s="245" t="n">
        <v>3</v>
      </c>
      <c r="BN264" s="245" t="n">
        <v>2</v>
      </c>
      <c r="BO264" s="245" t="n">
        <v>2</v>
      </c>
      <c r="BP264" s="245" t="n">
        <v>2</v>
      </c>
      <c r="BQ264" s="245" t="n">
        <v>3</v>
      </c>
      <c r="BR264" s="245" t="n">
        <v>3</v>
      </c>
      <c r="BS264" s="245" t="n">
        <v>3</v>
      </c>
      <c r="BT264" s="245" t="n">
        <v>3</v>
      </c>
      <c r="BU264" s="245" t="n">
        <v>3</v>
      </c>
      <c r="BV264" s="245" t="n">
        <v>3</v>
      </c>
      <c r="BW264" s="245" t="n">
        <v>3</v>
      </c>
      <c r="BX264" s="245" t="n">
        <v>3</v>
      </c>
      <c r="BY264" s="245" t="n">
        <v>3</v>
      </c>
      <c r="BZ264" s="245" t="n">
        <v>4</v>
      </c>
      <c r="CA264" s="245" t="n">
        <v>4</v>
      </c>
      <c r="CB264" s="245" t="n">
        <v>5</v>
      </c>
      <c r="CC264" s="245" t="n">
        <v>5</v>
      </c>
      <c r="CD264" s="245" t="n">
        <v>5</v>
      </c>
      <c r="CE264" s="245" t="n">
        <v>7</v>
      </c>
      <c r="CF264" s="245" t="n">
        <v>4</v>
      </c>
      <c r="CG264" s="245" t="n">
        <v>4</v>
      </c>
      <c r="CH264" s="245" t="n">
        <v>4</v>
      </c>
      <c r="CI264" s="245" t="n">
        <v>3</v>
      </c>
      <c r="CJ264" s="245" t="n">
        <v>2</v>
      </c>
      <c r="CK264" s="245" t="n">
        <v>2</v>
      </c>
      <c r="CL264" s="245" t="n">
        <v>3</v>
      </c>
      <c r="CM264" s="245" t="n">
        <v>3</v>
      </c>
      <c r="CN264" s="245" t="n">
        <v>4</v>
      </c>
      <c r="CO264" s="245" t="n">
        <v>5</v>
      </c>
      <c r="CP264" s="245" t="n">
        <v>5</v>
      </c>
      <c r="CQ264" s="245" t="n">
        <v>6</v>
      </c>
      <c r="CR264" s="245" t="n">
        <v>6</v>
      </c>
      <c r="CS264" s="245" t="n">
        <v>5</v>
      </c>
      <c r="CT264" s="245" t="n">
        <v>6</v>
      </c>
      <c r="CU264" s="245" t="n">
        <v>6</v>
      </c>
      <c r="CV264" s="245" t="n">
        <v>5</v>
      </c>
      <c r="CW264" s="245" t="n">
        <v>5</v>
      </c>
      <c r="CX264" s="324" t="n">
        <v>5</v>
      </c>
      <c r="CY264" s="245" t="n">
        <v>9</v>
      </c>
      <c r="CZ264" s="245" t="n">
        <v>8</v>
      </c>
    </row>
    <row r="265" ht="13.15" customFormat="1" customHeight="1" s="315">
      <c r="A265" s="81">
        <f>A264</f>
        <v/>
      </c>
      <c r="B265" s="81">
        <f>B264</f>
        <v/>
      </c>
      <c r="C265" s="81" t="n"/>
      <c r="D265" s="20" t="n"/>
      <c r="E265" s="398" t="n"/>
      <c r="F265" s="69" t="inlineStr">
        <is>
          <t>Estimated Monthly Premium</t>
        </is>
      </c>
      <c r="G265" s="94">
        <f>SUM(G261:G264)</f>
        <v/>
      </c>
      <c r="H265" s="401">
        <f>SUMPRODUCT(H261:H264,$G261:$G264)</f>
        <v/>
      </c>
      <c r="I265" s="401">
        <f>SUMPRODUCT(I261:I264,$G261:$G264)</f>
        <v/>
      </c>
      <c r="J265" s="401">
        <f>SUMPRODUCT(J261:J264,$G261:$G264)</f>
        <v/>
      </c>
      <c r="K265" s="402" t="n"/>
      <c r="L265" s="402" t="n"/>
      <c r="M265" s="424" t="n"/>
      <c r="N265" s="94" t="n">
        <v>18</v>
      </c>
      <c r="O265" s="94" t="n">
        <v>17</v>
      </c>
      <c r="P265" s="94" t="n">
        <v>18</v>
      </c>
      <c r="Q265" s="94" t="n">
        <v>16</v>
      </c>
      <c r="R265" s="94" t="n">
        <v>17</v>
      </c>
      <c r="S265" s="94">
        <f>SUM(S261:S264)</f>
        <v/>
      </c>
      <c r="T265" s="94">
        <f>SUM(T261:T264)</f>
        <v/>
      </c>
      <c r="U265" s="94">
        <f>SUM(U261:U264)</f>
        <v/>
      </c>
      <c r="V265" s="94">
        <f>SUM(V261:V264)</f>
        <v/>
      </c>
      <c r="W265" s="94">
        <f>SUM(W261:W264)</f>
        <v/>
      </c>
      <c r="X265" s="94">
        <f>SUM(X261:X264)</f>
        <v/>
      </c>
      <c r="Y265" s="94">
        <f>SUM(Y261:Y264)</f>
        <v/>
      </c>
      <c r="Z265" s="94">
        <f>SUM(Z261:Z264)</f>
        <v/>
      </c>
      <c r="AA265" s="94">
        <f>SUM(AA261:AA264)</f>
        <v/>
      </c>
      <c r="AB265" s="94">
        <f>SUM(AB261:AB264)</f>
        <v/>
      </c>
      <c r="AC265" s="94">
        <f>SUM(AC261:AC264)</f>
        <v/>
      </c>
      <c r="AD265" s="94">
        <f>SUM(AD261:AD264)</f>
        <v/>
      </c>
      <c r="AE265" s="94">
        <f>SUM(AE261:AE264)</f>
        <v/>
      </c>
      <c r="AF265" s="94">
        <f>SUM(AF261:AF264)</f>
        <v/>
      </c>
      <c r="AG265" s="94">
        <f>SUM(AG261:AG264)</f>
        <v/>
      </c>
      <c r="AH265" s="94">
        <f>SUM(AH261:AH264)</f>
        <v/>
      </c>
      <c r="AI265" s="94">
        <f>SUM(AI261:AI264)</f>
        <v/>
      </c>
      <c r="AJ265" s="94">
        <f>SUM(AJ261:AJ264)</f>
        <v/>
      </c>
      <c r="AK265" s="94">
        <f>SUM(AK261:AK264)</f>
        <v/>
      </c>
      <c r="AL265" s="94">
        <f>SUM(AL261:AL264)</f>
        <v/>
      </c>
      <c r="AM265" s="94">
        <f>SUM(AM261:AM264)</f>
        <v/>
      </c>
      <c r="AN265" s="94">
        <f>SUM(AN261:AN264)</f>
        <v/>
      </c>
      <c r="AO265" s="94">
        <f>SUM(AO261:AO264)</f>
        <v/>
      </c>
      <c r="AP265" s="94">
        <f>SUM(AP261:AP264)</f>
        <v/>
      </c>
      <c r="AQ265" s="94">
        <f>SUM(AQ261:AQ264)</f>
        <v/>
      </c>
      <c r="AR265" s="94">
        <f>SUM(AR261:AR264)</f>
        <v/>
      </c>
      <c r="AS265" s="94">
        <f>SUM(AS261:AS264)</f>
        <v/>
      </c>
      <c r="AT265" s="94">
        <f>SUM(AT261:AT264)</f>
        <v/>
      </c>
      <c r="AU265" s="94">
        <f>SUM(AU261:AU264)</f>
        <v/>
      </c>
      <c r="AV265" s="94">
        <f>SUM(AV261:AV264)</f>
        <v/>
      </c>
      <c r="AW265" s="94">
        <f>SUM(AW261:AW264)</f>
        <v/>
      </c>
      <c r="AX265" s="94">
        <f>SUM(AX261:AX264)</f>
        <v/>
      </c>
      <c r="AY265" s="94">
        <f>SUM(AY261:AY264)</f>
        <v/>
      </c>
      <c r="AZ265" s="94">
        <f>SUM(AZ261:AZ264)</f>
        <v/>
      </c>
      <c r="BA265" s="94">
        <f>SUM(BA261:BA264)</f>
        <v/>
      </c>
      <c r="BB265" s="94">
        <f>SUM(BB261:BB264)</f>
        <v/>
      </c>
      <c r="BC265" s="94">
        <f>SUM(BC261:BC264)</f>
        <v/>
      </c>
      <c r="BD265" s="94">
        <f>SUM(BD261:BD264)</f>
        <v/>
      </c>
      <c r="BE265" s="94">
        <f>SUM(BE261:BE264)</f>
        <v/>
      </c>
      <c r="BF265" s="94">
        <f>SUM(BF261:BF264)</f>
        <v/>
      </c>
      <c r="BG265" s="94">
        <f>SUM(BG261:BG264)</f>
        <v/>
      </c>
      <c r="BH265" s="94">
        <f>SUM(BH261:BH264)</f>
        <v/>
      </c>
      <c r="BI265" s="94">
        <f>SUM(BI261:BI264)</f>
        <v/>
      </c>
      <c r="BJ265" s="94">
        <f>SUM(BJ261:BJ264)</f>
        <v/>
      </c>
      <c r="BK265" s="94">
        <f>SUM(BK261:BK264)</f>
        <v/>
      </c>
      <c r="BL265" s="94">
        <f>SUM(BL261:BL264)</f>
        <v/>
      </c>
      <c r="BM265" s="94">
        <f>SUM(BM261:BM264)</f>
        <v/>
      </c>
      <c r="BN265" s="94">
        <f>SUM(BN261:BN264)</f>
        <v/>
      </c>
      <c r="BO265" s="94">
        <f>SUM(BO261:BO264)</f>
        <v/>
      </c>
      <c r="BP265" s="94">
        <f>SUM(BP261:BP264)</f>
        <v/>
      </c>
      <c r="BQ265" s="94">
        <f>SUM(BQ261:BQ264)</f>
        <v/>
      </c>
      <c r="BR265" s="94">
        <f>SUM(BR261:BR264)</f>
        <v/>
      </c>
      <c r="BS265" s="94">
        <f>SUM(BS261:BS264)</f>
        <v/>
      </c>
      <c r="BT265" s="94">
        <f>SUM(BT261:BT264)</f>
        <v/>
      </c>
      <c r="BU265" s="94">
        <f>SUM(BU261:BU264)</f>
        <v/>
      </c>
      <c r="BV265" s="94">
        <f>SUM(BV261:BV264)</f>
        <v/>
      </c>
      <c r="BW265" s="94">
        <f>SUM(BW261:BW264)</f>
        <v/>
      </c>
      <c r="BX265" s="94">
        <f>SUM(BX261:BX264)</f>
        <v/>
      </c>
      <c r="BY265" s="94">
        <f>SUM(BY261:BY264)</f>
        <v/>
      </c>
      <c r="BZ265" s="94">
        <f>SUM(BZ261:BZ264)</f>
        <v/>
      </c>
      <c r="CA265" s="94">
        <f>SUM(CA261:CA264)</f>
        <v/>
      </c>
      <c r="CB265" s="94">
        <f>SUM(CB261:CB264)</f>
        <v/>
      </c>
      <c r="CC265" s="94">
        <f>SUM(CC261:CC264)</f>
        <v/>
      </c>
      <c r="CD265" s="94">
        <f>SUM(CD261:CD264)</f>
        <v/>
      </c>
      <c r="CE265" s="94">
        <f>SUM(CE261:CE264)</f>
        <v/>
      </c>
      <c r="CF265" s="94">
        <f>SUM(CF261:CF264)</f>
        <v/>
      </c>
      <c r="CG265" s="94">
        <f>SUM(CG261:CG264)</f>
        <v/>
      </c>
      <c r="CH265" s="94">
        <f>SUM(CH261:CH264)</f>
        <v/>
      </c>
      <c r="CI265" s="94">
        <f>SUM(CI261:CI264)</f>
        <v/>
      </c>
      <c r="CJ265" s="94">
        <f>SUM(CJ261:CJ264)</f>
        <v/>
      </c>
      <c r="CK265" s="94">
        <f>SUM(CK261:CK264)</f>
        <v/>
      </c>
      <c r="CL265" s="94">
        <f>SUM(CL261:CL264)</f>
        <v/>
      </c>
      <c r="CM265" s="94">
        <f>SUM(CM261:CM264)</f>
        <v/>
      </c>
      <c r="CN265" s="94">
        <f>SUM(CN261:CN264)</f>
        <v/>
      </c>
      <c r="CO265" s="94">
        <f>SUM(CO261:CO264)</f>
        <v/>
      </c>
      <c r="CP265" s="94">
        <f>SUM(CP261:CP264)</f>
        <v/>
      </c>
      <c r="CQ265" s="94">
        <f>SUM(CQ261:CQ264)</f>
        <v/>
      </c>
      <c r="CR265" s="94">
        <f>SUM(CR261:CR264)</f>
        <v/>
      </c>
      <c r="CS265" s="94">
        <f>SUM(CS261:CS264)</f>
        <v/>
      </c>
      <c r="CT265" s="94">
        <f>SUM(CT261:CT264)</f>
        <v/>
      </c>
      <c r="CU265" s="94" t="n">
        <v>71</v>
      </c>
      <c r="CV265" s="94">
        <f>SUM(CV261:CV264)</f>
        <v/>
      </c>
      <c r="CW265" s="94">
        <f>SUM(CW261:CW264)</f>
        <v/>
      </c>
      <c r="CX265" s="94">
        <f>SUM(CX261:CX264)</f>
        <v/>
      </c>
      <c r="CY265" s="94">
        <f>SUM(CY261:CY264)</f>
        <v/>
      </c>
      <c r="CZ265" s="94">
        <f>SUM(CZ261:CZ264)</f>
        <v/>
      </c>
    </row>
    <row r="266" ht="13.15" customFormat="1" customHeight="1" s="315">
      <c r="A266" s="81">
        <f>A265</f>
        <v/>
      </c>
      <c r="B266" s="81">
        <f>B265</f>
        <v/>
      </c>
      <c r="C266" s="81" t="n"/>
      <c r="D266" s="20" t="n"/>
      <c r="E266" s="398" t="n"/>
      <c r="F266" s="12" t="n"/>
      <c r="G266" s="16" t="n"/>
      <c r="H266" s="403" t="n"/>
      <c r="I266" s="403" t="n"/>
      <c r="J266" s="403" t="n"/>
      <c r="K266" s="404" t="n"/>
      <c r="L266" s="404" t="n"/>
      <c r="M266" s="425" t="n"/>
      <c r="N266" s="16" t="n"/>
      <c r="O266" s="16" t="n"/>
      <c r="P266" s="16" t="n"/>
      <c r="Q266" s="16" t="n"/>
      <c r="R266" s="16" t="n"/>
      <c r="S266" s="16" t="n"/>
      <c r="T266" s="16" t="n"/>
      <c r="U266" s="16" t="n"/>
      <c r="V266" s="16" t="n"/>
      <c r="W266" s="16" t="n"/>
      <c r="X266" s="16" t="n"/>
      <c r="Y266" s="16" t="n"/>
      <c r="Z266" s="16" t="n"/>
      <c r="AA266" s="16" t="n"/>
      <c r="AB266" s="16" t="n"/>
      <c r="AC266" s="16" t="n"/>
      <c r="AD266" s="16" t="n"/>
      <c r="AE266" s="16" t="n"/>
      <c r="AF266" s="16" t="n"/>
      <c r="AG266" s="16" t="n"/>
      <c r="AH266" s="16" t="n"/>
      <c r="AI266" s="16" t="n"/>
      <c r="AJ266" s="16" t="n"/>
      <c r="AK266" s="16" t="n"/>
      <c r="AL266" s="16" t="n"/>
      <c r="AM266" s="16" t="n"/>
      <c r="AN266" s="16" t="n"/>
      <c r="AO266" s="16" t="n"/>
      <c r="AP266" s="16" t="n"/>
      <c r="AQ266" s="16" t="n"/>
      <c r="AR266" s="16" t="n"/>
      <c r="AS266" s="16" t="n"/>
      <c r="AT266" s="16" t="n"/>
      <c r="AU266" s="16" t="n"/>
      <c r="AV266" s="16" t="n"/>
      <c r="AW266" s="16" t="n"/>
      <c r="AX266" s="16" t="n"/>
      <c r="AY266" s="16" t="n"/>
      <c r="AZ266" s="16" t="n"/>
      <c r="BA266" s="16" t="n"/>
      <c r="BB266" s="16" t="n"/>
      <c r="BC266" s="16" t="n"/>
      <c r="BD266" s="16" t="n"/>
      <c r="BE266" s="16" t="n"/>
      <c r="BF266" s="16" t="n"/>
      <c r="BG266" s="16" t="n"/>
      <c r="BH266" s="16" t="n"/>
      <c r="BI266" s="16" t="n"/>
      <c r="BJ266" s="16" t="n"/>
      <c r="BK266" s="16" t="n"/>
      <c r="BL266" s="16" t="n"/>
      <c r="BM266" s="16" t="n"/>
      <c r="BN266" s="16" t="n"/>
      <c r="BO266" s="16" t="n"/>
      <c r="BP266" s="16" t="n"/>
      <c r="BQ266" s="16" t="n"/>
      <c r="BR266" s="16" t="n"/>
      <c r="BS266" s="16" t="n"/>
      <c r="BT266" s="16" t="n"/>
      <c r="BU266" s="16" t="n"/>
      <c r="BV266" s="16" t="n"/>
      <c r="BW266" s="16" t="n"/>
      <c r="BX266" s="16" t="n"/>
      <c r="BY266" s="16" t="n"/>
      <c r="BZ266" s="16" t="n"/>
      <c r="CA266" s="16" t="n"/>
      <c r="CB266" s="16" t="n"/>
      <c r="CC266" s="16" t="n"/>
      <c r="CD266" s="16" t="n"/>
      <c r="CE266" s="16" t="n"/>
      <c r="CF266" s="16" t="n"/>
      <c r="CG266" s="16" t="n"/>
      <c r="CH266" s="16" t="n"/>
      <c r="CI266" s="16" t="n"/>
      <c r="CJ266" s="16" t="n"/>
      <c r="CK266" s="16" t="n"/>
      <c r="CL266" s="16" t="n"/>
      <c r="CM266" s="16" t="n"/>
      <c r="CN266" s="16" t="n"/>
      <c r="CO266" s="16" t="n"/>
      <c r="CP266" s="16" t="n"/>
      <c r="CQ266" s="16" t="n"/>
      <c r="CR266" s="16" t="n"/>
      <c r="CS266" s="16" t="n"/>
      <c r="CT266" s="16" t="n"/>
      <c r="CU266" s="16" t="n"/>
      <c r="CV266" s="16" t="n"/>
      <c r="CW266" s="16" t="n"/>
      <c r="CX266" s="16" t="n"/>
      <c r="CY266" s="16" t="n"/>
      <c r="CZ266" s="16" t="n"/>
    </row>
    <row r="267" ht="13.15" customHeight="1">
      <c r="A267" s="81">
        <f>A266</f>
        <v/>
      </c>
      <c r="B267" s="81">
        <f>B266</f>
        <v/>
      </c>
      <c r="D267" s="71" t="inlineStr">
        <is>
          <t>Total Medical Monthly</t>
        </is>
      </c>
      <c r="E267" s="405" t="n"/>
      <c r="F267" s="29" t="inlineStr">
        <is>
          <t>Total Medical Employees</t>
        </is>
      </c>
      <c r="G267" s="30">
        <f>+G259+G265</f>
        <v/>
      </c>
      <c r="H267" s="406">
        <f>H259+H265</f>
        <v/>
      </c>
      <c r="I267" s="406">
        <f>I259+I265</f>
        <v/>
      </c>
      <c r="J267" s="406">
        <f>J259+J265</f>
        <v/>
      </c>
      <c r="K267" s="407" t="n"/>
      <c r="L267" s="407" t="n"/>
      <c r="M267" s="427" t="n"/>
      <c r="N267" s="30" t="n">
        <v>535</v>
      </c>
      <c r="O267" s="30" t="n">
        <v>546</v>
      </c>
      <c r="P267" s="30" t="n">
        <v>556</v>
      </c>
      <c r="Q267" s="30" t="n">
        <v>555</v>
      </c>
      <c r="R267" s="30" t="n">
        <v>561</v>
      </c>
      <c r="S267" s="30">
        <f>+S259+S265</f>
        <v/>
      </c>
      <c r="T267" s="30">
        <f>+T259+T265</f>
        <v/>
      </c>
      <c r="U267" s="30">
        <f>+U259+U265</f>
        <v/>
      </c>
      <c r="V267" s="30">
        <f>+V259+V265</f>
        <v/>
      </c>
      <c r="W267" s="30">
        <f>+W259+W265</f>
        <v/>
      </c>
      <c r="X267" s="30">
        <f>+X259+X265</f>
        <v/>
      </c>
      <c r="Y267" s="30">
        <f>+Y259+Y265</f>
        <v/>
      </c>
      <c r="Z267" s="30">
        <f>+Z259+Z265</f>
        <v/>
      </c>
      <c r="AA267" s="30">
        <f>+AA259+AA265</f>
        <v/>
      </c>
      <c r="AB267" s="30">
        <f>+AB259+AB265</f>
        <v/>
      </c>
      <c r="AC267" s="30">
        <f>+AC259+AC265</f>
        <v/>
      </c>
      <c r="AD267" s="30">
        <f>+AD259+AD265</f>
        <v/>
      </c>
      <c r="AE267" s="30">
        <f>+AE259+AE265</f>
        <v/>
      </c>
      <c r="AF267" s="30">
        <f>+AF259+AF265</f>
        <v/>
      </c>
      <c r="AG267" s="30">
        <f>+AG259+AG265</f>
        <v/>
      </c>
      <c r="AH267" s="30">
        <f>+AH259+AH265</f>
        <v/>
      </c>
      <c r="AI267" s="30">
        <f>+AI259+AI265</f>
        <v/>
      </c>
      <c r="AJ267" s="30">
        <f>+AJ259+AJ265</f>
        <v/>
      </c>
      <c r="AK267" s="30">
        <f>+AK259+AK265</f>
        <v/>
      </c>
      <c r="AL267" s="30">
        <f>+AL259+AL265</f>
        <v/>
      </c>
      <c r="AM267" s="30">
        <f>+AM259+AM265</f>
        <v/>
      </c>
      <c r="AN267" s="30">
        <f>+AN259+AN265</f>
        <v/>
      </c>
      <c r="AO267" s="30">
        <f>+AO259+AO265</f>
        <v/>
      </c>
      <c r="AP267" s="30">
        <f>+AP259+AP265</f>
        <v/>
      </c>
      <c r="AQ267" s="30">
        <f>+AQ259+AQ265</f>
        <v/>
      </c>
      <c r="AR267" s="30">
        <f>+AR259+AR265</f>
        <v/>
      </c>
      <c r="AS267" s="30">
        <f>+AS259+AS265</f>
        <v/>
      </c>
      <c r="AT267" s="30">
        <f>+AT259+AT265</f>
        <v/>
      </c>
      <c r="AU267" s="30">
        <f>+AU259+AU265</f>
        <v/>
      </c>
      <c r="AV267" s="30">
        <f>+AV259+AV265</f>
        <v/>
      </c>
      <c r="AW267" s="30">
        <f>+AW259+AW265</f>
        <v/>
      </c>
      <c r="AX267" s="30">
        <f>+AX259+AX265</f>
        <v/>
      </c>
      <c r="AY267" s="30">
        <f>+AY259+AY265</f>
        <v/>
      </c>
      <c r="AZ267" s="30">
        <f>+AZ259+AZ265</f>
        <v/>
      </c>
      <c r="BA267" s="30">
        <f>+BA259+BA265</f>
        <v/>
      </c>
      <c r="BB267" s="30">
        <f>+BB259+BB265</f>
        <v/>
      </c>
      <c r="BC267" s="30">
        <f>+BC259+BC265</f>
        <v/>
      </c>
      <c r="BD267" s="30">
        <f>+BD259+BD265</f>
        <v/>
      </c>
      <c r="BE267" s="30">
        <f>+BE259+BE265</f>
        <v/>
      </c>
      <c r="BF267" s="30">
        <f>+BF259+BF265</f>
        <v/>
      </c>
      <c r="BG267" s="30">
        <f>+BG259+BG265</f>
        <v/>
      </c>
      <c r="BH267" s="30">
        <f>+BH259+BH265</f>
        <v/>
      </c>
      <c r="BI267" s="30">
        <f>+BI259+BI265</f>
        <v/>
      </c>
      <c r="BJ267" s="30">
        <f>+BJ259+BJ265</f>
        <v/>
      </c>
      <c r="BK267" s="30">
        <f>+BK259+BK265</f>
        <v/>
      </c>
      <c r="BL267" s="30">
        <f>+BL259+BL265</f>
        <v/>
      </c>
      <c r="BM267" s="30">
        <f>+BM259+BM265</f>
        <v/>
      </c>
      <c r="BN267" s="30">
        <f>+BN259+BN265</f>
        <v/>
      </c>
      <c r="BO267" s="30">
        <f>+BO259+BO265</f>
        <v/>
      </c>
      <c r="BP267" s="30">
        <f>+BP259+BP265</f>
        <v/>
      </c>
      <c r="BQ267" s="30">
        <f>+BQ259+BQ265</f>
        <v/>
      </c>
      <c r="BR267" s="30">
        <f>+BR259+BR265</f>
        <v/>
      </c>
      <c r="BS267" s="30">
        <f>+BS259+BS265</f>
        <v/>
      </c>
      <c r="BT267" s="30">
        <f>+BT259+BT265</f>
        <v/>
      </c>
      <c r="BU267" s="30">
        <f>+BU259+BU265</f>
        <v/>
      </c>
      <c r="BV267" s="30">
        <f>+BV259+BV265</f>
        <v/>
      </c>
      <c r="BW267" s="30">
        <f>+BW259+BW265</f>
        <v/>
      </c>
      <c r="BX267" s="30">
        <f>+BX259+BX265</f>
        <v/>
      </c>
      <c r="BY267" s="30">
        <f>+BY259+BY265</f>
        <v/>
      </c>
      <c r="BZ267" s="30">
        <f>+BZ259+BZ265</f>
        <v/>
      </c>
      <c r="CA267" s="30">
        <f>+CA259+CA265</f>
        <v/>
      </c>
      <c r="CB267" s="30">
        <f>+CB259+CB265</f>
        <v/>
      </c>
      <c r="CC267" s="30">
        <f>+CC259+CC265</f>
        <v/>
      </c>
      <c r="CD267" s="30">
        <f>+CD259+CD265</f>
        <v/>
      </c>
      <c r="CE267" s="30">
        <f>+CE259+CE265</f>
        <v/>
      </c>
      <c r="CF267" s="30">
        <f>+CF259+CF265</f>
        <v/>
      </c>
      <c r="CG267" s="30">
        <f>+CG259+CG265</f>
        <v/>
      </c>
      <c r="CH267" s="30">
        <f>+CH259+CH265</f>
        <v/>
      </c>
      <c r="CI267" s="30">
        <f>+CI259+CI265</f>
        <v/>
      </c>
      <c r="CJ267" s="30">
        <f>+CJ259+CJ265</f>
        <v/>
      </c>
      <c r="CK267" s="30">
        <f>+CK259+CK265</f>
        <v/>
      </c>
      <c r="CL267" s="30">
        <f>+CL259+CL265</f>
        <v/>
      </c>
      <c r="CM267" s="30">
        <f>+CM259+CM265</f>
        <v/>
      </c>
      <c r="CN267" s="30">
        <f>+CN259+CN265</f>
        <v/>
      </c>
      <c r="CO267" s="30">
        <f>+CO259+CO265</f>
        <v/>
      </c>
      <c r="CP267" s="30">
        <f>+CP259+CP265</f>
        <v/>
      </c>
      <c r="CQ267" s="30">
        <f>+CQ259+CQ265</f>
        <v/>
      </c>
      <c r="CR267" s="30">
        <f>+CR259+CR265</f>
        <v/>
      </c>
      <c r="CS267" s="30">
        <f>+CS259+CS265</f>
        <v/>
      </c>
      <c r="CT267" s="30">
        <f>+CT259+CT265</f>
        <v/>
      </c>
      <c r="CU267" s="30" t="n">
        <v>673</v>
      </c>
      <c r="CV267" s="30">
        <f>+CV259+CV265</f>
        <v/>
      </c>
      <c r="CW267" s="30">
        <f>+CW259+CW265</f>
        <v/>
      </c>
      <c r="CX267" s="30">
        <f>+CX259+CX265</f>
        <v/>
      </c>
      <c r="CY267" s="30">
        <f>+CY259+CY265</f>
        <v/>
      </c>
      <c r="CZ267" s="30">
        <f>+CZ259+CZ265</f>
        <v/>
      </c>
    </row>
    <row r="268" ht="13.15" customHeight="1">
      <c r="A268" s="81">
        <f>A267</f>
        <v/>
      </c>
      <c r="B268" s="81">
        <f>B267</f>
        <v/>
      </c>
      <c r="D268" s="71" t="inlineStr">
        <is>
          <t>Total Medical Annual</t>
        </is>
      </c>
      <c r="E268" s="29" t="n"/>
      <c r="F268" s="89" t="n"/>
      <c r="G268" s="30" t="n"/>
      <c r="H268" s="406">
        <f>H267*12</f>
        <v/>
      </c>
      <c r="I268" s="406">
        <f>I267*12</f>
        <v/>
      </c>
      <c r="J268" s="406">
        <f>J267*12</f>
        <v/>
      </c>
      <c r="K268" s="407" t="n"/>
      <c r="L268" s="407" t="n"/>
      <c r="M268" s="427" t="n"/>
      <c r="N268" s="30" t="n"/>
      <c r="O268" s="30" t="n"/>
      <c r="P268" s="30" t="n"/>
      <c r="Q268" s="30" t="n"/>
      <c r="R268" s="30" t="n"/>
      <c r="S268" s="30" t="n"/>
      <c r="T268" s="30" t="n"/>
      <c r="U268" s="30" t="n"/>
      <c r="V268" s="30" t="n"/>
      <c r="W268" s="30" t="n"/>
      <c r="X268" s="30" t="n"/>
      <c r="Y268" s="30" t="n"/>
      <c r="Z268" s="30" t="n"/>
      <c r="AA268" s="30" t="n"/>
      <c r="AB268" s="30" t="n"/>
      <c r="AC268" s="30" t="n"/>
      <c r="AD268" s="30" t="n"/>
      <c r="AE268" s="30" t="n"/>
      <c r="AF268" s="30" t="n"/>
      <c r="AG268" s="30" t="n"/>
      <c r="AH268" s="30" t="n"/>
      <c r="AI268" s="30" t="n"/>
      <c r="AJ268" s="30" t="n"/>
      <c r="AK268" s="30" t="n"/>
      <c r="AL268" s="30" t="n"/>
      <c r="AM268" s="30" t="n"/>
      <c r="AN268" s="30" t="n"/>
      <c r="AO268" s="30" t="n"/>
      <c r="AP268" s="30" t="n"/>
      <c r="AQ268" s="30" t="n"/>
      <c r="AR268" s="30" t="n"/>
      <c r="AS268" s="30" t="n"/>
      <c r="AT268" s="30" t="n"/>
      <c r="AU268" s="30" t="n"/>
      <c r="AV268" s="30" t="n"/>
      <c r="AW268" s="30" t="n"/>
      <c r="AX268" s="30" t="n"/>
      <c r="AY268" s="30" t="n"/>
      <c r="AZ268" s="30" t="n"/>
      <c r="BA268" s="30" t="n"/>
      <c r="BB268" s="30" t="n"/>
      <c r="BC268" s="30" t="n"/>
      <c r="BD268" s="30" t="n"/>
      <c r="BE268" s="30" t="n"/>
      <c r="BF268" s="30" t="n"/>
      <c r="BG268" s="30" t="n"/>
      <c r="BH268" s="30" t="n"/>
      <c r="BI268" s="30" t="n"/>
      <c r="BJ268" s="30" t="n"/>
      <c r="BK268" s="30" t="n"/>
      <c r="BL268" s="30" t="n"/>
      <c r="BM268" s="30" t="n"/>
      <c r="BN268" s="30" t="n"/>
      <c r="BO268" s="30" t="n"/>
      <c r="BP268" s="30" t="n"/>
      <c r="BQ268" s="30" t="n"/>
      <c r="BR268" s="30" t="n"/>
      <c r="BS268" s="30" t="n"/>
      <c r="BT268" s="30" t="n"/>
      <c r="BU268" s="30" t="n"/>
      <c r="BV268" s="30" t="n"/>
      <c r="BW268" s="30" t="n"/>
      <c r="BX268" s="30" t="n"/>
      <c r="BY268" s="30" t="n"/>
      <c r="BZ268" s="30" t="n"/>
      <c r="CA268" s="30" t="n"/>
      <c r="CB268" s="30" t="n"/>
      <c r="CC268" s="30" t="n"/>
      <c r="CD268" s="30" t="n"/>
      <c r="CE268" s="30" t="n"/>
      <c r="CF268" s="30" t="n"/>
      <c r="CG268" s="30" t="n"/>
      <c r="CH268" s="30" t="n"/>
      <c r="CI268" s="30" t="n"/>
      <c r="CJ268" s="30" t="n"/>
      <c r="CK268" s="30" t="n"/>
      <c r="CL268" s="30" t="n"/>
      <c r="CM268" s="30" t="n"/>
      <c r="CN268" s="30" t="n"/>
      <c r="CO268" s="30" t="n"/>
      <c r="CP268" s="30" t="n"/>
      <c r="CQ268" s="30" t="n"/>
      <c r="CR268" s="30" t="n"/>
      <c r="CS268" s="30" t="n"/>
      <c r="CT268" s="30" t="n"/>
      <c r="CU268" s="30" t="n"/>
      <c r="CV268" s="30" t="n"/>
      <c r="CW268" s="30" t="n"/>
      <c r="CX268" s="30" t="n"/>
      <c r="CY268" s="30" t="n"/>
      <c r="CZ268" s="30" t="n"/>
    </row>
    <row r="269" ht="13.15" customHeight="1">
      <c r="A269" s="81">
        <f>A268</f>
        <v/>
      </c>
      <c r="B269" s="81">
        <f>B268</f>
        <v/>
      </c>
      <c r="D269" s="28" t="n"/>
      <c r="E269" s="90" t="n"/>
      <c r="F269" s="91" t="n"/>
      <c r="G269" s="91" t="n"/>
      <c r="H269" s="388" t="n"/>
      <c r="I269" s="388" t="n"/>
      <c r="J269" s="388" t="n"/>
      <c r="K269" s="389" t="n"/>
      <c r="L269" s="389" t="n"/>
      <c r="M269" s="428" t="n"/>
      <c r="N269" s="91" t="n"/>
      <c r="O269" s="91" t="n"/>
      <c r="P269" s="91" t="n"/>
      <c r="Q269" s="91" t="n"/>
      <c r="R269" s="91" t="n"/>
      <c r="S269" s="91" t="n"/>
      <c r="T269" s="91" t="n"/>
      <c r="U269" s="91" t="n"/>
      <c r="V269" s="91" t="n"/>
      <c r="W269" s="91" t="n"/>
      <c r="X269" s="91" t="n"/>
      <c r="Y269" s="91" t="n"/>
      <c r="Z269" s="91" t="n"/>
      <c r="AA269" s="91" t="n"/>
      <c r="AB269" s="91" t="n"/>
      <c r="AC269" s="91" t="n"/>
      <c r="AD269" s="91" t="n"/>
      <c r="AE269" s="91" t="n"/>
      <c r="AF269" s="91" t="n"/>
      <c r="AG269" s="91" t="n"/>
      <c r="AH269" s="91" t="n"/>
      <c r="AI269" s="91" t="n"/>
      <c r="AJ269" s="91" t="n"/>
      <c r="AK269" s="91" t="n"/>
      <c r="AL269" s="91" t="n"/>
      <c r="AM269" s="91" t="n"/>
      <c r="AN269" s="91" t="n"/>
      <c r="AO269" s="91" t="n"/>
      <c r="AP269" s="91" t="n"/>
      <c r="AQ269" s="91" t="n"/>
      <c r="AR269" s="91" t="n"/>
      <c r="AS269" s="91" t="n"/>
      <c r="AT269" s="91" t="n"/>
      <c r="AU269" s="91" t="n"/>
      <c r="AV269" s="91" t="n"/>
      <c r="AW269" s="91" t="n"/>
      <c r="AX269" s="91" t="n"/>
      <c r="AY269" s="91" t="n"/>
      <c r="AZ269" s="91" t="n"/>
      <c r="BA269" s="91" t="n"/>
      <c r="BB269" s="91" t="n"/>
      <c r="BC269" s="91" t="n"/>
      <c r="BD269" s="91" t="n"/>
      <c r="BE269" s="91" t="n"/>
      <c r="BF269" s="91" t="n"/>
      <c r="BG269" s="91" t="n"/>
      <c r="BH269" s="91" t="n"/>
      <c r="BI269" s="91" t="n"/>
      <c r="BJ269" s="91" t="n"/>
      <c r="BK269" s="91" t="n"/>
      <c r="BL269" s="91" t="n"/>
      <c r="BM269" s="91" t="n"/>
      <c r="BN269" s="91" t="n"/>
      <c r="BO269" s="91" t="n"/>
      <c r="BP269" s="91" t="n"/>
      <c r="BQ269" s="91" t="n"/>
      <c r="BR269" s="91" t="n"/>
      <c r="BS269" s="91" t="n"/>
      <c r="BT269" s="91" t="n"/>
      <c r="BU269" s="91" t="n"/>
      <c r="BV269" s="91" t="n"/>
      <c r="BW269" s="91" t="n"/>
      <c r="BX269" s="91" t="n"/>
      <c r="BY269" s="91" t="n"/>
      <c r="BZ269" s="91" t="n"/>
      <c r="CA269" s="91" t="n"/>
      <c r="CB269" s="91" t="n"/>
      <c r="CC269" s="91" t="n"/>
      <c r="CD269" s="91" t="n"/>
      <c r="CE269" s="91" t="n"/>
      <c r="CF269" s="91" t="n"/>
      <c r="CG269" s="91" t="n"/>
      <c r="CH269" s="91" t="n"/>
      <c r="CI269" s="91" t="n"/>
      <c r="CJ269" s="91" t="n"/>
      <c r="CK269" s="91" t="n"/>
      <c r="CL269" s="91" t="n"/>
      <c r="CM269" s="91" t="n"/>
      <c r="CN269" s="91" t="n"/>
      <c r="CO269" s="91" t="n"/>
      <c r="CP269" s="91" t="n"/>
      <c r="CQ269" s="91" t="n"/>
      <c r="CR269" s="91" t="n"/>
      <c r="CS269" s="91" t="n"/>
      <c r="CT269" s="91" t="n"/>
      <c r="CU269" s="91" t="n"/>
      <c r="CV269" s="91" t="n"/>
      <c r="CW269" s="91" t="n"/>
      <c r="CX269" s="91" t="n"/>
      <c r="CY269" s="91" t="n"/>
      <c r="CZ269" s="91" t="n"/>
    </row>
    <row r="270" ht="13.15" customFormat="1" customHeight="1" s="83">
      <c r="A270" s="81">
        <f>D270</f>
        <v/>
      </c>
      <c r="B270" s="81">
        <f>B269</f>
        <v/>
      </c>
      <c r="C270" s="81" t="n"/>
      <c r="D270" s="321" t="inlineStr">
        <is>
          <t>Shasta Regional Medical Center - Client ID H3280</t>
        </is>
      </c>
      <c r="E270" s="390" t="n"/>
      <c r="F270" s="78" t="n"/>
      <c r="G270" s="111" t="n"/>
      <c r="H270" s="391" t="n"/>
      <c r="I270" s="391" t="n"/>
      <c r="J270" s="392" t="n"/>
      <c r="K270" s="393" t="n"/>
      <c r="L270" s="393" t="n"/>
      <c r="M270" s="429" t="n"/>
      <c r="N270" s="111" t="n"/>
      <c r="O270" s="111" t="n"/>
      <c r="P270" s="111" t="n"/>
      <c r="Q270" s="111" t="n"/>
      <c r="R270" s="111" t="n"/>
      <c r="S270" s="111" t="n"/>
      <c r="T270" s="111" t="n"/>
      <c r="U270" s="111" t="n"/>
      <c r="V270" s="111" t="n"/>
      <c r="W270" s="111" t="n"/>
      <c r="X270" s="111" t="n"/>
      <c r="Y270" s="111" t="n"/>
      <c r="Z270" s="111" t="n"/>
      <c r="AA270" s="111" t="n"/>
      <c r="AB270" s="111" t="n"/>
      <c r="AC270" s="111" t="n"/>
      <c r="AD270" s="111" t="n"/>
      <c r="AE270" s="111" t="n"/>
      <c r="AF270" s="111" t="n"/>
      <c r="AG270" s="111" t="n"/>
      <c r="AH270" s="111" t="n"/>
      <c r="AI270" s="111" t="n"/>
      <c r="AJ270" s="111" t="n"/>
      <c r="AK270" s="111" t="n"/>
      <c r="AL270" s="111" t="n"/>
      <c r="AM270" s="111" t="n"/>
      <c r="AN270" s="111" t="n"/>
      <c r="AO270" s="111" t="n"/>
      <c r="AP270" s="111" t="n"/>
      <c r="AQ270" s="111" t="n"/>
      <c r="AR270" s="111" t="n"/>
      <c r="AS270" s="111" t="n"/>
      <c r="AT270" s="111" t="n"/>
      <c r="AU270" s="111" t="n"/>
      <c r="AV270" s="111" t="n"/>
      <c r="AW270" s="111" t="n"/>
      <c r="AX270" s="111" t="n"/>
      <c r="AY270" s="111" t="n"/>
      <c r="AZ270" s="111" t="n"/>
      <c r="BA270" s="111" t="n"/>
      <c r="BB270" s="111" t="n"/>
      <c r="BC270" s="111" t="n"/>
      <c r="BD270" s="111" t="n"/>
      <c r="BE270" s="111" t="n"/>
      <c r="BF270" s="111" t="n"/>
      <c r="BG270" s="111" t="n"/>
      <c r="BH270" s="111" t="n"/>
      <c r="BI270" s="111" t="n"/>
      <c r="BJ270" s="111" t="n"/>
      <c r="BK270" s="111" t="n"/>
      <c r="BL270" s="111" t="n"/>
      <c r="BM270" s="111" t="n"/>
      <c r="BN270" s="111" t="n"/>
      <c r="BO270" s="111" t="n"/>
      <c r="BP270" s="111" t="n"/>
      <c r="BQ270" s="111" t="n"/>
      <c r="BR270" s="111" t="n"/>
      <c r="BS270" s="111" t="n"/>
      <c r="BT270" s="111" t="n"/>
      <c r="BU270" s="111" t="n"/>
      <c r="BV270" s="111" t="n"/>
      <c r="BW270" s="111" t="n"/>
      <c r="BX270" s="111" t="n"/>
      <c r="BY270" s="111" t="n"/>
      <c r="BZ270" s="111" t="n"/>
      <c r="CA270" s="111" t="n"/>
      <c r="CB270" s="111" t="n"/>
      <c r="CC270" s="111" t="n"/>
      <c r="CD270" s="111" t="n"/>
      <c r="CE270" s="111" t="n"/>
      <c r="CF270" s="111" t="n"/>
      <c r="CG270" s="111" t="n"/>
      <c r="CH270" s="111" t="n"/>
      <c r="CI270" s="111" t="n"/>
      <c r="CJ270" s="111" t="n"/>
      <c r="CK270" s="111" t="n"/>
      <c r="CL270" s="111" t="n"/>
      <c r="CM270" s="111" t="n"/>
      <c r="CN270" s="111" t="n"/>
      <c r="CO270" s="111" t="n"/>
      <c r="CP270" s="111" t="n"/>
      <c r="CQ270" s="111" t="n"/>
      <c r="CR270" s="111" t="n"/>
      <c r="CS270" s="111" t="n"/>
      <c r="CT270" s="111" t="n"/>
      <c r="CU270" s="111" t="n"/>
      <c r="CV270" s="111" t="n"/>
      <c r="CW270" s="111" t="n"/>
      <c r="CX270" s="111" t="n"/>
      <c r="CY270" s="111" t="n"/>
      <c r="CZ270" s="111" t="n"/>
    </row>
    <row r="271" ht="13.15" customHeight="1">
      <c r="A271" s="81">
        <f>A270</f>
        <v/>
      </c>
      <c r="B271" s="81">
        <f>D271</f>
        <v/>
      </c>
      <c r="C271" s="81">
        <f>A271&amp;B271&amp;F271</f>
        <v/>
      </c>
      <c r="D271" s="64">
        <f>+$D$4</f>
        <v/>
      </c>
      <c r="E271" s="394">
        <f>E4</f>
        <v/>
      </c>
      <c r="F271" s="246" t="inlineStr">
        <is>
          <t>EE</t>
        </is>
      </c>
      <c r="G271" s="244" t="n">
        <v>294</v>
      </c>
      <c r="H271" s="395" t="n">
        <v>671</v>
      </c>
      <c r="I271" s="396">
        <f>+H271-J271</f>
        <v/>
      </c>
      <c r="J271" s="396" t="n">
        <v>0</v>
      </c>
      <c r="K271" s="397">
        <f>+"Total:"&amp;TEXT(H271/L271-1,"0.00%")&amp;"/ EE:"&amp;TEXT(J271/M271-1,"0.00%")</f>
        <v/>
      </c>
      <c r="L271" s="397">
        <f>+[2]Legacy!E261</f>
        <v/>
      </c>
      <c r="M271" s="397">
        <f>+[2]Legacy!G261</f>
        <v/>
      </c>
      <c r="N271" s="244" t="n">
        <v>303</v>
      </c>
      <c r="O271" s="244" t="n">
        <v>299</v>
      </c>
      <c r="P271" s="244" t="n">
        <v>296</v>
      </c>
      <c r="Q271" s="244" t="n">
        <v>301</v>
      </c>
      <c r="R271" s="244" t="n">
        <v>297</v>
      </c>
      <c r="S271" s="244" t="n">
        <v>294</v>
      </c>
      <c r="T271" s="244" t="n">
        <v>295</v>
      </c>
      <c r="U271" s="244" t="n">
        <v>296</v>
      </c>
      <c r="V271" s="244" t="n">
        <v>294</v>
      </c>
      <c r="W271" s="244" t="n">
        <v>299</v>
      </c>
      <c r="X271" s="244" t="n">
        <v>302</v>
      </c>
      <c r="Y271" s="244" t="n">
        <v>303</v>
      </c>
      <c r="Z271" s="244" t="n">
        <v>328</v>
      </c>
      <c r="AA271" s="244" t="n">
        <v>332</v>
      </c>
      <c r="AB271" s="244" t="n">
        <v>331</v>
      </c>
      <c r="AC271" s="244" t="n">
        <v>332</v>
      </c>
      <c r="AD271" s="244" t="n">
        <v>335</v>
      </c>
      <c r="AE271" s="244" t="n">
        <v>338</v>
      </c>
      <c r="AF271" s="244" t="n">
        <v>335</v>
      </c>
      <c r="AG271" s="244" t="n">
        <v>340</v>
      </c>
      <c r="AH271" s="244" t="n">
        <v>345</v>
      </c>
      <c r="AI271" s="244" t="n">
        <v>343</v>
      </c>
      <c r="AJ271" s="244" t="n">
        <v>350</v>
      </c>
      <c r="AK271" s="244" t="n">
        <v>349</v>
      </c>
      <c r="AL271" s="244" t="n">
        <v>349</v>
      </c>
      <c r="AM271" s="244" t="n">
        <v>349</v>
      </c>
      <c r="AN271" s="244" t="n">
        <v>341</v>
      </c>
      <c r="AO271" s="244" t="n">
        <v>339</v>
      </c>
      <c r="AP271" s="244" t="n">
        <v>333</v>
      </c>
      <c r="AQ271" s="244" t="n">
        <v>331</v>
      </c>
      <c r="AR271" s="244" t="n">
        <v>322</v>
      </c>
      <c r="AS271" s="244" t="n">
        <v>322</v>
      </c>
      <c r="AT271" s="244" t="n">
        <v>317</v>
      </c>
      <c r="AU271" s="244" t="n">
        <v>320</v>
      </c>
      <c r="AV271" s="244" t="n">
        <v>311</v>
      </c>
      <c r="AW271" s="244" t="n">
        <v>308</v>
      </c>
      <c r="AX271" s="244" t="n">
        <v>350</v>
      </c>
      <c r="AY271" s="244" t="n">
        <v>335</v>
      </c>
      <c r="AZ271" s="244" t="n">
        <v>315</v>
      </c>
      <c r="BA271" s="244" t="n">
        <v>306</v>
      </c>
      <c r="BB271" s="244" t="n">
        <v>308</v>
      </c>
      <c r="BC271" s="244" t="n">
        <v>292</v>
      </c>
      <c r="BD271" s="244" t="n">
        <v>295</v>
      </c>
      <c r="BE271" s="244" t="n">
        <v>298</v>
      </c>
      <c r="BF271" s="244" t="n">
        <v>293</v>
      </c>
      <c r="BG271" s="244" t="n">
        <v>289</v>
      </c>
      <c r="BH271" s="244" t="n">
        <v>283</v>
      </c>
      <c r="BI271" s="244" t="n">
        <v>283</v>
      </c>
      <c r="BJ271" s="244" t="n">
        <v>283</v>
      </c>
      <c r="BK271" s="244" t="n">
        <v>289</v>
      </c>
      <c r="BL271" s="244" t="n">
        <v>269</v>
      </c>
      <c r="BM271" s="244" t="n">
        <v>266</v>
      </c>
      <c r="BN271" s="244" t="n">
        <v>273</v>
      </c>
      <c r="BO271" s="244" t="n">
        <v>266</v>
      </c>
      <c r="BP271" s="244" t="n">
        <v>271</v>
      </c>
      <c r="BQ271" s="244" t="n">
        <v>269</v>
      </c>
      <c r="BR271" s="244" t="n">
        <v>265</v>
      </c>
      <c r="BS271" s="244" t="n">
        <v>263</v>
      </c>
      <c r="BT271" s="244" t="n">
        <v>265</v>
      </c>
      <c r="BU271" s="244" t="n">
        <v>262</v>
      </c>
      <c r="BV271" s="244" t="n">
        <v>271</v>
      </c>
      <c r="BW271" s="244" t="n">
        <v>268</v>
      </c>
      <c r="BX271" s="244" t="n">
        <v>260</v>
      </c>
      <c r="BY271" s="244" t="n">
        <v>260</v>
      </c>
      <c r="BZ271" s="244" t="n">
        <v>260</v>
      </c>
      <c r="CA271" s="244" t="n">
        <v>260</v>
      </c>
      <c r="CB271" s="244" t="n">
        <v>267</v>
      </c>
      <c r="CC271" s="244" t="n">
        <v>271</v>
      </c>
      <c r="CD271" s="244" t="n">
        <v>267</v>
      </c>
      <c r="CE271" s="244" t="n">
        <v>270</v>
      </c>
      <c r="CF271" s="244" t="n">
        <v>272</v>
      </c>
      <c r="CG271" s="244" t="n">
        <v>265</v>
      </c>
      <c r="CH271" s="244" t="n">
        <v>265</v>
      </c>
      <c r="CI271" s="244" t="n">
        <v>259</v>
      </c>
      <c r="CJ271" s="244" t="n">
        <v>252</v>
      </c>
      <c r="CK271" s="244" t="n">
        <v>253</v>
      </c>
      <c r="CL271" s="244" t="n">
        <v>250</v>
      </c>
      <c r="CM271" s="244" t="n">
        <v>251</v>
      </c>
      <c r="CN271" s="244" t="n">
        <v>259</v>
      </c>
      <c r="CO271" s="244" t="n">
        <v>262</v>
      </c>
      <c r="CP271" s="244" t="n">
        <v>268</v>
      </c>
      <c r="CQ271" s="244" t="n">
        <v>273</v>
      </c>
      <c r="CR271" s="244" t="n">
        <v>276</v>
      </c>
      <c r="CS271" s="244" t="n">
        <v>277</v>
      </c>
      <c r="CT271" s="244" t="n">
        <v>308</v>
      </c>
      <c r="CU271" s="244" t="n">
        <v>308</v>
      </c>
      <c r="CV271" s="244" t="n">
        <v>304</v>
      </c>
      <c r="CW271" s="244" t="n">
        <v>299</v>
      </c>
      <c r="CX271" s="323" t="n">
        <v>299</v>
      </c>
      <c r="CY271" s="244" t="n">
        <v>292</v>
      </c>
      <c r="CZ271" s="244" t="n">
        <v>294</v>
      </c>
    </row>
    <row r="272" ht="13.15" customHeight="1">
      <c r="A272" s="81">
        <f>A271</f>
        <v/>
      </c>
      <c r="B272" s="81">
        <f>B271</f>
        <v/>
      </c>
      <c r="C272" s="81">
        <f>A272&amp;B272&amp;F272</f>
        <v/>
      </c>
      <c r="D272" s="22" t="n"/>
      <c r="E272" s="398" t="n"/>
      <c r="F272" s="246" t="inlineStr">
        <is>
          <t>EE &amp; Spouse</t>
        </is>
      </c>
      <c r="G272" s="244" t="n">
        <v>93</v>
      </c>
      <c r="H272" s="395" t="n">
        <v>1409.16</v>
      </c>
      <c r="I272" s="396">
        <f>+H272-J272</f>
        <v/>
      </c>
      <c r="J272" s="396" t="n">
        <v>124.92</v>
      </c>
      <c r="K272" s="397">
        <f>+"Total:"&amp;TEXT(H272/L272-1,"0.00%")&amp;"/ EE:"&amp;TEXT(J272/M272-1,"0.00%")</f>
        <v/>
      </c>
      <c r="L272" s="397">
        <f>+[2]Legacy!E262</f>
        <v/>
      </c>
      <c r="M272" s="397">
        <f>+[2]Legacy!G262</f>
        <v/>
      </c>
      <c r="N272" s="244" t="n">
        <v>100</v>
      </c>
      <c r="O272" s="244" t="n">
        <v>99</v>
      </c>
      <c r="P272" s="244" t="n">
        <v>99</v>
      </c>
      <c r="Q272" s="244" t="n">
        <v>100</v>
      </c>
      <c r="R272" s="244" t="n">
        <v>100</v>
      </c>
      <c r="S272" s="244" t="n">
        <v>101</v>
      </c>
      <c r="T272" s="244" t="n">
        <v>100</v>
      </c>
      <c r="U272" s="244" t="n">
        <v>104</v>
      </c>
      <c r="V272" s="244" t="n">
        <v>104</v>
      </c>
      <c r="W272" s="244" t="n">
        <v>106</v>
      </c>
      <c r="X272" s="244" t="n">
        <v>103</v>
      </c>
      <c r="Y272" s="244" t="n">
        <v>106</v>
      </c>
      <c r="Z272" s="244" t="n">
        <v>110</v>
      </c>
      <c r="AA272" s="244" t="n">
        <v>109</v>
      </c>
      <c r="AB272" s="244" t="n">
        <v>109</v>
      </c>
      <c r="AC272" s="244" t="n">
        <v>109</v>
      </c>
      <c r="AD272" s="244" t="n">
        <v>110</v>
      </c>
      <c r="AE272" s="244" t="n">
        <v>111</v>
      </c>
      <c r="AF272" s="244" t="n">
        <v>111</v>
      </c>
      <c r="AG272" s="244" t="n">
        <v>109</v>
      </c>
      <c r="AH272" s="244" t="n">
        <v>108</v>
      </c>
      <c r="AI272" s="244" t="n">
        <v>109</v>
      </c>
      <c r="AJ272" s="244" t="n">
        <v>106</v>
      </c>
      <c r="AK272" s="244" t="n">
        <v>106</v>
      </c>
      <c r="AL272" s="244" t="n">
        <v>107</v>
      </c>
      <c r="AM272" s="244" t="n">
        <v>108</v>
      </c>
      <c r="AN272" s="244" t="n">
        <v>105</v>
      </c>
      <c r="AO272" s="244" t="n">
        <v>109</v>
      </c>
      <c r="AP272" s="244" t="n">
        <v>110</v>
      </c>
      <c r="AQ272" s="244" t="n">
        <v>112</v>
      </c>
      <c r="AR272" s="244" t="n">
        <v>111</v>
      </c>
      <c r="AS272" s="244" t="n">
        <v>108</v>
      </c>
      <c r="AT272" s="244" t="n">
        <v>109</v>
      </c>
      <c r="AU272" s="244" t="n">
        <v>110</v>
      </c>
      <c r="AV272" s="244" t="n">
        <v>109</v>
      </c>
      <c r="AW272" s="244" t="n">
        <v>108</v>
      </c>
      <c r="AX272" s="244" t="n">
        <v>93</v>
      </c>
      <c r="AY272" s="244" t="n">
        <v>92</v>
      </c>
      <c r="AZ272" s="244" t="n">
        <v>89</v>
      </c>
      <c r="BA272" s="244" t="n">
        <v>86</v>
      </c>
      <c r="BB272" s="244" t="n">
        <v>83</v>
      </c>
      <c r="BC272" s="244" t="n">
        <v>89</v>
      </c>
      <c r="BD272" s="244" t="n">
        <v>86</v>
      </c>
      <c r="BE272" s="244" t="n">
        <v>86</v>
      </c>
      <c r="BF272" s="244" t="n">
        <v>85</v>
      </c>
      <c r="BG272" s="244" t="n">
        <v>84</v>
      </c>
      <c r="BH272" s="244" t="n">
        <v>81</v>
      </c>
      <c r="BI272" s="244" t="n">
        <v>82</v>
      </c>
      <c r="BJ272" s="244" t="n">
        <v>82</v>
      </c>
      <c r="BK272" s="244" t="n">
        <v>85</v>
      </c>
      <c r="BL272" s="244" t="n">
        <v>83</v>
      </c>
      <c r="BM272" s="244" t="n">
        <v>83</v>
      </c>
      <c r="BN272" s="244" t="n">
        <v>78</v>
      </c>
      <c r="BO272" s="244" t="n">
        <v>77</v>
      </c>
      <c r="BP272" s="244" t="n">
        <v>75</v>
      </c>
      <c r="BQ272" s="244" t="n">
        <v>75</v>
      </c>
      <c r="BR272" s="244" t="n">
        <v>76</v>
      </c>
      <c r="BS272" s="244" t="n">
        <v>74</v>
      </c>
      <c r="BT272" s="244" t="n">
        <v>78</v>
      </c>
      <c r="BU272" s="244" t="n">
        <v>79</v>
      </c>
      <c r="BV272" s="244" t="n">
        <v>79</v>
      </c>
      <c r="BW272" s="244" t="n">
        <v>76</v>
      </c>
      <c r="BX272" s="244" t="n">
        <v>73</v>
      </c>
      <c r="BY272" s="244" t="n">
        <v>73</v>
      </c>
      <c r="BZ272" s="244" t="n">
        <v>77</v>
      </c>
      <c r="CA272" s="244" t="n">
        <v>75</v>
      </c>
      <c r="CB272" s="244" t="n">
        <v>77</v>
      </c>
      <c r="CC272" s="244" t="n">
        <v>77</v>
      </c>
      <c r="CD272" s="244" t="n">
        <v>77</v>
      </c>
      <c r="CE272" s="244" t="n">
        <v>80</v>
      </c>
      <c r="CF272" s="244" t="n">
        <v>81</v>
      </c>
      <c r="CG272" s="244" t="n">
        <v>85</v>
      </c>
      <c r="CH272" s="244" t="n">
        <v>90</v>
      </c>
      <c r="CI272" s="244" t="n">
        <v>90</v>
      </c>
      <c r="CJ272" s="244" t="n">
        <v>93</v>
      </c>
      <c r="CK272" s="244" t="n">
        <v>92</v>
      </c>
      <c r="CL272" s="244" t="n">
        <v>94</v>
      </c>
      <c r="CM272" s="244" t="n">
        <v>94</v>
      </c>
      <c r="CN272" s="244" t="n">
        <v>92</v>
      </c>
      <c r="CO272" s="244" t="n">
        <v>91</v>
      </c>
      <c r="CP272" s="244" t="n">
        <v>92</v>
      </c>
      <c r="CQ272" s="244" t="n">
        <v>90</v>
      </c>
      <c r="CR272" s="244" t="n">
        <v>92</v>
      </c>
      <c r="CS272" s="244" t="n">
        <v>91</v>
      </c>
      <c r="CT272" s="244" t="n">
        <v>88</v>
      </c>
      <c r="CU272" s="244" t="n">
        <v>90</v>
      </c>
      <c r="CV272" s="244" t="n">
        <v>87</v>
      </c>
      <c r="CW272" s="244" t="n">
        <v>88</v>
      </c>
      <c r="CX272" s="323" t="n">
        <v>90</v>
      </c>
      <c r="CY272" s="244" t="n">
        <v>93</v>
      </c>
      <c r="CZ272" s="244" t="n">
        <v>93</v>
      </c>
    </row>
    <row r="273" ht="13.15" customHeight="1">
      <c r="A273" s="81">
        <f>A272</f>
        <v/>
      </c>
      <c r="B273" s="81">
        <f>B272</f>
        <v/>
      </c>
      <c r="C273" s="81">
        <f>A273&amp;B273&amp;F273</f>
        <v/>
      </c>
      <c r="D273" s="22" t="n"/>
      <c r="E273" s="398" t="n"/>
      <c r="F273" s="246" t="inlineStr">
        <is>
          <t>EE &amp; Child(ren)</t>
        </is>
      </c>
      <c r="G273" s="244" t="n">
        <v>107</v>
      </c>
      <c r="H273" s="395" t="n">
        <v>1268.22</v>
      </c>
      <c r="I273" s="396">
        <f>+H273-J273</f>
        <v/>
      </c>
      <c r="J273" s="396" t="n">
        <v>102.21</v>
      </c>
      <c r="K273" s="397">
        <f>+"Total:"&amp;TEXT(H273/L273-1,"0.00%")&amp;"/ EE:"&amp;TEXT(J273/M273-1,"0.00%")</f>
        <v/>
      </c>
      <c r="L273" s="397">
        <f>+[2]Legacy!E263</f>
        <v/>
      </c>
      <c r="M273" s="397">
        <f>+[2]Legacy!G263</f>
        <v/>
      </c>
      <c r="N273" s="244" t="n">
        <v>125</v>
      </c>
      <c r="O273" s="244" t="n">
        <v>123</v>
      </c>
      <c r="P273" s="244" t="n">
        <v>128</v>
      </c>
      <c r="Q273" s="244" t="n">
        <v>130</v>
      </c>
      <c r="R273" s="244" t="n">
        <v>134</v>
      </c>
      <c r="S273" s="244" t="n">
        <v>133</v>
      </c>
      <c r="T273" s="244" t="n">
        <v>135</v>
      </c>
      <c r="U273" s="244" t="n">
        <v>137</v>
      </c>
      <c r="V273" s="244" t="n">
        <v>138</v>
      </c>
      <c r="W273" s="244" t="n">
        <v>140</v>
      </c>
      <c r="X273" s="244" t="n">
        <v>139</v>
      </c>
      <c r="Y273" s="244" t="n">
        <v>136</v>
      </c>
      <c r="Z273" s="244" t="n">
        <v>143</v>
      </c>
      <c r="AA273" s="244" t="n">
        <v>133</v>
      </c>
      <c r="AB273" s="244" t="n">
        <v>136</v>
      </c>
      <c r="AC273" s="244" t="n">
        <v>135</v>
      </c>
      <c r="AD273" s="244" t="n">
        <v>137</v>
      </c>
      <c r="AE273" s="244" t="n">
        <v>139</v>
      </c>
      <c r="AF273" s="244" t="n">
        <v>144</v>
      </c>
      <c r="AG273" s="244" t="n">
        <v>143</v>
      </c>
      <c r="AH273" s="244" t="n">
        <v>143</v>
      </c>
      <c r="AI273" s="244" t="n">
        <v>141</v>
      </c>
      <c r="AJ273" s="244" t="n">
        <v>140</v>
      </c>
      <c r="AK273" s="244" t="n">
        <v>139</v>
      </c>
      <c r="AL273" s="244" t="n">
        <v>151</v>
      </c>
      <c r="AM273" s="244" t="n">
        <v>153</v>
      </c>
      <c r="AN273" s="244" t="n">
        <v>154</v>
      </c>
      <c r="AO273" s="244" t="n">
        <v>155</v>
      </c>
      <c r="AP273" s="244" t="n">
        <v>157</v>
      </c>
      <c r="AQ273" s="244" t="n">
        <v>155</v>
      </c>
      <c r="AR273" s="244" t="n">
        <v>149</v>
      </c>
      <c r="AS273" s="244" t="n">
        <v>150</v>
      </c>
      <c r="AT273" s="244" t="n">
        <v>149</v>
      </c>
      <c r="AU273" s="244" t="n">
        <v>150</v>
      </c>
      <c r="AV273" s="244" t="n">
        <v>146</v>
      </c>
      <c r="AW273" s="244" t="n">
        <v>148</v>
      </c>
      <c r="AX273" s="244" t="n">
        <v>153</v>
      </c>
      <c r="AY273" s="244" t="n">
        <v>151</v>
      </c>
      <c r="AZ273" s="244" t="n">
        <v>148</v>
      </c>
      <c r="BA273" s="244" t="n">
        <v>143</v>
      </c>
      <c r="BB273" s="244" t="n">
        <v>143</v>
      </c>
      <c r="BC273" s="244" t="n">
        <v>136</v>
      </c>
      <c r="BD273" s="244" t="n">
        <v>134</v>
      </c>
      <c r="BE273" s="244" t="n">
        <v>132</v>
      </c>
      <c r="BF273" s="244" t="n">
        <v>130</v>
      </c>
      <c r="BG273" s="244" t="n">
        <v>128</v>
      </c>
      <c r="BH273" s="244" t="n">
        <v>126</v>
      </c>
      <c r="BI273" s="244" t="n">
        <v>126</v>
      </c>
      <c r="BJ273" s="244" t="n">
        <v>126</v>
      </c>
      <c r="BK273" s="244" t="n">
        <v>125</v>
      </c>
      <c r="BL273" s="244" t="n">
        <v>113</v>
      </c>
      <c r="BM273" s="244" t="n">
        <v>112</v>
      </c>
      <c r="BN273" s="244" t="n">
        <v>111</v>
      </c>
      <c r="BO273" s="244" t="n">
        <v>113</v>
      </c>
      <c r="BP273" s="244" t="n">
        <v>115</v>
      </c>
      <c r="BQ273" s="244" t="n">
        <v>115</v>
      </c>
      <c r="BR273" s="244" t="n">
        <v>113</v>
      </c>
      <c r="BS273" s="244" t="n">
        <v>112</v>
      </c>
      <c r="BT273" s="244" t="n">
        <v>106</v>
      </c>
      <c r="BU273" s="244" t="n">
        <v>106</v>
      </c>
      <c r="BV273" s="244" t="n">
        <v>106</v>
      </c>
      <c r="BW273" s="244" t="n">
        <v>104</v>
      </c>
      <c r="BX273" s="244" t="n">
        <v>103</v>
      </c>
      <c r="BY273" s="244" t="n">
        <v>103</v>
      </c>
      <c r="BZ273" s="244" t="n">
        <v>106</v>
      </c>
      <c r="CA273" s="244" t="n">
        <v>106</v>
      </c>
      <c r="CB273" s="244" t="n">
        <v>106</v>
      </c>
      <c r="CC273" s="244" t="n">
        <v>109</v>
      </c>
      <c r="CD273" s="244" t="n">
        <v>110</v>
      </c>
      <c r="CE273" s="244" t="n">
        <v>111</v>
      </c>
      <c r="CF273" s="244" t="n">
        <v>114</v>
      </c>
      <c r="CG273" s="244" t="n">
        <v>111</v>
      </c>
      <c r="CH273" s="244" t="n">
        <v>117</v>
      </c>
      <c r="CI273" s="244" t="n">
        <v>112</v>
      </c>
      <c r="CJ273" s="244" t="n">
        <v>113</v>
      </c>
      <c r="CK273" s="244" t="n">
        <v>115</v>
      </c>
      <c r="CL273" s="244" t="n">
        <v>115</v>
      </c>
      <c r="CM273" s="244" t="n">
        <v>104</v>
      </c>
      <c r="CN273" s="244" t="n">
        <v>103</v>
      </c>
      <c r="CO273" s="244" t="n">
        <v>100</v>
      </c>
      <c r="CP273" s="244" t="n">
        <v>101</v>
      </c>
      <c r="CQ273" s="244" t="n">
        <v>99</v>
      </c>
      <c r="CR273" s="244" t="n">
        <v>96</v>
      </c>
      <c r="CS273" s="244" t="n">
        <v>96</v>
      </c>
      <c r="CT273" s="244" t="n">
        <v>104</v>
      </c>
      <c r="CU273" s="244" t="n">
        <v>106</v>
      </c>
      <c r="CV273" s="244" t="n">
        <v>108</v>
      </c>
      <c r="CW273" s="244" t="n">
        <v>107</v>
      </c>
      <c r="CX273" s="323" t="n">
        <v>108</v>
      </c>
      <c r="CY273" s="244" t="n">
        <v>106</v>
      </c>
      <c r="CZ273" s="244" t="n">
        <v>107</v>
      </c>
    </row>
    <row r="274" ht="13.15" customHeight="1">
      <c r="A274" s="81">
        <f>A273</f>
        <v/>
      </c>
      <c r="B274" s="81">
        <f>B273</f>
        <v/>
      </c>
      <c r="C274" s="81">
        <f>A274&amp;B274&amp;F274</f>
        <v/>
      </c>
      <c r="D274" s="22" t="n"/>
      <c r="E274" s="398" t="n"/>
      <c r="F274" s="246" t="inlineStr">
        <is>
          <t>EE &amp; Family</t>
        </is>
      </c>
      <c r="G274" s="244" t="n">
        <v>109</v>
      </c>
      <c r="H274" s="399" t="n">
        <v>2113.73</v>
      </c>
      <c r="I274" s="400">
        <f>+H274-J274</f>
        <v/>
      </c>
      <c r="J274" s="400" t="n">
        <v>255.52</v>
      </c>
      <c r="K274" s="397">
        <f>+"Total:"&amp;TEXT(H274/L274-1,"0.00%")&amp;"/ EE:"&amp;TEXT(J274/M274-1,"0.00%")</f>
        <v/>
      </c>
      <c r="L274" s="397">
        <f>+[2]Legacy!E264</f>
        <v/>
      </c>
      <c r="M274" s="397">
        <f>+[2]Legacy!G264</f>
        <v/>
      </c>
      <c r="N274" s="245" t="n">
        <v>121</v>
      </c>
      <c r="O274" s="245" t="n">
        <v>125</v>
      </c>
      <c r="P274" s="245" t="n">
        <v>125</v>
      </c>
      <c r="Q274" s="245" t="n">
        <v>122</v>
      </c>
      <c r="R274" s="245" t="n">
        <v>117</v>
      </c>
      <c r="S274" s="245" t="n">
        <v>119</v>
      </c>
      <c r="T274" s="245" t="n">
        <v>122</v>
      </c>
      <c r="U274" s="245" t="n">
        <v>121</v>
      </c>
      <c r="V274" s="245" t="n">
        <v>125</v>
      </c>
      <c r="W274" s="245" t="n">
        <v>124</v>
      </c>
      <c r="X274" s="245" t="n">
        <v>125</v>
      </c>
      <c r="Y274" s="245" t="n">
        <v>126</v>
      </c>
      <c r="Z274" s="245" t="n">
        <v>114</v>
      </c>
      <c r="AA274" s="245" t="n">
        <v>115</v>
      </c>
      <c r="AB274" s="245" t="n">
        <v>117</v>
      </c>
      <c r="AC274" s="245" t="n">
        <v>125</v>
      </c>
      <c r="AD274" s="245" t="n">
        <v>126</v>
      </c>
      <c r="AE274" s="245" t="n">
        <v>124</v>
      </c>
      <c r="AF274" s="245" t="n">
        <v>124</v>
      </c>
      <c r="AG274" s="245" t="n">
        <v>124</v>
      </c>
      <c r="AH274" s="245" t="n">
        <v>133</v>
      </c>
      <c r="AI274" s="245" t="n">
        <v>131</v>
      </c>
      <c r="AJ274" s="245" t="n">
        <v>131</v>
      </c>
      <c r="AK274" s="245" t="n">
        <v>131</v>
      </c>
      <c r="AL274" s="245" t="n">
        <v>134</v>
      </c>
      <c r="AM274" s="245" t="n">
        <v>135</v>
      </c>
      <c r="AN274" s="245" t="n">
        <v>134</v>
      </c>
      <c r="AO274" s="245" t="n">
        <v>136</v>
      </c>
      <c r="AP274" s="245" t="n">
        <v>138</v>
      </c>
      <c r="AQ274" s="245" t="n">
        <v>140</v>
      </c>
      <c r="AR274" s="245" t="n">
        <v>144</v>
      </c>
      <c r="AS274" s="245" t="n">
        <v>143</v>
      </c>
      <c r="AT274" s="245" t="n">
        <v>140</v>
      </c>
      <c r="AU274" s="245" t="n">
        <v>137</v>
      </c>
      <c r="AV274" s="245" t="n">
        <v>136</v>
      </c>
      <c r="AW274" s="245" t="n">
        <v>134</v>
      </c>
      <c r="AX274" s="245" t="n">
        <v>119</v>
      </c>
      <c r="AY274" s="245" t="n">
        <v>119</v>
      </c>
      <c r="AZ274" s="245" t="n">
        <v>120</v>
      </c>
      <c r="BA274" s="245" t="n">
        <v>118</v>
      </c>
      <c r="BB274" s="245" t="n">
        <v>119</v>
      </c>
      <c r="BC274" s="245" t="n">
        <v>121</v>
      </c>
      <c r="BD274" s="245" t="n">
        <v>124</v>
      </c>
      <c r="BE274" s="245" t="n">
        <v>125</v>
      </c>
      <c r="BF274" s="245" t="n">
        <v>127</v>
      </c>
      <c r="BG274" s="245" t="n">
        <v>130</v>
      </c>
      <c r="BH274" s="245" t="n">
        <v>129</v>
      </c>
      <c r="BI274" s="245" t="n">
        <v>130</v>
      </c>
      <c r="BJ274" s="245" t="n">
        <v>138</v>
      </c>
      <c r="BK274" s="245" t="n">
        <v>137</v>
      </c>
      <c r="BL274" s="245" t="n">
        <v>130</v>
      </c>
      <c r="BM274" s="245" t="n">
        <v>131</v>
      </c>
      <c r="BN274" s="245" t="n">
        <v>127</v>
      </c>
      <c r="BO274" s="245" t="n">
        <v>123</v>
      </c>
      <c r="BP274" s="245" t="n">
        <v>127</v>
      </c>
      <c r="BQ274" s="245" t="n">
        <v>127</v>
      </c>
      <c r="BR274" s="245" t="n">
        <v>124</v>
      </c>
      <c r="BS274" s="245" t="n">
        <v>119</v>
      </c>
      <c r="BT274" s="244" t="n">
        <v>119</v>
      </c>
      <c r="BU274" s="244" t="n">
        <v>125</v>
      </c>
      <c r="BV274" s="244" t="n">
        <v>119</v>
      </c>
      <c r="BW274" s="244" t="n">
        <v>115</v>
      </c>
      <c r="BX274" s="244" t="n">
        <v>121</v>
      </c>
      <c r="BY274" s="244" t="n">
        <v>121</v>
      </c>
      <c r="BZ274" s="244" t="n">
        <v>111</v>
      </c>
      <c r="CA274" s="244" t="n">
        <v>111</v>
      </c>
      <c r="CB274" s="244" t="n">
        <v>111</v>
      </c>
      <c r="CC274" s="244" t="n">
        <v>112</v>
      </c>
      <c r="CD274" s="244" t="n">
        <v>109</v>
      </c>
      <c r="CE274" s="244" t="n">
        <v>113</v>
      </c>
      <c r="CF274" s="244" t="n">
        <v>115</v>
      </c>
      <c r="CG274" s="244" t="n">
        <v>111</v>
      </c>
      <c r="CH274" s="244" t="n">
        <v>103</v>
      </c>
      <c r="CI274" s="244" t="n">
        <v>102</v>
      </c>
      <c r="CJ274" s="244" t="n">
        <v>103</v>
      </c>
      <c r="CK274" s="244" t="n">
        <v>103</v>
      </c>
      <c r="CL274" s="244" t="n">
        <v>107</v>
      </c>
      <c r="CM274" s="244" t="n">
        <v>107</v>
      </c>
      <c r="CN274" s="244" t="n">
        <v>107</v>
      </c>
      <c r="CO274" s="244" t="n">
        <v>109</v>
      </c>
      <c r="CP274" s="244" t="n">
        <v>110</v>
      </c>
      <c r="CQ274" s="244" t="n">
        <v>110</v>
      </c>
      <c r="CR274" s="244" t="n">
        <v>113</v>
      </c>
      <c r="CS274" s="244" t="n">
        <v>115</v>
      </c>
      <c r="CT274" s="244" t="n">
        <v>112</v>
      </c>
      <c r="CU274" s="244" t="n">
        <v>112</v>
      </c>
      <c r="CV274" s="244" t="n">
        <v>109</v>
      </c>
      <c r="CW274" s="244" t="n">
        <v>111</v>
      </c>
      <c r="CX274" s="323" t="n">
        <v>110</v>
      </c>
      <c r="CY274" s="244" t="n">
        <v>110</v>
      </c>
      <c r="CZ274" s="244" t="n">
        <v>109</v>
      </c>
    </row>
    <row r="275" ht="13.15" customHeight="1">
      <c r="A275" s="81">
        <f>A274</f>
        <v/>
      </c>
      <c r="B275" s="81">
        <f>B274</f>
        <v/>
      </c>
      <c r="D275" s="20" t="n"/>
      <c r="E275" s="398" t="n"/>
      <c r="F275" s="69" t="inlineStr">
        <is>
          <t>Estimated Monthly Premium</t>
        </is>
      </c>
      <c r="G275" s="94">
        <f>SUM(G271:G274)</f>
        <v/>
      </c>
      <c r="H275" s="401">
        <f>SUMPRODUCT(H271:H274,$G271:$G274)</f>
        <v/>
      </c>
      <c r="I275" s="401">
        <f>SUMPRODUCT(I271:I274,$G271:$G274)</f>
        <v/>
      </c>
      <c r="J275" s="401">
        <f>SUMPRODUCT(J271:J274,$G271:$G274)</f>
        <v/>
      </c>
      <c r="K275" s="402" t="n"/>
      <c r="L275" s="402" t="n"/>
      <c r="M275" s="424" t="n"/>
      <c r="N275" s="94" t="n">
        <v>649</v>
      </c>
      <c r="O275" s="94" t="n">
        <v>646</v>
      </c>
      <c r="P275" s="94" t="n">
        <v>648</v>
      </c>
      <c r="Q275" s="94" t="n">
        <v>653</v>
      </c>
      <c r="R275" s="94" t="n">
        <v>648</v>
      </c>
      <c r="S275" s="94">
        <f>SUM(S271:S274)</f>
        <v/>
      </c>
      <c r="T275" s="94">
        <f>SUM(T271:T274)</f>
        <v/>
      </c>
      <c r="U275" s="94">
        <f>SUM(U271:U274)</f>
        <v/>
      </c>
      <c r="V275" s="94">
        <f>SUM(V271:V274)</f>
        <v/>
      </c>
      <c r="W275" s="94">
        <f>SUM(W271:W274)</f>
        <v/>
      </c>
      <c r="X275" s="94">
        <f>SUM(X271:X274)</f>
        <v/>
      </c>
      <c r="Y275" s="94">
        <f>SUM(Y271:Y274)</f>
        <v/>
      </c>
      <c r="Z275" s="94">
        <f>SUM(Z271:Z274)</f>
        <v/>
      </c>
      <c r="AA275" s="94">
        <f>SUM(AA271:AA274)</f>
        <v/>
      </c>
      <c r="AB275" s="94">
        <f>SUM(AB271:AB274)</f>
        <v/>
      </c>
      <c r="AC275" s="94">
        <f>SUM(AC271:AC274)</f>
        <v/>
      </c>
      <c r="AD275" s="94">
        <f>SUM(AD271:AD274)</f>
        <v/>
      </c>
      <c r="AE275" s="94">
        <f>SUM(AE271:AE274)</f>
        <v/>
      </c>
      <c r="AF275" s="94">
        <f>SUM(AF271:AF274)</f>
        <v/>
      </c>
      <c r="AG275" s="94">
        <f>SUM(AG271:AG274)</f>
        <v/>
      </c>
      <c r="AH275" s="94">
        <f>SUM(AH271:AH274)</f>
        <v/>
      </c>
      <c r="AI275" s="94">
        <f>SUM(AI271:AI274)</f>
        <v/>
      </c>
      <c r="AJ275" s="94">
        <f>SUM(AJ271:AJ274)</f>
        <v/>
      </c>
      <c r="AK275" s="94">
        <f>SUM(AK271:AK274)</f>
        <v/>
      </c>
      <c r="AL275" s="94">
        <f>SUM(AL271:AL274)</f>
        <v/>
      </c>
      <c r="AM275" s="94">
        <f>SUM(AM271:AM274)</f>
        <v/>
      </c>
      <c r="AN275" s="94">
        <f>SUM(AN271:AN274)</f>
        <v/>
      </c>
      <c r="AO275" s="94">
        <f>SUM(AO271:AO274)</f>
        <v/>
      </c>
      <c r="AP275" s="94">
        <f>SUM(AP271:AP274)</f>
        <v/>
      </c>
      <c r="AQ275" s="94">
        <f>SUM(AQ271:AQ274)</f>
        <v/>
      </c>
      <c r="AR275" s="94">
        <f>SUM(AR271:AR274)</f>
        <v/>
      </c>
      <c r="AS275" s="94">
        <f>SUM(AS271:AS274)</f>
        <v/>
      </c>
      <c r="AT275" s="94">
        <f>SUM(AT271:AT274)</f>
        <v/>
      </c>
      <c r="AU275" s="94">
        <f>SUM(AU271:AU274)</f>
        <v/>
      </c>
      <c r="AV275" s="94">
        <f>SUM(AV271:AV274)</f>
        <v/>
      </c>
      <c r="AW275" s="94">
        <f>SUM(AW271:AW274)</f>
        <v/>
      </c>
      <c r="AX275" s="94">
        <f>SUM(AX271:AX274)</f>
        <v/>
      </c>
      <c r="AY275" s="94">
        <f>SUM(AY271:AY274)</f>
        <v/>
      </c>
      <c r="AZ275" s="94">
        <f>SUM(AZ271:AZ274)</f>
        <v/>
      </c>
      <c r="BA275" s="94">
        <f>SUM(BA271:BA274)</f>
        <v/>
      </c>
      <c r="BB275" s="94">
        <f>SUM(BB271:BB274)</f>
        <v/>
      </c>
      <c r="BC275" s="94">
        <f>SUM(BC271:BC274)</f>
        <v/>
      </c>
      <c r="BD275" s="94">
        <f>SUM(BD271:BD274)</f>
        <v/>
      </c>
      <c r="BE275" s="94">
        <f>SUM(BE271:BE274)</f>
        <v/>
      </c>
      <c r="BF275" s="94">
        <f>SUM(BF271:BF274)</f>
        <v/>
      </c>
      <c r="BG275" s="94">
        <f>SUM(BG271:BG274)</f>
        <v/>
      </c>
      <c r="BH275" s="94">
        <f>SUM(BH271:BH274)</f>
        <v/>
      </c>
      <c r="BI275" s="94">
        <f>SUM(BI271:BI274)</f>
        <v/>
      </c>
      <c r="BJ275" s="94">
        <f>SUM(BJ271:BJ274)</f>
        <v/>
      </c>
      <c r="BK275" s="94">
        <f>SUM(BK271:BK274)</f>
        <v/>
      </c>
      <c r="BL275" s="94">
        <f>SUM(BL271:BL274)</f>
        <v/>
      </c>
      <c r="BM275" s="94">
        <f>SUM(BM271:BM274)</f>
        <v/>
      </c>
      <c r="BN275" s="94">
        <f>SUM(BN271:BN274)</f>
        <v/>
      </c>
      <c r="BO275" s="94">
        <f>SUM(BO271:BO274)</f>
        <v/>
      </c>
      <c r="BP275" s="94">
        <f>SUM(BP271:BP274)</f>
        <v/>
      </c>
      <c r="BQ275" s="94">
        <f>SUM(BQ271:BQ274)</f>
        <v/>
      </c>
      <c r="BR275" s="94">
        <f>SUM(BR271:BR274)</f>
        <v/>
      </c>
      <c r="BS275" s="94">
        <f>SUM(BS271:BS274)</f>
        <v/>
      </c>
      <c r="BT275" s="94">
        <f>SUM(BT271:BT274)</f>
        <v/>
      </c>
      <c r="BU275" s="94">
        <f>SUM(BU271:BU274)</f>
        <v/>
      </c>
      <c r="BV275" s="94">
        <f>SUM(BV271:BV274)</f>
        <v/>
      </c>
      <c r="BW275" s="94">
        <f>SUM(BW271:BW274)</f>
        <v/>
      </c>
      <c r="BX275" s="94">
        <f>SUM(BX271:BX274)</f>
        <v/>
      </c>
      <c r="BY275" s="94">
        <f>SUM(BY271:BY274)</f>
        <v/>
      </c>
      <c r="BZ275" s="94">
        <f>SUM(BZ271:BZ274)</f>
        <v/>
      </c>
      <c r="CA275" s="94">
        <f>SUM(CA271:CA274)</f>
        <v/>
      </c>
      <c r="CB275" s="94">
        <f>SUM(CB271:CB274)</f>
        <v/>
      </c>
      <c r="CC275" s="94">
        <f>SUM(CC271:CC274)</f>
        <v/>
      </c>
      <c r="CD275" s="94">
        <f>SUM(CD271:CD274)</f>
        <v/>
      </c>
      <c r="CE275" s="94">
        <f>SUM(CE271:CE274)</f>
        <v/>
      </c>
      <c r="CF275" s="94">
        <f>SUM(CF271:CF274)</f>
        <v/>
      </c>
      <c r="CG275" s="94">
        <f>SUM(CG271:CG274)</f>
        <v/>
      </c>
      <c r="CH275" s="94">
        <f>SUM(CH271:CH274)</f>
        <v/>
      </c>
      <c r="CI275" s="94">
        <f>SUM(CI271:CI274)</f>
        <v/>
      </c>
      <c r="CJ275" s="94">
        <f>SUM(CJ271:CJ274)</f>
        <v/>
      </c>
      <c r="CK275" s="94">
        <f>SUM(CK271:CK274)</f>
        <v/>
      </c>
      <c r="CL275" s="94">
        <f>SUM(CL271:CL274)</f>
        <v/>
      </c>
      <c r="CM275" s="94">
        <f>SUM(CM271:CM274)</f>
        <v/>
      </c>
      <c r="CN275" s="94">
        <f>SUM(CN271:CN274)</f>
        <v/>
      </c>
      <c r="CO275" s="94">
        <f>SUM(CO271:CO274)</f>
        <v/>
      </c>
      <c r="CP275" s="94">
        <f>SUM(CP271:CP274)</f>
        <v/>
      </c>
      <c r="CQ275" s="94">
        <f>SUM(CQ271:CQ274)</f>
        <v/>
      </c>
      <c r="CR275" s="94">
        <f>SUM(CR271:CR274)</f>
        <v/>
      </c>
      <c r="CS275" s="94">
        <f>SUM(CS271:CS274)</f>
        <v/>
      </c>
      <c r="CT275" s="94">
        <f>SUM(CT271:CT274)</f>
        <v/>
      </c>
      <c r="CU275" s="94" t="n">
        <v>616</v>
      </c>
      <c r="CV275" s="94">
        <f>SUM(CV271:CV274)</f>
        <v/>
      </c>
      <c r="CW275" s="94">
        <f>SUM(CW271:CW274)</f>
        <v/>
      </c>
      <c r="CX275" s="94">
        <f>SUM(CX271:CX274)</f>
        <v/>
      </c>
      <c r="CY275" s="94">
        <f>SUM(CY271:CY274)</f>
        <v/>
      </c>
      <c r="CZ275" s="94">
        <f>SUM(CZ271:CZ274)</f>
        <v/>
      </c>
    </row>
    <row r="276" ht="13.15" customFormat="1" customHeight="1" s="315">
      <c r="A276" s="81">
        <f>A275</f>
        <v/>
      </c>
      <c r="B276" s="81">
        <f>B275</f>
        <v/>
      </c>
      <c r="C276" s="81" t="n"/>
      <c r="D276" s="20" t="n"/>
      <c r="E276" s="398" t="n"/>
      <c r="F276" s="12" t="n"/>
      <c r="G276" s="16" t="n"/>
      <c r="H276" s="403" t="n"/>
      <c r="I276" s="403" t="n"/>
      <c r="J276" s="403" t="n"/>
      <c r="K276" s="404" t="n"/>
      <c r="L276" s="404" t="n"/>
      <c r="M276" s="425" t="n"/>
      <c r="N276" s="16" t="n"/>
      <c r="O276" s="16" t="n"/>
      <c r="P276" s="16" t="n"/>
      <c r="Q276" s="16" t="n"/>
      <c r="R276" s="16" t="n"/>
      <c r="S276" s="16" t="n"/>
      <c r="T276" s="16" t="n"/>
      <c r="U276" s="16" t="n"/>
      <c r="V276" s="16" t="n"/>
      <c r="W276" s="16" t="n"/>
      <c r="X276" s="16" t="n"/>
      <c r="Y276" s="16" t="n"/>
      <c r="Z276" s="16" t="n"/>
      <c r="AA276" s="16" t="n"/>
      <c r="AB276" s="16" t="n"/>
      <c r="AC276" s="16" t="n"/>
      <c r="AD276" s="16" t="n"/>
      <c r="AE276" s="16" t="n"/>
      <c r="AF276" s="16" t="n"/>
      <c r="AG276" s="16" t="n"/>
      <c r="AH276" s="16" t="n"/>
      <c r="AI276" s="16" t="n"/>
      <c r="AJ276" s="16" t="n"/>
      <c r="AK276" s="16" t="n"/>
      <c r="AL276" s="16" t="n"/>
      <c r="AM276" s="16" t="n"/>
      <c r="AN276" s="16" t="n"/>
      <c r="AO276" s="16" t="n"/>
      <c r="AP276" s="16" t="n"/>
      <c r="AQ276" s="16" t="n"/>
      <c r="AR276" s="16" t="n"/>
      <c r="AS276" s="16" t="n"/>
      <c r="AT276" s="16" t="n"/>
      <c r="AU276" s="16" t="n"/>
      <c r="AV276" s="16" t="n"/>
      <c r="AW276" s="16" t="n"/>
      <c r="AX276" s="16" t="n"/>
      <c r="AY276" s="16" t="n"/>
      <c r="AZ276" s="16" t="n"/>
      <c r="BA276" s="16" t="n"/>
      <c r="BB276" s="16" t="n"/>
      <c r="BC276" s="16" t="n"/>
      <c r="BD276" s="16" t="n"/>
      <c r="BE276" s="16" t="n"/>
      <c r="BF276" s="16" t="n"/>
      <c r="BG276" s="16" t="n"/>
      <c r="BH276" s="16" t="n"/>
      <c r="BI276" s="16" t="n"/>
      <c r="BJ276" s="16" t="n"/>
      <c r="BK276" s="16" t="n"/>
      <c r="BL276" s="16" t="n"/>
      <c r="BM276" s="16" t="n"/>
      <c r="BN276" s="16" t="n"/>
      <c r="BO276" s="16" t="n"/>
      <c r="BP276" s="16" t="n"/>
      <c r="BQ276" s="16" t="n"/>
      <c r="BR276" s="16" t="n"/>
      <c r="BS276" s="16" t="n"/>
      <c r="BT276" s="16" t="n"/>
      <c r="BU276" s="16" t="n"/>
      <c r="BV276" s="16" t="n"/>
      <c r="BW276" s="16" t="n"/>
      <c r="BX276" s="16" t="n"/>
      <c r="BY276" s="16" t="n"/>
      <c r="BZ276" s="16" t="n"/>
      <c r="CA276" s="16" t="n"/>
      <c r="CB276" s="16" t="n"/>
      <c r="CC276" s="16" t="n"/>
      <c r="CD276" s="16" t="n"/>
      <c r="CE276" s="16" t="n"/>
      <c r="CF276" s="16" t="n"/>
      <c r="CG276" s="16" t="n"/>
      <c r="CH276" s="16" t="n"/>
      <c r="CI276" s="16" t="n"/>
      <c r="CJ276" s="16" t="n"/>
      <c r="CK276" s="16" t="n"/>
      <c r="CL276" s="16" t="n"/>
      <c r="CM276" s="16" t="n"/>
      <c r="CN276" s="16" t="n"/>
      <c r="CO276" s="16" t="n"/>
      <c r="CP276" s="16" t="n"/>
      <c r="CQ276" s="16" t="n"/>
      <c r="CR276" s="16" t="n"/>
      <c r="CS276" s="16" t="n"/>
      <c r="CT276" s="16" t="n"/>
      <c r="CU276" s="16" t="n"/>
      <c r="CV276" s="16" t="n"/>
      <c r="CW276" s="16" t="n"/>
      <c r="CX276" s="16" t="n"/>
      <c r="CY276" s="16" t="n"/>
      <c r="CZ276" s="16" t="n"/>
    </row>
    <row r="277" ht="13.15" customFormat="1" customHeight="1" s="315">
      <c r="A277" s="81">
        <f>A276</f>
        <v/>
      </c>
      <c r="B277" s="81">
        <f>D277</f>
        <v/>
      </c>
      <c r="C277" s="81">
        <f>A277&amp;B277&amp;F277</f>
        <v/>
      </c>
      <c r="D277" s="64" t="inlineStr">
        <is>
          <t xml:space="preserve">PRIME VALUE PLAN (Self-Insured) </t>
        </is>
      </c>
      <c r="E277" s="394">
        <f>E4</f>
        <v/>
      </c>
      <c r="F277" s="246" t="inlineStr">
        <is>
          <t>EE</t>
        </is>
      </c>
      <c r="G277" s="244" t="n">
        <v>22</v>
      </c>
      <c r="H277" s="396" t="n">
        <v>518.77</v>
      </c>
      <c r="I277" s="396">
        <f>+H277-J277</f>
        <v/>
      </c>
      <c r="J277" s="396" t="n">
        <v>101.79</v>
      </c>
      <c r="K277" s="397" t="n"/>
      <c r="L277" s="397" t="n"/>
      <c r="M277" s="426" t="n"/>
      <c r="N277" s="244" t="n">
        <v>13</v>
      </c>
      <c r="O277" s="244" t="n">
        <v>14</v>
      </c>
      <c r="P277" s="244" t="n">
        <v>14</v>
      </c>
      <c r="Q277" s="244" t="n">
        <v>14</v>
      </c>
      <c r="R277" s="244" t="n">
        <v>16</v>
      </c>
      <c r="S277" s="244" t="n">
        <v>15</v>
      </c>
      <c r="T277" s="244" t="n">
        <v>16</v>
      </c>
      <c r="U277" s="244" t="n">
        <v>16</v>
      </c>
      <c r="V277" s="244" t="n">
        <v>15</v>
      </c>
      <c r="W277" s="244" t="n">
        <v>15</v>
      </c>
      <c r="X277" s="244" t="n">
        <v>16</v>
      </c>
      <c r="Y277" s="244" t="n">
        <v>18</v>
      </c>
      <c r="Z277" s="244" t="n">
        <v>19</v>
      </c>
      <c r="AA277" s="244" t="n">
        <v>18</v>
      </c>
      <c r="AB277" s="244" t="n">
        <v>18</v>
      </c>
      <c r="AC277" s="244" t="n">
        <v>15</v>
      </c>
      <c r="AD277" s="244" t="n">
        <v>15</v>
      </c>
      <c r="AE277" s="244" t="n">
        <v>15</v>
      </c>
      <c r="AF277" s="244" t="n">
        <v>18</v>
      </c>
      <c r="AG277" s="244" t="n">
        <v>18</v>
      </c>
      <c r="AH277" s="244" t="n">
        <v>15</v>
      </c>
      <c r="AI277" s="244" t="n">
        <v>14</v>
      </c>
      <c r="AJ277" s="244" t="n">
        <v>15</v>
      </c>
      <c r="AK277" s="244" t="n">
        <v>15</v>
      </c>
      <c r="AL277" s="244" t="n">
        <v>17</v>
      </c>
      <c r="AM277" s="244" t="n">
        <v>20</v>
      </c>
      <c r="AN277" s="244" t="n">
        <v>20</v>
      </c>
      <c r="AO277" s="244" t="n">
        <v>21</v>
      </c>
      <c r="AP277" s="244" t="n">
        <v>20</v>
      </c>
      <c r="AQ277" s="244" t="n">
        <v>19</v>
      </c>
      <c r="AR277" s="244" t="n">
        <v>19</v>
      </c>
      <c r="AS277" s="244" t="n">
        <v>21</v>
      </c>
      <c r="AT277" s="244" t="n">
        <v>21</v>
      </c>
      <c r="AU277" s="244" t="n">
        <v>21</v>
      </c>
      <c r="AV277" s="244" t="n">
        <v>21</v>
      </c>
      <c r="AW277" s="244" t="n">
        <v>21</v>
      </c>
      <c r="AX277" s="244" t="n">
        <v>26</v>
      </c>
      <c r="AY277" s="244" t="n">
        <v>24</v>
      </c>
      <c r="AZ277" s="244" t="n">
        <v>25</v>
      </c>
      <c r="BA277" s="244" t="n">
        <v>25</v>
      </c>
      <c r="BB277" s="244" t="n">
        <v>24</v>
      </c>
      <c r="BC277" s="244" t="n">
        <v>21</v>
      </c>
      <c r="BD277" s="244" t="n">
        <v>20</v>
      </c>
      <c r="BE277" s="244" t="n">
        <v>19</v>
      </c>
      <c r="BF277" s="244" t="n">
        <v>18</v>
      </c>
      <c r="BG277" s="244" t="n">
        <v>16</v>
      </c>
      <c r="BH277" s="244" t="n">
        <v>16</v>
      </c>
      <c r="BI277" s="244" t="n">
        <v>15</v>
      </c>
      <c r="BJ277" s="244" t="n">
        <v>19</v>
      </c>
      <c r="BK277" s="244" t="n">
        <v>18</v>
      </c>
      <c r="BL277" s="244" t="n">
        <v>19</v>
      </c>
      <c r="BM277" s="244" t="n">
        <v>19</v>
      </c>
      <c r="BN277" s="244" t="n">
        <v>19</v>
      </c>
      <c r="BO277" s="244" t="n">
        <v>18</v>
      </c>
      <c r="BP277" s="244" t="n">
        <v>19</v>
      </c>
      <c r="BQ277" s="244" t="n">
        <v>19</v>
      </c>
      <c r="BR277" s="244" t="n">
        <v>17</v>
      </c>
      <c r="BS277" s="244" t="n">
        <v>18</v>
      </c>
      <c r="BT277" s="244" t="n">
        <v>17</v>
      </c>
      <c r="BU277" s="244" t="n">
        <v>18</v>
      </c>
      <c r="BV277" s="244" t="n">
        <v>22</v>
      </c>
      <c r="BW277" s="244" t="n">
        <v>22</v>
      </c>
      <c r="BX277" s="244" t="n">
        <v>20</v>
      </c>
      <c r="BY277" s="244" t="n">
        <v>20</v>
      </c>
      <c r="BZ277" s="244" t="n">
        <v>22</v>
      </c>
      <c r="CA277" s="244" t="n">
        <v>21</v>
      </c>
      <c r="CB277" s="244" t="n">
        <v>20</v>
      </c>
      <c r="CC277" s="244" t="n">
        <v>19</v>
      </c>
      <c r="CD277" s="244" t="n">
        <v>17</v>
      </c>
      <c r="CE277" s="244" t="n">
        <v>17</v>
      </c>
      <c r="CF277" s="244" t="n">
        <v>17</v>
      </c>
      <c r="CG277" s="244" t="n">
        <v>17</v>
      </c>
      <c r="CH277" s="244" t="n">
        <v>22</v>
      </c>
      <c r="CI277" s="244" t="n">
        <v>21</v>
      </c>
      <c r="CJ277" s="244" t="n">
        <v>17</v>
      </c>
      <c r="CK277" s="244" t="n">
        <v>17</v>
      </c>
      <c r="CL277" s="244" t="n">
        <v>19</v>
      </c>
      <c r="CM277" s="244" t="n">
        <v>19</v>
      </c>
      <c r="CN277" s="244" t="n">
        <v>18</v>
      </c>
      <c r="CO277" s="244" t="n">
        <v>18</v>
      </c>
      <c r="CP277" s="244" t="n">
        <v>19</v>
      </c>
      <c r="CQ277" s="244" t="n">
        <v>18</v>
      </c>
      <c r="CR277" s="244" t="n">
        <v>22</v>
      </c>
      <c r="CS277" s="244" t="n">
        <v>22</v>
      </c>
      <c r="CT277" s="244" t="n">
        <v>22</v>
      </c>
      <c r="CU277" s="244" t="n">
        <v>22</v>
      </c>
      <c r="CV277" s="244" t="n">
        <v>22</v>
      </c>
      <c r="CW277" s="244" t="n">
        <v>20</v>
      </c>
      <c r="CX277" s="323" t="n">
        <v>19</v>
      </c>
      <c r="CY277" s="244" t="n">
        <v>20</v>
      </c>
      <c r="CZ277" s="244" t="n">
        <v>22</v>
      </c>
    </row>
    <row r="278" ht="13.15" customFormat="1" customHeight="1" s="315">
      <c r="A278" s="81">
        <f>A277</f>
        <v/>
      </c>
      <c r="B278" s="81">
        <f>B277</f>
        <v/>
      </c>
      <c r="C278" s="81">
        <f>A278&amp;B278&amp;F278</f>
        <v/>
      </c>
      <c r="D278" s="22" t="n"/>
      <c r="E278" s="398" t="n"/>
      <c r="F278" s="246" t="inlineStr">
        <is>
          <t>EE &amp; Spouse</t>
        </is>
      </c>
      <c r="G278" s="244" t="n">
        <v>2</v>
      </c>
      <c r="H278" s="396" t="n">
        <v>1037.57</v>
      </c>
      <c r="I278" s="396">
        <f>+H278-J278</f>
        <v/>
      </c>
      <c r="J278" s="396" t="n">
        <v>237.79</v>
      </c>
      <c r="K278" s="397" t="n"/>
      <c r="L278" s="397" t="n"/>
      <c r="M278" s="426" t="n"/>
      <c r="N278" s="244" t="n">
        <v>2</v>
      </c>
      <c r="O278" s="244" t="n">
        <v>2</v>
      </c>
      <c r="P278" s="244" t="n">
        <v>2</v>
      </c>
      <c r="Q278" s="244" t="n">
        <v>2</v>
      </c>
      <c r="R278" s="244" t="n">
        <v>2</v>
      </c>
      <c r="S278" s="244" t="n">
        <v>2</v>
      </c>
      <c r="T278" s="244" t="n">
        <v>2</v>
      </c>
      <c r="U278" s="244" t="n">
        <v>2</v>
      </c>
      <c r="V278" s="244" t="n">
        <v>2</v>
      </c>
      <c r="W278" s="244" t="n">
        <v>2</v>
      </c>
      <c r="X278" s="244" t="n">
        <v>2</v>
      </c>
      <c r="Y278" s="244" t="n">
        <v>2</v>
      </c>
      <c r="Z278" s="244" t="n">
        <v>1</v>
      </c>
      <c r="AA278" s="244" t="n">
        <v>1</v>
      </c>
      <c r="AB278" s="244" t="n">
        <v>1</v>
      </c>
      <c r="AC278" s="244" t="n">
        <v>1</v>
      </c>
      <c r="AD278" s="244" t="n">
        <v>1</v>
      </c>
      <c r="AE278" s="244" t="n">
        <v>2</v>
      </c>
      <c r="AF278" s="244" t="n">
        <v>2</v>
      </c>
      <c r="AG278" s="244" t="n">
        <v>2</v>
      </c>
      <c r="AH278" s="244" t="n">
        <v>1</v>
      </c>
      <c r="AI278" s="244" t="n">
        <v>1</v>
      </c>
      <c r="AJ278" s="244" t="n">
        <v>1</v>
      </c>
      <c r="AK278" s="244" t="n">
        <v>1</v>
      </c>
      <c r="AL278" s="244" t="n">
        <v>0</v>
      </c>
      <c r="AM278" s="244" t="n">
        <v>0</v>
      </c>
      <c r="AN278" s="244" t="n">
        <v>0</v>
      </c>
      <c r="AO278" s="244" t="n">
        <v>0</v>
      </c>
      <c r="AP278" s="244" t="n">
        <v>0</v>
      </c>
      <c r="AQ278" s="244" t="n">
        <v>0</v>
      </c>
      <c r="AR278" s="244" t="n">
        <v>0</v>
      </c>
      <c r="AS278" s="244" t="n">
        <v>0</v>
      </c>
      <c r="AT278" s="244" t="n">
        <v>0</v>
      </c>
      <c r="AU278" s="244" t="n">
        <v>0</v>
      </c>
      <c r="AV278" s="244" t="n">
        <v>0</v>
      </c>
      <c r="AW278" s="244" t="n">
        <v>0</v>
      </c>
      <c r="AX278" s="244" t="n">
        <v>0</v>
      </c>
      <c r="AY278" s="244" t="n">
        <v>0</v>
      </c>
      <c r="AZ278" s="244" t="n">
        <v>0</v>
      </c>
      <c r="BA278" s="244" t="n">
        <v>0</v>
      </c>
      <c r="BB278" s="244" t="n">
        <v>0</v>
      </c>
      <c r="BC278" s="244" t="n">
        <v>0</v>
      </c>
      <c r="BD278" s="244" t="n">
        <v>0</v>
      </c>
      <c r="BE278" s="244" t="n">
        <v>1</v>
      </c>
      <c r="BF278" s="244" t="n">
        <v>1</v>
      </c>
      <c r="BG278" s="244" t="n">
        <v>1</v>
      </c>
      <c r="BH278" s="244" t="n">
        <v>1</v>
      </c>
      <c r="BI278" s="244" t="n">
        <v>1</v>
      </c>
      <c r="BJ278" s="244" t="n">
        <v>1</v>
      </c>
      <c r="BK278" s="244" t="n">
        <v>3</v>
      </c>
      <c r="BL278" s="244" t="n">
        <v>4</v>
      </c>
      <c r="BM278" s="244" t="n">
        <v>4</v>
      </c>
      <c r="BN278" s="244" t="n">
        <v>4</v>
      </c>
      <c r="BO278" s="244" t="n">
        <v>4</v>
      </c>
      <c r="BP278" s="244" t="n">
        <v>4</v>
      </c>
      <c r="BQ278" s="244" t="n">
        <v>4</v>
      </c>
      <c r="BR278" s="244" t="n">
        <v>4</v>
      </c>
      <c r="BS278" s="244" t="n">
        <v>4</v>
      </c>
      <c r="BT278" s="244" t="n">
        <v>4</v>
      </c>
      <c r="BU278" s="244" t="n">
        <v>3</v>
      </c>
      <c r="BV278" s="244" t="n">
        <v>4</v>
      </c>
      <c r="BW278" s="244" t="n">
        <v>3</v>
      </c>
      <c r="BX278" s="244" t="n">
        <v>3</v>
      </c>
      <c r="BY278" s="244" t="n">
        <v>3</v>
      </c>
      <c r="BZ278" s="244" t="n">
        <v>2</v>
      </c>
      <c r="CA278" s="244" t="n">
        <v>2</v>
      </c>
      <c r="CB278" s="244" t="n">
        <v>2</v>
      </c>
      <c r="CC278" s="244" t="n">
        <v>2</v>
      </c>
      <c r="CD278" s="244" t="n">
        <v>2</v>
      </c>
      <c r="CE278" s="244" t="n">
        <v>1</v>
      </c>
      <c r="CF278" s="244" t="n">
        <v>1</v>
      </c>
      <c r="CG278" s="244" t="n">
        <v>1</v>
      </c>
      <c r="CH278" s="244" t="n">
        <v>1</v>
      </c>
      <c r="CI278" s="244" t="n">
        <v>1</v>
      </c>
      <c r="CJ278" s="244" t="n">
        <v>1</v>
      </c>
      <c r="CK278" s="244" t="n">
        <v>1</v>
      </c>
      <c r="CL278" s="244" t="n">
        <v>1</v>
      </c>
      <c r="CM278" s="244" t="n">
        <v>1</v>
      </c>
      <c r="CN278" s="244" t="n">
        <v>1</v>
      </c>
      <c r="CO278" s="244" t="n">
        <v>2</v>
      </c>
      <c r="CP278" s="244" t="n">
        <v>2</v>
      </c>
      <c r="CQ278" s="244" t="n">
        <v>2</v>
      </c>
      <c r="CR278" s="244" t="n">
        <v>2</v>
      </c>
      <c r="CS278" s="244" t="n">
        <v>2</v>
      </c>
      <c r="CT278" s="244" t="n">
        <v>1</v>
      </c>
      <c r="CU278" s="244" t="n">
        <v>2</v>
      </c>
      <c r="CV278" s="244" t="n">
        <v>2</v>
      </c>
      <c r="CW278" s="244" t="n">
        <v>1</v>
      </c>
      <c r="CX278" s="323" t="n">
        <v>1</v>
      </c>
      <c r="CY278" s="244" t="n">
        <v>2</v>
      </c>
      <c r="CZ278" s="244" t="n">
        <v>2</v>
      </c>
    </row>
    <row r="279" ht="13.15" customFormat="1" customHeight="1" s="315">
      <c r="A279" s="81">
        <f>A278</f>
        <v/>
      </c>
      <c r="B279" s="81">
        <f>B278</f>
        <v/>
      </c>
      <c r="C279" s="81">
        <f>A279&amp;B279&amp;F279</f>
        <v/>
      </c>
      <c r="D279" s="22" t="n"/>
      <c r="E279" s="398" t="n"/>
      <c r="F279" s="246" t="inlineStr">
        <is>
          <t>EE &amp; Child(ren)</t>
        </is>
      </c>
      <c r="G279" s="244" t="n">
        <v>5</v>
      </c>
      <c r="H279" s="396" t="n">
        <v>933.8</v>
      </c>
      <c r="I279" s="396">
        <f>+H279-J279</f>
        <v/>
      </c>
      <c r="J279" s="396" t="n">
        <v>198.56</v>
      </c>
      <c r="K279" s="397" t="n"/>
      <c r="L279" s="397" t="n"/>
      <c r="M279" s="426" t="n"/>
      <c r="N279" s="244" t="n">
        <v>4</v>
      </c>
      <c r="O279" s="244" t="n">
        <v>4</v>
      </c>
      <c r="P279" s="244" t="n">
        <v>4</v>
      </c>
      <c r="Q279" s="244" t="n">
        <v>5</v>
      </c>
      <c r="R279" s="244" t="n">
        <v>4</v>
      </c>
      <c r="S279" s="244" t="n">
        <v>4</v>
      </c>
      <c r="T279" s="244" t="n">
        <v>4</v>
      </c>
      <c r="U279" s="244" t="n">
        <v>3</v>
      </c>
      <c r="V279" s="244" t="n">
        <v>3</v>
      </c>
      <c r="W279" s="244" t="n">
        <v>3</v>
      </c>
      <c r="X279" s="244" t="n">
        <v>3</v>
      </c>
      <c r="Y279" s="244" t="n">
        <v>3</v>
      </c>
      <c r="Z279" s="244" t="n">
        <v>0</v>
      </c>
      <c r="AA279" s="244" t="n">
        <v>1</v>
      </c>
      <c r="AB279" s="244" t="n">
        <v>1</v>
      </c>
      <c r="AC279" s="244" t="n">
        <v>2</v>
      </c>
      <c r="AD279" s="244" t="n">
        <v>2</v>
      </c>
      <c r="AE279" s="244" t="n">
        <v>2</v>
      </c>
      <c r="AF279" s="244" t="n">
        <v>2</v>
      </c>
      <c r="AG279" s="244" t="n">
        <v>2</v>
      </c>
      <c r="AH279" s="244" t="n">
        <v>2</v>
      </c>
      <c r="AI279" s="244" t="n">
        <v>2</v>
      </c>
      <c r="AJ279" s="244" t="n">
        <v>2</v>
      </c>
      <c r="AK279" s="244" t="n">
        <v>3</v>
      </c>
      <c r="AL279" s="244" t="n">
        <v>2</v>
      </c>
      <c r="AM279" s="244" t="n">
        <v>2</v>
      </c>
      <c r="AN279" s="244" t="n">
        <v>2</v>
      </c>
      <c r="AO279" s="244" t="n">
        <v>1</v>
      </c>
      <c r="AP279" s="244" t="n">
        <v>1</v>
      </c>
      <c r="AQ279" s="244" t="n">
        <v>3</v>
      </c>
      <c r="AR279" s="244" t="n">
        <v>3</v>
      </c>
      <c r="AS279" s="244" t="n">
        <v>4</v>
      </c>
      <c r="AT279" s="244" t="n">
        <v>4</v>
      </c>
      <c r="AU279" s="244" t="n">
        <v>4</v>
      </c>
      <c r="AV279" s="244" t="n">
        <v>4</v>
      </c>
      <c r="AW279" s="244" t="n">
        <v>4</v>
      </c>
      <c r="AX279" s="244" t="n">
        <v>4</v>
      </c>
      <c r="AY279" s="244" t="n">
        <v>3</v>
      </c>
      <c r="AZ279" s="244" t="n">
        <v>2</v>
      </c>
      <c r="BA279" s="244" t="n">
        <v>2</v>
      </c>
      <c r="BB279" s="244" t="n">
        <v>2</v>
      </c>
      <c r="BC279" s="244" t="n">
        <v>3</v>
      </c>
      <c r="BD279" s="244" t="n">
        <v>3</v>
      </c>
      <c r="BE279" s="244" t="n">
        <v>4</v>
      </c>
      <c r="BF279" s="244" t="n">
        <v>3</v>
      </c>
      <c r="BG279" s="244" t="n">
        <v>2</v>
      </c>
      <c r="BH279" s="244" t="n">
        <v>2</v>
      </c>
      <c r="BI279" s="244" t="n">
        <v>1</v>
      </c>
      <c r="BJ279" s="244" t="n">
        <v>1</v>
      </c>
      <c r="BK279" s="244" t="n">
        <v>2</v>
      </c>
      <c r="BL279" s="244" t="n">
        <v>2</v>
      </c>
      <c r="BM279" s="244" t="n">
        <v>3</v>
      </c>
      <c r="BN279" s="244" t="n">
        <v>4</v>
      </c>
      <c r="BO279" s="244" t="n">
        <v>4</v>
      </c>
      <c r="BP279" s="244" t="n">
        <v>4</v>
      </c>
      <c r="BQ279" s="244" t="n">
        <v>3</v>
      </c>
      <c r="BR279" s="244" t="n">
        <v>3</v>
      </c>
      <c r="BS279" s="244" t="n">
        <v>3</v>
      </c>
      <c r="BT279" s="244" t="n">
        <v>5</v>
      </c>
      <c r="BU279" s="244" t="n">
        <v>5</v>
      </c>
      <c r="BV279" s="244" t="n">
        <v>6</v>
      </c>
      <c r="BW279" s="244" t="n">
        <v>7</v>
      </c>
      <c r="BX279" s="244" t="n">
        <v>7</v>
      </c>
      <c r="BY279" s="244" t="n">
        <v>7</v>
      </c>
      <c r="BZ279" s="244" t="n">
        <v>7</v>
      </c>
      <c r="CA279" s="244" t="n">
        <v>7</v>
      </c>
      <c r="CB279" s="244" t="n">
        <v>7</v>
      </c>
      <c r="CC279" s="244" t="n">
        <v>6</v>
      </c>
      <c r="CD279" s="244" t="n">
        <v>5</v>
      </c>
      <c r="CE279" s="244" t="n">
        <v>4</v>
      </c>
      <c r="CF279" s="244" t="n">
        <v>4</v>
      </c>
      <c r="CG279" s="244" t="n">
        <v>5</v>
      </c>
      <c r="CH279" s="244" t="n">
        <v>6</v>
      </c>
      <c r="CI279" s="244" t="n">
        <v>6</v>
      </c>
      <c r="CJ279" s="244" t="n">
        <v>5</v>
      </c>
      <c r="CK279" s="244" t="n">
        <v>5</v>
      </c>
      <c r="CL279" s="244" t="n">
        <v>5</v>
      </c>
      <c r="CM279" s="244" t="n">
        <v>4</v>
      </c>
      <c r="CN279" s="244" t="n">
        <v>2</v>
      </c>
      <c r="CO279" s="244" t="n">
        <v>1</v>
      </c>
      <c r="CP279" s="244" t="n">
        <v>1</v>
      </c>
      <c r="CQ279" s="244" t="n">
        <v>1</v>
      </c>
      <c r="CR279" s="244" t="n">
        <v>1</v>
      </c>
      <c r="CS279" s="244" t="n">
        <v>1</v>
      </c>
      <c r="CT279" s="244" t="n">
        <v>3</v>
      </c>
      <c r="CU279" s="244" t="n">
        <v>1</v>
      </c>
      <c r="CV279" s="244" t="n">
        <v>2</v>
      </c>
      <c r="CW279" s="244" t="n">
        <v>2</v>
      </c>
      <c r="CX279" s="323" t="n">
        <v>3</v>
      </c>
      <c r="CY279" s="244" t="n">
        <v>3</v>
      </c>
      <c r="CZ279" s="244" t="n">
        <v>5</v>
      </c>
    </row>
    <row r="280" ht="13.15" customFormat="1" customHeight="1" s="315">
      <c r="A280" s="81">
        <f>A279</f>
        <v/>
      </c>
      <c r="B280" s="81">
        <f>B279</f>
        <v/>
      </c>
      <c r="C280" s="81">
        <f>A280&amp;B280&amp;F280</f>
        <v/>
      </c>
      <c r="D280" s="22" t="n"/>
      <c r="E280" s="398" t="n"/>
      <c r="F280" s="246" t="inlineStr">
        <is>
          <t>EE &amp; Family</t>
        </is>
      </c>
      <c r="G280" s="244" t="n">
        <v>6</v>
      </c>
      <c r="H280" s="400" t="n">
        <v>1556.37</v>
      </c>
      <c r="I280" s="400">
        <f>+H280-J280</f>
        <v/>
      </c>
      <c r="J280" s="400" t="n">
        <v>396.28</v>
      </c>
      <c r="K280" s="408" t="n"/>
      <c r="L280" s="408" t="n"/>
      <c r="M280" s="426" t="n"/>
      <c r="N280" s="245" t="n">
        <v>1</v>
      </c>
      <c r="O280" s="245" t="n">
        <v>0</v>
      </c>
      <c r="P280" s="245" t="n">
        <v>0</v>
      </c>
      <c r="Q280" s="245" t="n">
        <v>0</v>
      </c>
      <c r="R280" s="245" t="n">
        <v>0</v>
      </c>
      <c r="S280" s="245" t="n">
        <v>0</v>
      </c>
      <c r="T280" s="245" t="n">
        <v>0</v>
      </c>
      <c r="U280" s="245" t="n">
        <v>0</v>
      </c>
      <c r="V280" s="245" t="n">
        <v>0</v>
      </c>
      <c r="W280" s="245" t="n">
        <v>0</v>
      </c>
      <c r="X280" s="245" t="n">
        <v>0</v>
      </c>
      <c r="Y280" s="245" t="n">
        <v>0</v>
      </c>
      <c r="Z280" s="245" t="n">
        <v>3</v>
      </c>
      <c r="AA280" s="245" t="n">
        <v>3</v>
      </c>
      <c r="AB280" s="245" t="n">
        <v>3</v>
      </c>
      <c r="AC280" s="245" t="n">
        <v>3</v>
      </c>
      <c r="AD280" s="245" t="n">
        <v>3</v>
      </c>
      <c r="AE280" s="245" t="n">
        <v>2</v>
      </c>
      <c r="AF280" s="245" t="n">
        <v>2</v>
      </c>
      <c r="AG280" s="245" t="n">
        <v>2</v>
      </c>
      <c r="AH280" s="245" t="n">
        <v>2</v>
      </c>
      <c r="AI280" s="245" t="n">
        <v>2</v>
      </c>
      <c r="AJ280" s="245" t="n">
        <v>2</v>
      </c>
      <c r="AK280" s="245" t="n">
        <v>2</v>
      </c>
      <c r="AL280" s="245" t="n">
        <v>2</v>
      </c>
      <c r="AM280" s="245" t="n">
        <v>4</v>
      </c>
      <c r="AN280" s="245" t="n">
        <v>5</v>
      </c>
      <c r="AO280" s="245" t="n">
        <v>5</v>
      </c>
      <c r="AP280" s="245" t="n">
        <v>5</v>
      </c>
      <c r="AQ280" s="245" t="n">
        <v>6</v>
      </c>
      <c r="AR280" s="245" t="n">
        <v>6</v>
      </c>
      <c r="AS280" s="245" t="n">
        <v>6</v>
      </c>
      <c r="AT280" s="245" t="n">
        <v>4</v>
      </c>
      <c r="AU280" s="245" t="n">
        <v>4</v>
      </c>
      <c r="AV280" s="245" t="n">
        <v>4</v>
      </c>
      <c r="AW280" s="245" t="n">
        <v>4</v>
      </c>
      <c r="AX280" s="245" t="n">
        <v>2</v>
      </c>
      <c r="AY280" s="245" t="n">
        <v>2</v>
      </c>
      <c r="AZ280" s="245" t="n">
        <v>3</v>
      </c>
      <c r="BA280" s="245" t="n">
        <v>2</v>
      </c>
      <c r="BB280" s="245" t="n">
        <v>2</v>
      </c>
      <c r="BC280" s="245" t="n">
        <v>3</v>
      </c>
      <c r="BD280" s="245" t="n">
        <v>3</v>
      </c>
      <c r="BE280" s="245" t="n">
        <v>4</v>
      </c>
      <c r="BF280" s="245" t="n">
        <v>4</v>
      </c>
      <c r="BG280" s="245" t="n">
        <v>4</v>
      </c>
      <c r="BH280" s="245" t="n">
        <v>4</v>
      </c>
      <c r="BI280" s="245" t="n">
        <v>4</v>
      </c>
      <c r="BJ280" s="245" t="n">
        <v>4</v>
      </c>
      <c r="BK280" s="245" t="n">
        <v>4</v>
      </c>
      <c r="BL280" s="245" t="n">
        <v>4</v>
      </c>
      <c r="BM280" s="245" t="n">
        <v>3</v>
      </c>
      <c r="BN280" s="245" t="n">
        <v>3</v>
      </c>
      <c r="BO280" s="245" t="n">
        <v>3</v>
      </c>
      <c r="BP280" s="245" t="n">
        <v>3</v>
      </c>
      <c r="BQ280" s="245" t="n">
        <v>3</v>
      </c>
      <c r="BR280" s="245" t="n">
        <v>3</v>
      </c>
      <c r="BS280" s="245" t="n">
        <v>3</v>
      </c>
      <c r="BT280" s="244" t="n">
        <v>3</v>
      </c>
      <c r="BU280" s="244" t="n">
        <v>3</v>
      </c>
      <c r="BV280" s="244" t="n">
        <v>4</v>
      </c>
      <c r="BW280" s="244" t="n">
        <v>4</v>
      </c>
      <c r="BX280" s="244" t="n">
        <v>5</v>
      </c>
      <c r="BY280" s="244" t="n">
        <v>5</v>
      </c>
      <c r="BZ280" s="244" t="n">
        <v>5</v>
      </c>
      <c r="CA280" s="244" t="n">
        <v>5</v>
      </c>
      <c r="CB280" s="244" t="n">
        <v>3</v>
      </c>
      <c r="CC280" s="244" t="n">
        <v>3</v>
      </c>
      <c r="CD280" s="244" t="n">
        <v>3</v>
      </c>
      <c r="CE280" s="244" t="n">
        <v>2</v>
      </c>
      <c r="CF280" s="244" t="n">
        <v>2</v>
      </c>
      <c r="CG280" s="244" t="n">
        <v>3</v>
      </c>
      <c r="CH280" s="244" t="n">
        <v>3</v>
      </c>
      <c r="CI280" s="244" t="n">
        <v>3</v>
      </c>
      <c r="CJ280" s="244" t="n">
        <v>3</v>
      </c>
      <c r="CK280" s="244" t="n">
        <v>4</v>
      </c>
      <c r="CL280" s="244" t="n">
        <v>3</v>
      </c>
      <c r="CM280" s="244" t="n">
        <v>2</v>
      </c>
      <c r="CN280" s="244" t="n">
        <v>2</v>
      </c>
      <c r="CO280" s="244" t="n">
        <v>4</v>
      </c>
      <c r="CP280" s="244" t="n">
        <v>5</v>
      </c>
      <c r="CQ280" s="244" t="n">
        <v>5</v>
      </c>
      <c r="CR280" s="244" t="n">
        <v>5</v>
      </c>
      <c r="CS280" s="244" t="n">
        <v>5</v>
      </c>
      <c r="CT280" s="244" t="n">
        <v>5</v>
      </c>
      <c r="CU280" s="244" t="n">
        <v>6</v>
      </c>
      <c r="CV280" s="244" t="n">
        <v>7</v>
      </c>
      <c r="CW280" s="244" t="n">
        <v>7</v>
      </c>
      <c r="CX280" s="323" t="n">
        <v>6</v>
      </c>
      <c r="CY280" s="244" t="n">
        <v>6</v>
      </c>
      <c r="CZ280" s="244" t="n">
        <v>6</v>
      </c>
    </row>
    <row r="281" ht="13.15" customFormat="1" customHeight="1" s="315">
      <c r="A281" s="81">
        <f>A280</f>
        <v/>
      </c>
      <c r="B281" s="81">
        <f>B280</f>
        <v/>
      </c>
      <c r="C281" s="81" t="n"/>
      <c r="D281" s="20" t="n"/>
      <c r="E281" s="398" t="n"/>
      <c r="F281" s="69" t="inlineStr">
        <is>
          <t>Estimated Monthly Premium</t>
        </is>
      </c>
      <c r="G281" s="94">
        <f>SUM(G277:G280)</f>
        <v/>
      </c>
      <c r="H281" s="401">
        <f>SUMPRODUCT(H277:H280,$G277:$G280)</f>
        <v/>
      </c>
      <c r="I281" s="401">
        <f>SUMPRODUCT(I277:I280,$G277:$G280)</f>
        <v/>
      </c>
      <c r="J281" s="401">
        <f>SUMPRODUCT(J277:J280,$G277:$G280)</f>
        <v/>
      </c>
      <c r="K281" s="402" t="n"/>
      <c r="L281" s="402" t="n"/>
      <c r="M281" s="424" t="n"/>
      <c r="N281" s="94" t="n">
        <v>20</v>
      </c>
      <c r="O281" s="94" t="n">
        <v>20</v>
      </c>
      <c r="P281" s="94" t="n">
        <v>20</v>
      </c>
      <c r="Q281" s="94" t="n">
        <v>21</v>
      </c>
      <c r="R281" s="94" t="n">
        <v>22</v>
      </c>
      <c r="S281" s="94">
        <f>SUM(S277:S280)</f>
        <v/>
      </c>
      <c r="T281" s="94">
        <f>SUM(T277:T280)</f>
        <v/>
      </c>
      <c r="U281" s="94">
        <f>SUM(U277:U280)</f>
        <v/>
      </c>
      <c r="V281" s="94">
        <f>SUM(V277:V280)</f>
        <v/>
      </c>
      <c r="W281" s="94">
        <f>SUM(W277:W280)</f>
        <v/>
      </c>
      <c r="X281" s="94">
        <f>SUM(X277:X280)</f>
        <v/>
      </c>
      <c r="Y281" s="94">
        <f>SUM(Y277:Y280)</f>
        <v/>
      </c>
      <c r="Z281" s="94">
        <f>SUM(Z277:Z280)</f>
        <v/>
      </c>
      <c r="AA281" s="94">
        <f>SUM(AA277:AA280)</f>
        <v/>
      </c>
      <c r="AB281" s="94">
        <f>SUM(AB277:AB280)</f>
        <v/>
      </c>
      <c r="AC281" s="94">
        <f>SUM(AC277:AC280)</f>
        <v/>
      </c>
      <c r="AD281" s="94">
        <f>SUM(AD277:AD280)</f>
        <v/>
      </c>
      <c r="AE281" s="94">
        <f>SUM(AE277:AE280)</f>
        <v/>
      </c>
      <c r="AF281" s="94">
        <f>SUM(AF277:AF280)</f>
        <v/>
      </c>
      <c r="AG281" s="94">
        <f>SUM(AG277:AG280)</f>
        <v/>
      </c>
      <c r="AH281" s="94">
        <f>SUM(AH277:AH280)</f>
        <v/>
      </c>
      <c r="AI281" s="94">
        <f>SUM(AI277:AI280)</f>
        <v/>
      </c>
      <c r="AJ281" s="94">
        <f>SUM(AJ277:AJ280)</f>
        <v/>
      </c>
      <c r="AK281" s="94">
        <f>SUM(AK277:AK280)</f>
        <v/>
      </c>
      <c r="AL281" s="94">
        <f>SUM(AL277:AL280)</f>
        <v/>
      </c>
      <c r="AM281" s="94">
        <f>SUM(AM277:AM280)</f>
        <v/>
      </c>
      <c r="AN281" s="94">
        <f>SUM(AN277:AN280)</f>
        <v/>
      </c>
      <c r="AO281" s="94">
        <f>SUM(AO277:AO280)</f>
        <v/>
      </c>
      <c r="AP281" s="94">
        <f>SUM(AP277:AP280)</f>
        <v/>
      </c>
      <c r="AQ281" s="94">
        <f>SUM(AQ277:AQ280)</f>
        <v/>
      </c>
      <c r="AR281" s="94">
        <f>SUM(AR277:AR280)</f>
        <v/>
      </c>
      <c r="AS281" s="94">
        <f>SUM(AS277:AS280)</f>
        <v/>
      </c>
      <c r="AT281" s="94">
        <f>SUM(AT277:AT280)</f>
        <v/>
      </c>
      <c r="AU281" s="94">
        <f>SUM(AU277:AU280)</f>
        <v/>
      </c>
      <c r="AV281" s="94">
        <f>SUM(AV277:AV280)</f>
        <v/>
      </c>
      <c r="AW281" s="94">
        <f>SUM(AW277:AW280)</f>
        <v/>
      </c>
      <c r="AX281" s="94">
        <f>SUM(AX277:AX280)</f>
        <v/>
      </c>
      <c r="AY281" s="94">
        <f>SUM(AY277:AY280)</f>
        <v/>
      </c>
      <c r="AZ281" s="94">
        <f>SUM(AZ277:AZ280)</f>
        <v/>
      </c>
      <c r="BA281" s="94">
        <f>SUM(BA277:BA280)</f>
        <v/>
      </c>
      <c r="BB281" s="94">
        <f>SUM(BB277:BB280)</f>
        <v/>
      </c>
      <c r="BC281" s="94">
        <f>SUM(BC277:BC280)</f>
        <v/>
      </c>
      <c r="BD281" s="94">
        <f>SUM(BD277:BD280)</f>
        <v/>
      </c>
      <c r="BE281" s="94">
        <f>SUM(BE277:BE280)</f>
        <v/>
      </c>
      <c r="BF281" s="94">
        <f>SUM(BF277:BF280)</f>
        <v/>
      </c>
      <c r="BG281" s="94">
        <f>SUM(BG277:BG280)</f>
        <v/>
      </c>
      <c r="BH281" s="94">
        <f>SUM(BH277:BH280)</f>
        <v/>
      </c>
      <c r="BI281" s="94">
        <f>SUM(BI277:BI280)</f>
        <v/>
      </c>
      <c r="BJ281" s="94">
        <f>SUM(BJ277:BJ280)</f>
        <v/>
      </c>
      <c r="BK281" s="94">
        <f>SUM(BK277:BK280)</f>
        <v/>
      </c>
      <c r="BL281" s="94">
        <f>SUM(BL277:BL280)</f>
        <v/>
      </c>
      <c r="BM281" s="94">
        <f>SUM(BM277:BM280)</f>
        <v/>
      </c>
      <c r="BN281" s="94">
        <f>SUM(BN277:BN280)</f>
        <v/>
      </c>
      <c r="BO281" s="94">
        <f>SUM(BO277:BO280)</f>
        <v/>
      </c>
      <c r="BP281" s="94">
        <f>SUM(BP277:BP280)</f>
        <v/>
      </c>
      <c r="BQ281" s="94">
        <f>SUM(BQ277:BQ280)</f>
        <v/>
      </c>
      <c r="BR281" s="94">
        <f>SUM(BR277:BR280)</f>
        <v/>
      </c>
      <c r="BS281" s="94">
        <f>SUM(BS277:BS280)</f>
        <v/>
      </c>
      <c r="BT281" s="94">
        <f>SUM(BT277:BT280)</f>
        <v/>
      </c>
      <c r="BU281" s="94">
        <f>SUM(BU277:BU280)</f>
        <v/>
      </c>
      <c r="BV281" s="94">
        <f>SUM(BV277:BV280)</f>
        <v/>
      </c>
      <c r="BW281" s="94">
        <f>SUM(BW277:BW280)</f>
        <v/>
      </c>
      <c r="BX281" s="94">
        <f>SUM(BX277:BX280)</f>
        <v/>
      </c>
      <c r="BY281" s="94">
        <f>SUM(BY277:BY280)</f>
        <v/>
      </c>
      <c r="BZ281" s="94">
        <f>SUM(BZ277:BZ280)</f>
        <v/>
      </c>
      <c r="CA281" s="94">
        <f>SUM(CA277:CA280)</f>
        <v/>
      </c>
      <c r="CB281" s="94">
        <f>SUM(CB277:CB280)</f>
        <v/>
      </c>
      <c r="CC281" s="94">
        <f>SUM(CC277:CC280)</f>
        <v/>
      </c>
      <c r="CD281" s="94">
        <f>SUM(CD277:CD280)</f>
        <v/>
      </c>
      <c r="CE281" s="94">
        <f>SUM(CE277:CE280)</f>
        <v/>
      </c>
      <c r="CF281" s="94">
        <f>SUM(CF277:CF280)</f>
        <v/>
      </c>
      <c r="CG281" s="94">
        <f>SUM(CG277:CG280)</f>
        <v/>
      </c>
      <c r="CH281" s="94">
        <f>SUM(CH277:CH280)</f>
        <v/>
      </c>
      <c r="CI281" s="94">
        <f>SUM(CI277:CI280)</f>
        <v/>
      </c>
      <c r="CJ281" s="94">
        <f>SUM(CJ277:CJ280)</f>
        <v/>
      </c>
      <c r="CK281" s="94">
        <f>SUM(CK277:CK280)</f>
        <v/>
      </c>
      <c r="CL281" s="94">
        <f>SUM(CL277:CL280)</f>
        <v/>
      </c>
      <c r="CM281" s="94">
        <f>SUM(CM277:CM280)</f>
        <v/>
      </c>
      <c r="CN281" s="94">
        <f>SUM(CN277:CN280)</f>
        <v/>
      </c>
      <c r="CO281" s="94">
        <f>SUM(CO277:CO280)</f>
        <v/>
      </c>
      <c r="CP281" s="94">
        <f>SUM(CP277:CP280)</f>
        <v/>
      </c>
      <c r="CQ281" s="94">
        <f>SUM(CQ277:CQ280)</f>
        <v/>
      </c>
      <c r="CR281" s="94">
        <f>SUM(CR277:CR280)</f>
        <v/>
      </c>
      <c r="CS281" s="94">
        <f>SUM(CS277:CS280)</f>
        <v/>
      </c>
      <c r="CT281" s="94">
        <f>SUM(CT277:CT280)</f>
        <v/>
      </c>
      <c r="CU281" s="94" t="n">
        <v>31</v>
      </c>
      <c r="CV281" s="94">
        <f>SUM(CV277:CV280)</f>
        <v/>
      </c>
      <c r="CW281" s="94">
        <f>SUM(CW277:CW280)</f>
        <v/>
      </c>
      <c r="CX281" s="94">
        <f>SUM(CX277:CX280)</f>
        <v/>
      </c>
      <c r="CY281" s="94">
        <f>SUM(CY277:CY280)</f>
        <v/>
      </c>
      <c r="CZ281" s="94">
        <f>SUM(CZ277:CZ280)</f>
        <v/>
      </c>
    </row>
    <row r="282" ht="13.15" customFormat="1" customHeight="1" s="315">
      <c r="A282" s="81">
        <f>A281</f>
        <v/>
      </c>
      <c r="B282" s="81">
        <f>B281</f>
        <v/>
      </c>
      <c r="C282" s="81" t="n"/>
      <c r="D282" s="20" t="n"/>
      <c r="E282" s="398" t="n"/>
      <c r="F282" s="12" t="n"/>
      <c r="G282" s="16" t="n"/>
      <c r="H282" s="403" t="n"/>
      <c r="I282" s="403" t="n"/>
      <c r="J282" s="403" t="n"/>
      <c r="K282" s="404" t="n"/>
      <c r="L282" s="404" t="n"/>
      <c r="M282" s="425" t="n"/>
      <c r="N282" s="16" t="n"/>
      <c r="O282" s="16" t="n"/>
      <c r="P282" s="16" t="n"/>
      <c r="Q282" s="16" t="n"/>
      <c r="R282" s="16" t="n"/>
      <c r="S282" s="16" t="n"/>
      <c r="T282" s="16" t="n"/>
      <c r="U282" s="16" t="n"/>
      <c r="V282" s="16" t="n"/>
      <c r="W282" s="16" t="n"/>
      <c r="X282" s="16" t="n"/>
      <c r="Y282" s="16" t="n"/>
      <c r="Z282" s="16" t="n"/>
      <c r="AA282" s="16" t="n"/>
      <c r="AB282" s="16" t="n"/>
      <c r="AC282" s="16" t="n"/>
      <c r="AD282" s="16" t="n"/>
      <c r="AE282" s="16" t="n"/>
      <c r="AF282" s="16" t="n"/>
      <c r="AG282" s="16" t="n"/>
      <c r="AH282" s="16" t="n"/>
      <c r="AI282" s="16" t="n"/>
      <c r="AJ282" s="16" t="n"/>
      <c r="AK282" s="16" t="n"/>
      <c r="AL282" s="16" t="n"/>
      <c r="AM282" s="16" t="n"/>
      <c r="AN282" s="16" t="n"/>
      <c r="AO282" s="16" t="n"/>
      <c r="AP282" s="16" t="n"/>
      <c r="AQ282" s="16" t="n"/>
      <c r="AR282" s="16" t="n"/>
      <c r="AS282" s="16" t="n"/>
      <c r="AT282" s="16" t="n"/>
      <c r="AU282" s="16" t="n"/>
      <c r="AV282" s="16" t="n"/>
      <c r="AW282" s="16" t="n"/>
      <c r="AX282" s="16" t="n"/>
      <c r="AY282" s="16" t="n"/>
      <c r="AZ282" s="16" t="n"/>
      <c r="BA282" s="16" t="n"/>
      <c r="BB282" s="16" t="n"/>
      <c r="BC282" s="16" t="n"/>
      <c r="BD282" s="16" t="n"/>
      <c r="BE282" s="16" t="n"/>
      <c r="BF282" s="16" t="n"/>
      <c r="BG282" s="16" t="n"/>
      <c r="BH282" s="16" t="n"/>
      <c r="BI282" s="16" t="n"/>
      <c r="BJ282" s="16" t="n"/>
      <c r="BK282" s="16" t="n"/>
      <c r="BL282" s="16" t="n"/>
      <c r="BM282" s="16" t="n"/>
      <c r="BN282" s="16" t="n"/>
      <c r="BO282" s="16" t="n"/>
      <c r="BP282" s="16" t="n"/>
      <c r="BQ282" s="16" t="n"/>
      <c r="BR282" s="16" t="n"/>
      <c r="BS282" s="16" t="n"/>
      <c r="BT282" s="16" t="n"/>
      <c r="BU282" s="16" t="n"/>
      <c r="BV282" s="16" t="n"/>
      <c r="BW282" s="16" t="n"/>
      <c r="BX282" s="16" t="n"/>
      <c r="BY282" s="16" t="n"/>
      <c r="BZ282" s="16" t="n"/>
      <c r="CA282" s="16" t="n"/>
      <c r="CB282" s="16" t="n"/>
      <c r="CC282" s="16" t="n"/>
      <c r="CD282" s="16" t="n"/>
      <c r="CE282" s="16" t="n"/>
      <c r="CF282" s="16" t="n"/>
      <c r="CG282" s="16" t="n"/>
      <c r="CH282" s="16" t="n"/>
      <c r="CI282" s="16" t="n"/>
      <c r="CJ282" s="16" t="n"/>
      <c r="CK282" s="16" t="n"/>
      <c r="CL282" s="16" t="n"/>
      <c r="CM282" s="16" t="n"/>
      <c r="CN282" s="16" t="n"/>
      <c r="CO282" s="16" t="n"/>
      <c r="CP282" s="16" t="n"/>
      <c r="CQ282" s="16" t="n"/>
      <c r="CR282" s="16" t="n"/>
      <c r="CS282" s="16" t="n"/>
      <c r="CT282" s="16" t="n"/>
      <c r="CU282" s="16" t="n"/>
      <c r="CV282" s="16" t="n"/>
      <c r="CW282" s="16" t="n"/>
      <c r="CX282" s="16" t="n"/>
      <c r="CY282" s="16" t="n"/>
      <c r="CZ282" s="16" t="n"/>
    </row>
    <row r="283" ht="13.15" customHeight="1">
      <c r="A283" s="81">
        <f>A282</f>
        <v/>
      </c>
      <c r="B283" s="81">
        <f>B282</f>
        <v/>
      </c>
      <c r="D283" s="71" t="inlineStr">
        <is>
          <t>Total Medical Monthly</t>
        </is>
      </c>
      <c r="E283" s="405" t="n"/>
      <c r="F283" s="29" t="inlineStr">
        <is>
          <t>Total Medical Employees</t>
        </is>
      </c>
      <c r="G283" s="30">
        <f>+G275+G281</f>
        <v/>
      </c>
      <c r="H283" s="406">
        <f>H275+H281</f>
        <v/>
      </c>
      <c r="I283" s="406">
        <f>I275+I281</f>
        <v/>
      </c>
      <c r="J283" s="406">
        <f>J275+J281</f>
        <v/>
      </c>
      <c r="K283" s="407" t="n"/>
      <c r="L283" s="407" t="n"/>
      <c r="M283" s="427" t="n"/>
      <c r="N283" s="30" t="n">
        <v>669</v>
      </c>
      <c r="O283" s="30" t="n">
        <v>666</v>
      </c>
      <c r="P283" s="30" t="n">
        <v>668</v>
      </c>
      <c r="Q283" s="30" t="n">
        <v>674</v>
      </c>
      <c r="R283" s="30" t="n">
        <v>670</v>
      </c>
      <c r="S283" s="30">
        <f>+S275+S281</f>
        <v/>
      </c>
      <c r="T283" s="30">
        <f>+T275+T281</f>
        <v/>
      </c>
      <c r="U283" s="30">
        <f>+U275+U281</f>
        <v/>
      </c>
      <c r="V283" s="30">
        <f>+V275+V281</f>
        <v/>
      </c>
      <c r="W283" s="30">
        <f>+W275+W281</f>
        <v/>
      </c>
      <c r="X283" s="30">
        <f>+X275+X281</f>
        <v/>
      </c>
      <c r="Y283" s="30">
        <f>+Y275+Y281</f>
        <v/>
      </c>
      <c r="Z283" s="30">
        <f>+Z275+Z281</f>
        <v/>
      </c>
      <c r="AA283" s="30">
        <f>+AA275+AA281</f>
        <v/>
      </c>
      <c r="AB283" s="30">
        <f>+AB275+AB281</f>
        <v/>
      </c>
      <c r="AC283" s="30">
        <f>+AC275+AC281</f>
        <v/>
      </c>
      <c r="AD283" s="30">
        <f>+AD275+AD281</f>
        <v/>
      </c>
      <c r="AE283" s="30">
        <f>+AE275+AE281</f>
        <v/>
      </c>
      <c r="AF283" s="30">
        <f>+AF275+AF281</f>
        <v/>
      </c>
      <c r="AG283" s="30">
        <f>+AG275+AG281</f>
        <v/>
      </c>
      <c r="AH283" s="30">
        <f>+AH275+AH281</f>
        <v/>
      </c>
      <c r="AI283" s="30">
        <f>+AI275+AI281</f>
        <v/>
      </c>
      <c r="AJ283" s="30">
        <f>+AJ275+AJ281</f>
        <v/>
      </c>
      <c r="AK283" s="30">
        <f>+AK275+AK281</f>
        <v/>
      </c>
      <c r="AL283" s="30">
        <f>+AL275+AL281</f>
        <v/>
      </c>
      <c r="AM283" s="30">
        <f>+AM275+AM281</f>
        <v/>
      </c>
      <c r="AN283" s="30">
        <f>+AN275+AN281</f>
        <v/>
      </c>
      <c r="AO283" s="30">
        <f>+AO275+AO281</f>
        <v/>
      </c>
      <c r="AP283" s="30">
        <f>+AP275+AP281</f>
        <v/>
      </c>
      <c r="AQ283" s="30">
        <f>+AQ275+AQ281</f>
        <v/>
      </c>
      <c r="AR283" s="30">
        <f>+AR275+AR281</f>
        <v/>
      </c>
      <c r="AS283" s="30">
        <f>+AS275+AS281</f>
        <v/>
      </c>
      <c r="AT283" s="30">
        <f>+AT275+AT281</f>
        <v/>
      </c>
      <c r="AU283" s="30">
        <f>+AU275+AU281</f>
        <v/>
      </c>
      <c r="AV283" s="30">
        <f>+AV275+AV281</f>
        <v/>
      </c>
      <c r="AW283" s="30">
        <f>+AW275+AW281</f>
        <v/>
      </c>
      <c r="AX283" s="30">
        <f>+AX275+AX281</f>
        <v/>
      </c>
      <c r="AY283" s="30">
        <f>+AY275+AY281</f>
        <v/>
      </c>
      <c r="AZ283" s="30">
        <f>+AZ275+AZ281</f>
        <v/>
      </c>
      <c r="BA283" s="30">
        <f>+BA275+BA281</f>
        <v/>
      </c>
      <c r="BB283" s="30">
        <f>+BB275+BB281</f>
        <v/>
      </c>
      <c r="BC283" s="30">
        <f>+BC275+BC281</f>
        <v/>
      </c>
      <c r="BD283" s="30">
        <f>+BD275+BD281</f>
        <v/>
      </c>
      <c r="BE283" s="30">
        <f>+BE275+BE281</f>
        <v/>
      </c>
      <c r="BF283" s="30">
        <f>+BF275+BF281</f>
        <v/>
      </c>
      <c r="BG283" s="30">
        <f>+BG275+BG281</f>
        <v/>
      </c>
      <c r="BH283" s="30">
        <f>+BH275+BH281</f>
        <v/>
      </c>
      <c r="BI283" s="30">
        <f>+BI275+BI281</f>
        <v/>
      </c>
      <c r="BJ283" s="30">
        <f>+BJ275+BJ281</f>
        <v/>
      </c>
      <c r="BK283" s="30">
        <f>+BK275+BK281</f>
        <v/>
      </c>
      <c r="BL283" s="30">
        <f>+BL275+BL281</f>
        <v/>
      </c>
      <c r="BM283" s="30">
        <f>+BM275+BM281</f>
        <v/>
      </c>
      <c r="BN283" s="30">
        <f>+BN275+BN281</f>
        <v/>
      </c>
      <c r="BO283" s="30">
        <f>+BO275+BO281</f>
        <v/>
      </c>
      <c r="BP283" s="30">
        <f>+BP275+BP281</f>
        <v/>
      </c>
      <c r="BQ283" s="30">
        <f>+BQ275+BQ281</f>
        <v/>
      </c>
      <c r="BR283" s="30">
        <f>+BR275+BR281</f>
        <v/>
      </c>
      <c r="BS283" s="30">
        <f>+BS275+BS281</f>
        <v/>
      </c>
      <c r="BT283" s="30">
        <f>+BT275+BT281</f>
        <v/>
      </c>
      <c r="BU283" s="30">
        <f>+BU275+BU281</f>
        <v/>
      </c>
      <c r="BV283" s="30">
        <f>+BV275+BV281</f>
        <v/>
      </c>
      <c r="BW283" s="30">
        <f>+BW275+BW281</f>
        <v/>
      </c>
      <c r="BX283" s="30">
        <f>+BX275+BX281</f>
        <v/>
      </c>
      <c r="BY283" s="30">
        <f>+BY275+BY281</f>
        <v/>
      </c>
      <c r="BZ283" s="30">
        <f>+BZ275+BZ281</f>
        <v/>
      </c>
      <c r="CA283" s="30">
        <f>+CA275+CA281</f>
        <v/>
      </c>
      <c r="CB283" s="30">
        <f>+CB275+CB281</f>
        <v/>
      </c>
      <c r="CC283" s="30">
        <f>+CC275+CC281</f>
        <v/>
      </c>
      <c r="CD283" s="30">
        <f>+CD275+CD281</f>
        <v/>
      </c>
      <c r="CE283" s="30">
        <f>+CE275+CE281</f>
        <v/>
      </c>
      <c r="CF283" s="30">
        <f>+CF275+CF281</f>
        <v/>
      </c>
      <c r="CG283" s="30">
        <f>+CG275+CG281</f>
        <v/>
      </c>
      <c r="CH283" s="30">
        <f>+CH275+CH281</f>
        <v/>
      </c>
      <c r="CI283" s="30">
        <f>+CI275+CI281</f>
        <v/>
      </c>
      <c r="CJ283" s="30">
        <f>+CJ275+CJ281</f>
        <v/>
      </c>
      <c r="CK283" s="30">
        <f>+CK275+CK281</f>
        <v/>
      </c>
      <c r="CL283" s="30">
        <f>+CL275+CL281</f>
        <v/>
      </c>
      <c r="CM283" s="30">
        <f>+CM275+CM281</f>
        <v/>
      </c>
      <c r="CN283" s="30">
        <f>+CN275+CN281</f>
        <v/>
      </c>
      <c r="CO283" s="30">
        <f>+CO275+CO281</f>
        <v/>
      </c>
      <c r="CP283" s="30">
        <f>+CP275+CP281</f>
        <v/>
      </c>
      <c r="CQ283" s="30">
        <f>+CQ275+CQ281</f>
        <v/>
      </c>
      <c r="CR283" s="30">
        <f>+CR275+CR281</f>
        <v/>
      </c>
      <c r="CS283" s="30">
        <f>+CS275+CS281</f>
        <v/>
      </c>
      <c r="CT283" s="30">
        <f>+CT275+CT281</f>
        <v/>
      </c>
      <c r="CU283" s="30" t="n">
        <v>647</v>
      </c>
      <c r="CV283" s="30">
        <f>+CV275+CV281</f>
        <v/>
      </c>
      <c r="CW283" s="30">
        <f>+CW275+CW281</f>
        <v/>
      </c>
      <c r="CX283" s="30">
        <f>+CX275+CX281</f>
        <v/>
      </c>
      <c r="CY283" s="30">
        <f>+CY275+CY281</f>
        <v/>
      </c>
      <c r="CZ283" s="30">
        <f>+CZ275+CZ281</f>
        <v/>
      </c>
    </row>
    <row r="284" ht="13.15" customHeight="1">
      <c r="A284" s="81">
        <f>A283</f>
        <v/>
      </c>
      <c r="B284" s="81">
        <f>B283</f>
        <v/>
      </c>
      <c r="D284" s="71" t="inlineStr">
        <is>
          <t>Total Medical Annual</t>
        </is>
      </c>
      <c r="E284" s="29" t="n"/>
      <c r="F284" s="89" t="n"/>
      <c r="G284" s="30" t="n"/>
      <c r="H284" s="406">
        <f>H283*12</f>
        <v/>
      </c>
      <c r="I284" s="406">
        <f>I283*12</f>
        <v/>
      </c>
      <c r="J284" s="406">
        <f>J283*12</f>
        <v/>
      </c>
      <c r="K284" s="407" t="n"/>
      <c r="L284" s="407" t="n"/>
      <c r="M284" s="427" t="n"/>
      <c r="N284" s="30" t="n"/>
      <c r="O284" s="30" t="n"/>
      <c r="P284" s="30" t="n"/>
      <c r="Q284" s="30" t="n"/>
      <c r="R284" s="30" t="n"/>
      <c r="S284" s="30" t="n"/>
      <c r="T284" s="30" t="n"/>
      <c r="U284" s="30" t="n"/>
      <c r="V284" s="30" t="n"/>
      <c r="W284" s="30" t="n"/>
      <c r="X284" s="30" t="n"/>
      <c r="Y284" s="30" t="n"/>
      <c r="Z284" s="30" t="n"/>
      <c r="AA284" s="30" t="n"/>
      <c r="AB284" s="30" t="n"/>
      <c r="AC284" s="30" t="n"/>
      <c r="AD284" s="30" t="n"/>
      <c r="AE284" s="30" t="n"/>
      <c r="AF284" s="30" t="n"/>
      <c r="AG284" s="30" t="n"/>
      <c r="AH284" s="30" t="n"/>
      <c r="AI284" s="30" t="n"/>
      <c r="AJ284" s="30" t="n"/>
      <c r="AK284" s="30" t="n"/>
      <c r="AL284" s="30" t="n"/>
      <c r="AM284" s="30" t="n"/>
      <c r="AN284" s="30" t="n"/>
      <c r="AO284" s="30" t="n"/>
      <c r="AP284" s="30" t="n"/>
      <c r="AQ284" s="30" t="n"/>
      <c r="AR284" s="30" t="n"/>
      <c r="AS284" s="30" t="n"/>
      <c r="AT284" s="30" t="n"/>
      <c r="AU284" s="30" t="n"/>
      <c r="AV284" s="30" t="n"/>
      <c r="AW284" s="30" t="n"/>
      <c r="AX284" s="30" t="n"/>
      <c r="AY284" s="30" t="n"/>
      <c r="AZ284" s="30" t="n"/>
      <c r="BA284" s="30" t="n"/>
      <c r="BB284" s="30" t="n"/>
      <c r="BC284" s="30" t="n"/>
      <c r="BD284" s="30" t="n"/>
      <c r="BE284" s="30" t="n"/>
      <c r="BF284" s="30" t="n"/>
      <c r="BG284" s="30" t="n"/>
      <c r="BH284" s="30" t="n"/>
      <c r="BI284" s="30" t="n"/>
      <c r="BJ284" s="30" t="n"/>
      <c r="BK284" s="30" t="n"/>
      <c r="BL284" s="30" t="n"/>
      <c r="BM284" s="30" t="n"/>
      <c r="BN284" s="30" t="n"/>
      <c r="BO284" s="30" t="n"/>
      <c r="BP284" s="30" t="n"/>
      <c r="BQ284" s="30" t="n"/>
      <c r="BR284" s="30" t="n"/>
      <c r="BS284" s="30" t="n"/>
      <c r="BT284" s="30" t="n"/>
      <c r="BU284" s="30" t="n"/>
      <c r="BV284" s="30" t="n"/>
      <c r="BW284" s="30" t="n"/>
      <c r="BX284" s="30" t="n"/>
      <c r="BY284" s="30" t="n"/>
      <c r="BZ284" s="30" t="n"/>
      <c r="CA284" s="30" t="n"/>
      <c r="CB284" s="30" t="n"/>
      <c r="CC284" s="30" t="n"/>
      <c r="CD284" s="30" t="n"/>
      <c r="CE284" s="30" t="n"/>
      <c r="CF284" s="30" t="n"/>
      <c r="CG284" s="30" t="n"/>
      <c r="CH284" s="30" t="n"/>
      <c r="CI284" s="30" t="n"/>
      <c r="CJ284" s="30" t="n"/>
      <c r="CK284" s="30" t="n"/>
      <c r="CL284" s="30" t="n"/>
      <c r="CM284" s="30" t="n"/>
      <c r="CN284" s="30" t="n"/>
      <c r="CO284" s="30" t="n"/>
      <c r="CP284" s="30" t="n"/>
      <c r="CQ284" s="30" t="n"/>
      <c r="CR284" s="30" t="n"/>
      <c r="CS284" s="30" t="n"/>
      <c r="CT284" s="30" t="n"/>
      <c r="CU284" s="30" t="n"/>
      <c r="CV284" s="30" t="n"/>
      <c r="CW284" s="30" t="n"/>
      <c r="CX284" s="30" t="n"/>
      <c r="CY284" s="30" t="n"/>
      <c r="CZ284" s="30" t="n"/>
    </row>
    <row r="285" ht="13.15" customHeight="1">
      <c r="A285" s="81">
        <f>A284</f>
        <v/>
      </c>
      <c r="B285" s="81">
        <f>B284</f>
        <v/>
      </c>
      <c r="D285" s="28" t="n"/>
      <c r="E285" s="90" t="n"/>
      <c r="F285" s="91" t="n"/>
      <c r="G285" s="91" t="n"/>
      <c r="H285" s="388" t="n"/>
      <c r="I285" s="388" t="n"/>
      <c r="J285" s="388" t="n"/>
      <c r="K285" s="389" t="n"/>
      <c r="L285" s="389" t="n"/>
      <c r="M285" s="428" t="n"/>
      <c r="N285" s="91" t="n"/>
      <c r="O285" s="91" t="n"/>
      <c r="P285" s="91" t="n"/>
      <c r="Q285" s="91" t="n"/>
      <c r="R285" s="91" t="n"/>
      <c r="S285" s="91" t="n"/>
      <c r="T285" s="91" t="n"/>
      <c r="U285" s="91" t="n"/>
      <c r="V285" s="91" t="n"/>
      <c r="W285" s="91" t="n"/>
      <c r="X285" s="91" t="n"/>
      <c r="Y285" s="91" t="n"/>
      <c r="Z285" s="91" t="n"/>
      <c r="AA285" s="91" t="n"/>
      <c r="AB285" s="91" t="n"/>
      <c r="AC285" s="91" t="n"/>
      <c r="AD285" s="91" t="n"/>
      <c r="AE285" s="91" t="n"/>
      <c r="AF285" s="91" t="n"/>
      <c r="AG285" s="91" t="n"/>
      <c r="AH285" s="91" t="n"/>
      <c r="AI285" s="91" t="n"/>
      <c r="AJ285" s="91" t="n"/>
      <c r="AK285" s="91" t="n"/>
      <c r="AL285" s="91" t="n"/>
      <c r="AM285" s="91" t="n"/>
      <c r="AN285" s="91" t="n"/>
      <c r="AO285" s="91" t="n"/>
      <c r="AP285" s="91" t="n"/>
      <c r="AQ285" s="91" t="n"/>
      <c r="AR285" s="91" t="n"/>
      <c r="AS285" s="91" t="n"/>
      <c r="AT285" s="91" t="n"/>
      <c r="AU285" s="91" t="n"/>
      <c r="AV285" s="91" t="n"/>
      <c r="AW285" s="91" t="n"/>
      <c r="AX285" s="91" t="n"/>
      <c r="AY285" s="91" t="n"/>
      <c r="AZ285" s="91" t="n"/>
      <c r="BA285" s="91" t="n"/>
      <c r="BB285" s="91" t="n"/>
      <c r="BC285" s="91" t="n"/>
      <c r="BD285" s="91" t="n"/>
      <c r="BE285" s="91" t="n"/>
      <c r="BF285" s="91" t="n"/>
      <c r="BG285" s="91" t="n"/>
      <c r="BH285" s="91" t="n"/>
      <c r="BI285" s="91" t="n"/>
      <c r="BJ285" s="91" t="n"/>
      <c r="BK285" s="91" t="n"/>
      <c r="BL285" s="91" t="n"/>
      <c r="BM285" s="91" t="n"/>
      <c r="BN285" s="91" t="n"/>
      <c r="BO285" s="91" t="n"/>
      <c r="BP285" s="91" t="n"/>
      <c r="BQ285" s="91" t="n"/>
      <c r="BR285" s="91" t="n"/>
      <c r="BS285" s="91" t="n"/>
      <c r="BT285" s="91" t="n"/>
      <c r="BU285" s="91" t="n"/>
      <c r="BV285" s="91" t="n"/>
      <c r="BW285" s="91" t="n"/>
      <c r="BX285" s="91" t="n"/>
      <c r="BY285" s="91" t="n"/>
      <c r="BZ285" s="91" t="n"/>
      <c r="CA285" s="91" t="n"/>
      <c r="CB285" s="91" t="n"/>
      <c r="CC285" s="91" t="n"/>
      <c r="CD285" s="91" t="n"/>
      <c r="CE285" s="91" t="n"/>
      <c r="CF285" s="91" t="n"/>
      <c r="CG285" s="91" t="n"/>
      <c r="CH285" s="91" t="n"/>
      <c r="CI285" s="91" t="n"/>
      <c r="CJ285" s="91" t="n"/>
      <c r="CK285" s="91" t="n"/>
      <c r="CL285" s="91" t="n"/>
      <c r="CM285" s="91" t="n"/>
      <c r="CN285" s="91" t="n"/>
      <c r="CO285" s="91" t="n"/>
      <c r="CP285" s="91" t="n"/>
      <c r="CQ285" s="91" t="n"/>
      <c r="CR285" s="91" t="n"/>
      <c r="CS285" s="91" t="n"/>
      <c r="CT285" s="91" t="n"/>
      <c r="CU285" s="91" t="n"/>
      <c r="CV285" s="91" t="n"/>
      <c r="CW285" s="91" t="n"/>
      <c r="CX285" s="91" t="n"/>
      <c r="CY285" s="91" t="n"/>
      <c r="CZ285" s="91" t="n"/>
    </row>
    <row r="286" ht="13.15" customFormat="1" customHeight="1" s="83">
      <c r="A286" s="81">
        <f>D286</f>
        <v/>
      </c>
      <c r="B286" s="81">
        <f>B285</f>
        <v/>
      </c>
      <c r="C286" s="81" t="n"/>
      <c r="D286" s="76" t="inlineStr">
        <is>
          <t>Shasta Medical Group - Client ID H3285</t>
        </is>
      </c>
      <c r="E286" s="390" t="n"/>
      <c r="F286" s="78" t="n"/>
      <c r="G286" s="111" t="n"/>
      <c r="H286" s="391" t="n"/>
      <c r="I286" s="391" t="n"/>
      <c r="J286" s="392" t="n"/>
      <c r="K286" s="393" t="n"/>
      <c r="L286" s="393" t="n"/>
      <c r="M286" s="429" t="n"/>
      <c r="N286" s="111" t="n"/>
      <c r="O286" s="111" t="n"/>
      <c r="P286" s="111" t="n"/>
      <c r="Q286" s="111" t="n"/>
      <c r="R286" s="111" t="n"/>
      <c r="S286" s="111" t="n"/>
      <c r="T286" s="111" t="n"/>
      <c r="U286" s="111" t="n"/>
      <c r="V286" s="111" t="n"/>
      <c r="W286" s="111" t="n"/>
      <c r="X286" s="111" t="n"/>
      <c r="Y286" s="111" t="n"/>
      <c r="Z286" s="111" t="n"/>
      <c r="AA286" s="111" t="n"/>
      <c r="AB286" s="111" t="n"/>
      <c r="AC286" s="111" t="n"/>
      <c r="AD286" s="111" t="n"/>
      <c r="AE286" s="111" t="n"/>
      <c r="AF286" s="111" t="n"/>
      <c r="AG286" s="111" t="n"/>
      <c r="AH286" s="111" t="n"/>
      <c r="AI286" s="111" t="n"/>
      <c r="AJ286" s="111" t="n"/>
      <c r="AK286" s="111" t="n"/>
      <c r="AL286" s="111" t="n"/>
      <c r="AM286" s="111" t="n"/>
      <c r="AN286" s="111" t="n"/>
      <c r="AO286" s="111" t="n"/>
      <c r="AP286" s="111" t="n"/>
      <c r="AQ286" s="111" t="n"/>
      <c r="AR286" s="111" t="n"/>
      <c r="AS286" s="111" t="n"/>
      <c r="AT286" s="111" t="n"/>
      <c r="AU286" s="111" t="n"/>
      <c r="AV286" s="111" t="n"/>
      <c r="AW286" s="111" t="n"/>
      <c r="AX286" s="111" t="n"/>
      <c r="AY286" s="111" t="n"/>
      <c r="AZ286" s="111" t="n"/>
      <c r="BA286" s="111" t="n"/>
      <c r="BB286" s="111" t="n"/>
      <c r="BC286" s="111" t="n"/>
      <c r="BD286" s="111" t="n"/>
      <c r="BE286" s="111" t="n"/>
      <c r="BF286" s="111" t="n"/>
      <c r="BG286" s="111" t="n"/>
      <c r="BH286" s="111" t="n"/>
      <c r="BI286" s="111" t="n"/>
      <c r="BJ286" s="111" t="n"/>
      <c r="BK286" s="111" t="n"/>
      <c r="BL286" s="111" t="n"/>
      <c r="BM286" s="111" t="n"/>
      <c r="BN286" s="111" t="n"/>
      <c r="BO286" s="111" t="n"/>
      <c r="BP286" s="111" t="n"/>
      <c r="BQ286" s="111" t="n"/>
      <c r="BR286" s="111" t="n"/>
      <c r="BS286" s="111" t="n"/>
      <c r="BT286" s="111" t="n"/>
      <c r="BU286" s="111" t="n"/>
      <c r="BV286" s="111" t="n"/>
      <c r="BW286" s="111" t="n"/>
      <c r="BX286" s="111" t="n"/>
      <c r="BY286" s="111" t="n"/>
      <c r="BZ286" s="111" t="n"/>
      <c r="CA286" s="111" t="n"/>
      <c r="CB286" s="111" t="n"/>
      <c r="CC286" s="111" t="n"/>
      <c r="CD286" s="111" t="n"/>
      <c r="CE286" s="111" t="n"/>
      <c r="CF286" s="111" t="n"/>
      <c r="CG286" s="111" t="n"/>
      <c r="CH286" s="111" t="n"/>
      <c r="CI286" s="111" t="n"/>
      <c r="CJ286" s="111" t="n"/>
      <c r="CK286" s="111" t="n"/>
      <c r="CL286" s="111" t="n"/>
      <c r="CM286" s="111" t="n"/>
      <c r="CN286" s="111" t="n"/>
      <c r="CO286" s="111" t="n"/>
      <c r="CP286" s="111" t="n"/>
      <c r="CQ286" s="111" t="n"/>
      <c r="CR286" s="111" t="n"/>
      <c r="CS286" s="111" t="n"/>
      <c r="CT286" s="111" t="n"/>
      <c r="CU286" s="111" t="n"/>
      <c r="CV286" s="111" t="n"/>
      <c r="CW286" s="111" t="n"/>
      <c r="CX286" s="111" t="n"/>
      <c r="CY286" s="111" t="n"/>
      <c r="CZ286" s="111" t="n"/>
    </row>
    <row r="287" ht="13.15" customHeight="1">
      <c r="A287" s="81">
        <f>A286</f>
        <v/>
      </c>
      <c r="B287" s="81">
        <f>D287</f>
        <v/>
      </c>
      <c r="C287" s="81">
        <f>A287&amp;B287&amp;F287</f>
        <v/>
      </c>
      <c r="D287" s="64">
        <f>+$D$4</f>
        <v/>
      </c>
      <c r="E287" s="394">
        <f>E4</f>
        <v/>
      </c>
      <c r="F287" s="246" t="inlineStr">
        <is>
          <t>EE</t>
        </is>
      </c>
      <c r="G287" s="244" t="n">
        <v>14</v>
      </c>
      <c r="H287" s="395" t="n">
        <v>671</v>
      </c>
      <c r="I287" s="396">
        <f>+H287-J287</f>
        <v/>
      </c>
      <c r="J287" s="396" t="n">
        <v>0</v>
      </c>
      <c r="K287" s="397">
        <f>+"Total:"&amp;TEXT(H287/L287-1,"0.00%")&amp;"/ EE:"&amp;TEXT(J287/M287-1,"0.00%")</f>
        <v/>
      </c>
      <c r="L287" s="397">
        <f>+[2]Legacy!E277</f>
        <v/>
      </c>
      <c r="M287" s="397">
        <f>+[2]Legacy!G277</f>
        <v/>
      </c>
      <c r="N287" s="244" t="n">
        <v>8</v>
      </c>
      <c r="O287" s="244" t="n">
        <v>7</v>
      </c>
      <c r="P287" s="244" t="n">
        <v>7</v>
      </c>
      <c r="Q287" s="244" t="n">
        <v>7</v>
      </c>
      <c r="R287" s="244" t="n">
        <v>6</v>
      </c>
      <c r="S287" s="244" t="n">
        <v>6</v>
      </c>
      <c r="T287" s="244" t="n">
        <v>5</v>
      </c>
      <c r="U287" s="244" t="n">
        <v>5</v>
      </c>
      <c r="V287" s="244" t="n">
        <v>5</v>
      </c>
      <c r="W287" s="244" t="n">
        <v>7</v>
      </c>
      <c r="X287" s="244" t="n">
        <v>7</v>
      </c>
      <c r="Y287" s="244" t="n">
        <v>7</v>
      </c>
      <c r="Z287" s="244" t="n">
        <v>5</v>
      </c>
      <c r="AA287" s="244" t="n">
        <v>7</v>
      </c>
      <c r="AB287" s="244" t="n">
        <v>7</v>
      </c>
      <c r="AC287" s="244" t="n">
        <v>7</v>
      </c>
      <c r="AD287" s="244" t="n">
        <v>7</v>
      </c>
      <c r="AE287" s="244" t="n">
        <v>8</v>
      </c>
      <c r="AF287" s="244" t="n">
        <v>8</v>
      </c>
      <c r="AG287" s="244" t="n">
        <v>10</v>
      </c>
      <c r="AH287" s="244" t="n">
        <v>10</v>
      </c>
      <c r="AI287" s="244" t="n">
        <v>9</v>
      </c>
      <c r="AJ287" s="244" t="n">
        <v>9</v>
      </c>
      <c r="AK287" s="244" t="n">
        <v>8</v>
      </c>
      <c r="AL287" s="244" t="n">
        <v>9</v>
      </c>
      <c r="AM287" s="244" t="n">
        <v>11</v>
      </c>
      <c r="AN287" s="244" t="n">
        <v>10</v>
      </c>
      <c r="AO287" s="244" t="n">
        <v>10</v>
      </c>
      <c r="AP287" s="244" t="n">
        <v>10</v>
      </c>
      <c r="AQ287" s="244" t="n">
        <v>10</v>
      </c>
      <c r="AR287" s="244" t="n">
        <v>10</v>
      </c>
      <c r="AS287" s="244" t="n">
        <v>9</v>
      </c>
      <c r="AT287" s="244" t="n">
        <v>9</v>
      </c>
      <c r="AU287" s="244" t="n">
        <v>9</v>
      </c>
      <c r="AV287" s="244" t="n">
        <v>9</v>
      </c>
      <c r="AW287" s="244" t="n">
        <v>9</v>
      </c>
      <c r="AX287" s="244" t="n">
        <v>9</v>
      </c>
      <c r="AY287" s="244" t="n">
        <v>9</v>
      </c>
      <c r="AZ287" s="244" t="n">
        <v>10</v>
      </c>
      <c r="BA287" s="244" t="n">
        <v>11</v>
      </c>
      <c r="BB287" s="244" t="n">
        <v>12</v>
      </c>
      <c r="BC287" s="244" t="n">
        <v>12</v>
      </c>
      <c r="BD287" s="244" t="n">
        <v>12</v>
      </c>
      <c r="BE287" s="244" t="n">
        <v>12</v>
      </c>
      <c r="BF287" s="244" t="n">
        <v>10</v>
      </c>
      <c r="BG287" s="244" t="n">
        <v>9</v>
      </c>
      <c r="BH287" s="244" t="n">
        <v>8</v>
      </c>
      <c r="BI287" s="244" t="n">
        <v>8</v>
      </c>
      <c r="BJ287" s="244" t="n">
        <v>8</v>
      </c>
      <c r="BK287" s="244" t="n">
        <v>9</v>
      </c>
      <c r="BL287" s="244" t="n">
        <v>11</v>
      </c>
      <c r="BM287" s="244" t="n">
        <v>11</v>
      </c>
      <c r="BN287" s="244" t="n">
        <v>10</v>
      </c>
      <c r="BO287" s="244" t="n">
        <v>10</v>
      </c>
      <c r="BP287" s="244" t="n">
        <v>10</v>
      </c>
      <c r="BQ287" s="244" t="n">
        <v>11</v>
      </c>
      <c r="BR287" s="244" t="n">
        <v>11</v>
      </c>
      <c r="BS287" s="244" t="n">
        <v>11</v>
      </c>
      <c r="BT287" s="244" t="n">
        <v>11</v>
      </c>
      <c r="BU287" s="244" t="n">
        <v>12</v>
      </c>
      <c r="BV287" s="244" t="n">
        <v>13</v>
      </c>
      <c r="BW287" s="244" t="n">
        <v>15</v>
      </c>
      <c r="BX287" s="244" t="n">
        <v>16</v>
      </c>
      <c r="BY287" s="244" t="n">
        <v>16</v>
      </c>
      <c r="BZ287" s="244" t="n">
        <v>16</v>
      </c>
      <c r="CA287" s="244" t="n">
        <v>16</v>
      </c>
      <c r="CB287" s="244" t="n">
        <v>15</v>
      </c>
      <c r="CC287" s="244" t="n">
        <v>16</v>
      </c>
      <c r="CD287" s="244" t="n">
        <v>16</v>
      </c>
      <c r="CE287" s="244" t="n">
        <v>14</v>
      </c>
      <c r="CF287" s="244" t="n">
        <v>14</v>
      </c>
      <c r="CG287" s="244" t="n">
        <v>15</v>
      </c>
      <c r="CH287" s="244" t="n">
        <v>15</v>
      </c>
      <c r="CI287" s="244" t="n">
        <v>17</v>
      </c>
      <c r="CJ287" s="244" t="n">
        <v>18</v>
      </c>
      <c r="CK287" s="244" t="n">
        <v>17</v>
      </c>
      <c r="CL287" s="244" t="n">
        <v>16</v>
      </c>
      <c r="CM287" s="244" t="n">
        <v>15</v>
      </c>
      <c r="CN287" s="244" t="n">
        <v>15</v>
      </c>
      <c r="CO287" s="244" t="n">
        <v>14</v>
      </c>
      <c r="CP287" s="244" t="n">
        <v>17</v>
      </c>
      <c r="CQ287" s="244" t="n">
        <v>16</v>
      </c>
      <c r="CR287" s="244" t="n">
        <v>17</v>
      </c>
      <c r="CS287" s="244" t="n">
        <v>17</v>
      </c>
      <c r="CT287" s="244" t="n">
        <v>17</v>
      </c>
      <c r="CU287" s="244" t="n">
        <v>18</v>
      </c>
      <c r="CV287" s="244" t="n">
        <v>17</v>
      </c>
      <c r="CW287" s="244" t="n">
        <v>16</v>
      </c>
      <c r="CX287" s="323" t="n">
        <v>16</v>
      </c>
      <c r="CY287" s="244" t="n">
        <v>15</v>
      </c>
      <c r="CZ287" s="244" t="n">
        <v>14</v>
      </c>
    </row>
    <row r="288" ht="13.15" customHeight="1">
      <c r="A288" s="81">
        <f>A287</f>
        <v/>
      </c>
      <c r="B288" s="81">
        <f>B287</f>
        <v/>
      </c>
      <c r="C288" s="81">
        <f>A288&amp;B288&amp;F288</f>
        <v/>
      </c>
      <c r="D288" s="22" t="n"/>
      <c r="E288" s="398" t="n"/>
      <c r="F288" s="246" t="inlineStr">
        <is>
          <t>EE &amp; Spouse</t>
        </is>
      </c>
      <c r="G288" s="244" t="n">
        <v>4</v>
      </c>
      <c r="H288" s="395" t="n">
        <v>1409.16</v>
      </c>
      <c r="I288" s="396">
        <f>+H288-J288</f>
        <v/>
      </c>
      <c r="J288" s="396" t="n">
        <v>124.92</v>
      </c>
      <c r="K288" s="397">
        <f>+"Total:"&amp;TEXT(H288/L288-1,"0.00%")&amp;"/ EE:"&amp;TEXT(J288/M288-1,"0.00%")</f>
        <v/>
      </c>
      <c r="L288" s="397">
        <f>+[2]Legacy!E278</f>
        <v/>
      </c>
      <c r="M288" s="397">
        <f>+[2]Legacy!G278</f>
        <v/>
      </c>
      <c r="N288" s="244" t="n">
        <v>5</v>
      </c>
      <c r="O288" s="244" t="n">
        <v>6</v>
      </c>
      <c r="P288" s="244" t="n">
        <v>6</v>
      </c>
      <c r="Q288" s="244" t="n">
        <v>7</v>
      </c>
      <c r="R288" s="244" t="n">
        <v>7</v>
      </c>
      <c r="S288" s="244" t="n">
        <v>7</v>
      </c>
      <c r="T288" s="244" t="n">
        <v>4</v>
      </c>
      <c r="U288" s="244" t="n">
        <v>5</v>
      </c>
      <c r="V288" s="244" t="n">
        <v>5</v>
      </c>
      <c r="W288" s="244" t="n">
        <v>5</v>
      </c>
      <c r="X288" s="244" t="n">
        <v>5</v>
      </c>
      <c r="Y288" s="244" t="n">
        <v>5</v>
      </c>
      <c r="Z288" s="244" t="n">
        <v>7</v>
      </c>
      <c r="AA288" s="244" t="n">
        <v>7</v>
      </c>
      <c r="AB288" s="244" t="n">
        <v>8</v>
      </c>
      <c r="AC288" s="244" t="n">
        <v>8</v>
      </c>
      <c r="AD288" s="244" t="n">
        <v>8</v>
      </c>
      <c r="AE288" s="244" t="n">
        <v>8</v>
      </c>
      <c r="AF288" s="244" t="n">
        <v>8</v>
      </c>
      <c r="AG288" s="244" t="n">
        <v>7</v>
      </c>
      <c r="AH288" s="244" t="n">
        <v>7</v>
      </c>
      <c r="AI288" s="244" t="n">
        <v>8</v>
      </c>
      <c r="AJ288" s="244" t="n">
        <v>8</v>
      </c>
      <c r="AK288" s="244" t="n">
        <v>8</v>
      </c>
      <c r="AL288" s="244" t="n">
        <v>7</v>
      </c>
      <c r="AM288" s="244" t="n">
        <v>7</v>
      </c>
      <c r="AN288" s="244" t="n">
        <v>7</v>
      </c>
      <c r="AO288" s="244" t="n">
        <v>7</v>
      </c>
      <c r="AP288" s="244" t="n">
        <v>7</v>
      </c>
      <c r="AQ288" s="244" t="n">
        <v>7</v>
      </c>
      <c r="AR288" s="244" t="n">
        <v>7</v>
      </c>
      <c r="AS288" s="244" t="n">
        <v>6</v>
      </c>
      <c r="AT288" s="244" t="n">
        <v>6</v>
      </c>
      <c r="AU288" s="244" t="n">
        <v>6</v>
      </c>
      <c r="AV288" s="244" t="n">
        <v>6</v>
      </c>
      <c r="AW288" s="244" t="n">
        <v>6</v>
      </c>
      <c r="AX288" s="244" t="n">
        <v>3</v>
      </c>
      <c r="AY288" s="244" t="n">
        <v>3</v>
      </c>
      <c r="AZ288" s="244" t="n">
        <v>3</v>
      </c>
      <c r="BA288" s="244" t="n">
        <v>4</v>
      </c>
      <c r="BB288" s="244" t="n">
        <v>4</v>
      </c>
      <c r="BC288" s="244" t="n">
        <v>3</v>
      </c>
      <c r="BD288" s="244" t="n">
        <v>3</v>
      </c>
      <c r="BE288" s="244" t="n">
        <v>3</v>
      </c>
      <c r="BF288" s="244" t="n">
        <v>3</v>
      </c>
      <c r="BG288" s="244" t="n">
        <v>3</v>
      </c>
      <c r="BH288" s="244" t="n">
        <v>3</v>
      </c>
      <c r="BI288" s="244" t="n">
        <v>4</v>
      </c>
      <c r="BJ288" s="244" t="n">
        <v>4</v>
      </c>
      <c r="BK288" s="244" t="n">
        <v>4</v>
      </c>
      <c r="BL288" s="244" t="n">
        <v>4</v>
      </c>
      <c r="BM288" s="244" t="n">
        <v>3</v>
      </c>
      <c r="BN288" s="244" t="n">
        <v>3</v>
      </c>
      <c r="BO288" s="244" t="n">
        <v>4</v>
      </c>
      <c r="BP288" s="244" t="n">
        <v>4</v>
      </c>
      <c r="BQ288" s="244" t="n">
        <v>3</v>
      </c>
      <c r="BR288" s="244" t="n">
        <v>3</v>
      </c>
      <c r="BS288" s="244" t="n">
        <v>3</v>
      </c>
      <c r="BT288" s="244" t="n">
        <v>3</v>
      </c>
      <c r="BU288" s="244" t="n">
        <v>3</v>
      </c>
      <c r="BV288" s="244" t="n">
        <v>3</v>
      </c>
      <c r="BW288" s="244" t="n">
        <v>5</v>
      </c>
      <c r="BX288" s="244" t="n">
        <v>4</v>
      </c>
      <c r="BY288" s="244" t="n">
        <v>4</v>
      </c>
      <c r="BZ288" s="244" t="n">
        <v>4</v>
      </c>
      <c r="CA288" s="244" t="n">
        <v>4</v>
      </c>
      <c r="CB288" s="244" t="n">
        <v>3</v>
      </c>
      <c r="CC288" s="244" t="n">
        <v>3</v>
      </c>
      <c r="CD288" s="244" t="n">
        <v>3</v>
      </c>
      <c r="CE288" s="244" t="n">
        <v>4</v>
      </c>
      <c r="CF288" s="244" t="n">
        <v>4</v>
      </c>
      <c r="CG288" s="244" t="n">
        <v>4</v>
      </c>
      <c r="CH288" s="244" t="n">
        <v>4</v>
      </c>
      <c r="CI288" s="244" t="n">
        <v>5</v>
      </c>
      <c r="CJ288" s="244" t="n">
        <v>5</v>
      </c>
      <c r="CK288" s="244" t="n">
        <v>5</v>
      </c>
      <c r="CL288" s="244" t="n">
        <v>5</v>
      </c>
      <c r="CM288" s="244" t="n">
        <v>3</v>
      </c>
      <c r="CN288" s="244" t="n">
        <v>4</v>
      </c>
      <c r="CO288" s="244" t="n">
        <v>5</v>
      </c>
      <c r="CP288" s="244" t="n">
        <v>5</v>
      </c>
      <c r="CQ288" s="244" t="n">
        <v>5</v>
      </c>
      <c r="CR288" s="244" t="n">
        <v>5</v>
      </c>
      <c r="CS288" s="244" t="n">
        <v>4</v>
      </c>
      <c r="CT288" s="244" t="n">
        <v>4</v>
      </c>
      <c r="CU288" s="244" t="n">
        <v>4</v>
      </c>
      <c r="CV288" s="244" t="n">
        <v>4</v>
      </c>
      <c r="CW288" s="244" t="n">
        <v>4</v>
      </c>
      <c r="CX288" s="323" t="n">
        <v>4</v>
      </c>
      <c r="CY288" s="244" t="n">
        <v>4</v>
      </c>
      <c r="CZ288" s="244" t="n">
        <v>4</v>
      </c>
    </row>
    <row r="289" ht="13.15" customHeight="1">
      <c r="A289" s="81">
        <f>A288</f>
        <v/>
      </c>
      <c r="B289" s="81">
        <f>B288</f>
        <v/>
      </c>
      <c r="C289" s="81">
        <f>A289&amp;B289&amp;F289</f>
        <v/>
      </c>
      <c r="D289" s="22" t="n"/>
      <c r="E289" s="398" t="n"/>
      <c r="F289" s="246" t="inlineStr">
        <is>
          <t>EE &amp; Child(ren)</t>
        </is>
      </c>
      <c r="G289" s="244" t="n">
        <v>8</v>
      </c>
      <c r="H289" s="395" t="n">
        <v>1268.22</v>
      </c>
      <c r="I289" s="396">
        <f>+H289-J289</f>
        <v/>
      </c>
      <c r="J289" s="396" t="n">
        <v>102.21</v>
      </c>
      <c r="K289" s="397">
        <f>+"Total:"&amp;TEXT(H289/L289-1,"0.00%")&amp;"/ EE:"&amp;TEXT(J289/M289-1,"0.00%")</f>
        <v/>
      </c>
      <c r="L289" s="397">
        <f>+[2]Legacy!E279</f>
        <v/>
      </c>
      <c r="M289" s="397">
        <f>+[2]Legacy!G279</f>
        <v/>
      </c>
      <c r="N289" s="244" t="n">
        <v>3</v>
      </c>
      <c r="O289" s="244" t="n">
        <v>3</v>
      </c>
      <c r="P289" s="244" t="n">
        <v>3</v>
      </c>
      <c r="Q289" s="244" t="n">
        <v>4</v>
      </c>
      <c r="R289" s="244" t="n">
        <v>4</v>
      </c>
      <c r="S289" s="244" t="n">
        <v>4</v>
      </c>
      <c r="T289" s="244" t="n">
        <v>3</v>
      </c>
      <c r="U289" s="244" t="n">
        <v>2</v>
      </c>
      <c r="V289" s="244" t="n">
        <v>3</v>
      </c>
      <c r="W289" s="244" t="n">
        <v>3</v>
      </c>
      <c r="X289" s="244" t="n">
        <v>2</v>
      </c>
      <c r="Y289" s="244" t="n">
        <v>1</v>
      </c>
      <c r="Z289" s="244" t="n">
        <v>4</v>
      </c>
      <c r="AA289" s="244" t="n">
        <v>4</v>
      </c>
      <c r="AB289" s="244" t="n">
        <v>5</v>
      </c>
      <c r="AC289" s="244" t="n">
        <v>5</v>
      </c>
      <c r="AD289" s="244" t="n">
        <v>5</v>
      </c>
      <c r="AE289" s="244" t="n">
        <v>5</v>
      </c>
      <c r="AF289" s="244" t="n">
        <v>3</v>
      </c>
      <c r="AG289" s="244" t="n">
        <v>3</v>
      </c>
      <c r="AH289" s="244" t="n">
        <v>3</v>
      </c>
      <c r="AI289" s="244" t="n">
        <v>4</v>
      </c>
      <c r="AJ289" s="244" t="n">
        <v>4</v>
      </c>
      <c r="AK289" s="244" t="n">
        <v>4</v>
      </c>
      <c r="AL289" s="244" t="n">
        <v>4</v>
      </c>
      <c r="AM289" s="244" t="n">
        <v>4</v>
      </c>
      <c r="AN289" s="244" t="n">
        <v>4</v>
      </c>
      <c r="AO289" s="244" t="n">
        <v>5</v>
      </c>
      <c r="AP289" s="244" t="n">
        <v>5</v>
      </c>
      <c r="AQ289" s="244" t="n">
        <v>5</v>
      </c>
      <c r="AR289" s="244" t="n">
        <v>5</v>
      </c>
      <c r="AS289" s="244" t="n">
        <v>5</v>
      </c>
      <c r="AT289" s="244" t="n">
        <v>5</v>
      </c>
      <c r="AU289" s="244" t="n">
        <v>5</v>
      </c>
      <c r="AV289" s="244" t="n">
        <v>5</v>
      </c>
      <c r="AW289" s="244" t="n">
        <v>5</v>
      </c>
      <c r="AX289" s="244" t="n">
        <v>5</v>
      </c>
      <c r="AY289" s="244" t="n">
        <v>5</v>
      </c>
      <c r="AZ289" s="244" t="n">
        <v>4</v>
      </c>
      <c r="BA289" s="244" t="n">
        <v>4</v>
      </c>
      <c r="BB289" s="244" t="n">
        <v>4</v>
      </c>
      <c r="BC289" s="244" t="n">
        <v>5</v>
      </c>
      <c r="BD289" s="244" t="n">
        <v>5</v>
      </c>
      <c r="BE289" s="244" t="n">
        <v>5</v>
      </c>
      <c r="BF289" s="244" t="n">
        <v>4</v>
      </c>
      <c r="BG289" s="244" t="n">
        <v>4</v>
      </c>
      <c r="BH289" s="244" t="n">
        <v>4</v>
      </c>
      <c r="BI289" s="244" t="n">
        <v>5</v>
      </c>
      <c r="BJ289" s="244" t="n">
        <v>5</v>
      </c>
      <c r="BK289" s="244" t="n">
        <v>5</v>
      </c>
      <c r="BL289" s="244" t="n">
        <v>5</v>
      </c>
      <c r="BM289" s="244" t="n">
        <v>5</v>
      </c>
      <c r="BN289" s="244" t="n">
        <v>4</v>
      </c>
      <c r="BO289" s="244" t="n">
        <v>5</v>
      </c>
      <c r="BP289" s="244" t="n">
        <v>5</v>
      </c>
      <c r="BQ289" s="244" t="n">
        <v>5</v>
      </c>
      <c r="BR289" s="244" t="n">
        <v>5</v>
      </c>
      <c r="BS289" s="244" t="n">
        <v>5</v>
      </c>
      <c r="BT289" s="244" t="n">
        <v>4</v>
      </c>
      <c r="BU289" s="244" t="n">
        <v>4</v>
      </c>
      <c r="BV289" s="244" t="n">
        <v>6</v>
      </c>
      <c r="BW289" s="244" t="n">
        <v>5</v>
      </c>
      <c r="BX289" s="244" t="n">
        <v>5</v>
      </c>
      <c r="BY289" s="244" t="n">
        <v>5</v>
      </c>
      <c r="BZ289" s="244" t="n">
        <v>5</v>
      </c>
      <c r="CA289" s="244" t="n">
        <v>5</v>
      </c>
      <c r="CB289" s="244" t="n">
        <v>5</v>
      </c>
      <c r="CC289" s="244" t="n">
        <v>5</v>
      </c>
      <c r="CD289" s="244" t="n">
        <v>5</v>
      </c>
      <c r="CE289" s="244" t="n">
        <v>5</v>
      </c>
      <c r="CF289" s="244" t="n">
        <v>5</v>
      </c>
      <c r="CG289" s="244" t="n">
        <v>7</v>
      </c>
      <c r="CH289" s="244" t="n">
        <v>4</v>
      </c>
      <c r="CI289" s="244" t="n">
        <v>4</v>
      </c>
      <c r="CJ289" s="244" t="n">
        <v>4</v>
      </c>
      <c r="CK289" s="244" t="n">
        <v>3</v>
      </c>
      <c r="CL289" s="244" t="n">
        <v>2</v>
      </c>
      <c r="CM289" s="244" t="n">
        <v>2</v>
      </c>
      <c r="CN289" s="244" t="n">
        <v>3</v>
      </c>
      <c r="CO289" s="244" t="n">
        <v>4</v>
      </c>
      <c r="CP289" s="244" t="n">
        <v>4</v>
      </c>
      <c r="CQ289" s="244" t="n">
        <v>4</v>
      </c>
      <c r="CR289" s="244" t="n">
        <v>5</v>
      </c>
      <c r="CS289" s="244" t="n">
        <v>6</v>
      </c>
      <c r="CT289" s="244" t="n">
        <v>7</v>
      </c>
      <c r="CU289" s="244" t="n">
        <v>7</v>
      </c>
      <c r="CV289" s="244" t="n">
        <v>7</v>
      </c>
      <c r="CW289" s="244" t="n">
        <v>7</v>
      </c>
      <c r="CX289" s="323" t="n">
        <v>7</v>
      </c>
      <c r="CY289" s="244" t="n">
        <v>7</v>
      </c>
      <c r="CZ289" s="244" t="n">
        <v>8</v>
      </c>
    </row>
    <row r="290" ht="13.15" customHeight="1">
      <c r="A290" s="81">
        <f>A289</f>
        <v/>
      </c>
      <c r="B290" s="81">
        <f>B289</f>
        <v/>
      </c>
      <c r="C290" s="81">
        <f>A290&amp;B290&amp;F290</f>
        <v/>
      </c>
      <c r="D290" s="22" t="n"/>
      <c r="E290" s="398" t="n"/>
      <c r="F290" s="246" t="inlineStr">
        <is>
          <t>EE &amp; Family</t>
        </is>
      </c>
      <c r="G290" s="244" t="n">
        <v>3</v>
      </c>
      <c r="H290" s="399" t="n">
        <v>2113.73</v>
      </c>
      <c r="I290" s="400">
        <f>+H290-J290</f>
        <v/>
      </c>
      <c r="J290" s="400" t="n">
        <v>255.52</v>
      </c>
      <c r="K290" s="397">
        <f>+"Total:"&amp;TEXT(H290/L290-1,"0.00%")&amp;"/ EE:"&amp;TEXT(J290/M290-1,"0.00%")</f>
        <v/>
      </c>
      <c r="L290" s="397">
        <f>+[2]Legacy!E280</f>
        <v/>
      </c>
      <c r="M290" s="397">
        <f>+[2]Legacy!G280</f>
        <v/>
      </c>
      <c r="N290" s="245" t="n">
        <v>7</v>
      </c>
      <c r="O290" s="245" t="n">
        <v>7</v>
      </c>
      <c r="P290" s="245" t="n">
        <v>7</v>
      </c>
      <c r="Q290" s="245" t="n">
        <v>7</v>
      </c>
      <c r="R290" s="245" t="n">
        <v>7</v>
      </c>
      <c r="S290" s="245" t="n">
        <v>7</v>
      </c>
      <c r="T290" s="245" t="n">
        <v>4</v>
      </c>
      <c r="U290" s="245" t="n">
        <v>4</v>
      </c>
      <c r="V290" s="245" t="n">
        <v>4</v>
      </c>
      <c r="W290" s="245" t="n">
        <v>4</v>
      </c>
      <c r="X290" s="245" t="n">
        <v>4</v>
      </c>
      <c r="Y290" s="245" t="n">
        <v>6</v>
      </c>
      <c r="Z290" s="245" t="n">
        <v>5</v>
      </c>
      <c r="AA290" s="245" t="n">
        <v>5</v>
      </c>
      <c r="AB290" s="245" t="n">
        <v>4</v>
      </c>
      <c r="AC290" s="245" t="n">
        <v>5</v>
      </c>
      <c r="AD290" s="245" t="n">
        <v>5</v>
      </c>
      <c r="AE290" s="245" t="n">
        <v>5</v>
      </c>
      <c r="AF290" s="245" t="n">
        <v>6</v>
      </c>
      <c r="AG290" s="245" t="n">
        <v>6</v>
      </c>
      <c r="AH290" s="245" t="n">
        <v>6</v>
      </c>
      <c r="AI290" s="245" t="n">
        <v>6</v>
      </c>
      <c r="AJ290" s="245" t="n">
        <v>8</v>
      </c>
      <c r="AK290" s="245" t="n">
        <v>7</v>
      </c>
      <c r="AL290" s="245" t="n">
        <v>7</v>
      </c>
      <c r="AM290" s="245" t="n">
        <v>6</v>
      </c>
      <c r="AN290" s="245" t="n">
        <v>6</v>
      </c>
      <c r="AO290" s="245" t="n">
        <v>5</v>
      </c>
      <c r="AP290" s="245" t="n">
        <v>5</v>
      </c>
      <c r="AQ290" s="245" t="n">
        <v>5</v>
      </c>
      <c r="AR290" s="245" t="n">
        <v>5</v>
      </c>
      <c r="AS290" s="245" t="n">
        <v>5</v>
      </c>
      <c r="AT290" s="245" t="n">
        <v>6</v>
      </c>
      <c r="AU290" s="245" t="n">
        <v>6</v>
      </c>
      <c r="AV290" s="245" t="n">
        <v>5</v>
      </c>
      <c r="AW290" s="245" t="n">
        <v>7</v>
      </c>
      <c r="AX290" s="245" t="n">
        <v>8</v>
      </c>
      <c r="AY290" s="245" t="n">
        <v>8</v>
      </c>
      <c r="AZ290" s="245" t="n">
        <v>9</v>
      </c>
      <c r="BA290" s="245" t="n">
        <v>9</v>
      </c>
      <c r="BB290" s="245" t="n">
        <v>9</v>
      </c>
      <c r="BC290" s="245" t="n">
        <v>7</v>
      </c>
      <c r="BD290" s="245" t="n">
        <v>7</v>
      </c>
      <c r="BE290" s="245" t="n">
        <v>6</v>
      </c>
      <c r="BF290" s="245" t="n">
        <v>5</v>
      </c>
      <c r="BG290" s="245" t="n">
        <v>5</v>
      </c>
      <c r="BH290" s="245" t="n">
        <v>6</v>
      </c>
      <c r="BI290" s="245" t="n">
        <v>9</v>
      </c>
      <c r="BJ290" s="245" t="n">
        <v>9</v>
      </c>
      <c r="BK290" s="245" t="n">
        <v>9</v>
      </c>
      <c r="BL290" s="245" t="n">
        <v>8</v>
      </c>
      <c r="BM290" s="245" t="n">
        <v>8</v>
      </c>
      <c r="BN290" s="245" t="n">
        <v>8</v>
      </c>
      <c r="BO290" s="245" t="n">
        <v>8</v>
      </c>
      <c r="BP290" s="245" t="n">
        <v>8</v>
      </c>
      <c r="BQ290" s="245" t="n">
        <v>6</v>
      </c>
      <c r="BR290" s="245" t="n">
        <v>6</v>
      </c>
      <c r="BS290" s="245" t="n">
        <v>6</v>
      </c>
      <c r="BT290" s="244" t="n">
        <v>6</v>
      </c>
      <c r="BU290" s="244" t="n">
        <v>6</v>
      </c>
      <c r="BV290" s="244" t="n">
        <v>6</v>
      </c>
      <c r="BW290" s="244" t="n">
        <v>7</v>
      </c>
      <c r="BX290" s="244" t="n">
        <v>8</v>
      </c>
      <c r="BY290" s="244" t="n">
        <v>8</v>
      </c>
      <c r="BZ290" s="244" t="n">
        <v>9</v>
      </c>
      <c r="CA290" s="244" t="n">
        <v>9</v>
      </c>
      <c r="CB290" s="244" t="n">
        <v>10</v>
      </c>
      <c r="CC290" s="244" t="n">
        <v>11</v>
      </c>
      <c r="CD290" s="244" t="n">
        <v>11</v>
      </c>
      <c r="CE290" s="244" t="n">
        <v>9</v>
      </c>
      <c r="CF290" s="244" t="n">
        <v>9</v>
      </c>
      <c r="CG290" s="244" t="n">
        <v>8</v>
      </c>
      <c r="CH290" s="244" t="n">
        <v>9</v>
      </c>
      <c r="CI290" s="244" t="n">
        <v>10</v>
      </c>
      <c r="CJ290" s="244" t="n">
        <v>8</v>
      </c>
      <c r="CK290" s="244" t="n">
        <v>8</v>
      </c>
      <c r="CL290" s="244" t="n">
        <v>7</v>
      </c>
      <c r="CM290" s="244" t="n">
        <v>7</v>
      </c>
      <c r="CN290" s="244" t="n">
        <v>6</v>
      </c>
      <c r="CO290" s="244" t="n">
        <v>6</v>
      </c>
      <c r="CP290" s="244" t="n">
        <v>8</v>
      </c>
      <c r="CQ290" s="244" t="n">
        <v>8</v>
      </c>
      <c r="CR290" s="244" t="n">
        <v>8</v>
      </c>
      <c r="CS290" s="244" t="n">
        <v>5</v>
      </c>
      <c r="CT290" s="244" t="n">
        <v>4</v>
      </c>
      <c r="CU290" s="244" t="n">
        <v>4</v>
      </c>
      <c r="CV290" s="244" t="n">
        <v>4</v>
      </c>
      <c r="CW290" s="244" t="n">
        <v>4</v>
      </c>
      <c r="CX290" s="323" t="n">
        <v>3</v>
      </c>
      <c r="CY290" s="244" t="n">
        <v>3</v>
      </c>
      <c r="CZ290" s="244" t="n">
        <v>3</v>
      </c>
    </row>
    <row r="291" ht="13.15" customHeight="1">
      <c r="A291" s="81">
        <f>A290</f>
        <v/>
      </c>
      <c r="B291" s="81">
        <f>B290</f>
        <v/>
      </c>
      <c r="D291" s="20" t="n"/>
      <c r="E291" s="398" t="n"/>
      <c r="F291" s="69" t="inlineStr">
        <is>
          <t>Estimated Monthly Premium</t>
        </is>
      </c>
      <c r="G291" s="94">
        <f>SUM(G287:G290)</f>
        <v/>
      </c>
      <c r="H291" s="401">
        <f>SUMPRODUCT(H287:H290,$G287:$G290)</f>
        <v/>
      </c>
      <c r="I291" s="401">
        <f>SUMPRODUCT(I287:I290,$G287:$G290)</f>
        <v/>
      </c>
      <c r="J291" s="401">
        <f>SUMPRODUCT(J287:J290,$G287:$G290)</f>
        <v/>
      </c>
      <c r="K291" s="402" t="n"/>
      <c r="L291" s="402" t="n"/>
      <c r="M291" s="424" t="n"/>
      <c r="N291" s="94" t="n">
        <v>23</v>
      </c>
      <c r="O291" s="94" t="n">
        <v>23</v>
      </c>
      <c r="P291" s="94" t="n">
        <v>23</v>
      </c>
      <c r="Q291" s="94" t="n">
        <v>25</v>
      </c>
      <c r="R291" s="94" t="n">
        <v>24</v>
      </c>
      <c r="S291" s="94">
        <f>SUM(S287:S290)</f>
        <v/>
      </c>
      <c r="T291" s="94">
        <f>SUM(T287:T290)</f>
        <v/>
      </c>
      <c r="U291" s="94">
        <f>SUM(U287:U290)</f>
        <v/>
      </c>
      <c r="V291" s="94">
        <f>SUM(V287:V290)</f>
        <v/>
      </c>
      <c r="W291" s="94">
        <f>SUM(W287:W290)</f>
        <v/>
      </c>
      <c r="X291" s="94">
        <f>SUM(X287:X290)</f>
        <v/>
      </c>
      <c r="Y291" s="94">
        <f>SUM(Y287:Y290)</f>
        <v/>
      </c>
      <c r="Z291" s="94">
        <f>SUM(Z287:Z290)</f>
        <v/>
      </c>
      <c r="AA291" s="94">
        <f>SUM(AA287:AA290)</f>
        <v/>
      </c>
      <c r="AB291" s="94">
        <f>SUM(AB287:AB290)</f>
        <v/>
      </c>
      <c r="AC291" s="94">
        <f>SUM(AC287:AC290)</f>
        <v/>
      </c>
      <c r="AD291" s="94">
        <f>SUM(AD287:AD290)</f>
        <v/>
      </c>
      <c r="AE291" s="94">
        <f>SUM(AE287:AE290)</f>
        <v/>
      </c>
      <c r="AF291" s="94">
        <f>SUM(AF287:AF290)</f>
        <v/>
      </c>
      <c r="AG291" s="94">
        <f>SUM(AG287:AG290)</f>
        <v/>
      </c>
      <c r="AH291" s="94">
        <f>SUM(AH287:AH290)</f>
        <v/>
      </c>
      <c r="AI291" s="94">
        <f>SUM(AI287:AI290)</f>
        <v/>
      </c>
      <c r="AJ291" s="94">
        <f>SUM(AJ287:AJ290)</f>
        <v/>
      </c>
      <c r="AK291" s="94">
        <f>SUM(AK287:AK290)</f>
        <v/>
      </c>
      <c r="AL291" s="94">
        <f>SUM(AL287:AL290)</f>
        <v/>
      </c>
      <c r="AM291" s="94">
        <f>SUM(AM287:AM290)</f>
        <v/>
      </c>
      <c r="AN291" s="94">
        <f>SUM(AN287:AN290)</f>
        <v/>
      </c>
      <c r="AO291" s="94">
        <f>SUM(AO287:AO290)</f>
        <v/>
      </c>
      <c r="AP291" s="94">
        <f>SUM(AP287:AP290)</f>
        <v/>
      </c>
      <c r="AQ291" s="94">
        <f>SUM(AQ287:AQ290)</f>
        <v/>
      </c>
      <c r="AR291" s="94">
        <f>SUM(AR287:AR290)</f>
        <v/>
      </c>
      <c r="AS291" s="94">
        <f>SUM(AS287:AS290)</f>
        <v/>
      </c>
      <c r="AT291" s="94">
        <f>SUM(AT287:AT290)</f>
        <v/>
      </c>
      <c r="AU291" s="94">
        <f>SUM(AU287:AU290)</f>
        <v/>
      </c>
      <c r="AV291" s="94">
        <f>SUM(AV287:AV290)</f>
        <v/>
      </c>
      <c r="AW291" s="94">
        <f>SUM(AW287:AW290)</f>
        <v/>
      </c>
      <c r="AX291" s="94">
        <f>SUM(AX287:AX290)</f>
        <v/>
      </c>
      <c r="AY291" s="94">
        <f>SUM(AY287:AY290)</f>
        <v/>
      </c>
      <c r="AZ291" s="94">
        <f>SUM(AZ287:AZ290)</f>
        <v/>
      </c>
      <c r="BA291" s="94">
        <f>SUM(BA287:BA290)</f>
        <v/>
      </c>
      <c r="BB291" s="94">
        <f>SUM(BB287:BB290)</f>
        <v/>
      </c>
      <c r="BC291" s="94">
        <f>SUM(BC287:BC290)</f>
        <v/>
      </c>
      <c r="BD291" s="94">
        <f>SUM(BD287:BD290)</f>
        <v/>
      </c>
      <c r="BE291" s="94">
        <f>SUM(BE287:BE290)</f>
        <v/>
      </c>
      <c r="BF291" s="94">
        <f>SUM(BF287:BF290)</f>
        <v/>
      </c>
      <c r="BG291" s="94">
        <f>SUM(BG287:BG290)</f>
        <v/>
      </c>
      <c r="BH291" s="94">
        <f>SUM(BH287:BH290)</f>
        <v/>
      </c>
      <c r="BI291" s="94">
        <f>SUM(BI287:BI290)</f>
        <v/>
      </c>
      <c r="BJ291" s="94">
        <f>SUM(BJ287:BJ290)</f>
        <v/>
      </c>
      <c r="BK291" s="94">
        <f>SUM(BK287:BK290)</f>
        <v/>
      </c>
      <c r="BL291" s="94">
        <f>SUM(BL287:BL290)</f>
        <v/>
      </c>
      <c r="BM291" s="94">
        <f>SUM(BM287:BM290)</f>
        <v/>
      </c>
      <c r="BN291" s="94">
        <f>SUM(BN287:BN290)</f>
        <v/>
      </c>
      <c r="BO291" s="94">
        <f>SUM(BO287:BO290)</f>
        <v/>
      </c>
      <c r="BP291" s="94">
        <f>SUM(BP287:BP290)</f>
        <v/>
      </c>
      <c r="BQ291" s="94">
        <f>SUM(BQ287:BQ290)</f>
        <v/>
      </c>
      <c r="BR291" s="94">
        <f>SUM(BR287:BR290)</f>
        <v/>
      </c>
      <c r="BS291" s="94">
        <f>SUM(BS287:BS290)</f>
        <v/>
      </c>
      <c r="BT291" s="94">
        <f>SUM(BT287:BT290)</f>
        <v/>
      </c>
      <c r="BU291" s="94">
        <f>SUM(BU287:BU290)</f>
        <v/>
      </c>
      <c r="BV291" s="94">
        <f>SUM(BV287:BV290)</f>
        <v/>
      </c>
      <c r="BW291" s="94">
        <f>SUM(BW287:BW290)</f>
        <v/>
      </c>
      <c r="BX291" s="94">
        <f>SUM(BX287:BX290)</f>
        <v/>
      </c>
      <c r="BY291" s="94">
        <f>SUM(BY287:BY290)</f>
        <v/>
      </c>
      <c r="BZ291" s="94">
        <f>SUM(BZ287:BZ290)</f>
        <v/>
      </c>
      <c r="CA291" s="94">
        <f>SUM(CA287:CA290)</f>
        <v/>
      </c>
      <c r="CB291" s="94">
        <f>SUM(CB287:CB290)</f>
        <v/>
      </c>
      <c r="CC291" s="94">
        <f>SUM(CC287:CC290)</f>
        <v/>
      </c>
      <c r="CD291" s="94">
        <f>SUM(CD287:CD290)</f>
        <v/>
      </c>
      <c r="CE291" s="94">
        <f>SUM(CE287:CE290)</f>
        <v/>
      </c>
      <c r="CF291" s="94">
        <f>SUM(CF287:CF290)</f>
        <v/>
      </c>
      <c r="CG291" s="94">
        <f>SUM(CG287:CG290)</f>
        <v/>
      </c>
      <c r="CH291" s="94">
        <f>SUM(CH287:CH290)</f>
        <v/>
      </c>
      <c r="CI291" s="94">
        <f>SUM(CI287:CI290)</f>
        <v/>
      </c>
      <c r="CJ291" s="94">
        <f>SUM(CJ287:CJ290)</f>
        <v/>
      </c>
      <c r="CK291" s="94">
        <f>SUM(CK287:CK290)</f>
        <v/>
      </c>
      <c r="CL291" s="94">
        <f>SUM(CL287:CL290)</f>
        <v/>
      </c>
      <c r="CM291" s="94">
        <f>SUM(CM287:CM290)</f>
        <v/>
      </c>
      <c r="CN291" s="94">
        <f>SUM(CN287:CN290)</f>
        <v/>
      </c>
      <c r="CO291" s="94">
        <f>SUM(CO287:CO290)</f>
        <v/>
      </c>
      <c r="CP291" s="94">
        <f>SUM(CP287:CP290)</f>
        <v/>
      </c>
      <c r="CQ291" s="94">
        <f>SUM(CQ287:CQ290)</f>
        <v/>
      </c>
      <c r="CR291" s="94">
        <f>SUM(CR287:CR290)</f>
        <v/>
      </c>
      <c r="CS291" s="94">
        <f>SUM(CS287:CS290)</f>
        <v/>
      </c>
      <c r="CT291" s="94">
        <f>SUM(CT287:CT290)</f>
        <v/>
      </c>
      <c r="CU291" s="94" t="n">
        <v>33</v>
      </c>
      <c r="CV291" s="94">
        <f>SUM(CV287:CV290)</f>
        <v/>
      </c>
      <c r="CW291" s="94">
        <f>SUM(CW287:CW290)</f>
        <v/>
      </c>
      <c r="CX291" s="94">
        <f>SUM(CX287:CX290)</f>
        <v/>
      </c>
      <c r="CY291" s="94">
        <f>SUM(CY287:CY290)</f>
        <v/>
      </c>
      <c r="CZ291" s="94">
        <f>SUM(CZ287:CZ290)</f>
        <v/>
      </c>
    </row>
    <row r="292" ht="13.15" customFormat="1" customHeight="1" s="315">
      <c r="A292" s="81">
        <f>A291</f>
        <v/>
      </c>
      <c r="B292" s="81">
        <f>B291</f>
        <v/>
      </c>
      <c r="C292" s="81" t="n"/>
      <c r="D292" s="20" t="n"/>
      <c r="E292" s="398" t="n"/>
      <c r="F292" s="12" t="n"/>
      <c r="G292" s="16" t="n"/>
      <c r="H292" s="403" t="n"/>
      <c r="I292" s="403" t="n"/>
      <c r="J292" s="403" t="n"/>
      <c r="K292" s="404" t="n"/>
      <c r="L292" s="404" t="n"/>
      <c r="M292" s="425" t="n"/>
      <c r="N292" s="16" t="n"/>
      <c r="O292" s="16" t="n"/>
      <c r="P292" s="16" t="n"/>
      <c r="Q292" s="16" t="n"/>
      <c r="R292" s="16" t="n"/>
      <c r="S292" s="16" t="n"/>
      <c r="T292" s="16" t="n"/>
      <c r="U292" s="16" t="n"/>
      <c r="V292" s="16" t="n"/>
      <c r="W292" s="16" t="n"/>
      <c r="X292" s="16" t="n"/>
      <c r="Y292" s="16" t="n"/>
      <c r="Z292" s="16" t="n"/>
      <c r="AA292" s="16" t="n"/>
      <c r="AB292" s="16" t="n"/>
      <c r="AC292" s="16" t="n"/>
      <c r="AD292" s="16" t="n"/>
      <c r="AE292" s="16" t="n"/>
      <c r="AF292" s="16" t="n"/>
      <c r="AG292" s="16" t="n"/>
      <c r="AH292" s="16" t="n"/>
      <c r="AI292" s="16" t="n"/>
      <c r="AJ292" s="16" t="n"/>
      <c r="AK292" s="16" t="n"/>
      <c r="AL292" s="16" t="n"/>
      <c r="AM292" s="16" t="n"/>
      <c r="AN292" s="16" t="n"/>
      <c r="AO292" s="16" t="n"/>
      <c r="AP292" s="16" t="n"/>
      <c r="AQ292" s="16" t="n"/>
      <c r="AR292" s="16" t="n"/>
      <c r="AS292" s="16" t="n"/>
      <c r="AT292" s="16" t="n"/>
      <c r="AU292" s="16" t="n"/>
      <c r="AV292" s="16" t="n"/>
      <c r="AW292" s="16" t="n"/>
      <c r="AX292" s="16" t="n"/>
      <c r="AY292" s="16" t="n"/>
      <c r="AZ292" s="16" t="n"/>
      <c r="BA292" s="16" t="n"/>
      <c r="BB292" s="16" t="n"/>
      <c r="BC292" s="16" t="n"/>
      <c r="BD292" s="16" t="n"/>
      <c r="BE292" s="16" t="n"/>
      <c r="BF292" s="16" t="n"/>
      <c r="BG292" s="16" t="n"/>
      <c r="BH292" s="16" t="n"/>
      <c r="BI292" s="16" t="n"/>
      <c r="BJ292" s="16" t="n"/>
      <c r="BK292" s="16" t="n"/>
      <c r="BL292" s="16" t="n"/>
      <c r="BM292" s="16" t="n"/>
      <c r="BN292" s="16" t="n"/>
      <c r="BO292" s="16" t="n"/>
      <c r="BP292" s="16" t="n"/>
      <c r="BQ292" s="16" t="n"/>
      <c r="BR292" s="16" t="n"/>
      <c r="BS292" s="16" t="n"/>
      <c r="BT292" s="16" t="n"/>
      <c r="BU292" s="16" t="n"/>
      <c r="BV292" s="16" t="n"/>
      <c r="BW292" s="16" t="n"/>
      <c r="BX292" s="16" t="n"/>
      <c r="BY292" s="16" t="n"/>
      <c r="BZ292" s="16" t="n"/>
      <c r="CA292" s="16" t="n"/>
      <c r="CB292" s="16" t="n"/>
      <c r="CC292" s="16" t="n"/>
      <c r="CD292" s="16" t="n"/>
      <c r="CE292" s="16" t="n"/>
      <c r="CF292" s="16" t="n"/>
      <c r="CG292" s="16" t="n"/>
      <c r="CH292" s="16" t="n"/>
      <c r="CI292" s="16" t="n"/>
      <c r="CJ292" s="16" t="n"/>
      <c r="CK292" s="16" t="n"/>
      <c r="CL292" s="16" t="n"/>
      <c r="CM292" s="16" t="n"/>
      <c r="CN292" s="16" t="n"/>
      <c r="CO292" s="16" t="n"/>
      <c r="CP292" s="16" t="n"/>
      <c r="CQ292" s="16" t="n"/>
      <c r="CR292" s="16" t="n"/>
      <c r="CS292" s="16" t="n"/>
      <c r="CT292" s="16" t="n"/>
      <c r="CU292" s="16" t="n"/>
      <c r="CV292" s="16" t="n"/>
      <c r="CW292" s="16" t="n"/>
      <c r="CX292" s="16" t="n"/>
      <c r="CY292" s="16" t="n"/>
      <c r="CZ292" s="16" t="n"/>
    </row>
    <row r="293" ht="13.15" customFormat="1" customHeight="1" s="315">
      <c r="A293" s="81">
        <f>A292</f>
        <v/>
      </c>
      <c r="B293" s="81">
        <f>D293</f>
        <v/>
      </c>
      <c r="C293" s="81">
        <f>A293&amp;B293&amp;F293</f>
        <v/>
      </c>
      <c r="D293" s="64" t="inlineStr">
        <is>
          <t xml:space="preserve">PRIME VALUE PLAN (Self-Insured) </t>
        </is>
      </c>
      <c r="E293" s="394">
        <f>E4</f>
        <v/>
      </c>
      <c r="F293" s="246" t="inlineStr">
        <is>
          <t>EE</t>
        </is>
      </c>
      <c r="G293" s="244" t="n">
        <v>0</v>
      </c>
      <c r="H293" s="396" t="n">
        <v>518.77</v>
      </c>
      <c r="I293" s="396">
        <f>+H293-J293</f>
        <v/>
      </c>
      <c r="J293" s="396" t="n">
        <v>101.79</v>
      </c>
      <c r="K293" s="397" t="n"/>
      <c r="L293" s="397" t="n"/>
      <c r="M293" s="426" t="n"/>
      <c r="N293" s="94" t="n">
        <v>0</v>
      </c>
      <c r="O293" s="94" t="n">
        <v>0</v>
      </c>
      <c r="P293" s="94" t="n">
        <v>0</v>
      </c>
      <c r="Q293" s="94" t="n">
        <v>0</v>
      </c>
      <c r="R293" s="94" t="n">
        <v>0</v>
      </c>
      <c r="S293" s="94" t="n">
        <v>0</v>
      </c>
      <c r="T293" s="94" t="n">
        <v>0</v>
      </c>
      <c r="U293" s="94" t="n">
        <v>0</v>
      </c>
      <c r="V293" s="94" t="n">
        <v>0</v>
      </c>
      <c r="W293" s="94" t="n">
        <v>0</v>
      </c>
      <c r="X293" s="94" t="n">
        <v>0</v>
      </c>
      <c r="Y293" s="94" t="n">
        <v>0</v>
      </c>
      <c r="Z293" s="94" t="n">
        <v>1</v>
      </c>
      <c r="AA293" s="94" t="n">
        <v>1</v>
      </c>
      <c r="AB293" s="94" t="n">
        <v>1</v>
      </c>
      <c r="AC293" s="94" t="n">
        <v>1</v>
      </c>
      <c r="AD293" s="94" t="n">
        <v>1</v>
      </c>
      <c r="AE293" s="94" t="n">
        <v>1</v>
      </c>
      <c r="AF293" s="94" t="n">
        <v>1</v>
      </c>
      <c r="AG293" s="94" t="n">
        <v>1</v>
      </c>
      <c r="AH293" s="94" t="n">
        <v>1</v>
      </c>
      <c r="AI293" s="94" t="n">
        <v>1</v>
      </c>
      <c r="AJ293" s="94" t="n">
        <v>1</v>
      </c>
      <c r="AK293" s="94" t="n">
        <v>1</v>
      </c>
      <c r="AL293" s="94" t="n">
        <v>2</v>
      </c>
      <c r="AM293" s="94" t="n">
        <v>2</v>
      </c>
      <c r="AN293" s="94" t="n">
        <v>2</v>
      </c>
      <c r="AO293" s="94" t="n">
        <v>2</v>
      </c>
      <c r="AP293" s="94" t="n">
        <v>2</v>
      </c>
      <c r="AQ293" s="94" t="n">
        <v>2</v>
      </c>
      <c r="AR293" s="94" t="n">
        <v>2</v>
      </c>
      <c r="AS293" s="94" t="n">
        <v>2</v>
      </c>
      <c r="AT293" s="94" t="n">
        <v>2</v>
      </c>
      <c r="AU293" s="94" t="n">
        <v>2</v>
      </c>
      <c r="AV293" s="94" t="n">
        <v>2</v>
      </c>
      <c r="AW293" s="94" t="n">
        <v>2</v>
      </c>
      <c r="AX293" s="94" t="n">
        <v>2</v>
      </c>
      <c r="AY293" s="94" t="n">
        <v>2</v>
      </c>
      <c r="AZ293" s="94" t="n">
        <v>2</v>
      </c>
      <c r="BA293" s="94" t="n">
        <v>1</v>
      </c>
      <c r="BB293" s="94" t="n">
        <v>1</v>
      </c>
      <c r="BC293" s="94" t="n">
        <v>1</v>
      </c>
      <c r="BD293" s="94" t="n">
        <v>1</v>
      </c>
      <c r="BE293" s="94" t="n">
        <v>1</v>
      </c>
      <c r="BF293" s="94" t="n">
        <v>1</v>
      </c>
      <c r="BG293" s="94" t="n">
        <v>1</v>
      </c>
      <c r="BH293" s="94" t="n">
        <v>1</v>
      </c>
      <c r="BI293" s="94" t="n">
        <v>1</v>
      </c>
      <c r="BJ293" s="94" t="n">
        <v>1</v>
      </c>
      <c r="BK293" s="94" t="n">
        <v>1</v>
      </c>
      <c r="BL293" s="94" t="n">
        <v>1</v>
      </c>
      <c r="BM293" s="94" t="n">
        <v>1</v>
      </c>
      <c r="BN293" s="94" t="n">
        <v>1</v>
      </c>
      <c r="BO293" s="94" t="n">
        <v>1</v>
      </c>
      <c r="BP293" s="94" t="n">
        <v>1</v>
      </c>
      <c r="BQ293" s="94" t="n">
        <v>1</v>
      </c>
      <c r="BR293" s="94" t="n">
        <v>1</v>
      </c>
      <c r="BS293" s="94" t="n">
        <v>1</v>
      </c>
      <c r="BT293" s="244" t="n">
        <v>1</v>
      </c>
      <c r="BU293" s="244" t="n">
        <v>1</v>
      </c>
      <c r="BV293" s="244" t="n">
        <v>1</v>
      </c>
      <c r="BW293" s="244" t="n">
        <v>1</v>
      </c>
      <c r="BX293" s="244" t="n">
        <v>1</v>
      </c>
      <c r="BY293" s="244" t="n">
        <v>1</v>
      </c>
      <c r="BZ293" s="244" t="n">
        <v>1</v>
      </c>
      <c r="CA293" s="244" t="n">
        <v>1</v>
      </c>
      <c r="CB293" s="244" t="n">
        <v>1</v>
      </c>
      <c r="CC293" s="244" t="n">
        <v>1</v>
      </c>
      <c r="CD293" s="244" t="n">
        <v>1</v>
      </c>
      <c r="CE293" s="244" t="n">
        <v>1</v>
      </c>
      <c r="CF293" s="244" t="n">
        <v>1</v>
      </c>
      <c r="CG293" s="244" t="n">
        <v>1</v>
      </c>
      <c r="CH293" s="244" t="n">
        <v>2</v>
      </c>
      <c r="CI293" s="244" t="n">
        <v>2</v>
      </c>
      <c r="CJ293" s="244" t="n">
        <v>1</v>
      </c>
      <c r="CK293" s="244" t="n">
        <v>1</v>
      </c>
      <c r="CL293" s="244" t="n">
        <v>1</v>
      </c>
      <c r="CM293" s="244" t="n">
        <v>1</v>
      </c>
      <c r="CN293" s="244" t="n">
        <v>1</v>
      </c>
      <c r="CO293" s="244" t="n">
        <v>1</v>
      </c>
      <c r="CP293" s="244" t="n">
        <v>1</v>
      </c>
      <c r="CQ293" s="244" t="n">
        <v>1</v>
      </c>
      <c r="CR293" s="244" t="n">
        <v>1</v>
      </c>
      <c r="CS293" s="244" t="n">
        <v>0</v>
      </c>
      <c r="CT293" s="244" t="n">
        <v>0</v>
      </c>
      <c r="CU293" s="244" t="n">
        <v>0</v>
      </c>
      <c r="CV293" s="244" t="n">
        <v>0</v>
      </c>
      <c r="CW293" s="244" t="n">
        <v>0</v>
      </c>
      <c r="CX293" s="323" t="n">
        <v>0</v>
      </c>
      <c r="CY293" s="244" t="n">
        <v>0</v>
      </c>
      <c r="CZ293" s="244" t="n">
        <v>0</v>
      </c>
    </row>
    <row r="294" ht="13.15" customFormat="1" customHeight="1" s="315">
      <c r="A294" s="81">
        <f>A293</f>
        <v/>
      </c>
      <c r="B294" s="81">
        <f>B293</f>
        <v/>
      </c>
      <c r="C294" s="81">
        <f>A294&amp;B294&amp;F294</f>
        <v/>
      </c>
      <c r="D294" s="22" t="n"/>
      <c r="E294" s="398" t="n"/>
      <c r="F294" s="246" t="inlineStr">
        <is>
          <t>EE &amp; Spouse</t>
        </is>
      </c>
      <c r="G294" s="244" t="n">
        <v>0</v>
      </c>
      <c r="H294" s="396" t="n">
        <v>1037.57</v>
      </c>
      <c r="I294" s="396">
        <f>+H294-J294</f>
        <v/>
      </c>
      <c r="J294" s="396" t="n">
        <v>237.79</v>
      </c>
      <c r="K294" s="397" t="n"/>
      <c r="L294" s="397" t="n"/>
      <c r="M294" s="426" t="n"/>
      <c r="N294" s="94" t="n">
        <v>0</v>
      </c>
      <c r="O294" s="94" t="n">
        <v>0</v>
      </c>
      <c r="P294" s="94" t="n">
        <v>0</v>
      </c>
      <c r="Q294" s="94" t="n">
        <v>0</v>
      </c>
      <c r="R294" s="94" t="n">
        <v>0</v>
      </c>
      <c r="S294" s="94" t="n">
        <v>0</v>
      </c>
      <c r="T294" s="94" t="n">
        <v>0</v>
      </c>
      <c r="U294" s="94" t="n">
        <v>0</v>
      </c>
      <c r="V294" s="94" t="n">
        <v>0</v>
      </c>
      <c r="W294" s="94" t="n">
        <v>0</v>
      </c>
      <c r="X294" s="94" t="n">
        <v>0</v>
      </c>
      <c r="Y294" s="94" t="n">
        <v>0</v>
      </c>
      <c r="Z294" s="94" t="n">
        <v>0</v>
      </c>
      <c r="AA294" s="94" t="n">
        <v>0</v>
      </c>
      <c r="AB294" s="94" t="n">
        <v>0</v>
      </c>
      <c r="AC294" s="94" t="n">
        <v>0</v>
      </c>
      <c r="AD294" s="94" t="n">
        <v>0</v>
      </c>
      <c r="AE294" s="94" t="n">
        <v>0</v>
      </c>
      <c r="AF294" s="94" t="n">
        <v>0</v>
      </c>
      <c r="AG294" s="94" t="n">
        <v>0</v>
      </c>
      <c r="AH294" s="94" t="n">
        <v>0</v>
      </c>
      <c r="AI294" s="94" t="n">
        <v>0</v>
      </c>
      <c r="AJ294" s="94" t="n">
        <v>0</v>
      </c>
      <c r="AK294" s="94" t="n">
        <v>0</v>
      </c>
      <c r="AL294" s="94" t="n">
        <v>0</v>
      </c>
      <c r="AM294" s="94" t="n">
        <v>0</v>
      </c>
      <c r="AN294" s="94" t="n">
        <v>0</v>
      </c>
      <c r="AO294" s="94" t="n">
        <v>0</v>
      </c>
      <c r="AP294" s="94" t="n">
        <v>0</v>
      </c>
      <c r="AQ294" s="94" t="n">
        <v>0</v>
      </c>
      <c r="AR294" s="94" t="n">
        <v>0</v>
      </c>
      <c r="AS294" s="94" t="n">
        <v>0</v>
      </c>
      <c r="AT294" s="94" t="n">
        <v>0</v>
      </c>
      <c r="AU294" s="94" t="n">
        <v>0</v>
      </c>
      <c r="AV294" s="94" t="n">
        <v>0</v>
      </c>
      <c r="AW294" s="94" t="n">
        <v>0</v>
      </c>
      <c r="AX294" s="94" t="n">
        <v>0</v>
      </c>
      <c r="AY294" s="94" t="n">
        <v>0</v>
      </c>
      <c r="AZ294" s="94" t="n">
        <v>0</v>
      </c>
      <c r="BA294" s="94" t="n">
        <v>0</v>
      </c>
      <c r="BB294" s="94" t="n">
        <v>0</v>
      </c>
      <c r="BC294" s="94" t="n">
        <v>0</v>
      </c>
      <c r="BD294" s="94" t="n">
        <v>0</v>
      </c>
      <c r="BE294" s="94" t="n">
        <v>0</v>
      </c>
      <c r="BF294" s="94" t="n">
        <v>0</v>
      </c>
      <c r="BG294" s="94" t="n">
        <v>0</v>
      </c>
      <c r="BH294" s="94" t="n">
        <v>0</v>
      </c>
      <c r="BI294" s="94" t="n">
        <v>0</v>
      </c>
      <c r="BJ294" s="94" t="n">
        <v>0</v>
      </c>
      <c r="BK294" s="94" t="n">
        <v>0</v>
      </c>
      <c r="BL294" s="94" t="n">
        <v>0</v>
      </c>
      <c r="BM294" s="94" t="n">
        <v>0</v>
      </c>
      <c r="BN294" s="94" t="n">
        <v>0</v>
      </c>
      <c r="BO294" s="94" t="n">
        <v>0</v>
      </c>
      <c r="BP294" s="94" t="n">
        <v>0</v>
      </c>
      <c r="BQ294" s="94" t="n">
        <v>0</v>
      </c>
      <c r="BR294" s="94" t="n">
        <v>0</v>
      </c>
      <c r="BS294" s="94" t="n">
        <v>0</v>
      </c>
      <c r="BT294" s="244" t="n">
        <v>0</v>
      </c>
      <c r="BU294" s="244" t="n">
        <v>0</v>
      </c>
      <c r="BV294" s="244" t="n">
        <v>0</v>
      </c>
      <c r="BW294" s="244" t="n">
        <v>0</v>
      </c>
      <c r="BX294" s="244" t="n">
        <v>0</v>
      </c>
      <c r="BY294" s="244" t="n">
        <v>0</v>
      </c>
      <c r="BZ294" s="244" t="n">
        <v>0</v>
      </c>
      <c r="CA294" s="244" t="n">
        <v>0</v>
      </c>
      <c r="CB294" s="244" t="n">
        <v>0</v>
      </c>
      <c r="CC294" s="244" t="n">
        <v>0</v>
      </c>
      <c r="CD294" s="244" t="n">
        <v>0</v>
      </c>
      <c r="CE294" s="244" t="n">
        <v>0</v>
      </c>
      <c r="CF294" s="244" t="n">
        <v>0</v>
      </c>
      <c r="CG294" s="244" t="n">
        <v>0</v>
      </c>
      <c r="CH294" s="244" t="n">
        <v>0</v>
      </c>
      <c r="CI294" s="244" t="n">
        <v>0</v>
      </c>
      <c r="CJ294" s="244" t="n">
        <v>0</v>
      </c>
      <c r="CK294" s="244" t="n">
        <v>0</v>
      </c>
      <c r="CL294" s="244" t="n">
        <v>0</v>
      </c>
      <c r="CM294" s="244" t="n">
        <v>0</v>
      </c>
      <c r="CN294" s="244" t="n">
        <v>0</v>
      </c>
      <c r="CO294" s="244" t="n">
        <v>0</v>
      </c>
      <c r="CP294" s="244" t="n">
        <v>0</v>
      </c>
      <c r="CQ294" s="244" t="n">
        <v>0</v>
      </c>
      <c r="CR294" s="244" t="n">
        <v>0</v>
      </c>
      <c r="CS294" s="244" t="n">
        <v>0</v>
      </c>
      <c r="CT294" s="244" t="n">
        <v>0</v>
      </c>
      <c r="CU294" s="244" t="n">
        <v>0</v>
      </c>
      <c r="CV294" s="244" t="n">
        <v>0</v>
      </c>
      <c r="CW294" s="244" t="n">
        <v>0</v>
      </c>
      <c r="CX294" s="323" t="n">
        <v>0</v>
      </c>
      <c r="CY294" s="244" t="n">
        <v>0</v>
      </c>
      <c r="CZ294" s="244" t="n">
        <v>0</v>
      </c>
    </row>
    <row r="295" ht="13.15" customFormat="1" customHeight="1" s="315">
      <c r="A295" s="81">
        <f>A294</f>
        <v/>
      </c>
      <c r="B295" s="81">
        <f>B294</f>
        <v/>
      </c>
      <c r="C295" s="81">
        <f>A295&amp;B295&amp;F295</f>
        <v/>
      </c>
      <c r="D295" s="22" t="n"/>
      <c r="E295" s="398" t="n"/>
      <c r="F295" s="246" t="inlineStr">
        <is>
          <t>EE &amp; Child(ren)</t>
        </is>
      </c>
      <c r="G295" s="244" t="n">
        <v>0</v>
      </c>
      <c r="H295" s="396" t="n">
        <v>933.8</v>
      </c>
      <c r="I295" s="396">
        <f>+H295-J295</f>
        <v/>
      </c>
      <c r="J295" s="396" t="n">
        <v>198.56</v>
      </c>
      <c r="K295" s="397" t="n"/>
      <c r="L295" s="397" t="n"/>
      <c r="M295" s="426" t="n"/>
      <c r="N295" s="94" t="n">
        <v>0</v>
      </c>
      <c r="O295" s="94" t="n">
        <v>0</v>
      </c>
      <c r="P295" s="94" t="n">
        <v>0</v>
      </c>
      <c r="Q295" s="94" t="n">
        <v>0</v>
      </c>
      <c r="R295" s="94" t="n">
        <v>1</v>
      </c>
      <c r="S295" s="94" t="n">
        <v>1</v>
      </c>
      <c r="T295" s="94" t="n">
        <v>1</v>
      </c>
      <c r="U295" s="94" t="n">
        <v>1</v>
      </c>
      <c r="V295" s="94" t="n">
        <v>1</v>
      </c>
      <c r="W295" s="94" t="n">
        <v>1</v>
      </c>
      <c r="X295" s="94" t="n">
        <v>1</v>
      </c>
      <c r="Y295" s="94" t="n">
        <v>1</v>
      </c>
      <c r="Z295" s="94" t="n">
        <v>1</v>
      </c>
      <c r="AA295" s="94" t="n">
        <v>1</v>
      </c>
      <c r="AB295" s="94" t="n">
        <v>1</v>
      </c>
      <c r="AC295" s="94" t="n">
        <v>1</v>
      </c>
      <c r="AD295" s="94" t="n">
        <v>1</v>
      </c>
      <c r="AE295" s="94" t="n">
        <v>1</v>
      </c>
      <c r="AF295" s="94" t="n">
        <v>1</v>
      </c>
      <c r="AG295" s="94" t="n">
        <v>1</v>
      </c>
      <c r="AH295" s="94" t="n">
        <v>1</v>
      </c>
      <c r="AI295" s="94" t="n">
        <v>1</v>
      </c>
      <c r="AJ295" s="94" t="n">
        <v>1</v>
      </c>
      <c r="AK295" s="94" t="n">
        <v>0</v>
      </c>
      <c r="AL295" s="94" t="n">
        <v>0</v>
      </c>
      <c r="AM295" s="94" t="n">
        <v>0</v>
      </c>
      <c r="AN295" s="94" t="n">
        <v>0</v>
      </c>
      <c r="AO295" s="94" t="n">
        <v>0</v>
      </c>
      <c r="AP295" s="94" t="n">
        <v>0</v>
      </c>
      <c r="AQ295" s="94" t="n">
        <v>0</v>
      </c>
      <c r="AR295" s="94" t="n">
        <v>0</v>
      </c>
      <c r="AS295" s="94" t="n">
        <v>0</v>
      </c>
      <c r="AT295" s="94" t="n">
        <v>0</v>
      </c>
      <c r="AU295" s="94" t="n">
        <v>0</v>
      </c>
      <c r="AV295" s="94" t="n">
        <v>0</v>
      </c>
      <c r="AW295" s="94" t="n">
        <v>0</v>
      </c>
      <c r="AX295" s="94" t="n">
        <v>0</v>
      </c>
      <c r="AY295" s="94" t="n">
        <v>0</v>
      </c>
      <c r="AZ295" s="94" t="n">
        <v>0</v>
      </c>
      <c r="BA295" s="94" t="n">
        <v>0</v>
      </c>
      <c r="BB295" s="94" t="n">
        <v>0</v>
      </c>
      <c r="BC295" s="94" t="n">
        <v>0</v>
      </c>
      <c r="BD295" s="94" t="n">
        <v>0</v>
      </c>
      <c r="BE295" s="94" t="n">
        <v>0</v>
      </c>
      <c r="BF295" s="94" t="n">
        <v>0</v>
      </c>
      <c r="BG295" s="94" t="n">
        <v>0</v>
      </c>
      <c r="BH295" s="94" t="n">
        <v>0</v>
      </c>
      <c r="BI295" s="94" t="n">
        <v>0</v>
      </c>
      <c r="BJ295" s="94" t="n">
        <v>0</v>
      </c>
      <c r="BK295" s="94" t="n">
        <v>0</v>
      </c>
      <c r="BL295" s="94" t="n">
        <v>0</v>
      </c>
      <c r="BM295" s="94" t="n">
        <v>0</v>
      </c>
      <c r="BN295" s="94" t="n">
        <v>0</v>
      </c>
      <c r="BO295" s="94" t="n">
        <v>0</v>
      </c>
      <c r="BP295" s="94" t="n">
        <v>0</v>
      </c>
      <c r="BQ295" s="94" t="n">
        <v>0</v>
      </c>
      <c r="BR295" s="94" t="n">
        <v>0</v>
      </c>
      <c r="BS295" s="94" t="n">
        <v>0</v>
      </c>
      <c r="BT295" s="244" t="n">
        <v>0</v>
      </c>
      <c r="BU295" s="244" t="n">
        <v>0</v>
      </c>
      <c r="BV295" s="244" t="n">
        <v>0</v>
      </c>
      <c r="BW295" s="244" t="n">
        <v>0</v>
      </c>
      <c r="BX295" s="244" t="n">
        <v>0</v>
      </c>
      <c r="BY295" s="244" t="n">
        <v>0</v>
      </c>
      <c r="BZ295" s="244" t="n">
        <v>0</v>
      </c>
      <c r="CA295" s="244" t="n">
        <v>0</v>
      </c>
      <c r="CB295" s="244" t="n">
        <v>0</v>
      </c>
      <c r="CC295" s="244" t="n">
        <v>0</v>
      </c>
      <c r="CD295" s="244" t="n">
        <v>0</v>
      </c>
      <c r="CE295" s="244" t="n">
        <v>0</v>
      </c>
      <c r="CF295" s="244" t="n">
        <v>0</v>
      </c>
      <c r="CG295" s="244" t="n">
        <v>0</v>
      </c>
      <c r="CH295" s="244" t="n">
        <v>0</v>
      </c>
      <c r="CI295" s="244" t="n">
        <v>0</v>
      </c>
      <c r="CJ295" s="244" t="n">
        <v>0</v>
      </c>
      <c r="CK295" s="244" t="n">
        <v>0</v>
      </c>
      <c r="CL295" s="244" t="n">
        <v>0</v>
      </c>
      <c r="CM295" s="244" t="n">
        <v>0</v>
      </c>
      <c r="CN295" s="244" t="n">
        <v>0</v>
      </c>
      <c r="CO295" s="244" t="n">
        <v>0</v>
      </c>
      <c r="CP295" s="244" t="n">
        <v>0</v>
      </c>
      <c r="CQ295" s="244" t="n">
        <v>0</v>
      </c>
      <c r="CR295" s="244" t="n">
        <v>0</v>
      </c>
      <c r="CS295" s="244" t="n">
        <v>0</v>
      </c>
      <c r="CT295" s="244" t="n">
        <v>0</v>
      </c>
      <c r="CU295" s="244" t="n">
        <v>0</v>
      </c>
      <c r="CV295" s="244" t="n">
        <v>0</v>
      </c>
      <c r="CW295" s="244" t="n">
        <v>0</v>
      </c>
      <c r="CX295" s="323" t="n">
        <v>0</v>
      </c>
      <c r="CY295" s="244" t="n">
        <v>0</v>
      </c>
      <c r="CZ295" s="244" t="n">
        <v>0</v>
      </c>
    </row>
    <row r="296" ht="13.15" customFormat="1" customHeight="1" s="315">
      <c r="A296" s="81">
        <f>A295</f>
        <v/>
      </c>
      <c r="B296" s="81">
        <f>B295</f>
        <v/>
      </c>
      <c r="C296" s="81">
        <f>A296&amp;B296&amp;F296</f>
        <v/>
      </c>
      <c r="D296" s="22" t="n"/>
      <c r="E296" s="398" t="n"/>
      <c r="F296" s="246" t="inlineStr">
        <is>
          <t>EE &amp; Family</t>
        </is>
      </c>
      <c r="G296" s="244" t="n">
        <v>0</v>
      </c>
      <c r="H296" s="400" t="n">
        <v>1556.37</v>
      </c>
      <c r="I296" s="400">
        <f>+H296-J296</f>
        <v/>
      </c>
      <c r="J296" s="400" t="n">
        <v>396.28</v>
      </c>
      <c r="K296" s="408" t="n"/>
      <c r="L296" s="408" t="n"/>
      <c r="M296" s="426" t="n"/>
      <c r="N296" s="250" t="n">
        <v>0</v>
      </c>
      <c r="O296" s="250" t="n">
        <v>0</v>
      </c>
      <c r="P296" s="250" t="n">
        <v>0</v>
      </c>
      <c r="Q296" s="250" t="n">
        <v>0</v>
      </c>
      <c r="R296" s="250" t="n">
        <v>0</v>
      </c>
      <c r="S296" s="250" t="n">
        <v>0</v>
      </c>
      <c r="T296" s="250" t="n">
        <v>0</v>
      </c>
      <c r="U296" s="250" t="n">
        <v>0</v>
      </c>
      <c r="V296" s="250" t="n">
        <v>0</v>
      </c>
      <c r="W296" s="250" t="n">
        <v>0</v>
      </c>
      <c r="X296" s="250" t="n">
        <v>0</v>
      </c>
      <c r="Y296" s="250" t="n">
        <v>0</v>
      </c>
      <c r="Z296" s="250" t="n">
        <v>0</v>
      </c>
      <c r="AA296" s="250" t="n">
        <v>0</v>
      </c>
      <c r="AB296" s="250" t="n">
        <v>0</v>
      </c>
      <c r="AC296" s="250" t="n">
        <v>0</v>
      </c>
      <c r="AD296" s="250" t="n">
        <v>0</v>
      </c>
      <c r="AE296" s="250" t="n">
        <v>0</v>
      </c>
      <c r="AF296" s="250" t="n">
        <v>0</v>
      </c>
      <c r="AG296" s="250" t="n">
        <v>0</v>
      </c>
      <c r="AH296" s="250" t="n">
        <v>0</v>
      </c>
      <c r="AI296" s="250" t="n">
        <v>0</v>
      </c>
      <c r="AJ296" s="250" t="n">
        <v>0</v>
      </c>
      <c r="AK296" s="250" t="n">
        <v>0</v>
      </c>
      <c r="AL296" s="250" t="n">
        <v>0</v>
      </c>
      <c r="AM296" s="250" t="n">
        <v>0</v>
      </c>
      <c r="AN296" s="250" t="n">
        <v>0</v>
      </c>
      <c r="AO296" s="250" t="n">
        <v>0</v>
      </c>
      <c r="AP296" s="250" t="n">
        <v>0</v>
      </c>
      <c r="AQ296" s="250" t="n">
        <v>0</v>
      </c>
      <c r="AR296" s="250" t="n">
        <v>0</v>
      </c>
      <c r="AS296" s="250" t="n">
        <v>0</v>
      </c>
      <c r="AT296" s="250" t="n">
        <v>0</v>
      </c>
      <c r="AU296" s="250" t="n">
        <v>0</v>
      </c>
      <c r="AV296" s="250" t="n">
        <v>0</v>
      </c>
      <c r="AW296" s="250" t="n">
        <v>0</v>
      </c>
      <c r="AX296" s="250" t="n">
        <v>0</v>
      </c>
      <c r="AY296" s="250" t="n">
        <v>0</v>
      </c>
      <c r="AZ296" s="250" t="n">
        <v>0</v>
      </c>
      <c r="BA296" s="250" t="n">
        <v>0</v>
      </c>
      <c r="BB296" s="250" t="n">
        <v>0</v>
      </c>
      <c r="BC296" s="250" t="n">
        <v>0</v>
      </c>
      <c r="BD296" s="250" t="n">
        <v>0</v>
      </c>
      <c r="BE296" s="250" t="n">
        <v>0</v>
      </c>
      <c r="BF296" s="250" t="n">
        <v>0</v>
      </c>
      <c r="BG296" s="250" t="n">
        <v>0</v>
      </c>
      <c r="BH296" s="250" t="n">
        <v>0</v>
      </c>
      <c r="BI296" s="250" t="n">
        <v>0</v>
      </c>
      <c r="BJ296" s="250" t="n">
        <v>0</v>
      </c>
      <c r="BK296" s="250" t="n">
        <v>0</v>
      </c>
      <c r="BL296" s="250" t="n">
        <v>0</v>
      </c>
      <c r="BM296" s="250" t="n">
        <v>0</v>
      </c>
      <c r="BN296" s="250" t="n">
        <v>0</v>
      </c>
      <c r="BO296" s="250" t="n">
        <v>0</v>
      </c>
      <c r="BP296" s="250" t="n">
        <v>0</v>
      </c>
      <c r="BQ296" s="250" t="n">
        <v>0</v>
      </c>
      <c r="BR296" s="250" t="n">
        <v>0</v>
      </c>
      <c r="BS296" s="250" t="n">
        <v>0</v>
      </c>
      <c r="BT296" s="244" t="n">
        <v>0</v>
      </c>
      <c r="BU296" s="244" t="n">
        <v>0</v>
      </c>
      <c r="BV296" s="244" t="n">
        <v>0</v>
      </c>
      <c r="BW296" s="244" t="n">
        <v>0</v>
      </c>
      <c r="BX296" s="244" t="n">
        <v>0</v>
      </c>
      <c r="BY296" s="244" t="n">
        <v>0</v>
      </c>
      <c r="BZ296" s="244" t="n">
        <v>0</v>
      </c>
      <c r="CA296" s="244" t="n">
        <v>0</v>
      </c>
      <c r="CB296" s="244" t="n">
        <v>0</v>
      </c>
      <c r="CC296" s="244" t="n">
        <v>0</v>
      </c>
      <c r="CD296" s="244" t="n">
        <v>0</v>
      </c>
      <c r="CE296" s="244" t="n">
        <v>0</v>
      </c>
      <c r="CF296" s="244" t="n">
        <v>0</v>
      </c>
      <c r="CG296" s="244" t="n">
        <v>0</v>
      </c>
      <c r="CH296" s="244" t="n">
        <v>0</v>
      </c>
      <c r="CI296" s="244" t="n">
        <v>0</v>
      </c>
      <c r="CJ296" s="244" t="n">
        <v>0</v>
      </c>
      <c r="CK296" s="244" t="n">
        <v>0</v>
      </c>
      <c r="CL296" s="244" t="n">
        <v>0</v>
      </c>
      <c r="CM296" s="244" t="n">
        <v>0</v>
      </c>
      <c r="CN296" s="244" t="n">
        <v>0</v>
      </c>
      <c r="CO296" s="244" t="n">
        <v>0</v>
      </c>
      <c r="CP296" s="244" t="n">
        <v>0</v>
      </c>
      <c r="CQ296" s="244" t="n">
        <v>0</v>
      </c>
      <c r="CR296" s="244" t="n">
        <v>0</v>
      </c>
      <c r="CS296" s="244" t="n">
        <v>0</v>
      </c>
      <c r="CT296" s="244" t="n">
        <v>0</v>
      </c>
      <c r="CU296" s="244" t="n">
        <v>0</v>
      </c>
      <c r="CV296" s="244" t="n">
        <v>0</v>
      </c>
      <c r="CW296" s="244" t="n">
        <v>0</v>
      </c>
      <c r="CX296" s="323" t="n">
        <v>0</v>
      </c>
      <c r="CY296" s="244" t="n">
        <v>0</v>
      </c>
      <c r="CZ296" s="244" t="n">
        <v>0</v>
      </c>
    </row>
    <row r="297" ht="13.15" customFormat="1" customHeight="1" s="315">
      <c r="A297" s="81">
        <f>A296</f>
        <v/>
      </c>
      <c r="B297" s="81">
        <f>B296</f>
        <v/>
      </c>
      <c r="C297" s="81" t="n"/>
      <c r="D297" s="20" t="n"/>
      <c r="E297" s="398" t="n"/>
      <c r="F297" s="69" t="inlineStr">
        <is>
          <t>Estimated Monthly Premium</t>
        </is>
      </c>
      <c r="G297" s="94">
        <f>SUM(G293:G296)</f>
        <v/>
      </c>
      <c r="H297" s="401">
        <f>SUMPRODUCT(H293:H296,$G293:$G296)</f>
        <v/>
      </c>
      <c r="I297" s="401">
        <f>SUMPRODUCT(I293:I296,$G293:$G296)</f>
        <v/>
      </c>
      <c r="J297" s="401">
        <f>SUMPRODUCT(J293:J296,$G293:$G296)</f>
        <v/>
      </c>
      <c r="K297" s="402" t="n"/>
      <c r="L297" s="402" t="n"/>
      <c r="M297" s="402" t="n"/>
      <c r="N297" s="94" t="n">
        <v>0</v>
      </c>
      <c r="O297" s="94" t="n">
        <v>0</v>
      </c>
      <c r="P297" s="94" t="n">
        <v>0</v>
      </c>
      <c r="Q297" s="94" t="n">
        <v>0</v>
      </c>
      <c r="R297" s="94" t="n">
        <v>1</v>
      </c>
      <c r="S297" s="94">
        <f>SUM(S293:S296)</f>
        <v/>
      </c>
      <c r="T297" s="94">
        <f>SUM(T293:T296)</f>
        <v/>
      </c>
      <c r="U297" s="94">
        <f>SUM(U293:U296)</f>
        <v/>
      </c>
      <c r="V297" s="94">
        <f>SUM(V293:V296)</f>
        <v/>
      </c>
      <c r="W297" s="94">
        <f>SUM(W293:W296)</f>
        <v/>
      </c>
      <c r="X297" s="94">
        <f>SUM(X293:X296)</f>
        <v/>
      </c>
      <c r="Y297" s="94">
        <f>SUM(Y293:Y296)</f>
        <v/>
      </c>
      <c r="Z297" s="94">
        <f>SUM(Z293:Z296)</f>
        <v/>
      </c>
      <c r="AA297" s="94">
        <f>SUM(AA293:AA296)</f>
        <v/>
      </c>
      <c r="AB297" s="94">
        <f>SUM(AB293:AB296)</f>
        <v/>
      </c>
      <c r="AC297" s="94">
        <f>SUM(AC293:AC296)</f>
        <v/>
      </c>
      <c r="AD297" s="94">
        <f>SUM(AD293:AD296)</f>
        <v/>
      </c>
      <c r="AE297" s="94">
        <f>SUM(AE293:AE296)</f>
        <v/>
      </c>
      <c r="AF297" s="94">
        <f>SUM(AF293:AF296)</f>
        <v/>
      </c>
      <c r="AG297" s="94">
        <f>SUM(AG293:AG296)</f>
        <v/>
      </c>
      <c r="AH297" s="94">
        <f>SUM(AH293:AH296)</f>
        <v/>
      </c>
      <c r="AI297" s="94">
        <f>SUM(AI293:AI296)</f>
        <v/>
      </c>
      <c r="AJ297" s="94">
        <f>SUM(AJ293:AJ296)</f>
        <v/>
      </c>
      <c r="AK297" s="94">
        <f>SUM(AK293:AK296)</f>
        <v/>
      </c>
      <c r="AL297" s="94">
        <f>SUM(AL293:AL296)</f>
        <v/>
      </c>
      <c r="AM297" s="94">
        <f>SUM(AM293:AM296)</f>
        <v/>
      </c>
      <c r="AN297" s="94">
        <f>SUM(AN293:AN296)</f>
        <v/>
      </c>
      <c r="AO297" s="94">
        <f>SUM(AO293:AO296)</f>
        <v/>
      </c>
      <c r="AP297" s="94">
        <f>SUM(AP293:AP296)</f>
        <v/>
      </c>
      <c r="AQ297" s="94">
        <f>SUM(AQ293:AQ296)</f>
        <v/>
      </c>
      <c r="AR297" s="94">
        <f>SUM(AR293:AR296)</f>
        <v/>
      </c>
      <c r="AS297" s="94">
        <f>SUM(AS293:AS296)</f>
        <v/>
      </c>
      <c r="AT297" s="94">
        <f>SUM(AT293:AT296)</f>
        <v/>
      </c>
      <c r="AU297" s="94">
        <f>SUM(AU293:AU296)</f>
        <v/>
      </c>
      <c r="AV297" s="94">
        <f>SUM(AV293:AV296)</f>
        <v/>
      </c>
      <c r="AW297" s="94">
        <f>SUM(AW293:AW296)</f>
        <v/>
      </c>
      <c r="AX297" s="94">
        <f>SUM(AX293:AX296)</f>
        <v/>
      </c>
      <c r="AY297" s="94">
        <f>SUM(AY293:AY296)</f>
        <v/>
      </c>
      <c r="AZ297" s="94">
        <f>SUM(AZ293:AZ296)</f>
        <v/>
      </c>
      <c r="BA297" s="94">
        <f>SUM(BA293:BA296)</f>
        <v/>
      </c>
      <c r="BB297" s="94">
        <f>SUM(BB293:BB296)</f>
        <v/>
      </c>
      <c r="BC297" s="94">
        <f>SUM(BC293:BC296)</f>
        <v/>
      </c>
      <c r="BD297" s="94">
        <f>SUM(BD293:BD296)</f>
        <v/>
      </c>
      <c r="BE297" s="94">
        <f>SUM(BE293:BE296)</f>
        <v/>
      </c>
      <c r="BF297" s="94">
        <f>SUM(BF293:BF296)</f>
        <v/>
      </c>
      <c r="BG297" s="94">
        <f>SUM(BG293:BG296)</f>
        <v/>
      </c>
      <c r="BH297" s="94">
        <f>SUM(BH293:BH296)</f>
        <v/>
      </c>
      <c r="BI297" s="94">
        <f>SUM(BI293:BI296)</f>
        <v/>
      </c>
      <c r="BJ297" s="94">
        <f>SUM(BJ293:BJ296)</f>
        <v/>
      </c>
      <c r="BK297" s="94">
        <f>SUM(BK293:BK296)</f>
        <v/>
      </c>
      <c r="BL297" s="94">
        <f>SUM(BL293:BL296)</f>
        <v/>
      </c>
      <c r="BM297" s="94">
        <f>SUM(BM293:BM296)</f>
        <v/>
      </c>
      <c r="BN297" s="94">
        <f>SUM(BN293:BN296)</f>
        <v/>
      </c>
      <c r="BO297" s="94">
        <f>SUM(BO293:BO296)</f>
        <v/>
      </c>
      <c r="BP297" s="94">
        <f>SUM(BP293:BP296)</f>
        <v/>
      </c>
      <c r="BQ297" s="94">
        <f>SUM(BQ293:BQ296)</f>
        <v/>
      </c>
      <c r="BR297" s="94">
        <f>SUM(BR293:BR296)</f>
        <v/>
      </c>
      <c r="BS297" s="94">
        <f>SUM(BS293:BS296)</f>
        <v/>
      </c>
      <c r="BT297" s="94">
        <f>SUM(BT293:BT296)</f>
        <v/>
      </c>
      <c r="BU297" s="94">
        <f>SUM(BU293:BU296)</f>
        <v/>
      </c>
      <c r="BV297" s="94">
        <f>SUM(BV293:BV296)</f>
        <v/>
      </c>
      <c r="BW297" s="94">
        <f>SUM(BW293:BW296)</f>
        <v/>
      </c>
      <c r="BX297" s="94">
        <f>SUM(BX293:BX296)</f>
        <v/>
      </c>
      <c r="BY297" s="94">
        <f>SUM(BY293:BY296)</f>
        <v/>
      </c>
      <c r="BZ297" s="94">
        <f>SUM(BZ293:BZ296)</f>
        <v/>
      </c>
      <c r="CA297" s="94">
        <f>SUM(CA293:CA296)</f>
        <v/>
      </c>
      <c r="CB297" s="94">
        <f>SUM(CB293:CB296)</f>
        <v/>
      </c>
      <c r="CC297" s="94">
        <f>SUM(CC293:CC296)</f>
        <v/>
      </c>
      <c r="CD297" s="94">
        <f>SUM(CD293:CD296)</f>
        <v/>
      </c>
      <c r="CE297" s="94">
        <f>SUM(CE293:CE296)</f>
        <v/>
      </c>
      <c r="CF297" s="94">
        <f>SUM(CF293:CF296)</f>
        <v/>
      </c>
      <c r="CG297" s="94">
        <f>SUM(CG293:CG296)</f>
        <v/>
      </c>
      <c r="CH297" s="94">
        <f>SUM(CH293:CH296)</f>
        <v/>
      </c>
      <c r="CI297" s="94">
        <f>SUM(CI293:CI296)</f>
        <v/>
      </c>
      <c r="CJ297" s="94">
        <f>SUM(CJ293:CJ296)</f>
        <v/>
      </c>
      <c r="CK297" s="94">
        <f>SUM(CK293:CK296)</f>
        <v/>
      </c>
      <c r="CL297" s="94">
        <f>SUM(CL293:CL296)</f>
        <v/>
      </c>
      <c r="CM297" s="94">
        <f>SUM(CM293:CM296)</f>
        <v/>
      </c>
      <c r="CN297" s="94">
        <f>SUM(CN293:CN296)</f>
        <v/>
      </c>
      <c r="CO297" s="94">
        <f>SUM(CO293:CO296)</f>
        <v/>
      </c>
      <c r="CP297" s="94">
        <f>SUM(CP293:CP296)</f>
        <v/>
      </c>
      <c r="CQ297" s="94">
        <f>SUM(CQ293:CQ296)</f>
        <v/>
      </c>
      <c r="CR297" s="94">
        <f>SUM(CR293:CR296)</f>
        <v/>
      </c>
      <c r="CS297" s="94">
        <f>SUM(CS293:CS296)</f>
        <v/>
      </c>
      <c r="CT297" s="94">
        <f>SUM(CT293:CT296)</f>
        <v/>
      </c>
      <c r="CU297" s="94" t="n">
        <v>0</v>
      </c>
      <c r="CV297" s="94">
        <f>SUM(CV293:CV296)</f>
        <v/>
      </c>
      <c r="CW297" s="94">
        <f>SUM(CW293:CW296)</f>
        <v/>
      </c>
      <c r="CX297" s="94">
        <f>SUM(CX293:CX296)</f>
        <v/>
      </c>
      <c r="CY297" s="94">
        <f>SUM(CY293:CY296)</f>
        <v/>
      </c>
      <c r="CZ297" s="94">
        <f>SUM(CZ293:CZ296)</f>
        <v/>
      </c>
    </row>
    <row r="298" ht="13.15" customFormat="1" customHeight="1" s="315">
      <c r="A298" s="81">
        <f>A297</f>
        <v/>
      </c>
      <c r="B298" s="81">
        <f>B297</f>
        <v/>
      </c>
      <c r="C298" s="81" t="n"/>
      <c r="D298" s="20" t="n"/>
      <c r="E298" s="398" t="n"/>
      <c r="F298" s="12" t="n"/>
      <c r="G298" s="16" t="n"/>
      <c r="H298" s="403" t="n"/>
      <c r="I298" s="403" t="n"/>
      <c r="J298" s="403" t="n"/>
      <c r="K298" s="404" t="n"/>
      <c r="L298" s="404" t="n"/>
      <c r="M298" s="404" t="n"/>
      <c r="N298" s="16" t="n"/>
      <c r="O298" s="16" t="n"/>
      <c r="P298" s="16" t="n"/>
      <c r="Q298" s="16" t="n"/>
      <c r="R298" s="16" t="n"/>
      <c r="S298" s="16" t="n"/>
      <c r="T298" s="16" t="n"/>
      <c r="U298" s="16" t="n"/>
      <c r="V298" s="16" t="n"/>
      <c r="W298" s="16" t="n"/>
      <c r="X298" s="16" t="n"/>
      <c r="Y298" s="16" t="n"/>
      <c r="Z298" s="16" t="n"/>
      <c r="AA298" s="16" t="n"/>
      <c r="AB298" s="16" t="n"/>
      <c r="AC298" s="16" t="n"/>
      <c r="AD298" s="16" t="n"/>
      <c r="AE298" s="16" t="n"/>
      <c r="AF298" s="16" t="n"/>
      <c r="AG298" s="16" t="n"/>
      <c r="AH298" s="16" t="n"/>
      <c r="AI298" s="16" t="n"/>
      <c r="AJ298" s="16" t="n"/>
      <c r="AK298" s="16" t="n"/>
      <c r="AL298" s="16" t="n"/>
      <c r="AM298" s="16" t="n"/>
      <c r="AN298" s="16" t="n"/>
      <c r="AO298" s="16" t="n"/>
      <c r="AP298" s="16" t="n"/>
      <c r="AQ298" s="16" t="n"/>
      <c r="AR298" s="16" t="n"/>
      <c r="AS298" s="16" t="n"/>
      <c r="AT298" s="16" t="n"/>
      <c r="AU298" s="16" t="n"/>
      <c r="AV298" s="16" t="n"/>
      <c r="AW298" s="16" t="n"/>
      <c r="AX298" s="16" t="n"/>
      <c r="AY298" s="16" t="n"/>
      <c r="AZ298" s="16" t="n"/>
      <c r="BA298" s="16" t="n"/>
      <c r="BB298" s="16" t="n"/>
      <c r="BC298" s="16" t="n"/>
      <c r="BD298" s="16" t="n"/>
      <c r="BE298" s="16" t="n"/>
      <c r="BF298" s="16" t="n"/>
      <c r="BG298" s="16" t="n"/>
      <c r="BH298" s="16" t="n"/>
      <c r="BI298" s="16" t="n"/>
      <c r="BJ298" s="16" t="n"/>
      <c r="BK298" s="16" t="n"/>
      <c r="BL298" s="16" t="n"/>
      <c r="BM298" s="16" t="n"/>
      <c r="BN298" s="16" t="n"/>
      <c r="BO298" s="16" t="n"/>
      <c r="BP298" s="16" t="n"/>
      <c r="BQ298" s="16" t="n"/>
      <c r="BR298" s="16" t="n"/>
      <c r="BS298" s="16" t="n"/>
      <c r="BT298" s="16" t="n"/>
      <c r="BU298" s="16" t="n"/>
      <c r="BV298" s="16" t="n"/>
      <c r="BW298" s="16" t="n"/>
      <c r="BX298" s="16" t="n"/>
      <c r="BY298" s="16" t="n"/>
      <c r="BZ298" s="16" t="n"/>
      <c r="CA298" s="16" t="n"/>
      <c r="CB298" s="16" t="n"/>
      <c r="CC298" s="16" t="n"/>
      <c r="CD298" s="16" t="n"/>
      <c r="CE298" s="16" t="n"/>
      <c r="CF298" s="16" t="n"/>
      <c r="CG298" s="16" t="n"/>
      <c r="CH298" s="16" t="n"/>
      <c r="CI298" s="16" t="n"/>
      <c r="CJ298" s="16" t="n"/>
      <c r="CK298" s="16" t="n"/>
      <c r="CL298" s="16" t="n"/>
      <c r="CM298" s="16" t="n"/>
      <c r="CN298" s="16" t="n"/>
      <c r="CO298" s="16" t="n"/>
      <c r="CP298" s="16" t="n"/>
      <c r="CQ298" s="16" t="n"/>
      <c r="CR298" s="16" t="n"/>
      <c r="CS298" s="16" t="n"/>
      <c r="CT298" s="16" t="n"/>
      <c r="CU298" s="16" t="n"/>
      <c r="CV298" s="16" t="n"/>
      <c r="CW298" s="16" t="n"/>
      <c r="CX298" s="16" t="n"/>
      <c r="CY298" s="16" t="n"/>
      <c r="CZ298" s="16" t="n"/>
    </row>
    <row r="299" ht="13.15" customHeight="1">
      <c r="A299" s="81">
        <f>A298</f>
        <v/>
      </c>
      <c r="B299" s="81">
        <f>B298</f>
        <v/>
      </c>
      <c r="D299" s="71" t="inlineStr">
        <is>
          <t>Total Medical Monthly</t>
        </is>
      </c>
      <c r="E299" s="405" t="n"/>
      <c r="F299" s="29" t="inlineStr">
        <is>
          <t>Total Medical Employees</t>
        </is>
      </c>
      <c r="G299" s="30">
        <f>+G291+G297</f>
        <v/>
      </c>
      <c r="H299" s="406">
        <f>H291+H297</f>
        <v/>
      </c>
      <c r="I299" s="406">
        <f>I291+I297</f>
        <v/>
      </c>
      <c r="J299" s="406">
        <f>J291+J297</f>
        <v/>
      </c>
      <c r="K299" s="407" t="n"/>
      <c r="L299" s="407" t="n"/>
      <c r="M299" s="407" t="n"/>
      <c r="N299" s="30" t="n">
        <v>23</v>
      </c>
      <c r="O299" s="30" t="n">
        <v>23</v>
      </c>
      <c r="P299" s="30" t="n">
        <v>23</v>
      </c>
      <c r="Q299" s="30" t="n">
        <v>25</v>
      </c>
      <c r="R299" s="30" t="n">
        <v>25</v>
      </c>
      <c r="S299" s="30">
        <f>+S291+S297</f>
        <v/>
      </c>
      <c r="T299" s="30">
        <f>+T291+T297</f>
        <v/>
      </c>
      <c r="U299" s="30">
        <f>+U291+U297</f>
        <v/>
      </c>
      <c r="V299" s="30">
        <f>+V291+V297</f>
        <v/>
      </c>
      <c r="W299" s="30">
        <f>+W291+W297</f>
        <v/>
      </c>
      <c r="X299" s="30">
        <f>+X291+X297</f>
        <v/>
      </c>
      <c r="Y299" s="30">
        <f>+Y291+Y297</f>
        <v/>
      </c>
      <c r="Z299" s="30">
        <f>+Z291+Z297</f>
        <v/>
      </c>
      <c r="AA299" s="30">
        <f>+AA291+AA297</f>
        <v/>
      </c>
      <c r="AB299" s="30">
        <f>+AB291+AB297</f>
        <v/>
      </c>
      <c r="AC299" s="30">
        <f>+AC291+AC297</f>
        <v/>
      </c>
      <c r="AD299" s="30">
        <f>+AD291+AD297</f>
        <v/>
      </c>
      <c r="AE299" s="30">
        <f>+AE291+AE297</f>
        <v/>
      </c>
      <c r="AF299" s="30">
        <f>+AF291+AF297</f>
        <v/>
      </c>
      <c r="AG299" s="30">
        <f>+AG291+AG297</f>
        <v/>
      </c>
      <c r="AH299" s="30">
        <f>+AH291+AH297</f>
        <v/>
      </c>
      <c r="AI299" s="30">
        <f>+AI291+AI297</f>
        <v/>
      </c>
      <c r="AJ299" s="30">
        <f>+AJ291+AJ297</f>
        <v/>
      </c>
      <c r="AK299" s="30">
        <f>+AK291+AK297</f>
        <v/>
      </c>
      <c r="AL299" s="30">
        <f>+AL291+AL297</f>
        <v/>
      </c>
      <c r="AM299" s="30">
        <f>+AM291+AM297</f>
        <v/>
      </c>
      <c r="AN299" s="30">
        <f>+AN291+AN297</f>
        <v/>
      </c>
      <c r="AO299" s="30">
        <f>+AO291+AO297</f>
        <v/>
      </c>
      <c r="AP299" s="30">
        <f>+AP291+AP297</f>
        <v/>
      </c>
      <c r="AQ299" s="30">
        <f>+AQ291+AQ297</f>
        <v/>
      </c>
      <c r="AR299" s="30">
        <f>+AR291+AR297</f>
        <v/>
      </c>
      <c r="AS299" s="30">
        <f>+AS291+AS297</f>
        <v/>
      </c>
      <c r="AT299" s="30">
        <f>+AT291+AT297</f>
        <v/>
      </c>
      <c r="AU299" s="30">
        <f>+AU291+AU297</f>
        <v/>
      </c>
      <c r="AV299" s="30">
        <f>+AV291+AV297</f>
        <v/>
      </c>
      <c r="AW299" s="30">
        <f>+AW291+AW297</f>
        <v/>
      </c>
      <c r="AX299" s="30">
        <f>+AX291+AX297</f>
        <v/>
      </c>
      <c r="AY299" s="30">
        <f>+AY291+AY297</f>
        <v/>
      </c>
      <c r="AZ299" s="30">
        <f>+AZ291+AZ297</f>
        <v/>
      </c>
      <c r="BA299" s="30">
        <f>+BA291+BA297</f>
        <v/>
      </c>
      <c r="BB299" s="30">
        <f>+BB291+BB297</f>
        <v/>
      </c>
      <c r="BC299" s="30">
        <f>+BC291+BC297</f>
        <v/>
      </c>
      <c r="BD299" s="30">
        <f>+BD291+BD297</f>
        <v/>
      </c>
      <c r="BE299" s="30">
        <f>+BE291+BE297</f>
        <v/>
      </c>
      <c r="BF299" s="30">
        <f>+BF291+BF297</f>
        <v/>
      </c>
      <c r="BG299" s="30">
        <f>+BG291+BG297</f>
        <v/>
      </c>
      <c r="BH299" s="30">
        <f>+BH291+BH297</f>
        <v/>
      </c>
      <c r="BI299" s="30">
        <f>+BI291+BI297</f>
        <v/>
      </c>
      <c r="BJ299" s="30">
        <f>+BJ291+BJ297</f>
        <v/>
      </c>
      <c r="BK299" s="30">
        <f>+BK291+BK297</f>
        <v/>
      </c>
      <c r="BL299" s="30">
        <f>+BL291+BL297</f>
        <v/>
      </c>
      <c r="BM299" s="30">
        <f>+BM291+BM297</f>
        <v/>
      </c>
      <c r="BN299" s="30">
        <f>+BN291+BN297</f>
        <v/>
      </c>
      <c r="BO299" s="30">
        <f>+BO291+BO297</f>
        <v/>
      </c>
      <c r="BP299" s="30">
        <f>+BP291+BP297</f>
        <v/>
      </c>
      <c r="BQ299" s="30">
        <f>+BQ291+BQ297</f>
        <v/>
      </c>
      <c r="BR299" s="30">
        <f>+BR291+BR297</f>
        <v/>
      </c>
      <c r="BS299" s="30">
        <f>+BS291+BS297</f>
        <v/>
      </c>
      <c r="BT299" s="30">
        <f>+BT291+BT297</f>
        <v/>
      </c>
      <c r="BU299" s="30">
        <f>+BU291+BU297</f>
        <v/>
      </c>
      <c r="BV299" s="30">
        <f>+BV291+BV297</f>
        <v/>
      </c>
      <c r="BW299" s="30">
        <f>+BW291+BW297</f>
        <v/>
      </c>
      <c r="BX299" s="30">
        <f>+BX291+BX297</f>
        <v/>
      </c>
      <c r="BY299" s="30">
        <f>+BY291+BY297</f>
        <v/>
      </c>
      <c r="BZ299" s="30">
        <f>+BZ291+BZ297</f>
        <v/>
      </c>
      <c r="CA299" s="30">
        <f>+CA291+CA297</f>
        <v/>
      </c>
      <c r="CB299" s="30">
        <f>+CB291+CB297</f>
        <v/>
      </c>
      <c r="CC299" s="30">
        <f>+CC291+CC297</f>
        <v/>
      </c>
      <c r="CD299" s="30">
        <f>+CD291+CD297</f>
        <v/>
      </c>
      <c r="CE299" s="30">
        <f>+CE291+CE297</f>
        <v/>
      </c>
      <c r="CF299" s="30">
        <f>+CF291+CF297</f>
        <v/>
      </c>
      <c r="CG299" s="30">
        <f>+CG291+CG297</f>
        <v/>
      </c>
      <c r="CH299" s="30">
        <f>+CH291+CH297</f>
        <v/>
      </c>
      <c r="CI299" s="30">
        <f>+CI291+CI297</f>
        <v/>
      </c>
      <c r="CJ299" s="30">
        <f>+CJ291+CJ297</f>
        <v/>
      </c>
      <c r="CK299" s="30">
        <f>+CK291+CK297</f>
        <v/>
      </c>
      <c r="CL299" s="30">
        <f>+CL291+CL297</f>
        <v/>
      </c>
      <c r="CM299" s="30">
        <f>+CM291+CM297</f>
        <v/>
      </c>
      <c r="CN299" s="30">
        <f>+CN291+CN297</f>
        <v/>
      </c>
      <c r="CO299" s="30">
        <f>+CO291+CO297</f>
        <v/>
      </c>
      <c r="CP299" s="30">
        <f>+CP291+CP297</f>
        <v/>
      </c>
      <c r="CQ299" s="30">
        <f>+CQ291+CQ297</f>
        <v/>
      </c>
      <c r="CR299" s="30">
        <f>+CR291+CR297</f>
        <v/>
      </c>
      <c r="CS299" s="30">
        <f>+CS291+CS297</f>
        <v/>
      </c>
      <c r="CT299" s="30">
        <f>+CT291+CT297</f>
        <v/>
      </c>
      <c r="CU299" s="30" t="n">
        <v>33</v>
      </c>
      <c r="CV299" s="30">
        <f>+CV291+CV297</f>
        <v/>
      </c>
      <c r="CW299" s="30">
        <f>+CW291+CW297</f>
        <v/>
      </c>
      <c r="CX299" s="30">
        <f>+CX291+CX297</f>
        <v/>
      </c>
      <c r="CY299" s="30">
        <f>+CY291+CY297</f>
        <v/>
      </c>
      <c r="CZ299" s="30">
        <f>+CZ291+CZ297</f>
        <v/>
      </c>
    </row>
    <row r="300" ht="13.15" customHeight="1">
      <c r="A300" s="81">
        <f>A299</f>
        <v/>
      </c>
      <c r="B300" s="81">
        <f>B299</f>
        <v/>
      </c>
      <c r="D300" s="71" t="inlineStr">
        <is>
          <t>Total Medical Annual</t>
        </is>
      </c>
      <c r="E300" s="29" t="n"/>
      <c r="F300" s="89" t="n"/>
      <c r="G300" s="30" t="n"/>
      <c r="H300" s="406">
        <f>H299*12</f>
        <v/>
      </c>
      <c r="I300" s="406">
        <f>I299*12</f>
        <v/>
      </c>
      <c r="J300" s="406">
        <f>J299*12</f>
        <v/>
      </c>
      <c r="K300" s="407" t="n"/>
      <c r="L300" s="407" t="n"/>
      <c r="M300" s="407" t="n"/>
      <c r="N300" s="30" t="n"/>
      <c r="O300" s="30" t="n"/>
      <c r="P300" s="30" t="n"/>
      <c r="Q300" s="30" t="n"/>
      <c r="R300" s="30" t="n"/>
      <c r="S300" s="30" t="n"/>
      <c r="T300" s="30" t="n"/>
      <c r="U300" s="30" t="n"/>
      <c r="V300" s="30" t="n"/>
      <c r="W300" s="30" t="n"/>
      <c r="X300" s="30" t="n"/>
      <c r="Y300" s="30" t="n"/>
      <c r="Z300" s="30" t="n"/>
      <c r="AA300" s="30" t="n"/>
      <c r="AB300" s="30" t="n"/>
      <c r="AC300" s="30" t="n"/>
      <c r="AD300" s="30" t="n"/>
      <c r="AE300" s="30" t="n"/>
      <c r="AF300" s="30" t="n"/>
      <c r="AG300" s="30" t="n"/>
      <c r="AH300" s="30" t="n"/>
      <c r="AI300" s="30" t="n"/>
      <c r="AJ300" s="30" t="n"/>
      <c r="AK300" s="30" t="n"/>
      <c r="AL300" s="30" t="n"/>
      <c r="AM300" s="30" t="n"/>
      <c r="AN300" s="30" t="n"/>
      <c r="AO300" s="30" t="n"/>
      <c r="AP300" s="30" t="n"/>
      <c r="AQ300" s="30" t="n"/>
      <c r="AR300" s="30" t="n"/>
      <c r="AS300" s="30" t="n"/>
      <c r="AT300" s="30" t="n"/>
      <c r="AU300" s="30" t="n"/>
      <c r="AV300" s="30" t="n"/>
      <c r="AW300" s="30" t="n"/>
      <c r="AX300" s="30" t="n"/>
      <c r="AY300" s="30" t="n"/>
      <c r="AZ300" s="30" t="n"/>
      <c r="BA300" s="30" t="n"/>
      <c r="BB300" s="30" t="n"/>
      <c r="BC300" s="30" t="n"/>
      <c r="BD300" s="30" t="n"/>
      <c r="BE300" s="30" t="n"/>
      <c r="BF300" s="30" t="n"/>
      <c r="BG300" s="30" t="n"/>
      <c r="BH300" s="30" t="n"/>
      <c r="BI300" s="30" t="n"/>
      <c r="BJ300" s="30" t="n"/>
      <c r="BK300" s="30" t="n"/>
      <c r="BL300" s="30" t="n"/>
      <c r="BM300" s="30" t="n"/>
      <c r="BN300" s="30" t="n"/>
      <c r="BO300" s="30" t="n"/>
      <c r="BP300" s="30" t="n"/>
      <c r="BQ300" s="30" t="n"/>
      <c r="BR300" s="30" t="n"/>
      <c r="BS300" s="30" t="n"/>
      <c r="BT300" s="30" t="n"/>
      <c r="BU300" s="30" t="n"/>
      <c r="BV300" s="30" t="n"/>
      <c r="BW300" s="30" t="n"/>
      <c r="BX300" s="30" t="n"/>
      <c r="BY300" s="30" t="n"/>
      <c r="BZ300" s="30" t="n"/>
      <c r="CA300" s="30" t="n"/>
      <c r="CB300" s="30" t="n"/>
      <c r="CC300" s="30" t="n"/>
      <c r="CD300" s="30" t="n"/>
      <c r="CE300" s="30" t="n"/>
      <c r="CF300" s="30" t="n"/>
      <c r="CG300" s="30" t="n"/>
      <c r="CH300" s="30" t="n"/>
      <c r="CI300" s="30" t="n"/>
      <c r="CJ300" s="30" t="n"/>
      <c r="CK300" s="30" t="n"/>
      <c r="CL300" s="30" t="n"/>
      <c r="CM300" s="30" t="n"/>
      <c r="CN300" s="30" t="n"/>
      <c r="CO300" s="30" t="n"/>
      <c r="CP300" s="30" t="n"/>
      <c r="CQ300" s="30" t="n"/>
      <c r="CR300" s="30" t="n"/>
      <c r="CS300" s="30" t="n"/>
      <c r="CT300" s="30" t="n"/>
      <c r="CU300" s="30" t="n"/>
      <c r="CV300" s="30" t="n"/>
      <c r="CW300" s="30" t="n"/>
      <c r="CX300" s="30" t="n"/>
      <c r="CY300" s="30" t="n"/>
      <c r="CZ300" s="30" t="n"/>
    </row>
    <row r="301" ht="13.15" customHeight="1">
      <c r="A301" s="81">
        <f>A300</f>
        <v/>
      </c>
      <c r="B301" s="81">
        <f>B300</f>
        <v/>
      </c>
      <c r="D301" s="28" t="n"/>
      <c r="E301" s="90" t="n"/>
      <c r="F301" s="91" t="n"/>
      <c r="G301" s="91" t="n"/>
      <c r="H301" s="388" t="n"/>
      <c r="I301" s="388" t="n"/>
      <c r="J301" s="388" t="n"/>
      <c r="K301" s="389" t="n"/>
      <c r="L301" s="389" t="n"/>
      <c r="M301" s="389" t="n"/>
      <c r="N301" s="91" t="n"/>
      <c r="O301" s="91" t="n"/>
      <c r="P301" s="91" t="n"/>
      <c r="Q301" s="91" t="n"/>
      <c r="R301" s="91" t="n"/>
      <c r="S301" s="91" t="n"/>
      <c r="T301" s="91" t="n"/>
      <c r="U301" s="91" t="n"/>
      <c r="V301" s="91" t="n"/>
      <c r="W301" s="91" t="n"/>
      <c r="X301" s="91" t="n"/>
      <c r="Y301" s="91" t="n"/>
      <c r="Z301" s="91" t="n"/>
      <c r="AA301" s="91" t="n"/>
      <c r="AB301" s="91" t="n"/>
      <c r="AC301" s="91" t="n"/>
      <c r="AD301" s="91" t="n"/>
      <c r="AE301" s="91" t="n"/>
      <c r="AF301" s="91" t="n"/>
      <c r="AG301" s="91" t="n"/>
      <c r="AH301" s="91" t="n"/>
      <c r="AI301" s="91" t="n"/>
      <c r="AJ301" s="91" t="n"/>
      <c r="AK301" s="91" t="n"/>
      <c r="AL301" s="91" t="n"/>
      <c r="AM301" s="91" t="n"/>
      <c r="AN301" s="91" t="n"/>
      <c r="AO301" s="91" t="n"/>
      <c r="AP301" s="91" t="n"/>
      <c r="AQ301" s="91" t="n"/>
      <c r="AR301" s="91" t="n"/>
      <c r="AS301" s="91" t="n"/>
      <c r="AT301" s="91" t="n"/>
      <c r="AU301" s="91" t="n"/>
      <c r="AV301" s="91" t="n"/>
      <c r="AW301" s="91" t="n"/>
      <c r="AX301" s="91" t="n"/>
      <c r="AY301" s="91" t="n"/>
      <c r="AZ301" s="91" t="n"/>
      <c r="BA301" s="91" t="n"/>
      <c r="BB301" s="91" t="n"/>
      <c r="BC301" s="91" t="n"/>
      <c r="BD301" s="91" t="n"/>
      <c r="BE301" s="91" t="n"/>
      <c r="BF301" s="91" t="n"/>
      <c r="BG301" s="91" t="n"/>
      <c r="BH301" s="91" t="n"/>
      <c r="BI301" s="91" t="n"/>
      <c r="BJ301" s="91" t="n"/>
      <c r="BK301" s="91" t="n"/>
      <c r="BL301" s="91" t="n"/>
      <c r="BM301" s="91" t="n"/>
      <c r="BN301" s="91" t="n"/>
      <c r="BO301" s="91" t="n"/>
      <c r="BP301" s="91" t="n"/>
      <c r="BQ301" s="91" t="n"/>
      <c r="BR301" s="91" t="n"/>
      <c r="BS301" s="91" t="n"/>
      <c r="BT301" s="91" t="n"/>
      <c r="BU301" s="91" t="n"/>
      <c r="BV301" s="91" t="n"/>
      <c r="BW301" s="91" t="n"/>
      <c r="BX301" s="91" t="n"/>
      <c r="BY301" s="91" t="n"/>
      <c r="BZ301" s="91" t="n"/>
      <c r="CA301" s="91" t="n"/>
      <c r="CB301" s="91" t="n"/>
      <c r="CC301" s="91" t="n"/>
      <c r="CD301" s="91" t="n"/>
      <c r="CE301" s="91" t="n"/>
      <c r="CF301" s="91" t="n"/>
      <c r="CG301" s="91" t="n"/>
      <c r="CH301" s="91" t="n"/>
      <c r="CI301" s="91" t="n"/>
      <c r="CJ301" s="91" t="n"/>
      <c r="CK301" s="91" t="n"/>
      <c r="CL301" s="91" t="n"/>
      <c r="CM301" s="91" t="n"/>
      <c r="CN301" s="91" t="n"/>
      <c r="CO301" s="91" t="n"/>
      <c r="CP301" s="91" t="n"/>
      <c r="CQ301" s="91" t="n"/>
      <c r="CR301" s="91" t="n"/>
      <c r="CS301" s="91" t="n"/>
      <c r="CT301" s="91" t="n"/>
      <c r="CU301" s="91" t="n"/>
      <c r="CV301" s="91" t="n"/>
      <c r="CW301" s="91" t="n"/>
      <c r="CX301" s="91" t="n"/>
      <c r="CY301" s="91" t="n"/>
      <c r="CZ301" s="91" t="n"/>
    </row>
    <row r="302" ht="13.15" customFormat="1" customHeight="1" s="83">
      <c r="A302" s="81">
        <f>D302</f>
        <v/>
      </c>
      <c r="B302" s="81">
        <f>B301</f>
        <v/>
      </c>
      <c r="C302" s="81" t="n"/>
      <c r="D302" s="76" t="inlineStr">
        <is>
          <t>Hospitality - Client ID H3290</t>
        </is>
      </c>
      <c r="E302" s="390" t="n"/>
      <c r="F302" s="78" t="n"/>
      <c r="G302" s="111" t="n"/>
      <c r="H302" s="391" t="n"/>
      <c r="I302" s="391" t="n"/>
      <c r="J302" s="392" t="n"/>
      <c r="K302" s="393" t="n"/>
      <c r="L302" s="393" t="n"/>
      <c r="M302" s="393" t="n"/>
      <c r="N302" s="111" t="n"/>
      <c r="O302" s="111" t="n"/>
      <c r="P302" s="111" t="n"/>
      <c r="Q302" s="111" t="n"/>
      <c r="R302" s="111" t="n"/>
      <c r="S302" s="111" t="n"/>
      <c r="T302" s="111" t="n"/>
      <c r="U302" s="111" t="n"/>
      <c r="V302" s="111" t="n"/>
      <c r="W302" s="111" t="n"/>
      <c r="X302" s="111" t="n"/>
      <c r="Y302" s="111" t="n"/>
      <c r="Z302" s="111" t="n"/>
      <c r="AA302" s="111" t="n"/>
      <c r="AB302" s="111" t="n"/>
      <c r="AC302" s="111" t="n"/>
      <c r="AD302" s="111" t="n"/>
      <c r="AE302" s="111" t="n"/>
      <c r="AF302" s="111" t="n"/>
      <c r="AG302" s="111" t="n"/>
      <c r="AH302" s="111" t="n"/>
      <c r="AI302" s="111" t="n"/>
      <c r="AJ302" s="111" t="n"/>
      <c r="AK302" s="111" t="n"/>
      <c r="AL302" s="111" t="n"/>
      <c r="AM302" s="111" t="n"/>
      <c r="AN302" s="111" t="n"/>
      <c r="AO302" s="111" t="n"/>
      <c r="AP302" s="111" t="n"/>
      <c r="AQ302" s="111" t="n"/>
      <c r="AR302" s="111" t="n"/>
      <c r="AS302" s="111" t="n"/>
      <c r="AT302" s="111" t="n"/>
      <c r="AU302" s="111" t="n"/>
      <c r="AV302" s="111" t="n"/>
      <c r="AW302" s="111" t="n"/>
      <c r="AX302" s="111" t="n"/>
      <c r="AY302" s="111" t="n"/>
      <c r="AZ302" s="111" t="n"/>
      <c r="BA302" s="111" t="n"/>
      <c r="BB302" s="111" t="n"/>
      <c r="BC302" s="111" t="n"/>
      <c r="BD302" s="111" t="n"/>
      <c r="BE302" s="111" t="n"/>
      <c r="BF302" s="111" t="n"/>
      <c r="BG302" s="111" t="n"/>
      <c r="BH302" s="111" t="n"/>
      <c r="BI302" s="111" t="n"/>
      <c r="BJ302" s="111" t="n"/>
      <c r="BK302" s="111" t="n"/>
      <c r="BL302" s="111" t="n"/>
      <c r="BM302" s="111" t="n"/>
      <c r="BN302" s="111" t="n"/>
      <c r="BO302" s="111" t="n"/>
      <c r="BP302" s="111" t="n"/>
      <c r="BQ302" s="111" t="n"/>
      <c r="BR302" s="111" t="n"/>
      <c r="BS302" s="111" t="n"/>
      <c r="BT302" s="111" t="n"/>
      <c r="BU302" s="111" t="n"/>
      <c r="BV302" s="111" t="n"/>
      <c r="BW302" s="111" t="n"/>
      <c r="BX302" s="111" t="n"/>
      <c r="BY302" s="111" t="n"/>
      <c r="BZ302" s="111" t="n"/>
      <c r="CA302" s="111" t="n"/>
      <c r="CB302" s="111" t="n"/>
      <c r="CC302" s="111" t="n"/>
      <c r="CD302" s="111" t="n"/>
      <c r="CE302" s="111" t="n"/>
      <c r="CF302" s="111" t="n"/>
      <c r="CG302" s="111" t="n"/>
      <c r="CH302" s="111" t="n"/>
      <c r="CI302" s="111" t="n"/>
      <c r="CJ302" s="111" t="n"/>
      <c r="CK302" s="111" t="n"/>
      <c r="CL302" s="111" t="n"/>
      <c r="CM302" s="111" t="n"/>
      <c r="CN302" s="111" t="n"/>
      <c r="CO302" s="111" t="n"/>
      <c r="CP302" s="111" t="n"/>
      <c r="CQ302" s="111" t="n"/>
      <c r="CR302" s="111" t="n"/>
      <c r="CS302" s="111" t="n"/>
      <c r="CT302" s="111" t="n"/>
      <c r="CU302" s="111" t="n"/>
      <c r="CV302" s="111" t="n"/>
      <c r="CW302" s="111" t="n"/>
      <c r="CX302" s="111" t="n"/>
      <c r="CY302" s="111" t="n"/>
      <c r="CZ302" s="111" t="n"/>
    </row>
    <row r="303" ht="13.15" customHeight="1">
      <c r="A303" s="81">
        <f>A302</f>
        <v/>
      </c>
      <c r="B303" s="81">
        <f>D303</f>
        <v/>
      </c>
      <c r="D303" s="64">
        <f>+$D$4</f>
        <v/>
      </c>
      <c r="E303" s="394">
        <f>E4</f>
        <v/>
      </c>
      <c r="F303" s="246" t="inlineStr">
        <is>
          <t>EE</t>
        </is>
      </c>
      <c r="G303" s="244" t="n">
        <v>0</v>
      </c>
      <c r="H303" s="396">
        <f>H4</f>
        <v/>
      </c>
      <c r="I303" s="396" t="n">
        <v>536.05</v>
      </c>
      <c r="J303" s="396">
        <f>H303-I303</f>
        <v/>
      </c>
      <c r="K303" s="397" t="n"/>
      <c r="L303" s="397" t="n"/>
      <c r="M303" s="397" t="n"/>
      <c r="N303" s="244" t="n">
        <v>4</v>
      </c>
      <c r="O303" s="244" t="n">
        <v>3</v>
      </c>
      <c r="P303" s="244" t="n">
        <v>3</v>
      </c>
      <c r="Q303" s="244" t="n">
        <v>2</v>
      </c>
      <c r="R303" s="244" t="n">
        <v>1</v>
      </c>
      <c r="S303" s="244" t="n">
        <v>1</v>
      </c>
      <c r="T303" s="244" t="n">
        <v>1</v>
      </c>
      <c r="U303" s="244" t="n">
        <v>1</v>
      </c>
      <c r="V303" s="244" t="n">
        <v>1</v>
      </c>
      <c r="W303" s="244" t="n">
        <v>0</v>
      </c>
      <c r="X303" s="244" t="n">
        <v>1</v>
      </c>
      <c r="Y303" s="244" t="n">
        <v>1</v>
      </c>
      <c r="Z303" s="244" t="n">
        <v>1</v>
      </c>
      <c r="AA303" s="244" t="n">
        <v>1</v>
      </c>
      <c r="AB303" s="244" t="n">
        <v>0</v>
      </c>
      <c r="AC303" s="244" t="n">
        <v>0</v>
      </c>
      <c r="AD303" s="244" t="n">
        <v>0</v>
      </c>
      <c r="AE303" s="244" t="n">
        <v>0</v>
      </c>
      <c r="AF303" s="244" t="n">
        <v>0</v>
      </c>
      <c r="AG303" s="244" t="n">
        <v>0</v>
      </c>
      <c r="AH303" s="244" t="n">
        <v>0</v>
      </c>
      <c r="AI303" s="244" t="n">
        <v>0</v>
      </c>
      <c r="AJ303" s="244" t="n">
        <v>0</v>
      </c>
      <c r="AK303" s="244" t="n">
        <v>0</v>
      </c>
      <c r="AL303" s="244" t="n">
        <v>0</v>
      </c>
      <c r="AM303" s="244" t="n">
        <v>0</v>
      </c>
      <c r="AN303" s="244" t="n">
        <v>0</v>
      </c>
      <c r="AO303" s="244" t="n">
        <v>0</v>
      </c>
      <c r="AP303" s="244" t="n">
        <v>0</v>
      </c>
      <c r="AQ303" s="244" t="n">
        <v>0</v>
      </c>
      <c r="AR303" s="244" t="n">
        <v>0</v>
      </c>
      <c r="AS303" s="244" t="n">
        <v>0</v>
      </c>
      <c r="AT303" s="244" t="n">
        <v>0</v>
      </c>
      <c r="AU303" s="244" t="n">
        <v>0</v>
      </c>
      <c r="AV303" s="244" t="n">
        <v>0</v>
      </c>
      <c r="AW303" s="244" t="n">
        <v>0</v>
      </c>
      <c r="AX303" s="244" t="n">
        <v>0</v>
      </c>
      <c r="AY303" s="244" t="n">
        <v>0</v>
      </c>
      <c r="AZ303" s="244" t="n">
        <v>0</v>
      </c>
      <c r="BA303" s="244" t="n">
        <v>0</v>
      </c>
      <c r="BB303" s="244" t="n">
        <v>0</v>
      </c>
      <c r="BC303" s="244" t="n">
        <v>0</v>
      </c>
      <c r="BD303" s="244" t="n">
        <v>0</v>
      </c>
      <c r="BE303" s="244" t="n">
        <v>0</v>
      </c>
      <c r="BF303" s="244" t="n">
        <v>0</v>
      </c>
      <c r="BG303" s="244" t="n">
        <v>0</v>
      </c>
      <c r="BH303" s="244" t="n">
        <v>0</v>
      </c>
      <c r="BI303" s="244" t="n">
        <v>0</v>
      </c>
      <c r="BJ303" s="244" t="n">
        <v>0</v>
      </c>
      <c r="BK303" s="244" t="n">
        <v>0</v>
      </c>
      <c r="BL303" s="244" t="n">
        <v>0</v>
      </c>
      <c r="BM303" s="244" t="n">
        <v>0</v>
      </c>
      <c r="BN303" s="244" t="n">
        <v>0</v>
      </c>
      <c r="BO303" s="244" t="n">
        <v>0</v>
      </c>
      <c r="BP303" s="244" t="n">
        <v>0</v>
      </c>
      <c r="BQ303" s="244" t="n">
        <v>0</v>
      </c>
      <c r="BR303" s="244" t="n">
        <v>0</v>
      </c>
      <c r="BS303" s="244" t="n">
        <v>0</v>
      </c>
      <c r="BT303" s="244" t="n">
        <v>0</v>
      </c>
      <c r="BU303" s="244" t="n">
        <v>0</v>
      </c>
      <c r="BV303" s="244" t="n">
        <v>0</v>
      </c>
      <c r="BW303" s="244" t="n">
        <v>0</v>
      </c>
      <c r="BX303" s="244" t="n">
        <v>0</v>
      </c>
      <c r="BY303" s="244" t="n">
        <v>0</v>
      </c>
      <c r="BZ303" s="244" t="n">
        <v>0</v>
      </c>
      <c r="CA303" s="244" t="n">
        <v>0</v>
      </c>
      <c r="CB303" s="244" t="n">
        <v>0</v>
      </c>
      <c r="CC303" s="244" t="n">
        <v>0</v>
      </c>
      <c r="CD303" s="244" t="n">
        <v>0</v>
      </c>
      <c r="CE303" s="244" t="n">
        <v>0</v>
      </c>
      <c r="CF303" s="244" t="n">
        <v>0</v>
      </c>
      <c r="CG303" s="244" t="n">
        <v>0</v>
      </c>
      <c r="CH303" s="244" t="n">
        <v>0</v>
      </c>
      <c r="CI303" s="244" t="n">
        <v>0</v>
      </c>
      <c r="CJ303" s="244" t="n">
        <v>0</v>
      </c>
      <c r="CK303" s="244" t="n">
        <v>0</v>
      </c>
      <c r="CL303" s="244" t="n">
        <v>0</v>
      </c>
      <c r="CM303" s="244" t="n">
        <v>0</v>
      </c>
      <c r="CN303" s="244" t="n">
        <v>0</v>
      </c>
      <c r="CO303" s="244" t="n">
        <v>0</v>
      </c>
      <c r="CP303" s="244" t="n">
        <v>0</v>
      </c>
      <c r="CQ303" s="244" t="n">
        <v>0</v>
      </c>
      <c r="CR303" s="244" t="n">
        <v>0</v>
      </c>
      <c r="CS303" s="244" t="n">
        <v>0</v>
      </c>
      <c r="CT303" s="244" t="n">
        <v>0</v>
      </c>
      <c r="CU303" s="244" t="n">
        <v>0</v>
      </c>
      <c r="CV303" s="244" t="n"/>
      <c r="CW303" s="244" t="n"/>
      <c r="CX303" s="323" t="n">
        <v>0</v>
      </c>
      <c r="CY303" s="244" t="n">
        <v>0</v>
      </c>
      <c r="CZ303" s="244" t="n">
        <v>0</v>
      </c>
    </row>
    <row r="304" ht="13.15" customHeight="1">
      <c r="A304" s="81">
        <f>A303</f>
        <v/>
      </c>
      <c r="B304" s="81">
        <f>B303</f>
        <v/>
      </c>
      <c r="D304" s="22" t="n"/>
      <c r="E304" s="398" t="n"/>
      <c r="F304" s="246" t="inlineStr">
        <is>
          <t>EE &amp; Spouse</t>
        </is>
      </c>
      <c r="G304" s="244" t="n">
        <v>0</v>
      </c>
      <c r="H304" s="396">
        <f>H5</f>
        <v/>
      </c>
      <c r="I304" s="396" t="n">
        <v>1006.77</v>
      </c>
      <c r="J304" s="396">
        <f>H304-I304</f>
        <v/>
      </c>
      <c r="K304" s="397" t="n"/>
      <c r="L304" s="397" t="n"/>
      <c r="M304" s="397" t="n"/>
      <c r="N304" s="244" t="n">
        <v>1</v>
      </c>
      <c r="O304" s="244" t="n">
        <v>1</v>
      </c>
      <c r="P304" s="244" t="n">
        <v>1</v>
      </c>
      <c r="Q304" s="244" t="n">
        <v>1</v>
      </c>
      <c r="R304" s="244" t="n">
        <v>1</v>
      </c>
      <c r="S304" s="244" t="n">
        <v>0</v>
      </c>
      <c r="T304" s="244" t="n">
        <v>0</v>
      </c>
      <c r="U304" s="244" t="n">
        <v>0</v>
      </c>
      <c r="V304" s="244" t="n">
        <v>0</v>
      </c>
      <c r="W304" s="244" t="n">
        <v>0</v>
      </c>
      <c r="X304" s="244" t="n">
        <v>0</v>
      </c>
      <c r="Y304" s="244" t="n">
        <v>0</v>
      </c>
      <c r="Z304" s="244" t="n">
        <v>0</v>
      </c>
      <c r="AA304" s="244" t="n">
        <v>0</v>
      </c>
      <c r="AB304" s="244" t="n">
        <v>0</v>
      </c>
      <c r="AC304" s="244" t="n">
        <v>0</v>
      </c>
      <c r="AD304" s="244" t="n">
        <v>0</v>
      </c>
      <c r="AE304" s="244" t="n">
        <v>0</v>
      </c>
      <c r="AF304" s="244" t="n">
        <v>0</v>
      </c>
      <c r="AG304" s="244" t="n">
        <v>0</v>
      </c>
      <c r="AH304" s="244" t="n">
        <v>0</v>
      </c>
      <c r="AI304" s="244" t="n">
        <v>0</v>
      </c>
      <c r="AJ304" s="244" t="n">
        <v>0</v>
      </c>
      <c r="AK304" s="244" t="n">
        <v>0</v>
      </c>
      <c r="AL304" s="244" t="n">
        <v>0</v>
      </c>
      <c r="AM304" s="244" t="n">
        <v>0</v>
      </c>
      <c r="AN304" s="244" t="n">
        <v>0</v>
      </c>
      <c r="AO304" s="244" t="n">
        <v>0</v>
      </c>
      <c r="AP304" s="244" t="n">
        <v>0</v>
      </c>
      <c r="AQ304" s="244" t="n">
        <v>0</v>
      </c>
      <c r="AR304" s="244" t="n">
        <v>0</v>
      </c>
      <c r="AS304" s="244" t="n">
        <v>0</v>
      </c>
      <c r="AT304" s="244" t="n">
        <v>0</v>
      </c>
      <c r="AU304" s="244" t="n">
        <v>0</v>
      </c>
      <c r="AV304" s="244" t="n">
        <v>0</v>
      </c>
      <c r="AW304" s="244" t="n">
        <v>0</v>
      </c>
      <c r="AX304" s="244" t="n">
        <v>0</v>
      </c>
      <c r="AY304" s="244" t="n">
        <v>0</v>
      </c>
      <c r="AZ304" s="244" t="n">
        <v>0</v>
      </c>
      <c r="BA304" s="244" t="n">
        <v>0</v>
      </c>
      <c r="BB304" s="244" t="n">
        <v>0</v>
      </c>
      <c r="BC304" s="244" t="n">
        <v>0</v>
      </c>
      <c r="BD304" s="244" t="n">
        <v>0</v>
      </c>
      <c r="BE304" s="244" t="n">
        <v>0</v>
      </c>
      <c r="BF304" s="244" t="n">
        <v>0</v>
      </c>
      <c r="BG304" s="244" t="n">
        <v>0</v>
      </c>
      <c r="BH304" s="244" t="n">
        <v>0</v>
      </c>
      <c r="BI304" s="244" t="n">
        <v>0</v>
      </c>
      <c r="BJ304" s="244" t="n">
        <v>0</v>
      </c>
      <c r="BK304" s="244" t="n">
        <v>0</v>
      </c>
      <c r="BL304" s="244" t="n">
        <v>0</v>
      </c>
      <c r="BM304" s="244" t="n">
        <v>0</v>
      </c>
      <c r="BN304" s="244" t="n">
        <v>0</v>
      </c>
      <c r="BO304" s="244" t="n">
        <v>0</v>
      </c>
      <c r="BP304" s="244" t="n">
        <v>0</v>
      </c>
      <c r="BQ304" s="244" t="n">
        <v>0</v>
      </c>
      <c r="BR304" s="244" t="n">
        <v>0</v>
      </c>
      <c r="BS304" s="244" t="n">
        <v>0</v>
      </c>
      <c r="BT304" s="244" t="n">
        <v>0</v>
      </c>
      <c r="BU304" s="244" t="n">
        <v>0</v>
      </c>
      <c r="BV304" s="244" t="n">
        <v>0</v>
      </c>
      <c r="BW304" s="244" t="n">
        <v>0</v>
      </c>
      <c r="BX304" s="244" t="n">
        <v>0</v>
      </c>
      <c r="BY304" s="244" t="n">
        <v>0</v>
      </c>
      <c r="BZ304" s="244" t="n">
        <v>0</v>
      </c>
      <c r="CA304" s="244" t="n">
        <v>0</v>
      </c>
      <c r="CB304" s="244" t="n">
        <v>0</v>
      </c>
      <c r="CC304" s="244" t="n">
        <v>0</v>
      </c>
      <c r="CD304" s="244" t="n">
        <v>0</v>
      </c>
      <c r="CE304" s="244" t="n">
        <v>0</v>
      </c>
      <c r="CF304" s="244" t="n">
        <v>0</v>
      </c>
      <c r="CG304" s="244" t="n">
        <v>0</v>
      </c>
      <c r="CH304" s="244" t="n">
        <v>0</v>
      </c>
      <c r="CI304" s="244" t="n">
        <v>0</v>
      </c>
      <c r="CJ304" s="244" t="n">
        <v>0</v>
      </c>
      <c r="CK304" s="244" t="n">
        <v>0</v>
      </c>
      <c r="CL304" s="244" t="n">
        <v>0</v>
      </c>
      <c r="CM304" s="244" t="n">
        <v>0</v>
      </c>
      <c r="CN304" s="244" t="n">
        <v>0</v>
      </c>
      <c r="CO304" s="244" t="n">
        <v>0</v>
      </c>
      <c r="CP304" s="244" t="n">
        <v>0</v>
      </c>
      <c r="CQ304" s="244" t="n">
        <v>0</v>
      </c>
      <c r="CR304" s="244" t="n">
        <v>0</v>
      </c>
      <c r="CS304" s="244" t="n">
        <v>0</v>
      </c>
      <c r="CT304" s="244" t="n">
        <v>0</v>
      </c>
      <c r="CU304" s="244" t="n">
        <v>0</v>
      </c>
      <c r="CV304" s="244" t="n"/>
      <c r="CW304" s="244" t="n"/>
      <c r="CX304" s="323" t="n">
        <v>0</v>
      </c>
      <c r="CY304" s="244" t="n">
        <v>0</v>
      </c>
      <c r="CZ304" s="244" t="n">
        <v>0</v>
      </c>
    </row>
    <row r="305" ht="13.15" customHeight="1">
      <c r="A305" s="81">
        <f>A304</f>
        <v/>
      </c>
      <c r="B305" s="81">
        <f>B304</f>
        <v/>
      </c>
      <c r="D305" s="22" t="n"/>
      <c r="E305" s="398" t="n"/>
      <c r="F305" s="246" t="inlineStr">
        <is>
          <t>EE &amp; Child(ren)</t>
        </is>
      </c>
      <c r="G305" s="244" t="n">
        <v>0</v>
      </c>
      <c r="H305" s="396">
        <f>H6</f>
        <v/>
      </c>
      <c r="I305" s="396" t="n">
        <v>915.8200000000001</v>
      </c>
      <c r="J305" s="396">
        <f>H305-I305</f>
        <v/>
      </c>
      <c r="K305" s="397" t="n"/>
      <c r="L305" s="397" t="n"/>
      <c r="M305" s="397" t="n"/>
      <c r="N305" s="244" t="n">
        <v>1</v>
      </c>
      <c r="O305" s="244" t="n">
        <v>1</v>
      </c>
      <c r="P305" s="244" t="n">
        <v>1</v>
      </c>
      <c r="Q305" s="244" t="n">
        <v>1</v>
      </c>
      <c r="R305" s="244" t="n">
        <v>1</v>
      </c>
      <c r="S305" s="244" t="n">
        <v>1</v>
      </c>
      <c r="T305" s="244" t="n">
        <v>1</v>
      </c>
      <c r="U305" s="244" t="n">
        <v>0</v>
      </c>
      <c r="V305" s="244" t="n">
        <v>0</v>
      </c>
      <c r="W305" s="244" t="n">
        <v>0</v>
      </c>
      <c r="X305" s="244" t="n">
        <v>0</v>
      </c>
      <c r="Y305" s="244" t="n">
        <v>0</v>
      </c>
      <c r="Z305" s="244" t="n">
        <v>0</v>
      </c>
      <c r="AA305" s="244" t="n">
        <v>0</v>
      </c>
      <c r="AB305" s="244" t="n">
        <v>0</v>
      </c>
      <c r="AC305" s="244" t="n">
        <v>0</v>
      </c>
      <c r="AD305" s="244" t="n">
        <v>0</v>
      </c>
      <c r="AE305" s="244" t="n">
        <v>0</v>
      </c>
      <c r="AF305" s="244" t="n">
        <v>0</v>
      </c>
      <c r="AG305" s="244" t="n">
        <v>0</v>
      </c>
      <c r="AH305" s="244" t="n">
        <v>0</v>
      </c>
      <c r="AI305" s="244" t="n">
        <v>0</v>
      </c>
      <c r="AJ305" s="244" t="n">
        <v>0</v>
      </c>
      <c r="AK305" s="244" t="n">
        <v>0</v>
      </c>
      <c r="AL305" s="244" t="n">
        <v>0</v>
      </c>
      <c r="AM305" s="244" t="n">
        <v>0</v>
      </c>
      <c r="AN305" s="244" t="n">
        <v>0</v>
      </c>
      <c r="AO305" s="244" t="n">
        <v>0</v>
      </c>
      <c r="AP305" s="244" t="n">
        <v>0</v>
      </c>
      <c r="AQ305" s="244" t="n">
        <v>0</v>
      </c>
      <c r="AR305" s="244" t="n">
        <v>0</v>
      </c>
      <c r="AS305" s="244" t="n">
        <v>0</v>
      </c>
      <c r="AT305" s="244" t="n">
        <v>0</v>
      </c>
      <c r="AU305" s="244" t="n">
        <v>0</v>
      </c>
      <c r="AV305" s="244" t="n">
        <v>0</v>
      </c>
      <c r="AW305" s="244" t="n">
        <v>0</v>
      </c>
      <c r="AX305" s="244" t="n">
        <v>0</v>
      </c>
      <c r="AY305" s="244" t="n">
        <v>0</v>
      </c>
      <c r="AZ305" s="244" t="n">
        <v>0</v>
      </c>
      <c r="BA305" s="244" t="n">
        <v>0</v>
      </c>
      <c r="BB305" s="244" t="n">
        <v>0</v>
      </c>
      <c r="BC305" s="244" t="n">
        <v>0</v>
      </c>
      <c r="BD305" s="244" t="n">
        <v>0</v>
      </c>
      <c r="BE305" s="244" t="n">
        <v>0</v>
      </c>
      <c r="BF305" s="244" t="n">
        <v>0</v>
      </c>
      <c r="BG305" s="244" t="n">
        <v>0</v>
      </c>
      <c r="BH305" s="244" t="n">
        <v>0</v>
      </c>
      <c r="BI305" s="244" t="n">
        <v>0</v>
      </c>
      <c r="BJ305" s="244" t="n">
        <v>0</v>
      </c>
      <c r="BK305" s="244" t="n">
        <v>0</v>
      </c>
      <c r="BL305" s="244" t="n">
        <v>0</v>
      </c>
      <c r="BM305" s="244" t="n">
        <v>0</v>
      </c>
      <c r="BN305" s="244" t="n">
        <v>0</v>
      </c>
      <c r="BO305" s="244" t="n">
        <v>0</v>
      </c>
      <c r="BP305" s="244" t="n">
        <v>0</v>
      </c>
      <c r="BQ305" s="244" t="n">
        <v>0</v>
      </c>
      <c r="BR305" s="244" t="n">
        <v>0</v>
      </c>
      <c r="BS305" s="244" t="n">
        <v>0</v>
      </c>
      <c r="BT305" s="244" t="n">
        <v>0</v>
      </c>
      <c r="BU305" s="244" t="n">
        <v>0</v>
      </c>
      <c r="BV305" s="244" t="n">
        <v>0</v>
      </c>
      <c r="BW305" s="244" t="n">
        <v>0</v>
      </c>
      <c r="BX305" s="244" t="n">
        <v>0</v>
      </c>
      <c r="BY305" s="244" t="n">
        <v>0</v>
      </c>
      <c r="BZ305" s="244" t="n">
        <v>0</v>
      </c>
      <c r="CA305" s="244" t="n">
        <v>0</v>
      </c>
      <c r="CB305" s="244" t="n">
        <v>0</v>
      </c>
      <c r="CC305" s="244" t="n">
        <v>0</v>
      </c>
      <c r="CD305" s="244" t="n">
        <v>0</v>
      </c>
      <c r="CE305" s="244" t="n">
        <v>0</v>
      </c>
      <c r="CF305" s="244" t="n">
        <v>0</v>
      </c>
      <c r="CG305" s="244" t="n">
        <v>0</v>
      </c>
      <c r="CH305" s="244" t="n">
        <v>0</v>
      </c>
      <c r="CI305" s="244" t="n">
        <v>0</v>
      </c>
      <c r="CJ305" s="244" t="n">
        <v>0</v>
      </c>
      <c r="CK305" s="244" t="n">
        <v>0</v>
      </c>
      <c r="CL305" s="244" t="n">
        <v>0</v>
      </c>
      <c r="CM305" s="244" t="n">
        <v>0</v>
      </c>
      <c r="CN305" s="244" t="n">
        <v>0</v>
      </c>
      <c r="CO305" s="244" t="n">
        <v>0</v>
      </c>
      <c r="CP305" s="244" t="n">
        <v>0</v>
      </c>
      <c r="CQ305" s="244" t="n">
        <v>0</v>
      </c>
      <c r="CR305" s="244" t="n">
        <v>0</v>
      </c>
      <c r="CS305" s="244" t="n">
        <v>0</v>
      </c>
      <c r="CT305" s="244" t="n">
        <v>0</v>
      </c>
      <c r="CU305" s="244" t="n">
        <v>0</v>
      </c>
      <c r="CV305" s="244" t="n"/>
      <c r="CW305" s="244" t="n"/>
      <c r="CX305" s="323" t="n">
        <v>0</v>
      </c>
      <c r="CY305" s="244" t="n">
        <v>0</v>
      </c>
      <c r="CZ305" s="244" t="n">
        <v>0</v>
      </c>
    </row>
    <row r="306" ht="13.15" customHeight="1">
      <c r="A306" s="81">
        <f>A305</f>
        <v/>
      </c>
      <c r="B306" s="81">
        <f>B305</f>
        <v/>
      </c>
      <c r="D306" s="22" t="n"/>
      <c r="E306" s="398" t="n"/>
      <c r="F306" s="246" t="inlineStr">
        <is>
          <t>EE &amp; Family</t>
        </is>
      </c>
      <c r="G306" s="245" t="n">
        <v>0</v>
      </c>
      <c r="H306" s="400">
        <f>H7</f>
        <v/>
      </c>
      <c r="I306" s="400" t="n">
        <v>1445.26</v>
      </c>
      <c r="J306" s="400">
        <f>H306-I306</f>
        <v/>
      </c>
      <c r="K306" s="408" t="n"/>
      <c r="L306" s="408" t="n"/>
      <c r="M306" s="408" t="n"/>
      <c r="N306" s="245" t="n">
        <v>1</v>
      </c>
      <c r="O306" s="245" t="n">
        <v>1</v>
      </c>
      <c r="P306" s="245" t="n">
        <v>1</v>
      </c>
      <c r="Q306" s="245" t="n">
        <v>0</v>
      </c>
      <c r="R306" s="245" t="n">
        <v>0</v>
      </c>
      <c r="S306" s="245" t="n">
        <v>0</v>
      </c>
      <c r="T306" s="245" t="n">
        <v>0</v>
      </c>
      <c r="U306" s="245" t="n">
        <v>0</v>
      </c>
      <c r="V306" s="245" t="n">
        <v>0</v>
      </c>
      <c r="W306" s="245" t="n">
        <v>0</v>
      </c>
      <c r="X306" s="245" t="n">
        <v>0</v>
      </c>
      <c r="Y306" s="245" t="n">
        <v>0</v>
      </c>
      <c r="Z306" s="245" t="n">
        <v>0</v>
      </c>
      <c r="AA306" s="245" t="n">
        <v>0</v>
      </c>
      <c r="AB306" s="245" t="n">
        <v>0</v>
      </c>
      <c r="AC306" s="245" t="n">
        <v>0</v>
      </c>
      <c r="AD306" s="245" t="n">
        <v>0</v>
      </c>
      <c r="AE306" s="245" t="n">
        <v>0</v>
      </c>
      <c r="AF306" s="245" t="n">
        <v>0</v>
      </c>
      <c r="AG306" s="245" t="n">
        <v>0</v>
      </c>
      <c r="AH306" s="245" t="n">
        <v>0</v>
      </c>
      <c r="AI306" s="245" t="n">
        <v>0</v>
      </c>
      <c r="AJ306" s="245" t="n">
        <v>0</v>
      </c>
      <c r="AK306" s="245" t="n">
        <v>0</v>
      </c>
      <c r="AL306" s="245" t="n">
        <v>0</v>
      </c>
      <c r="AM306" s="245" t="n">
        <v>0</v>
      </c>
      <c r="AN306" s="245" t="n">
        <v>0</v>
      </c>
      <c r="AO306" s="245" t="n">
        <v>0</v>
      </c>
      <c r="AP306" s="245" t="n">
        <v>0</v>
      </c>
      <c r="AQ306" s="245" t="n">
        <v>0</v>
      </c>
      <c r="AR306" s="245" t="n">
        <v>0</v>
      </c>
      <c r="AS306" s="245" t="n">
        <v>0</v>
      </c>
      <c r="AT306" s="245" t="n">
        <v>0</v>
      </c>
      <c r="AU306" s="245" t="n">
        <v>0</v>
      </c>
      <c r="AV306" s="245" t="n">
        <v>0</v>
      </c>
      <c r="AW306" s="245" t="n">
        <v>0</v>
      </c>
      <c r="AX306" s="245" t="n">
        <v>0</v>
      </c>
      <c r="AY306" s="245" t="n">
        <v>0</v>
      </c>
      <c r="AZ306" s="245" t="n">
        <v>0</v>
      </c>
      <c r="BA306" s="245" t="n">
        <v>0</v>
      </c>
      <c r="BB306" s="245" t="n">
        <v>0</v>
      </c>
      <c r="BC306" s="245" t="n">
        <v>0</v>
      </c>
      <c r="BD306" s="245" t="n">
        <v>0</v>
      </c>
      <c r="BE306" s="245" t="n">
        <v>0</v>
      </c>
      <c r="BF306" s="245" t="n">
        <v>0</v>
      </c>
      <c r="BG306" s="245" t="n">
        <v>0</v>
      </c>
      <c r="BH306" s="245" t="n">
        <v>0</v>
      </c>
      <c r="BI306" s="245" t="n">
        <v>0</v>
      </c>
      <c r="BJ306" s="245" t="n">
        <v>0</v>
      </c>
      <c r="BK306" s="245" t="n">
        <v>0</v>
      </c>
      <c r="BL306" s="245" t="n">
        <v>0</v>
      </c>
      <c r="BM306" s="245" t="n">
        <v>0</v>
      </c>
      <c r="BN306" s="245" t="n">
        <v>0</v>
      </c>
      <c r="BO306" s="245" t="n">
        <v>0</v>
      </c>
      <c r="BP306" s="245" t="n">
        <v>0</v>
      </c>
      <c r="BQ306" s="245" t="n">
        <v>0</v>
      </c>
      <c r="BR306" s="245" t="n">
        <v>0</v>
      </c>
      <c r="BS306" s="245" t="n">
        <v>0</v>
      </c>
      <c r="BT306" s="245" t="n">
        <v>0</v>
      </c>
      <c r="BU306" s="245" t="n">
        <v>0</v>
      </c>
      <c r="BV306" s="245" t="n">
        <v>0</v>
      </c>
      <c r="BW306" s="245" t="n">
        <v>0</v>
      </c>
      <c r="BX306" s="245" t="n">
        <v>0</v>
      </c>
      <c r="BY306" s="245" t="n">
        <v>0</v>
      </c>
      <c r="BZ306" s="245" t="n">
        <v>0</v>
      </c>
      <c r="CA306" s="245" t="n">
        <v>0</v>
      </c>
      <c r="CB306" s="245" t="n">
        <v>0</v>
      </c>
      <c r="CC306" s="245" t="n">
        <v>0</v>
      </c>
      <c r="CD306" s="245" t="n">
        <v>0</v>
      </c>
      <c r="CE306" s="245" t="n">
        <v>0</v>
      </c>
      <c r="CF306" s="245" t="n">
        <v>0</v>
      </c>
      <c r="CG306" s="245" t="n">
        <v>0</v>
      </c>
      <c r="CH306" s="245" t="n">
        <v>0</v>
      </c>
      <c r="CI306" s="245" t="n">
        <v>0</v>
      </c>
      <c r="CJ306" s="245" t="n">
        <v>0</v>
      </c>
      <c r="CK306" s="245" t="n">
        <v>0</v>
      </c>
      <c r="CL306" s="245" t="n">
        <v>0</v>
      </c>
      <c r="CM306" s="245" t="n">
        <v>0</v>
      </c>
      <c r="CN306" s="245" t="n">
        <v>0</v>
      </c>
      <c r="CO306" s="245" t="n">
        <v>0</v>
      </c>
      <c r="CP306" s="245" t="n">
        <v>0</v>
      </c>
      <c r="CQ306" s="245" t="n">
        <v>0</v>
      </c>
      <c r="CR306" s="245" t="n">
        <v>0</v>
      </c>
      <c r="CS306" s="245" t="n">
        <v>0</v>
      </c>
      <c r="CT306" s="245" t="n">
        <v>0</v>
      </c>
      <c r="CU306" s="245" t="n">
        <v>0</v>
      </c>
      <c r="CV306" s="245" t="n"/>
      <c r="CW306" s="245" t="n"/>
      <c r="CX306" s="324" t="n">
        <v>0</v>
      </c>
      <c r="CY306" s="245" t="n">
        <v>0</v>
      </c>
      <c r="CZ306" s="245" t="n">
        <v>0</v>
      </c>
    </row>
    <row r="307" ht="13.15" customHeight="1">
      <c r="A307" s="81">
        <f>A306</f>
        <v/>
      </c>
      <c r="B307" s="81">
        <f>B306</f>
        <v/>
      </c>
      <c r="D307" s="20" t="n"/>
      <c r="E307" s="398" t="n"/>
      <c r="F307" s="69" t="inlineStr">
        <is>
          <t>Estimated Monthly Premium</t>
        </is>
      </c>
      <c r="G307" s="94">
        <f>SUM(G303:G306)</f>
        <v/>
      </c>
      <c r="H307" s="401">
        <f>SUMPRODUCT(H303:H306,$G303:$G306)</f>
        <v/>
      </c>
      <c r="I307" s="401">
        <f>SUMPRODUCT(I303:I306,$G303:$G306)</f>
        <v/>
      </c>
      <c r="J307" s="401">
        <f>SUMPRODUCT(J303:J306,$G303:$G306)</f>
        <v/>
      </c>
      <c r="K307" s="402" t="n"/>
      <c r="L307" s="402" t="n"/>
      <c r="M307" s="402" t="n"/>
      <c r="N307" s="94" t="n">
        <v>7</v>
      </c>
      <c r="O307" s="94" t="n">
        <v>6</v>
      </c>
      <c r="P307" s="94" t="n">
        <v>6</v>
      </c>
      <c r="Q307" s="94" t="n">
        <v>4</v>
      </c>
      <c r="R307" s="94" t="n">
        <v>3</v>
      </c>
      <c r="S307" s="94">
        <f>SUM(S303:S306)</f>
        <v/>
      </c>
      <c r="T307" s="94">
        <f>SUM(T303:T306)</f>
        <v/>
      </c>
      <c r="U307" s="94">
        <f>SUM(U303:U306)</f>
        <v/>
      </c>
      <c r="V307" s="94">
        <f>SUM(V303:V306)</f>
        <v/>
      </c>
      <c r="W307" s="94">
        <f>SUM(W303:W306)</f>
        <v/>
      </c>
      <c r="X307" s="94">
        <f>SUM(X303:X306)</f>
        <v/>
      </c>
      <c r="Y307" s="94">
        <f>SUM(Y303:Y306)</f>
        <v/>
      </c>
      <c r="Z307" s="94">
        <f>SUM(Z303:Z306)</f>
        <v/>
      </c>
      <c r="AA307" s="94">
        <f>SUM(AA303:AA306)</f>
        <v/>
      </c>
      <c r="AB307" s="94">
        <f>SUM(AB303:AB306)</f>
        <v/>
      </c>
      <c r="AC307" s="94">
        <f>SUM(AC303:AC306)</f>
        <v/>
      </c>
      <c r="AD307" s="94">
        <f>SUM(AD303:AD306)</f>
        <v/>
      </c>
      <c r="AE307" s="94">
        <f>SUM(AE303:AE306)</f>
        <v/>
      </c>
      <c r="AF307" s="94">
        <f>SUM(AF303:AF306)</f>
        <v/>
      </c>
      <c r="AG307" s="94">
        <f>SUM(AG303:AG306)</f>
        <v/>
      </c>
      <c r="AH307" s="94">
        <f>SUM(AH303:AH306)</f>
        <v/>
      </c>
      <c r="AI307" s="94">
        <f>SUM(AI303:AI306)</f>
        <v/>
      </c>
      <c r="AJ307" s="94">
        <f>SUM(AJ303:AJ306)</f>
        <v/>
      </c>
      <c r="AK307" s="94">
        <f>SUM(AK303:AK306)</f>
        <v/>
      </c>
      <c r="AL307" s="94">
        <f>SUM(AL303:AL306)</f>
        <v/>
      </c>
      <c r="AM307" s="94">
        <f>SUM(AM303:AM306)</f>
        <v/>
      </c>
      <c r="AN307" s="94">
        <f>SUM(AN303:AN306)</f>
        <v/>
      </c>
      <c r="AO307" s="94">
        <f>SUM(AO303:AO306)</f>
        <v/>
      </c>
      <c r="AP307" s="94">
        <f>SUM(AP303:AP306)</f>
        <v/>
      </c>
      <c r="AQ307" s="94">
        <f>SUM(AQ303:AQ306)</f>
        <v/>
      </c>
      <c r="AR307" s="94">
        <f>SUM(AR303:AR306)</f>
        <v/>
      </c>
      <c r="AS307" s="94">
        <f>SUM(AS303:AS306)</f>
        <v/>
      </c>
      <c r="AT307" s="94">
        <f>SUM(AT303:AT306)</f>
        <v/>
      </c>
      <c r="AU307" s="94">
        <f>SUM(AU303:AU306)</f>
        <v/>
      </c>
      <c r="AV307" s="94">
        <f>SUM(AV303:AV306)</f>
        <v/>
      </c>
      <c r="AW307" s="94">
        <f>SUM(AW303:AW306)</f>
        <v/>
      </c>
      <c r="AX307" s="94">
        <f>SUM(AX303:AX306)</f>
        <v/>
      </c>
      <c r="AY307" s="94">
        <f>SUM(AY303:AY306)</f>
        <v/>
      </c>
      <c r="AZ307" s="94">
        <f>SUM(AZ303:AZ306)</f>
        <v/>
      </c>
      <c r="BA307" s="94">
        <f>SUM(BA303:BA306)</f>
        <v/>
      </c>
      <c r="BB307" s="94">
        <f>SUM(BB303:BB306)</f>
        <v/>
      </c>
      <c r="BC307" s="94">
        <f>SUM(BC303:BC306)</f>
        <v/>
      </c>
      <c r="BD307" s="94">
        <f>SUM(BD303:BD306)</f>
        <v/>
      </c>
      <c r="BE307" s="94">
        <f>SUM(BE303:BE306)</f>
        <v/>
      </c>
      <c r="BF307" s="94">
        <f>SUM(BF303:BF306)</f>
        <v/>
      </c>
      <c r="BG307" s="94">
        <f>SUM(BG303:BG306)</f>
        <v/>
      </c>
      <c r="BH307" s="94">
        <f>SUM(BH303:BH306)</f>
        <v/>
      </c>
      <c r="BI307" s="94">
        <f>SUM(BI303:BI306)</f>
        <v/>
      </c>
      <c r="BJ307" s="94">
        <f>SUM(BJ303:BJ306)</f>
        <v/>
      </c>
      <c r="BK307" s="94">
        <f>SUM(BK303:BK306)</f>
        <v/>
      </c>
      <c r="BL307" s="94">
        <f>SUM(BL303:BL306)</f>
        <v/>
      </c>
      <c r="BM307" s="94">
        <f>SUM(BM303:BM306)</f>
        <v/>
      </c>
      <c r="BN307" s="94">
        <f>SUM(BN303:BN306)</f>
        <v/>
      </c>
      <c r="BO307" s="94">
        <f>SUM(BO303:BO306)</f>
        <v/>
      </c>
      <c r="BP307" s="94">
        <f>SUM(BP303:BP306)</f>
        <v/>
      </c>
      <c r="BQ307" s="94">
        <f>SUM(BQ303:BQ306)</f>
        <v/>
      </c>
      <c r="BR307" s="94">
        <f>SUM(BR303:BR306)</f>
        <v/>
      </c>
      <c r="BS307" s="94">
        <f>SUM(BS303:BS306)</f>
        <v/>
      </c>
      <c r="BT307" s="94" t="n">
        <v>0</v>
      </c>
      <c r="BU307" s="94">
        <f>SUM(BU303:BU306)</f>
        <v/>
      </c>
      <c r="BV307" s="94">
        <f>SUM(BV303:BV306)</f>
        <v/>
      </c>
      <c r="BW307" s="94">
        <f>SUM(BW303:BW306)</f>
        <v/>
      </c>
      <c r="BX307" s="94">
        <f>SUM(BX303:BX306)</f>
        <v/>
      </c>
      <c r="BY307" s="94">
        <f>SUM(BY303:BY306)</f>
        <v/>
      </c>
      <c r="BZ307" s="94">
        <f>SUM(BZ303:BZ306)</f>
        <v/>
      </c>
      <c r="CA307" s="94">
        <f>SUM(CA303:CA306)</f>
        <v/>
      </c>
      <c r="CB307" s="94">
        <f>SUM(CB303:CB306)</f>
        <v/>
      </c>
      <c r="CC307" s="94">
        <f>SUM(CC303:CC306)</f>
        <v/>
      </c>
      <c r="CD307" s="94">
        <f>SUM(CD303:CD306)</f>
        <v/>
      </c>
      <c r="CE307" s="94">
        <f>SUM(CE303:CE306)</f>
        <v/>
      </c>
      <c r="CF307" s="94">
        <f>SUM(CF303:CF306)</f>
        <v/>
      </c>
      <c r="CG307" s="94">
        <f>SUM(CG303:CG306)</f>
        <v/>
      </c>
      <c r="CH307" s="94">
        <f>SUM(CH303:CH306)</f>
        <v/>
      </c>
      <c r="CI307" s="94">
        <f>SUM(CI303:CI306)</f>
        <v/>
      </c>
      <c r="CJ307" s="94">
        <f>SUM(CJ303:CJ306)</f>
        <v/>
      </c>
      <c r="CK307" s="94">
        <f>SUM(CK303:CK306)</f>
        <v/>
      </c>
      <c r="CL307" s="94">
        <f>SUM(CL303:CL306)</f>
        <v/>
      </c>
      <c r="CM307" s="94">
        <f>SUM(CM303:CM306)</f>
        <v/>
      </c>
      <c r="CN307" s="94">
        <f>SUM(CN303:CN306)</f>
        <v/>
      </c>
      <c r="CO307" s="94">
        <f>SUM(CO303:CO306)</f>
        <v/>
      </c>
      <c r="CP307" s="94">
        <f>SUM(CP303:CP306)</f>
        <v/>
      </c>
      <c r="CQ307" s="94">
        <f>SUM(CQ303:CQ306)</f>
        <v/>
      </c>
      <c r="CR307" s="94">
        <f>SUM(CR303:CR306)</f>
        <v/>
      </c>
      <c r="CS307" s="94">
        <f>SUM(CS303:CS306)</f>
        <v/>
      </c>
      <c r="CT307" s="94">
        <f>SUM(CT303:CT306)</f>
        <v/>
      </c>
      <c r="CU307" s="94" t="n">
        <v>0</v>
      </c>
      <c r="CV307" s="94">
        <f>SUM(CV303:CV306)</f>
        <v/>
      </c>
      <c r="CW307" s="94">
        <f>SUM(CW303:CW306)</f>
        <v/>
      </c>
      <c r="CX307" s="94">
        <f>SUM(CX303:CX306)</f>
        <v/>
      </c>
      <c r="CY307" s="94">
        <f>SUM(CY303:CY306)</f>
        <v/>
      </c>
      <c r="CZ307" s="94">
        <f>SUM(CZ303:CZ306)</f>
        <v/>
      </c>
    </row>
    <row r="308" ht="13.15" customFormat="1" customHeight="1" s="315">
      <c r="A308" s="81">
        <f>A307</f>
        <v/>
      </c>
      <c r="B308" s="81">
        <f>B307</f>
        <v/>
      </c>
      <c r="C308" s="81" t="n"/>
      <c r="D308" s="20" t="n"/>
      <c r="E308" s="398" t="n"/>
      <c r="F308" s="12" t="n"/>
      <c r="G308" s="16" t="n"/>
      <c r="H308" s="403" t="n"/>
      <c r="I308" s="403" t="n"/>
      <c r="J308" s="403" t="n"/>
      <c r="K308" s="404" t="n"/>
      <c r="L308" s="404" t="n"/>
      <c r="M308" s="404" t="n"/>
      <c r="N308" s="16" t="n"/>
      <c r="O308" s="16" t="n"/>
      <c r="P308" s="16" t="n"/>
      <c r="Q308" s="16" t="n"/>
      <c r="R308" s="16" t="n"/>
      <c r="S308" s="16" t="n"/>
      <c r="T308" s="16" t="n"/>
      <c r="U308" s="16" t="n"/>
      <c r="V308" s="16" t="n"/>
      <c r="W308" s="16" t="n"/>
      <c r="X308" s="16" t="n"/>
      <c r="Y308" s="16" t="n"/>
      <c r="Z308" s="16" t="n"/>
      <c r="AA308" s="16" t="n"/>
      <c r="AB308" s="16" t="n"/>
      <c r="AC308" s="16" t="n"/>
      <c r="AD308" s="16" t="n"/>
      <c r="AE308" s="16" t="n"/>
      <c r="AF308" s="16" t="n"/>
      <c r="AG308" s="16" t="n"/>
      <c r="AH308" s="16" t="n"/>
      <c r="AI308" s="16" t="n"/>
      <c r="AJ308" s="16" t="n"/>
      <c r="AK308" s="16" t="n"/>
      <c r="AL308" s="16" t="n"/>
      <c r="AM308" s="16" t="n"/>
      <c r="AN308" s="16" t="n"/>
      <c r="AO308" s="16" t="n"/>
      <c r="AP308" s="16" t="n"/>
      <c r="AQ308" s="16" t="n"/>
      <c r="AR308" s="16" t="n"/>
      <c r="AS308" s="16" t="n"/>
      <c r="AT308" s="16" t="n"/>
      <c r="AU308" s="16" t="n"/>
      <c r="AV308" s="16" t="n"/>
      <c r="AW308" s="16" t="n"/>
      <c r="AX308" s="16" t="n"/>
      <c r="AY308" s="16" t="n"/>
      <c r="AZ308" s="16" t="n"/>
      <c r="BA308" s="16" t="n"/>
      <c r="BB308" s="16" t="n"/>
      <c r="BC308" s="16" t="n"/>
      <c r="BD308" s="16" t="n"/>
      <c r="BE308" s="16" t="n"/>
      <c r="BF308" s="16" t="n"/>
      <c r="BG308" s="16" t="n"/>
      <c r="BH308" s="16" t="n"/>
      <c r="BI308" s="16" t="n"/>
      <c r="BJ308" s="16" t="n"/>
      <c r="BK308" s="16" t="n"/>
      <c r="BL308" s="16" t="n"/>
      <c r="BM308" s="16" t="n"/>
      <c r="BN308" s="16" t="n"/>
      <c r="BO308" s="16" t="n"/>
      <c r="BP308" s="16" t="n"/>
      <c r="BQ308" s="16" t="n"/>
      <c r="BR308" s="16" t="n"/>
      <c r="BS308" s="16" t="n"/>
      <c r="BT308" s="16" t="n"/>
      <c r="BU308" s="16" t="n"/>
      <c r="BV308" s="16" t="n"/>
      <c r="BW308" s="16" t="n"/>
      <c r="BX308" s="16" t="n"/>
      <c r="BY308" s="16" t="n"/>
      <c r="BZ308" s="16" t="n"/>
      <c r="CA308" s="16" t="n"/>
      <c r="CB308" s="16" t="n"/>
      <c r="CC308" s="16" t="n"/>
      <c r="CD308" s="16" t="n"/>
      <c r="CE308" s="16" t="n"/>
      <c r="CF308" s="16" t="n"/>
      <c r="CG308" s="16" t="n"/>
      <c r="CH308" s="16" t="n"/>
      <c r="CI308" s="16" t="n"/>
      <c r="CJ308" s="16" t="n"/>
      <c r="CK308" s="16" t="n"/>
      <c r="CL308" s="16" t="n"/>
      <c r="CM308" s="16" t="n"/>
      <c r="CN308" s="16" t="n"/>
      <c r="CO308" s="16" t="n"/>
      <c r="CP308" s="16" t="n"/>
      <c r="CQ308" s="16" t="n"/>
      <c r="CR308" s="16" t="n"/>
      <c r="CS308" s="16" t="n"/>
      <c r="CT308" s="16" t="n"/>
      <c r="CU308" s="16" t="n"/>
      <c r="CV308" s="16" t="n"/>
      <c r="CW308" s="16" t="n"/>
      <c r="CX308" s="16" t="n"/>
      <c r="CY308" s="16" t="n"/>
      <c r="CZ308" s="16" t="n"/>
    </row>
    <row r="309" ht="13.15" customFormat="1" customHeight="1" s="315">
      <c r="A309" s="81">
        <f>A308</f>
        <v/>
      </c>
      <c r="B309" s="81">
        <f>B308</f>
        <v/>
      </c>
      <c r="C309" s="81" t="n"/>
      <c r="D309" s="64" t="inlineStr">
        <is>
          <t xml:space="preserve">PRIME VALUE PLAN (Self-Insured) </t>
        </is>
      </c>
      <c r="E309" s="394">
        <f>E4</f>
        <v/>
      </c>
      <c r="F309" s="246" t="inlineStr">
        <is>
          <t>EE</t>
        </is>
      </c>
      <c r="G309" s="244" t="n">
        <v>0</v>
      </c>
      <c r="H309" s="396">
        <f>H10</f>
        <v/>
      </c>
      <c r="I309" s="396">
        <f>I10</f>
        <v/>
      </c>
      <c r="J309" s="396">
        <f>H309-I309</f>
        <v/>
      </c>
      <c r="K309" s="397" t="n"/>
      <c r="L309" s="397" t="n"/>
      <c r="M309" s="397" t="n"/>
      <c r="N309" s="244" t="n">
        <v>2</v>
      </c>
      <c r="O309" s="244" t="n">
        <v>2</v>
      </c>
      <c r="P309" s="244" t="n">
        <v>2</v>
      </c>
      <c r="Q309" s="244" t="n">
        <v>2</v>
      </c>
      <c r="R309" s="244" t="n">
        <v>2</v>
      </c>
      <c r="S309" s="244" t="n">
        <v>0</v>
      </c>
      <c r="T309" s="244" t="n">
        <v>0</v>
      </c>
      <c r="U309" s="244" t="n">
        <v>0</v>
      </c>
      <c r="V309" s="244" t="n">
        <v>0</v>
      </c>
      <c r="W309" s="244" t="n">
        <v>0</v>
      </c>
      <c r="X309" s="244" t="n">
        <v>0</v>
      </c>
      <c r="Y309" s="244" t="n">
        <v>0</v>
      </c>
      <c r="Z309" s="244" t="n">
        <v>0</v>
      </c>
      <c r="AA309" s="244" t="n">
        <v>0</v>
      </c>
      <c r="AB309" s="244" t="n">
        <v>0</v>
      </c>
      <c r="AC309" s="244" t="n">
        <v>0</v>
      </c>
      <c r="AD309" s="244" t="n">
        <v>0</v>
      </c>
      <c r="AE309" s="244" t="n">
        <v>0</v>
      </c>
      <c r="AF309" s="244" t="n">
        <v>0</v>
      </c>
      <c r="AG309" s="244" t="n">
        <v>0</v>
      </c>
      <c r="AH309" s="244" t="n">
        <v>0</v>
      </c>
      <c r="AI309" s="244" t="n">
        <v>0</v>
      </c>
      <c r="AJ309" s="244" t="n">
        <v>0</v>
      </c>
      <c r="AK309" s="244" t="n">
        <v>0</v>
      </c>
      <c r="AL309" s="244" t="n">
        <v>0</v>
      </c>
      <c r="AM309" s="244" t="n">
        <v>0</v>
      </c>
      <c r="AN309" s="244" t="n">
        <v>0</v>
      </c>
      <c r="AO309" s="244" t="n">
        <v>0</v>
      </c>
      <c r="AP309" s="244" t="n">
        <v>0</v>
      </c>
      <c r="AQ309" s="244" t="n">
        <v>0</v>
      </c>
      <c r="AR309" s="244" t="n">
        <v>0</v>
      </c>
      <c r="AS309" s="244" t="n">
        <v>0</v>
      </c>
      <c r="AT309" s="244" t="n">
        <v>0</v>
      </c>
      <c r="AU309" s="244" t="n">
        <v>0</v>
      </c>
      <c r="AV309" s="244" t="n">
        <v>0</v>
      </c>
      <c r="AW309" s="244" t="n">
        <v>0</v>
      </c>
      <c r="AX309" s="244" t="n">
        <v>0</v>
      </c>
      <c r="AY309" s="244" t="n">
        <v>0</v>
      </c>
      <c r="AZ309" s="244" t="n">
        <v>0</v>
      </c>
      <c r="BA309" s="244" t="n">
        <v>0</v>
      </c>
      <c r="BB309" s="244" t="n">
        <v>0</v>
      </c>
      <c r="BC309" s="244" t="n">
        <v>0</v>
      </c>
      <c r="BD309" s="244" t="n">
        <v>0</v>
      </c>
      <c r="BE309" s="244" t="n">
        <v>0</v>
      </c>
      <c r="BF309" s="244" t="n">
        <v>0</v>
      </c>
      <c r="BG309" s="244" t="n">
        <v>0</v>
      </c>
      <c r="BH309" s="244" t="n">
        <v>0</v>
      </c>
      <c r="BI309" s="244" t="n">
        <v>0</v>
      </c>
      <c r="BJ309" s="244" t="n">
        <v>0</v>
      </c>
      <c r="BK309" s="244" t="n">
        <v>0</v>
      </c>
      <c r="BL309" s="244" t="n">
        <v>0</v>
      </c>
      <c r="BM309" s="244" t="n">
        <v>0</v>
      </c>
      <c r="BN309" s="244" t="n">
        <v>0</v>
      </c>
      <c r="BO309" s="244" t="n">
        <v>0</v>
      </c>
      <c r="BP309" s="244" t="n">
        <v>0</v>
      </c>
      <c r="BQ309" s="244" t="n">
        <v>0</v>
      </c>
      <c r="BR309" s="244" t="n">
        <v>0</v>
      </c>
      <c r="BS309" s="244" t="n">
        <v>0</v>
      </c>
      <c r="BT309" s="244" t="n">
        <v>0</v>
      </c>
      <c r="BU309" s="244" t="n">
        <v>0</v>
      </c>
      <c r="BV309" s="244" t="n">
        <v>0</v>
      </c>
      <c r="BW309" s="244" t="n">
        <v>0</v>
      </c>
      <c r="BX309" s="244" t="n">
        <v>0</v>
      </c>
      <c r="BY309" s="244" t="n">
        <v>0</v>
      </c>
      <c r="BZ309" s="244" t="n">
        <v>0</v>
      </c>
      <c r="CA309" s="244" t="n">
        <v>0</v>
      </c>
      <c r="CB309" s="244" t="n">
        <v>0</v>
      </c>
      <c r="CC309" s="244" t="n">
        <v>0</v>
      </c>
      <c r="CD309" s="244" t="n">
        <v>0</v>
      </c>
      <c r="CE309" s="244" t="n">
        <v>0</v>
      </c>
      <c r="CF309" s="244" t="n">
        <v>0</v>
      </c>
      <c r="CG309" s="244" t="n">
        <v>0</v>
      </c>
      <c r="CH309" s="244" t="n">
        <v>0</v>
      </c>
      <c r="CI309" s="244" t="n">
        <v>0</v>
      </c>
      <c r="CJ309" s="244" t="n">
        <v>0</v>
      </c>
      <c r="CK309" s="244" t="n">
        <v>0</v>
      </c>
      <c r="CL309" s="244" t="n">
        <v>0</v>
      </c>
      <c r="CM309" s="244" t="n">
        <v>0</v>
      </c>
      <c r="CN309" s="244" t="n">
        <v>0</v>
      </c>
      <c r="CO309" s="244" t="n">
        <v>0</v>
      </c>
      <c r="CP309" s="244" t="n">
        <v>0</v>
      </c>
      <c r="CQ309" s="244" t="n">
        <v>0</v>
      </c>
      <c r="CR309" s="244" t="n">
        <v>0</v>
      </c>
      <c r="CS309" s="244" t="n">
        <v>0</v>
      </c>
      <c r="CT309" s="244" t="n">
        <v>0</v>
      </c>
      <c r="CU309" s="244" t="n">
        <v>0</v>
      </c>
      <c r="CV309" s="244" t="n"/>
      <c r="CW309" s="244" t="n"/>
      <c r="CX309" s="323" t="n">
        <v>0</v>
      </c>
      <c r="CY309" s="244" t="n">
        <v>0</v>
      </c>
      <c r="CZ309" s="244" t="n">
        <v>0</v>
      </c>
    </row>
    <row r="310" ht="13.15" customFormat="1" customHeight="1" s="315">
      <c r="A310" s="81">
        <f>A309</f>
        <v/>
      </c>
      <c r="B310" s="81">
        <f>B309</f>
        <v/>
      </c>
      <c r="C310" s="81" t="n"/>
      <c r="D310" s="22" t="n"/>
      <c r="E310" s="398" t="n"/>
      <c r="F310" s="246" t="inlineStr">
        <is>
          <t>EE &amp; Spouse</t>
        </is>
      </c>
      <c r="G310" s="244" t="n">
        <v>0</v>
      </c>
      <c r="H310" s="396">
        <f>H11</f>
        <v/>
      </c>
      <c r="I310" s="396">
        <f>I11</f>
        <v/>
      </c>
      <c r="J310" s="396">
        <f>H310-I310</f>
        <v/>
      </c>
      <c r="K310" s="397" t="n"/>
      <c r="L310" s="397" t="n"/>
      <c r="M310" s="397" t="n"/>
      <c r="N310" s="244" t="n">
        <v>0</v>
      </c>
      <c r="O310" s="244" t="n">
        <v>0</v>
      </c>
      <c r="P310" s="244" t="n">
        <v>0</v>
      </c>
      <c r="Q310" s="244" t="n">
        <v>0</v>
      </c>
      <c r="R310" s="244" t="n">
        <v>0</v>
      </c>
      <c r="S310" s="244" t="n">
        <v>0</v>
      </c>
      <c r="T310" s="244" t="n">
        <v>0</v>
      </c>
      <c r="U310" s="244" t="n">
        <v>0</v>
      </c>
      <c r="V310" s="244" t="n">
        <v>0</v>
      </c>
      <c r="W310" s="244" t="n">
        <v>0</v>
      </c>
      <c r="X310" s="244" t="n">
        <v>0</v>
      </c>
      <c r="Y310" s="244" t="n">
        <v>0</v>
      </c>
      <c r="Z310" s="244" t="n">
        <v>0</v>
      </c>
      <c r="AA310" s="244" t="n">
        <v>0</v>
      </c>
      <c r="AB310" s="244" t="n">
        <v>0</v>
      </c>
      <c r="AC310" s="244" t="n">
        <v>0</v>
      </c>
      <c r="AD310" s="244" t="n">
        <v>0</v>
      </c>
      <c r="AE310" s="244" t="n">
        <v>0</v>
      </c>
      <c r="AF310" s="244" t="n">
        <v>0</v>
      </c>
      <c r="AG310" s="244" t="n">
        <v>0</v>
      </c>
      <c r="AH310" s="244" t="n">
        <v>0</v>
      </c>
      <c r="AI310" s="244" t="n">
        <v>0</v>
      </c>
      <c r="AJ310" s="244" t="n">
        <v>0</v>
      </c>
      <c r="AK310" s="244" t="n">
        <v>0</v>
      </c>
      <c r="AL310" s="244" t="n">
        <v>0</v>
      </c>
      <c r="AM310" s="244" t="n">
        <v>0</v>
      </c>
      <c r="AN310" s="244" t="n">
        <v>0</v>
      </c>
      <c r="AO310" s="244" t="n">
        <v>0</v>
      </c>
      <c r="AP310" s="244" t="n">
        <v>0</v>
      </c>
      <c r="AQ310" s="244" t="n">
        <v>0</v>
      </c>
      <c r="AR310" s="244" t="n">
        <v>0</v>
      </c>
      <c r="AS310" s="244" t="n">
        <v>0</v>
      </c>
      <c r="AT310" s="244" t="n">
        <v>0</v>
      </c>
      <c r="AU310" s="244" t="n">
        <v>0</v>
      </c>
      <c r="AV310" s="244" t="n">
        <v>0</v>
      </c>
      <c r="AW310" s="244" t="n">
        <v>0</v>
      </c>
      <c r="AX310" s="244" t="n">
        <v>0</v>
      </c>
      <c r="AY310" s="244" t="n">
        <v>0</v>
      </c>
      <c r="AZ310" s="244" t="n">
        <v>0</v>
      </c>
      <c r="BA310" s="244" t="n">
        <v>0</v>
      </c>
      <c r="BB310" s="244" t="n">
        <v>0</v>
      </c>
      <c r="BC310" s="244" t="n">
        <v>0</v>
      </c>
      <c r="BD310" s="244" t="n">
        <v>0</v>
      </c>
      <c r="BE310" s="244" t="n">
        <v>0</v>
      </c>
      <c r="BF310" s="244" t="n">
        <v>0</v>
      </c>
      <c r="BG310" s="244" t="n">
        <v>0</v>
      </c>
      <c r="BH310" s="244" t="n">
        <v>0</v>
      </c>
      <c r="BI310" s="244" t="n">
        <v>0</v>
      </c>
      <c r="BJ310" s="244" t="n">
        <v>0</v>
      </c>
      <c r="BK310" s="244" t="n">
        <v>0</v>
      </c>
      <c r="BL310" s="244" t="n">
        <v>0</v>
      </c>
      <c r="BM310" s="244" t="n">
        <v>0</v>
      </c>
      <c r="BN310" s="244" t="n">
        <v>0</v>
      </c>
      <c r="BO310" s="244" t="n">
        <v>0</v>
      </c>
      <c r="BP310" s="244" t="n">
        <v>0</v>
      </c>
      <c r="BQ310" s="244" t="n">
        <v>0</v>
      </c>
      <c r="BR310" s="244" t="n">
        <v>0</v>
      </c>
      <c r="BS310" s="244" t="n">
        <v>0</v>
      </c>
      <c r="BT310" s="244" t="n">
        <v>0</v>
      </c>
      <c r="BU310" s="244" t="n">
        <v>0</v>
      </c>
      <c r="BV310" s="244" t="n">
        <v>0</v>
      </c>
      <c r="BW310" s="244" t="n">
        <v>0</v>
      </c>
      <c r="BX310" s="244" t="n">
        <v>0</v>
      </c>
      <c r="BY310" s="244" t="n">
        <v>0</v>
      </c>
      <c r="BZ310" s="244" t="n">
        <v>0</v>
      </c>
      <c r="CA310" s="244" t="n">
        <v>0</v>
      </c>
      <c r="CB310" s="244" t="n">
        <v>0</v>
      </c>
      <c r="CC310" s="244" t="n">
        <v>0</v>
      </c>
      <c r="CD310" s="244" t="n">
        <v>0</v>
      </c>
      <c r="CE310" s="244" t="n">
        <v>0</v>
      </c>
      <c r="CF310" s="244" t="n">
        <v>0</v>
      </c>
      <c r="CG310" s="244" t="n">
        <v>0</v>
      </c>
      <c r="CH310" s="244" t="n">
        <v>0</v>
      </c>
      <c r="CI310" s="244" t="n">
        <v>0</v>
      </c>
      <c r="CJ310" s="244" t="n">
        <v>0</v>
      </c>
      <c r="CK310" s="244" t="n">
        <v>0</v>
      </c>
      <c r="CL310" s="244" t="n">
        <v>0</v>
      </c>
      <c r="CM310" s="244" t="n">
        <v>0</v>
      </c>
      <c r="CN310" s="244" t="n">
        <v>0</v>
      </c>
      <c r="CO310" s="244" t="n">
        <v>0</v>
      </c>
      <c r="CP310" s="244" t="n">
        <v>0</v>
      </c>
      <c r="CQ310" s="244" t="n">
        <v>0</v>
      </c>
      <c r="CR310" s="244" t="n">
        <v>0</v>
      </c>
      <c r="CS310" s="244" t="n">
        <v>0</v>
      </c>
      <c r="CT310" s="244" t="n">
        <v>0</v>
      </c>
      <c r="CU310" s="244" t="n">
        <v>0</v>
      </c>
      <c r="CV310" s="244" t="n"/>
      <c r="CW310" s="244" t="n"/>
      <c r="CX310" s="323" t="n">
        <v>0</v>
      </c>
      <c r="CY310" s="244" t="n">
        <v>0</v>
      </c>
      <c r="CZ310" s="244" t="n">
        <v>0</v>
      </c>
    </row>
    <row r="311" ht="13.15" customFormat="1" customHeight="1" s="315">
      <c r="A311" s="81">
        <f>A310</f>
        <v/>
      </c>
      <c r="B311" s="81">
        <f>B310</f>
        <v/>
      </c>
      <c r="C311" s="81" t="n"/>
      <c r="D311" s="22" t="n"/>
      <c r="E311" s="398" t="n"/>
      <c r="F311" s="246" t="inlineStr">
        <is>
          <t>EE &amp; Child(ren)</t>
        </is>
      </c>
      <c r="G311" s="244" t="n">
        <v>0</v>
      </c>
      <c r="H311" s="396">
        <f>H12</f>
        <v/>
      </c>
      <c r="I311" s="396">
        <f>I12</f>
        <v/>
      </c>
      <c r="J311" s="396">
        <f>H311-I311</f>
        <v/>
      </c>
      <c r="K311" s="397" t="n"/>
      <c r="L311" s="397" t="n"/>
      <c r="M311" s="397" t="n"/>
      <c r="N311" s="244" t="n">
        <v>0</v>
      </c>
      <c r="O311" s="244" t="n">
        <v>0</v>
      </c>
      <c r="P311" s="244" t="n">
        <v>0</v>
      </c>
      <c r="Q311" s="244" t="n">
        <v>0</v>
      </c>
      <c r="R311" s="244" t="n">
        <v>0</v>
      </c>
      <c r="S311" s="244" t="n">
        <v>0</v>
      </c>
      <c r="T311" s="244" t="n">
        <v>0</v>
      </c>
      <c r="U311" s="244" t="n">
        <v>0</v>
      </c>
      <c r="V311" s="244" t="n">
        <v>0</v>
      </c>
      <c r="W311" s="244" t="n">
        <v>0</v>
      </c>
      <c r="X311" s="244" t="n">
        <v>0</v>
      </c>
      <c r="Y311" s="244" t="n">
        <v>0</v>
      </c>
      <c r="Z311" s="244" t="n">
        <v>0</v>
      </c>
      <c r="AA311" s="244" t="n">
        <v>0</v>
      </c>
      <c r="AB311" s="244" t="n">
        <v>0</v>
      </c>
      <c r="AC311" s="244" t="n">
        <v>0</v>
      </c>
      <c r="AD311" s="244" t="n">
        <v>0</v>
      </c>
      <c r="AE311" s="244" t="n">
        <v>0</v>
      </c>
      <c r="AF311" s="244" t="n">
        <v>0</v>
      </c>
      <c r="AG311" s="244" t="n">
        <v>0</v>
      </c>
      <c r="AH311" s="244" t="n">
        <v>0</v>
      </c>
      <c r="AI311" s="244" t="n">
        <v>0</v>
      </c>
      <c r="AJ311" s="244" t="n">
        <v>0</v>
      </c>
      <c r="AK311" s="244" t="n">
        <v>0</v>
      </c>
      <c r="AL311" s="244" t="n">
        <v>0</v>
      </c>
      <c r="AM311" s="244" t="n">
        <v>0</v>
      </c>
      <c r="AN311" s="244" t="n">
        <v>0</v>
      </c>
      <c r="AO311" s="244" t="n">
        <v>0</v>
      </c>
      <c r="AP311" s="244" t="n">
        <v>0</v>
      </c>
      <c r="AQ311" s="244" t="n">
        <v>0</v>
      </c>
      <c r="AR311" s="244" t="n">
        <v>0</v>
      </c>
      <c r="AS311" s="244" t="n">
        <v>0</v>
      </c>
      <c r="AT311" s="244" t="n">
        <v>0</v>
      </c>
      <c r="AU311" s="244" t="n">
        <v>0</v>
      </c>
      <c r="AV311" s="244" t="n">
        <v>0</v>
      </c>
      <c r="AW311" s="244" t="n">
        <v>0</v>
      </c>
      <c r="AX311" s="244" t="n">
        <v>0</v>
      </c>
      <c r="AY311" s="244" t="n">
        <v>0</v>
      </c>
      <c r="AZ311" s="244" t="n">
        <v>0</v>
      </c>
      <c r="BA311" s="244" t="n">
        <v>0</v>
      </c>
      <c r="BB311" s="244" t="n">
        <v>0</v>
      </c>
      <c r="BC311" s="244" t="n">
        <v>0</v>
      </c>
      <c r="BD311" s="244" t="n">
        <v>0</v>
      </c>
      <c r="BE311" s="244" t="n">
        <v>0</v>
      </c>
      <c r="BF311" s="244" t="n">
        <v>0</v>
      </c>
      <c r="BG311" s="244" t="n">
        <v>0</v>
      </c>
      <c r="BH311" s="244" t="n">
        <v>0</v>
      </c>
      <c r="BI311" s="244" t="n">
        <v>0</v>
      </c>
      <c r="BJ311" s="244" t="n">
        <v>0</v>
      </c>
      <c r="BK311" s="244" t="n">
        <v>0</v>
      </c>
      <c r="BL311" s="244" t="n">
        <v>0</v>
      </c>
      <c r="BM311" s="244" t="n">
        <v>0</v>
      </c>
      <c r="BN311" s="244" t="n">
        <v>0</v>
      </c>
      <c r="BO311" s="244" t="n">
        <v>0</v>
      </c>
      <c r="BP311" s="244" t="n">
        <v>0</v>
      </c>
      <c r="BQ311" s="244" t="n">
        <v>0</v>
      </c>
      <c r="BR311" s="244" t="n">
        <v>0</v>
      </c>
      <c r="BS311" s="244" t="n">
        <v>0</v>
      </c>
      <c r="BT311" s="244" t="n">
        <v>0</v>
      </c>
      <c r="BU311" s="244" t="n">
        <v>0</v>
      </c>
      <c r="BV311" s="244" t="n">
        <v>0</v>
      </c>
      <c r="BW311" s="244" t="n">
        <v>0</v>
      </c>
      <c r="BX311" s="244" t="n">
        <v>0</v>
      </c>
      <c r="BY311" s="244" t="n">
        <v>0</v>
      </c>
      <c r="BZ311" s="244" t="n">
        <v>0</v>
      </c>
      <c r="CA311" s="244" t="n">
        <v>0</v>
      </c>
      <c r="CB311" s="244" t="n">
        <v>0</v>
      </c>
      <c r="CC311" s="244" t="n">
        <v>0</v>
      </c>
      <c r="CD311" s="244" t="n">
        <v>0</v>
      </c>
      <c r="CE311" s="244" t="n">
        <v>0</v>
      </c>
      <c r="CF311" s="244" t="n">
        <v>0</v>
      </c>
      <c r="CG311" s="244" t="n">
        <v>0</v>
      </c>
      <c r="CH311" s="244" t="n">
        <v>0</v>
      </c>
      <c r="CI311" s="244" t="n">
        <v>0</v>
      </c>
      <c r="CJ311" s="244" t="n">
        <v>0</v>
      </c>
      <c r="CK311" s="244" t="n">
        <v>0</v>
      </c>
      <c r="CL311" s="244" t="n">
        <v>0</v>
      </c>
      <c r="CM311" s="244" t="n">
        <v>0</v>
      </c>
      <c r="CN311" s="244" t="n">
        <v>0</v>
      </c>
      <c r="CO311" s="244" t="n">
        <v>0</v>
      </c>
      <c r="CP311" s="244" t="n">
        <v>0</v>
      </c>
      <c r="CQ311" s="244" t="n">
        <v>0</v>
      </c>
      <c r="CR311" s="244" t="n">
        <v>0</v>
      </c>
      <c r="CS311" s="244" t="n">
        <v>0</v>
      </c>
      <c r="CT311" s="244" t="n">
        <v>0</v>
      </c>
      <c r="CU311" s="244" t="n">
        <v>0</v>
      </c>
      <c r="CV311" s="244" t="n"/>
      <c r="CW311" s="244" t="n"/>
      <c r="CX311" s="323" t="n">
        <v>0</v>
      </c>
      <c r="CY311" s="244" t="n">
        <v>0</v>
      </c>
      <c r="CZ311" s="244" t="n">
        <v>0</v>
      </c>
    </row>
    <row r="312" ht="13.15" customFormat="1" customHeight="1" s="315">
      <c r="A312" s="81">
        <f>A311</f>
        <v/>
      </c>
      <c r="B312" s="81">
        <f>B311</f>
        <v/>
      </c>
      <c r="C312" s="81" t="n"/>
      <c r="D312" s="22" t="n"/>
      <c r="E312" s="398" t="n"/>
      <c r="F312" s="246" t="inlineStr">
        <is>
          <t>EE &amp; Family</t>
        </is>
      </c>
      <c r="G312" s="245" t="n">
        <v>0</v>
      </c>
      <c r="H312" s="400">
        <f>H13</f>
        <v/>
      </c>
      <c r="I312" s="400">
        <f>I13</f>
        <v/>
      </c>
      <c r="J312" s="400">
        <f>H312-I312</f>
        <v/>
      </c>
      <c r="K312" s="408" t="n"/>
      <c r="L312" s="408" t="n"/>
      <c r="M312" s="408" t="n"/>
      <c r="N312" s="245" t="n">
        <v>0</v>
      </c>
      <c r="O312" s="245" t="n">
        <v>0</v>
      </c>
      <c r="P312" s="245" t="n">
        <v>0</v>
      </c>
      <c r="Q312" s="245" t="n">
        <v>0</v>
      </c>
      <c r="R312" s="245" t="n">
        <v>0</v>
      </c>
      <c r="S312" s="245" t="n">
        <v>0</v>
      </c>
      <c r="T312" s="245" t="n">
        <v>0</v>
      </c>
      <c r="U312" s="245" t="n">
        <v>0</v>
      </c>
      <c r="V312" s="245" t="n">
        <v>0</v>
      </c>
      <c r="W312" s="245" t="n">
        <v>0</v>
      </c>
      <c r="X312" s="245" t="n">
        <v>0</v>
      </c>
      <c r="Y312" s="245" t="n">
        <v>0</v>
      </c>
      <c r="Z312" s="245" t="n">
        <v>0</v>
      </c>
      <c r="AA312" s="245" t="n">
        <v>0</v>
      </c>
      <c r="AB312" s="245" t="n">
        <v>0</v>
      </c>
      <c r="AC312" s="245" t="n">
        <v>0</v>
      </c>
      <c r="AD312" s="245" t="n">
        <v>0</v>
      </c>
      <c r="AE312" s="245" t="n">
        <v>0</v>
      </c>
      <c r="AF312" s="245" t="n">
        <v>0</v>
      </c>
      <c r="AG312" s="245" t="n">
        <v>0</v>
      </c>
      <c r="AH312" s="245" t="n">
        <v>0</v>
      </c>
      <c r="AI312" s="245" t="n">
        <v>0</v>
      </c>
      <c r="AJ312" s="245" t="n">
        <v>0</v>
      </c>
      <c r="AK312" s="245" t="n">
        <v>0</v>
      </c>
      <c r="AL312" s="245" t="n">
        <v>0</v>
      </c>
      <c r="AM312" s="245" t="n">
        <v>0</v>
      </c>
      <c r="AN312" s="245" t="n">
        <v>0</v>
      </c>
      <c r="AO312" s="245" t="n">
        <v>0</v>
      </c>
      <c r="AP312" s="245" t="n">
        <v>0</v>
      </c>
      <c r="AQ312" s="245" t="n">
        <v>0</v>
      </c>
      <c r="AR312" s="245" t="n">
        <v>0</v>
      </c>
      <c r="AS312" s="245" t="n">
        <v>0</v>
      </c>
      <c r="AT312" s="245" t="n">
        <v>0</v>
      </c>
      <c r="AU312" s="245" t="n">
        <v>0</v>
      </c>
      <c r="AV312" s="245" t="n">
        <v>0</v>
      </c>
      <c r="AW312" s="245" t="n">
        <v>0</v>
      </c>
      <c r="AX312" s="245" t="n">
        <v>0</v>
      </c>
      <c r="AY312" s="245" t="n">
        <v>0</v>
      </c>
      <c r="AZ312" s="245" t="n">
        <v>0</v>
      </c>
      <c r="BA312" s="245" t="n">
        <v>0</v>
      </c>
      <c r="BB312" s="245" t="n">
        <v>0</v>
      </c>
      <c r="BC312" s="245" t="n">
        <v>0</v>
      </c>
      <c r="BD312" s="245" t="n">
        <v>0</v>
      </c>
      <c r="BE312" s="245" t="n">
        <v>0</v>
      </c>
      <c r="BF312" s="245" t="n">
        <v>0</v>
      </c>
      <c r="BG312" s="245" t="n">
        <v>0</v>
      </c>
      <c r="BH312" s="245" t="n">
        <v>0</v>
      </c>
      <c r="BI312" s="245" t="n">
        <v>0</v>
      </c>
      <c r="BJ312" s="245" t="n">
        <v>0</v>
      </c>
      <c r="BK312" s="245" t="n">
        <v>0</v>
      </c>
      <c r="BL312" s="245" t="n">
        <v>0</v>
      </c>
      <c r="BM312" s="245" t="n">
        <v>0</v>
      </c>
      <c r="BN312" s="245" t="n">
        <v>0</v>
      </c>
      <c r="BO312" s="245" t="n">
        <v>0</v>
      </c>
      <c r="BP312" s="245" t="n">
        <v>0</v>
      </c>
      <c r="BQ312" s="245" t="n">
        <v>0</v>
      </c>
      <c r="BR312" s="245" t="n">
        <v>0</v>
      </c>
      <c r="BS312" s="245" t="n">
        <v>0</v>
      </c>
      <c r="BT312" s="245" t="n">
        <v>0</v>
      </c>
      <c r="BU312" s="245" t="n">
        <v>0</v>
      </c>
      <c r="BV312" s="245" t="n">
        <v>0</v>
      </c>
      <c r="BW312" s="245" t="n">
        <v>0</v>
      </c>
      <c r="BX312" s="245" t="n">
        <v>0</v>
      </c>
      <c r="BY312" s="245" t="n">
        <v>0</v>
      </c>
      <c r="BZ312" s="245" t="n">
        <v>0</v>
      </c>
      <c r="CA312" s="245" t="n">
        <v>0</v>
      </c>
      <c r="CB312" s="245" t="n">
        <v>0</v>
      </c>
      <c r="CC312" s="245" t="n">
        <v>0</v>
      </c>
      <c r="CD312" s="245" t="n">
        <v>0</v>
      </c>
      <c r="CE312" s="245" t="n">
        <v>0</v>
      </c>
      <c r="CF312" s="245" t="n">
        <v>0</v>
      </c>
      <c r="CG312" s="245" t="n">
        <v>0</v>
      </c>
      <c r="CH312" s="245" t="n">
        <v>0</v>
      </c>
      <c r="CI312" s="245" t="n">
        <v>0</v>
      </c>
      <c r="CJ312" s="245" t="n">
        <v>0</v>
      </c>
      <c r="CK312" s="245" t="n">
        <v>0</v>
      </c>
      <c r="CL312" s="245" t="n">
        <v>0</v>
      </c>
      <c r="CM312" s="245" t="n">
        <v>0</v>
      </c>
      <c r="CN312" s="245" t="n">
        <v>0</v>
      </c>
      <c r="CO312" s="245" t="n">
        <v>0</v>
      </c>
      <c r="CP312" s="245" t="n">
        <v>0</v>
      </c>
      <c r="CQ312" s="245" t="n">
        <v>0</v>
      </c>
      <c r="CR312" s="245" t="n">
        <v>0</v>
      </c>
      <c r="CS312" s="245" t="n">
        <v>0</v>
      </c>
      <c r="CT312" s="245" t="n">
        <v>0</v>
      </c>
      <c r="CU312" s="245" t="n">
        <v>0</v>
      </c>
      <c r="CV312" s="245" t="n"/>
      <c r="CW312" s="245" t="n"/>
      <c r="CX312" s="324" t="n">
        <v>0</v>
      </c>
      <c r="CY312" s="245" t="n">
        <v>0</v>
      </c>
      <c r="CZ312" s="245" t="n">
        <v>0</v>
      </c>
    </row>
    <row r="313" ht="13.15" customFormat="1" customHeight="1" s="315">
      <c r="A313" s="81">
        <f>A312</f>
        <v/>
      </c>
      <c r="B313" s="81">
        <f>B312</f>
        <v/>
      </c>
      <c r="C313" s="81" t="n"/>
      <c r="D313" s="20" t="n"/>
      <c r="E313" s="398" t="n"/>
      <c r="F313" s="69" t="inlineStr">
        <is>
          <t>Estimated Monthly Premium</t>
        </is>
      </c>
      <c r="G313" s="94">
        <f>SUM(G309:G312)</f>
        <v/>
      </c>
      <c r="H313" s="401">
        <f>SUMPRODUCT(H309:H312,$G309:$G312)</f>
        <v/>
      </c>
      <c r="I313" s="401">
        <f>SUMPRODUCT(I309:I312,$G309:$G312)</f>
        <v/>
      </c>
      <c r="J313" s="401">
        <f>SUMPRODUCT(J309:J312,$G309:$G312)</f>
        <v/>
      </c>
      <c r="K313" s="402" t="n"/>
      <c r="L313" s="402" t="n"/>
      <c r="M313" s="402" t="n"/>
      <c r="N313" s="94" t="n">
        <v>2</v>
      </c>
      <c r="O313" s="94" t="n">
        <v>2</v>
      </c>
      <c r="P313" s="94" t="n">
        <v>2</v>
      </c>
      <c r="Q313" s="94" t="n">
        <v>2</v>
      </c>
      <c r="R313" s="94" t="n">
        <v>2</v>
      </c>
      <c r="S313" s="94">
        <f>SUM(S309:S312)</f>
        <v/>
      </c>
      <c r="T313" s="94">
        <f>SUM(T309:T312)</f>
        <v/>
      </c>
      <c r="U313" s="94">
        <f>SUM(U309:U312)</f>
        <v/>
      </c>
      <c r="V313" s="94">
        <f>SUM(V309:V312)</f>
        <v/>
      </c>
      <c r="W313" s="94">
        <f>SUM(W309:W312)</f>
        <v/>
      </c>
      <c r="X313" s="94">
        <f>SUM(X309:X312)</f>
        <v/>
      </c>
      <c r="Y313" s="94">
        <f>SUM(Y309:Y312)</f>
        <v/>
      </c>
      <c r="Z313" s="94">
        <f>SUM(Z309:Z312)</f>
        <v/>
      </c>
      <c r="AA313" s="94">
        <f>SUM(AA309:AA312)</f>
        <v/>
      </c>
      <c r="AB313" s="94">
        <f>SUM(AB309:AB312)</f>
        <v/>
      </c>
      <c r="AC313" s="94">
        <f>SUM(AC309:AC312)</f>
        <v/>
      </c>
      <c r="AD313" s="94">
        <f>SUM(AD309:AD312)</f>
        <v/>
      </c>
      <c r="AE313" s="94">
        <f>SUM(AE309:AE312)</f>
        <v/>
      </c>
      <c r="AF313" s="94">
        <f>SUM(AF309:AF312)</f>
        <v/>
      </c>
      <c r="AG313" s="94">
        <f>SUM(AG309:AG312)</f>
        <v/>
      </c>
      <c r="AH313" s="94">
        <f>SUM(AH309:AH312)</f>
        <v/>
      </c>
      <c r="AI313" s="94">
        <f>SUM(AI309:AI312)</f>
        <v/>
      </c>
      <c r="AJ313" s="94">
        <f>SUM(AJ309:AJ312)</f>
        <v/>
      </c>
      <c r="AK313" s="94">
        <f>SUM(AK309:AK312)</f>
        <v/>
      </c>
      <c r="AL313" s="94">
        <f>SUM(AL309:AL312)</f>
        <v/>
      </c>
      <c r="AM313" s="94">
        <f>SUM(AM309:AM312)</f>
        <v/>
      </c>
      <c r="AN313" s="94">
        <f>SUM(AN309:AN312)</f>
        <v/>
      </c>
      <c r="AO313" s="94">
        <f>SUM(AO309:AO312)</f>
        <v/>
      </c>
      <c r="AP313" s="94">
        <f>SUM(AP309:AP312)</f>
        <v/>
      </c>
      <c r="AQ313" s="94">
        <f>SUM(AQ309:AQ312)</f>
        <v/>
      </c>
      <c r="AR313" s="94">
        <f>SUM(AR309:AR312)</f>
        <v/>
      </c>
      <c r="AS313" s="94">
        <f>SUM(AS309:AS312)</f>
        <v/>
      </c>
      <c r="AT313" s="94">
        <f>SUM(AT309:AT312)</f>
        <v/>
      </c>
      <c r="AU313" s="94">
        <f>SUM(AU309:AU312)</f>
        <v/>
      </c>
      <c r="AV313" s="94">
        <f>SUM(AV309:AV312)</f>
        <v/>
      </c>
      <c r="AW313" s="94">
        <f>SUM(AW309:AW312)</f>
        <v/>
      </c>
      <c r="AX313" s="94">
        <f>SUM(AX309:AX312)</f>
        <v/>
      </c>
      <c r="AY313" s="94">
        <f>SUM(AY309:AY312)</f>
        <v/>
      </c>
      <c r="AZ313" s="94">
        <f>SUM(AZ309:AZ312)</f>
        <v/>
      </c>
      <c r="BA313" s="94">
        <f>SUM(BA309:BA312)</f>
        <v/>
      </c>
      <c r="BB313" s="94">
        <f>SUM(BB309:BB312)</f>
        <v/>
      </c>
      <c r="BC313" s="94">
        <f>SUM(BC309:BC312)</f>
        <v/>
      </c>
      <c r="BD313" s="94">
        <f>SUM(BD309:BD312)</f>
        <v/>
      </c>
      <c r="BE313" s="94">
        <f>SUM(BE309:BE312)</f>
        <v/>
      </c>
      <c r="BF313" s="94">
        <f>SUM(BF309:BF312)</f>
        <v/>
      </c>
      <c r="BG313" s="94">
        <f>SUM(BG309:BG312)</f>
        <v/>
      </c>
      <c r="BH313" s="94">
        <f>SUM(BH309:BH312)</f>
        <v/>
      </c>
      <c r="BI313" s="94">
        <f>SUM(BI309:BI312)</f>
        <v/>
      </c>
      <c r="BJ313" s="94">
        <f>SUM(BJ309:BJ312)</f>
        <v/>
      </c>
      <c r="BK313" s="94">
        <f>SUM(BK309:BK312)</f>
        <v/>
      </c>
      <c r="BL313" s="94">
        <f>SUM(BL309:BL312)</f>
        <v/>
      </c>
      <c r="BM313" s="94">
        <f>SUM(BM309:BM312)</f>
        <v/>
      </c>
      <c r="BN313" s="94">
        <f>SUM(BN309:BN312)</f>
        <v/>
      </c>
      <c r="BO313" s="94">
        <f>SUM(BO309:BO312)</f>
        <v/>
      </c>
      <c r="BP313" s="94">
        <f>SUM(BP309:BP312)</f>
        <v/>
      </c>
      <c r="BQ313" s="94">
        <f>SUM(BQ309:BQ312)</f>
        <v/>
      </c>
      <c r="BR313" s="94">
        <f>SUM(BR309:BR312)</f>
        <v/>
      </c>
      <c r="BS313" s="94">
        <f>SUM(BS309:BS312)</f>
        <v/>
      </c>
      <c r="BT313" s="94" t="n">
        <v>0</v>
      </c>
      <c r="BU313" s="94">
        <f>SUM(BU309:BU312)</f>
        <v/>
      </c>
      <c r="BV313" s="94">
        <f>SUM(BV309:BV312)</f>
        <v/>
      </c>
      <c r="BW313" s="94">
        <f>SUM(BW309:BW312)</f>
        <v/>
      </c>
      <c r="BX313" s="94">
        <f>SUM(BX309:BX312)</f>
        <v/>
      </c>
      <c r="BY313" s="94">
        <f>SUM(BY309:BY312)</f>
        <v/>
      </c>
      <c r="BZ313" s="94">
        <f>SUM(BZ309:BZ312)</f>
        <v/>
      </c>
      <c r="CA313" s="94">
        <f>SUM(CA309:CA312)</f>
        <v/>
      </c>
      <c r="CB313" s="94">
        <f>SUM(CB309:CB312)</f>
        <v/>
      </c>
      <c r="CC313" s="94">
        <f>SUM(CC309:CC312)</f>
        <v/>
      </c>
      <c r="CD313" s="94">
        <f>SUM(CD309:CD312)</f>
        <v/>
      </c>
      <c r="CE313" s="94">
        <f>SUM(CE309:CE312)</f>
        <v/>
      </c>
      <c r="CF313" s="94">
        <f>SUM(CF309:CF312)</f>
        <v/>
      </c>
      <c r="CG313" s="94">
        <f>SUM(CG309:CG312)</f>
        <v/>
      </c>
      <c r="CH313" s="94">
        <f>SUM(CH309:CH312)</f>
        <v/>
      </c>
      <c r="CI313" s="94">
        <f>SUM(CI309:CI312)</f>
        <v/>
      </c>
      <c r="CJ313" s="94">
        <f>SUM(CJ309:CJ312)</f>
        <v/>
      </c>
      <c r="CK313" s="94">
        <f>SUM(CK309:CK312)</f>
        <v/>
      </c>
      <c r="CL313" s="94">
        <f>SUM(CL309:CL312)</f>
        <v/>
      </c>
      <c r="CM313" s="94">
        <f>SUM(CM309:CM312)</f>
        <v/>
      </c>
      <c r="CN313" s="94">
        <f>SUM(CN309:CN312)</f>
        <v/>
      </c>
      <c r="CO313" s="94">
        <f>SUM(CO309:CO312)</f>
        <v/>
      </c>
      <c r="CP313" s="94">
        <f>SUM(CP309:CP312)</f>
        <v/>
      </c>
      <c r="CQ313" s="94">
        <f>SUM(CQ309:CQ312)</f>
        <v/>
      </c>
      <c r="CR313" s="94">
        <f>SUM(CR309:CR312)</f>
        <v/>
      </c>
      <c r="CS313" s="94">
        <f>SUM(CS309:CS312)</f>
        <v/>
      </c>
      <c r="CT313" s="94">
        <f>SUM(CT309:CT312)</f>
        <v/>
      </c>
      <c r="CU313" s="94" t="n">
        <v>0</v>
      </c>
      <c r="CV313" s="94">
        <f>SUM(CV309:CV312)</f>
        <v/>
      </c>
      <c r="CW313" s="94">
        <f>SUM(CW309:CW312)</f>
        <v/>
      </c>
      <c r="CX313" s="94">
        <f>SUM(CX309:CX312)</f>
        <v/>
      </c>
      <c r="CY313" s="94">
        <f>SUM(CY309:CY312)</f>
        <v/>
      </c>
      <c r="CZ313" s="94">
        <f>SUM(CZ309:CZ312)</f>
        <v/>
      </c>
    </row>
    <row r="314" ht="13.15" customFormat="1" customHeight="1" s="315">
      <c r="A314" s="81">
        <f>A313</f>
        <v/>
      </c>
      <c r="B314" s="81">
        <f>B313</f>
        <v/>
      </c>
      <c r="C314" s="81" t="n"/>
      <c r="D314" s="20" t="n"/>
      <c r="E314" s="398" t="n"/>
      <c r="F314" s="12" t="n"/>
      <c r="G314" s="16" t="n"/>
      <c r="H314" s="403" t="n"/>
      <c r="I314" s="403" t="n"/>
      <c r="J314" s="403" t="n"/>
      <c r="K314" s="404" t="n"/>
      <c r="L314" s="404" t="n"/>
      <c r="M314" s="404" t="n"/>
      <c r="N314" s="16" t="n"/>
      <c r="O314" s="16" t="n"/>
      <c r="P314" s="16" t="n"/>
      <c r="Q314" s="16" t="n"/>
      <c r="R314" s="16" t="n"/>
      <c r="S314" s="16" t="n"/>
      <c r="T314" s="16" t="n"/>
      <c r="U314" s="16" t="n"/>
      <c r="V314" s="16" t="n"/>
      <c r="W314" s="16" t="n"/>
      <c r="X314" s="16" t="n"/>
      <c r="Y314" s="16" t="n"/>
      <c r="Z314" s="16" t="n"/>
      <c r="AA314" s="16" t="n"/>
      <c r="AB314" s="16" t="n"/>
      <c r="AC314" s="16" t="n"/>
      <c r="AD314" s="16" t="n"/>
      <c r="AE314" s="16" t="n"/>
      <c r="AF314" s="16" t="n"/>
      <c r="AG314" s="16" t="n"/>
      <c r="AH314" s="16" t="n"/>
      <c r="AI314" s="16" t="n"/>
      <c r="AJ314" s="16" t="n"/>
      <c r="AK314" s="16" t="n"/>
      <c r="AL314" s="16" t="n"/>
      <c r="AM314" s="16" t="n"/>
      <c r="AN314" s="16" t="n"/>
      <c r="AO314" s="16" t="n"/>
      <c r="AP314" s="16" t="n"/>
      <c r="AQ314" s="16" t="n"/>
      <c r="AR314" s="16" t="n"/>
      <c r="AS314" s="16" t="n"/>
      <c r="AT314" s="16" t="n"/>
      <c r="AU314" s="16" t="n"/>
      <c r="AV314" s="16" t="n"/>
      <c r="AW314" s="16" t="n"/>
      <c r="AX314" s="16" t="n"/>
      <c r="AY314" s="16" t="n"/>
      <c r="AZ314" s="16" t="n"/>
      <c r="BA314" s="16" t="n"/>
      <c r="BB314" s="16" t="n"/>
      <c r="BC314" s="16" t="n"/>
      <c r="BD314" s="16" t="n"/>
      <c r="BE314" s="16" t="n"/>
      <c r="BF314" s="16" t="n"/>
      <c r="BG314" s="16" t="n"/>
      <c r="BH314" s="16" t="n"/>
      <c r="BI314" s="16" t="n"/>
      <c r="BJ314" s="16" t="n"/>
      <c r="BK314" s="16" t="n"/>
      <c r="BL314" s="16" t="n"/>
      <c r="BM314" s="16" t="n"/>
      <c r="BN314" s="16" t="n"/>
      <c r="BO314" s="16" t="n"/>
      <c r="BP314" s="16" t="n"/>
      <c r="BQ314" s="16" t="n"/>
      <c r="BR314" s="16" t="n"/>
      <c r="BS314" s="16" t="n"/>
      <c r="BT314" s="16" t="n"/>
      <c r="BU314" s="16" t="n"/>
      <c r="BV314" s="16" t="n"/>
      <c r="BW314" s="16" t="n"/>
      <c r="BX314" s="16" t="n"/>
      <c r="BY314" s="16" t="n"/>
      <c r="BZ314" s="16" t="n"/>
      <c r="CA314" s="16" t="n"/>
      <c r="CB314" s="16" t="n"/>
      <c r="CC314" s="16" t="n"/>
      <c r="CD314" s="16" t="n"/>
      <c r="CE314" s="16" t="n"/>
      <c r="CF314" s="16" t="n"/>
      <c r="CG314" s="16" t="n"/>
      <c r="CH314" s="16" t="n"/>
      <c r="CI314" s="16" t="n"/>
      <c r="CJ314" s="16" t="n"/>
      <c r="CK314" s="16" t="n"/>
      <c r="CL314" s="16" t="n"/>
      <c r="CM314" s="16" t="n"/>
      <c r="CN314" s="16" t="n"/>
      <c r="CO314" s="16" t="n"/>
      <c r="CP314" s="16" t="n"/>
      <c r="CQ314" s="16" t="n"/>
      <c r="CR314" s="16" t="n"/>
      <c r="CS314" s="16" t="n"/>
      <c r="CT314" s="16" t="n"/>
      <c r="CU314" s="16" t="n"/>
      <c r="CV314" s="16" t="n"/>
      <c r="CW314" s="16" t="n"/>
      <c r="CX314" s="16" t="n"/>
      <c r="CY314" s="16" t="n"/>
      <c r="CZ314" s="16" t="n"/>
    </row>
    <row r="315" ht="13.15" customHeight="1">
      <c r="D315" s="71" t="inlineStr">
        <is>
          <t>Total Medical Monthly</t>
        </is>
      </c>
      <c r="E315" s="405" t="n"/>
      <c r="F315" s="29" t="inlineStr">
        <is>
          <t>Total Medical Employees</t>
        </is>
      </c>
      <c r="G315" s="30">
        <f>SUM(G307+G313)</f>
        <v/>
      </c>
      <c r="H315" s="406">
        <f>H307+H313</f>
        <v/>
      </c>
      <c r="I315" s="406">
        <f>I307+I313</f>
        <v/>
      </c>
      <c r="J315" s="406">
        <f>J307+J313</f>
        <v/>
      </c>
      <c r="K315" s="407" t="n"/>
      <c r="L315" s="407" t="n"/>
      <c r="M315" s="407" t="n"/>
      <c r="N315" s="30" t="n">
        <v>9</v>
      </c>
      <c r="O315" s="30" t="n">
        <v>8</v>
      </c>
      <c r="P315" s="30" t="n">
        <v>8</v>
      </c>
      <c r="Q315" s="30" t="n">
        <v>6</v>
      </c>
      <c r="R315" s="30" t="n">
        <v>5</v>
      </c>
      <c r="S315" s="30">
        <f>SUM(S307+S313)</f>
        <v/>
      </c>
      <c r="T315" s="30">
        <f>SUM(T307+T313)</f>
        <v/>
      </c>
      <c r="U315" s="30">
        <f>SUM(U307+U313)</f>
        <v/>
      </c>
      <c r="V315" s="30">
        <f>SUM(V307+V313)</f>
        <v/>
      </c>
      <c r="W315" s="30">
        <f>SUM(W307+W313)</f>
        <v/>
      </c>
      <c r="X315" s="30">
        <f>SUM(X307+X313)</f>
        <v/>
      </c>
      <c r="Y315" s="30">
        <f>SUM(Y307+Y313)</f>
        <v/>
      </c>
      <c r="Z315" s="30">
        <f>SUM(Z307+Z313)</f>
        <v/>
      </c>
      <c r="AA315" s="30">
        <f>SUM(AA307+AA313)</f>
        <v/>
      </c>
      <c r="AB315" s="30">
        <f>SUM(AB307+AB313)</f>
        <v/>
      </c>
      <c r="AC315" s="30">
        <f>SUM(AC307+AC313)</f>
        <v/>
      </c>
      <c r="AD315" s="30">
        <f>SUM(AD307+AD313)</f>
        <v/>
      </c>
      <c r="AE315" s="30">
        <f>SUM(AE307+AE313)</f>
        <v/>
      </c>
      <c r="AF315" s="30">
        <f>SUM(AF307+AF313)</f>
        <v/>
      </c>
      <c r="AG315" s="30">
        <f>SUM(AG307+AG313)</f>
        <v/>
      </c>
      <c r="AH315" s="30">
        <f>SUM(AH307+AH313)</f>
        <v/>
      </c>
      <c r="AI315" s="30">
        <f>SUM(AI307+AI313)</f>
        <v/>
      </c>
      <c r="AJ315" s="30">
        <f>SUM(AJ307+AJ313)</f>
        <v/>
      </c>
      <c r="AK315" s="30">
        <f>SUM(AK307+AK313)</f>
        <v/>
      </c>
      <c r="AL315" s="30">
        <f>SUM(AL307+AL313)</f>
        <v/>
      </c>
      <c r="AM315" s="30">
        <f>SUM(AM307+AM313)</f>
        <v/>
      </c>
      <c r="AN315" s="30">
        <f>SUM(AN307+AN313)</f>
        <v/>
      </c>
      <c r="AO315" s="30">
        <f>SUM(AO307+AO313)</f>
        <v/>
      </c>
      <c r="AP315" s="30">
        <f>SUM(AP307+AP313)</f>
        <v/>
      </c>
      <c r="AQ315" s="30">
        <f>SUM(AQ307+AQ313)</f>
        <v/>
      </c>
      <c r="AR315" s="30">
        <f>SUM(AR307+AR313)</f>
        <v/>
      </c>
      <c r="AS315" s="30">
        <f>SUM(AS307+AS313)</f>
        <v/>
      </c>
      <c r="AT315" s="30">
        <f>SUM(AT307+AT313)</f>
        <v/>
      </c>
      <c r="AU315" s="30">
        <f>SUM(AU307+AU313)</f>
        <v/>
      </c>
      <c r="AV315" s="30">
        <f>SUM(AV307+AV313)</f>
        <v/>
      </c>
      <c r="AW315" s="30">
        <f>SUM(AW307+AW313)</f>
        <v/>
      </c>
      <c r="AX315" s="30">
        <f>SUM(AX307+AX313)</f>
        <v/>
      </c>
      <c r="AY315" s="30">
        <f>SUM(AY307+AY313)</f>
        <v/>
      </c>
      <c r="AZ315" s="30">
        <f>SUM(AZ307+AZ313)</f>
        <v/>
      </c>
      <c r="BA315" s="30">
        <f>SUM(BA307+BA313)</f>
        <v/>
      </c>
      <c r="BB315" s="30">
        <f>SUM(BB307+BB313)</f>
        <v/>
      </c>
      <c r="BC315" s="30">
        <f>SUM(BC307+BC313)</f>
        <v/>
      </c>
      <c r="BD315" s="30">
        <f>SUM(BD307+BD313)</f>
        <v/>
      </c>
      <c r="BE315" s="30">
        <f>SUM(BE307+BE313)</f>
        <v/>
      </c>
      <c r="BF315" s="30">
        <f>SUM(BF307+BF313)</f>
        <v/>
      </c>
      <c r="BG315" s="30">
        <f>SUM(BG307+BG313)</f>
        <v/>
      </c>
      <c r="BH315" s="30">
        <f>SUM(BH307+BH313)</f>
        <v/>
      </c>
      <c r="BI315" s="30">
        <f>SUM(BI307+BI313)</f>
        <v/>
      </c>
      <c r="BJ315" s="30">
        <f>SUM(BJ307+BJ313)</f>
        <v/>
      </c>
      <c r="BK315" s="30">
        <f>SUM(BK307+BK313)</f>
        <v/>
      </c>
      <c r="BL315" s="30">
        <f>SUM(BL307+BL313)</f>
        <v/>
      </c>
      <c r="BM315" s="30">
        <f>SUM(BM307+BM313)</f>
        <v/>
      </c>
      <c r="BN315" s="30">
        <f>SUM(BN307+BN313)</f>
        <v/>
      </c>
      <c r="BO315" s="30">
        <f>SUM(BO307+BO313)</f>
        <v/>
      </c>
      <c r="BP315" s="30">
        <f>SUM(BP307+BP313)</f>
        <v/>
      </c>
      <c r="BQ315" s="30">
        <f>SUM(BQ307+BQ313)</f>
        <v/>
      </c>
      <c r="BR315" s="30">
        <f>SUM(BR307+BR313)</f>
        <v/>
      </c>
      <c r="BS315" s="30">
        <f>SUM(BS307+BS313)</f>
        <v/>
      </c>
      <c r="BT315" s="30" t="n">
        <v>0</v>
      </c>
      <c r="BU315" s="30">
        <f>SUM(BU307+BU313)</f>
        <v/>
      </c>
      <c r="BV315" s="30">
        <f>SUM(BV307+BV313)</f>
        <v/>
      </c>
      <c r="BW315" s="30">
        <f>SUM(BW307+BW313)</f>
        <v/>
      </c>
      <c r="BX315" s="30">
        <f>SUM(BX307+BX313)</f>
        <v/>
      </c>
      <c r="BY315" s="30">
        <f>SUM(BY307+BY313)</f>
        <v/>
      </c>
      <c r="BZ315" s="30">
        <f>SUM(BZ307+BZ313)</f>
        <v/>
      </c>
      <c r="CA315" s="30">
        <f>SUM(CA307+CA313)</f>
        <v/>
      </c>
      <c r="CB315" s="30">
        <f>SUM(CB307+CB313)</f>
        <v/>
      </c>
      <c r="CC315" s="30">
        <f>SUM(CC307+CC313)</f>
        <v/>
      </c>
      <c r="CD315" s="30">
        <f>SUM(CD307+CD313)</f>
        <v/>
      </c>
      <c r="CE315" s="30">
        <f>SUM(CE307+CE313)</f>
        <v/>
      </c>
      <c r="CF315" s="30">
        <f>SUM(CF307+CF313)</f>
        <v/>
      </c>
      <c r="CG315" s="30">
        <f>SUM(CG307+CG313)</f>
        <v/>
      </c>
      <c r="CH315" s="30">
        <f>SUM(CH307+CH313)</f>
        <v/>
      </c>
      <c r="CI315" s="30">
        <f>SUM(CI307+CI313)</f>
        <v/>
      </c>
      <c r="CJ315" s="30">
        <f>SUM(CJ307+CJ313)</f>
        <v/>
      </c>
      <c r="CK315" s="30">
        <f>SUM(CK307+CK313)</f>
        <v/>
      </c>
      <c r="CL315" s="30">
        <f>SUM(CL307+CL313)</f>
        <v/>
      </c>
      <c r="CM315" s="30">
        <f>SUM(CM307+CM313)</f>
        <v/>
      </c>
      <c r="CN315" s="30">
        <f>SUM(CN307+CN313)</f>
        <v/>
      </c>
      <c r="CO315" s="30">
        <f>SUM(CO307+CO313)</f>
        <v/>
      </c>
      <c r="CP315" s="30">
        <f>SUM(CP307+CP313)</f>
        <v/>
      </c>
      <c r="CQ315" s="30">
        <f>SUM(CQ307+CQ313)</f>
        <v/>
      </c>
      <c r="CR315" s="30">
        <f>SUM(CR307+CR313)</f>
        <v/>
      </c>
      <c r="CS315" s="30">
        <f>SUM(CS307+CS313)</f>
        <v/>
      </c>
      <c r="CT315" s="30">
        <f>SUM(CT307+CT313)</f>
        <v/>
      </c>
      <c r="CU315" s="30" t="n">
        <v>0</v>
      </c>
      <c r="CV315" s="30">
        <f>SUM(CV307+CV313)</f>
        <v/>
      </c>
      <c r="CW315" s="30">
        <f>SUM(CW307+CW313)</f>
        <v/>
      </c>
      <c r="CX315" s="30">
        <f>SUM(CX307+CX313)</f>
        <v/>
      </c>
      <c r="CY315" s="30">
        <f>SUM(CY307+CY313)</f>
        <v/>
      </c>
      <c r="CZ315" s="30">
        <f>SUM(CZ307+CZ313)</f>
        <v/>
      </c>
    </row>
    <row r="316" ht="12.75" customHeight="1">
      <c r="D316" s="71" t="inlineStr">
        <is>
          <t>Total Medical Annual</t>
        </is>
      </c>
      <c r="E316" s="29" t="n"/>
      <c r="F316" s="89" t="n"/>
      <c r="G316" s="30" t="n"/>
      <c r="H316" s="406">
        <f>H315*12</f>
        <v/>
      </c>
      <c r="I316" s="406">
        <f>I315*12</f>
        <v/>
      </c>
      <c r="J316" s="406">
        <f>J315*12</f>
        <v/>
      </c>
      <c r="K316" s="407" t="n"/>
      <c r="L316" s="407" t="n"/>
      <c r="M316" s="407" t="n"/>
      <c r="N316" s="30" t="n"/>
      <c r="O316" s="30" t="n"/>
      <c r="P316" s="30" t="n"/>
      <c r="Q316" s="30" t="n"/>
      <c r="R316" s="30" t="n"/>
      <c r="S316" s="30" t="n"/>
      <c r="T316" s="30" t="n"/>
      <c r="U316" s="30" t="n"/>
      <c r="V316" s="30" t="n"/>
      <c r="W316" s="30" t="n"/>
      <c r="X316" s="30" t="n"/>
      <c r="Y316" s="30" t="n"/>
      <c r="Z316" s="30" t="n"/>
      <c r="AA316" s="30" t="n"/>
      <c r="AB316" s="30" t="n"/>
      <c r="AC316" s="30" t="n"/>
      <c r="AD316" s="30" t="n"/>
      <c r="AE316" s="30" t="n"/>
      <c r="AF316" s="30" t="n"/>
      <c r="AG316" s="30" t="n"/>
      <c r="AH316" s="30" t="n"/>
      <c r="AI316" s="30" t="n"/>
      <c r="AJ316" s="30" t="n"/>
      <c r="AK316" s="30" t="n"/>
      <c r="AL316" s="30" t="n"/>
      <c r="AM316" s="30" t="n"/>
      <c r="AN316" s="30" t="n"/>
      <c r="AO316" s="30" t="n"/>
      <c r="AP316" s="30" t="n"/>
      <c r="AQ316" s="30" t="n"/>
      <c r="AR316" s="30" t="n"/>
      <c r="AS316" s="30" t="n"/>
      <c r="AT316" s="30" t="n"/>
      <c r="AU316" s="30" t="n"/>
      <c r="AV316" s="30" t="n"/>
      <c r="AW316" s="30" t="n"/>
      <c r="AX316" s="30" t="n"/>
      <c r="AY316" s="30" t="n"/>
      <c r="AZ316" s="30" t="n"/>
      <c r="BA316" s="30" t="n"/>
      <c r="BB316" s="30" t="n"/>
      <c r="BC316" s="30" t="n"/>
      <c r="BD316" s="30" t="n"/>
      <c r="BE316" s="30" t="n"/>
      <c r="BF316" s="30" t="n"/>
      <c r="BG316" s="30" t="n"/>
      <c r="BH316" s="30" t="n"/>
      <c r="BI316" s="30" t="n"/>
      <c r="BJ316" s="30" t="n"/>
      <c r="BK316" s="30" t="n"/>
      <c r="BL316" s="30" t="n"/>
      <c r="BM316" s="30" t="n"/>
      <c r="BN316" s="30" t="n"/>
      <c r="BO316" s="30" t="n"/>
      <c r="BP316" s="30" t="n"/>
      <c r="BQ316" s="30" t="n"/>
      <c r="BR316" s="30" t="n"/>
      <c r="BS316" s="30" t="n"/>
      <c r="BT316" s="30" t="n"/>
      <c r="BU316" s="30" t="n"/>
      <c r="BV316" s="30" t="n"/>
      <c r="BW316" s="30" t="n"/>
      <c r="BX316" s="30" t="n"/>
      <c r="BY316" s="30" t="n"/>
      <c r="BZ316" s="30" t="n"/>
      <c r="CA316" s="30" t="n"/>
      <c r="CB316" s="30" t="n"/>
      <c r="CC316" s="30" t="n"/>
      <c r="CD316" s="30" t="n"/>
      <c r="CE316" s="30" t="n"/>
      <c r="CF316" s="30" t="n"/>
      <c r="CG316" s="30" t="n"/>
      <c r="CH316" s="30" t="n"/>
      <c r="CI316" s="30" t="n"/>
      <c r="CJ316" s="30" t="n"/>
      <c r="CK316" s="30" t="n"/>
      <c r="CL316" s="30" t="n"/>
      <c r="CM316" s="30" t="n"/>
      <c r="CN316" s="30" t="n"/>
      <c r="CO316" s="30" t="n"/>
      <c r="CP316" s="30" t="n"/>
      <c r="CQ316" s="30" t="n"/>
      <c r="CR316" s="30" t="n"/>
      <c r="CS316" s="30" t="n"/>
      <c r="CT316" s="30" t="n"/>
      <c r="CU316" s="30" t="n"/>
      <c r="CV316" s="30" t="n"/>
      <c r="CW316" s="30" t="n"/>
      <c r="CX316" s="30" t="n"/>
      <c r="CY316" s="30" t="n"/>
      <c r="CZ316" s="30" t="n"/>
    </row>
    <row r="317" ht="13.15" customHeight="1">
      <c r="D317" s="28" t="n"/>
      <c r="E317" s="90" t="n"/>
      <c r="F317" s="91" t="n"/>
      <c r="G317" s="91" t="n"/>
      <c r="H317" s="388" t="n"/>
      <c r="I317" s="388" t="n"/>
      <c r="J317" s="388" t="n"/>
      <c r="K317" s="389" t="n"/>
      <c r="L317" s="389" t="n"/>
      <c r="M317" s="389" t="n"/>
      <c r="N317" s="91" t="n"/>
      <c r="O317" s="91" t="n"/>
      <c r="P317" s="91" t="n"/>
      <c r="Q317" s="91" t="n"/>
      <c r="R317" s="91" t="n"/>
      <c r="S317" s="91" t="n"/>
      <c r="T317" s="91" t="n"/>
      <c r="U317" s="91" t="n"/>
      <c r="V317" s="91" t="n"/>
      <c r="W317" s="91" t="n"/>
      <c r="X317" s="91" t="n"/>
      <c r="Y317" s="91" t="n"/>
      <c r="Z317" s="91" t="n"/>
      <c r="AA317" s="91" t="n"/>
      <c r="AB317" s="91" t="n"/>
      <c r="AC317" s="91" t="n"/>
      <c r="AD317" s="91" t="n"/>
      <c r="AE317" s="91" t="n"/>
      <c r="AF317" s="91" t="n"/>
      <c r="AG317" s="91" t="n"/>
      <c r="AH317" s="91" t="n"/>
      <c r="AI317" s="91" t="n"/>
      <c r="AJ317" s="91" t="n"/>
      <c r="AK317" s="91" t="n"/>
      <c r="AL317" s="91" t="n"/>
      <c r="AM317" s="91" t="n"/>
      <c r="AN317" s="91" t="n"/>
      <c r="AO317" s="91" t="n"/>
      <c r="AP317" s="91" t="n"/>
      <c r="AQ317" s="91" t="n"/>
      <c r="AR317" s="91" t="n"/>
      <c r="AS317" s="91" t="n"/>
      <c r="AT317" s="91" t="n"/>
      <c r="AU317" s="91" t="n"/>
      <c r="AV317" s="91" t="n"/>
      <c r="AW317" s="91" t="n"/>
      <c r="AX317" s="91" t="n"/>
      <c r="AY317" s="91" t="n"/>
      <c r="AZ317" s="91" t="n"/>
      <c r="BA317" s="91" t="n"/>
      <c r="BB317" s="91" t="n"/>
      <c r="BC317" s="91" t="n"/>
      <c r="BD317" s="91" t="n"/>
      <c r="BE317" s="91" t="n"/>
      <c r="BF317" s="91" t="n"/>
      <c r="BG317" s="91" t="n"/>
      <c r="BH317" s="91" t="n"/>
      <c r="BI317" s="91" t="n"/>
      <c r="BJ317" s="91" t="n"/>
      <c r="BK317" s="91" t="n"/>
      <c r="BL317" s="91" t="n"/>
      <c r="BM317" s="91" t="n"/>
      <c r="BN317" s="91" t="n"/>
      <c r="BO317" s="91" t="n"/>
      <c r="BP317" s="91" t="n"/>
      <c r="BQ317" s="91" t="n"/>
      <c r="BR317" s="91" t="n"/>
      <c r="BS317" s="91" t="n"/>
      <c r="BT317" s="91" t="n"/>
      <c r="BU317" s="91" t="n"/>
      <c r="BV317" s="91" t="n"/>
      <c r="BW317" s="91" t="n"/>
      <c r="BX317" s="91" t="n"/>
      <c r="BY317" s="91" t="n"/>
      <c r="BZ317" s="91" t="n"/>
      <c r="CA317" s="91" t="n"/>
      <c r="CB317" s="91" t="n"/>
      <c r="CC317" s="91" t="n"/>
      <c r="CD317" s="91" t="n"/>
      <c r="CE317" s="91" t="n"/>
      <c r="CF317" s="91" t="n"/>
      <c r="CG317" s="91" t="n"/>
      <c r="CH317" s="91" t="n"/>
      <c r="CI317" s="91" t="n"/>
      <c r="CJ317" s="91" t="n"/>
      <c r="CK317" s="91" t="n"/>
      <c r="CL317" s="91" t="n"/>
      <c r="CM317" s="91" t="n"/>
      <c r="CN317" s="91" t="n"/>
      <c r="CO317" s="91" t="n"/>
      <c r="CP317" s="91" t="n"/>
      <c r="CQ317" s="91" t="n"/>
      <c r="CR317" s="91" t="n"/>
      <c r="CS317" s="91" t="n"/>
      <c r="CT317" s="91" t="n"/>
      <c r="CU317" s="91" t="n"/>
      <c r="CV317" s="91" t="n"/>
      <c r="CW317" s="91" t="n"/>
      <c r="CX317" s="91" t="n"/>
      <c r="CY317" s="91" t="n"/>
      <c r="CZ317" s="91" t="n"/>
    </row>
    <row r="318" ht="13.15" customHeight="1">
      <c r="D318" s="93" t="n"/>
      <c r="E318" s="246" t="n"/>
      <c r="F318" s="246" t="n"/>
      <c r="G318" s="94" t="n"/>
      <c r="H318" s="430" t="n"/>
      <c r="I318" s="430" t="n"/>
      <c r="J318" s="430" t="n"/>
      <c r="K318" s="431" t="n"/>
      <c r="L318" s="431" t="n"/>
      <c r="M318" s="431" t="n"/>
      <c r="N318" s="94" t="n"/>
      <c r="O318" s="94" t="n"/>
      <c r="P318" s="94" t="n"/>
      <c r="Q318" s="94" t="n"/>
      <c r="R318" s="94" t="n"/>
      <c r="S318" s="94" t="n"/>
      <c r="T318" s="94" t="n"/>
      <c r="U318" s="94" t="n"/>
      <c r="V318" s="94" t="n"/>
      <c r="W318" s="94" t="n"/>
      <c r="X318" s="94" t="n"/>
      <c r="Y318" s="94" t="n"/>
      <c r="Z318" s="94" t="n"/>
      <c r="AA318" s="94" t="n"/>
      <c r="AB318" s="94" t="n"/>
      <c r="AC318" s="94" t="n"/>
      <c r="AD318" s="94" t="n"/>
      <c r="AE318" s="94" t="n"/>
      <c r="AF318" s="94" t="n"/>
      <c r="AG318" s="94" t="n"/>
      <c r="AH318" s="94" t="n"/>
      <c r="AI318" s="94" t="n"/>
      <c r="AJ318" s="94" t="n"/>
      <c r="AK318" s="94" t="n"/>
      <c r="AL318" s="94" t="n"/>
      <c r="AM318" s="94" t="n"/>
      <c r="AN318" s="94" t="n"/>
      <c r="AO318" s="94" t="n"/>
      <c r="AP318" s="94" t="n"/>
      <c r="AQ318" s="94" t="n"/>
      <c r="AR318" s="94" t="n"/>
      <c r="AS318" s="94" t="n"/>
      <c r="AT318" s="94" t="n"/>
      <c r="AU318" s="94" t="n"/>
      <c r="AV318" s="94" t="n"/>
      <c r="AW318" s="94" t="n"/>
      <c r="AX318" s="94" t="n"/>
      <c r="AY318" s="94" t="n"/>
      <c r="AZ318" s="94" t="n"/>
      <c r="BA318" s="94" t="n"/>
      <c r="BB318" s="94" t="n"/>
      <c r="BC318" s="94" t="n"/>
      <c r="BD318" s="94" t="n"/>
      <c r="BE318" s="94" t="n"/>
      <c r="BF318" s="94" t="n"/>
      <c r="BG318" s="94" t="n"/>
      <c r="BH318" s="94" t="n"/>
      <c r="BI318" s="94" t="n"/>
      <c r="BJ318" s="94" t="n"/>
      <c r="BK318" s="94" t="n"/>
      <c r="BL318" s="94" t="n"/>
      <c r="BM318" s="94" t="n"/>
      <c r="BN318" s="94" t="n"/>
      <c r="BO318" s="94" t="n"/>
      <c r="BP318" s="94" t="n"/>
      <c r="BQ318" s="94" t="n"/>
      <c r="BR318" s="94" t="n"/>
      <c r="BS318" s="94" t="n"/>
      <c r="BT318" s="94" t="n"/>
      <c r="BU318" s="94" t="n"/>
      <c r="BV318" s="94" t="n"/>
      <c r="BW318" s="94" t="n"/>
      <c r="BX318" s="94" t="n"/>
      <c r="BY318" s="94" t="n"/>
      <c r="BZ318" s="94" t="n"/>
      <c r="CA318" s="94" t="n"/>
      <c r="CB318" s="94" t="n"/>
      <c r="CC318" s="94" t="n"/>
      <c r="CD318" s="94" t="n"/>
      <c r="CE318" s="94" t="n"/>
      <c r="CF318" s="94" t="n"/>
      <c r="CG318" s="94" t="n"/>
      <c r="CH318" s="94" t="n"/>
      <c r="CI318" s="94" t="n"/>
      <c r="CJ318" s="94" t="n"/>
      <c r="CK318" s="94" t="n"/>
      <c r="CL318" s="94" t="n"/>
      <c r="CM318" s="94" t="n"/>
      <c r="CN318" s="94" t="n"/>
      <c r="CO318" s="94" t="n"/>
      <c r="CP318" s="94" t="n"/>
      <c r="CQ318" s="94" t="n"/>
      <c r="CR318" s="94" t="n"/>
      <c r="CS318" s="94" t="n"/>
      <c r="CT318" s="94" t="n"/>
      <c r="CU318" s="94" t="n"/>
      <c r="CV318" s="94" t="n"/>
      <c r="CW318" s="94" t="n"/>
      <c r="CX318" s="94" t="n"/>
      <c r="CY318" s="94" t="n"/>
      <c r="CZ318" s="94" t="n"/>
    </row>
    <row r="319" ht="13.15" customHeight="1">
      <c r="D319" s="48" t="inlineStr">
        <is>
          <t>Total Legacy Medical Monthly</t>
        </is>
      </c>
      <c r="E319" s="432" t="n"/>
      <c r="F319" s="50" t="inlineStr">
        <is>
          <t>Total Medical Employees</t>
        </is>
      </c>
      <c r="G319" s="51">
        <f>+G16+G32+G48+G65+G81+G97+G113+G129+G145+G161+G171+G187+G203+G219+G235+G251+G267+G283+G299+G315</f>
        <v/>
      </c>
      <c r="H319" s="433">
        <f>+H16+H32+H48+H65+H81+H97+H113+H129+H145+H161+H171+H187+H203+H219+H235+H251+H267+H283+H299+H315</f>
        <v/>
      </c>
      <c r="I319" s="433">
        <f>+I16+I32+I48+I65+I81+I97+I113+I129+I145+I161+I171+I187+I203+I219+I235+I251+I267+I283+I299+I315</f>
        <v/>
      </c>
      <c r="J319" s="433">
        <f>+J16+J32+J48+J65+J81+J97+J113+J129+J145+J161+J171+J187+J203+J219+J235+J251+J267+J283+J299+J315</f>
        <v/>
      </c>
      <c r="K319" s="434" t="n"/>
      <c r="L319" s="434" t="n"/>
      <c r="M319" s="434" t="n"/>
      <c r="N319" s="51">
        <f>+N16+N32+N48+N65+N81+N97+N113+N129+N145+N161+N187+N203+N219+N235+N251+N267+N283+N299+N315</f>
        <v/>
      </c>
      <c r="O319" s="51">
        <f>+O16+O32+O48+O65+O81+O97+O113+O129+O145+O161+O187+O203+O219+O235+O251+O267+O283+O299+O315</f>
        <v/>
      </c>
      <c r="P319" s="51">
        <f>+P16+P32+P48+P65+P81+P97+P113+P129+P145+P161+P187+P203+P219+P235+P251+P267+P283+P299+P315</f>
        <v/>
      </c>
      <c r="Q319" s="51">
        <f>+Q16+Q32+Q48+Q65+Q81+Q97+Q113+Q129+Q145+Q161+Q187+Q203+Q219+Q235+Q251+Q267+Q283+Q299+Q315</f>
        <v/>
      </c>
      <c r="R319" s="51">
        <f>+R16+R32+R48+R65+R81+R97+R113+R129+R145+R161+R187+R203+R219+R235+R251+R267+R283+R299+R315</f>
        <v/>
      </c>
      <c r="S319" s="51">
        <f>+S16+S32+S48+S65+S81+S97+S113+S129+S145+S161+S187+S203+S219+S235+S251+S267+S283+S299+S315</f>
        <v/>
      </c>
      <c r="T319" s="51">
        <f>+T16+T32+T48+T65+T81+T97+T113+T129+T145+T161+T187+T203+T219+T235+T251+T267+T283+T299+T315</f>
        <v/>
      </c>
      <c r="U319" s="51">
        <f>+U16+U32+U48+U65+U81+U97+U113+U129+U145+U161+U187+U203+U219+U235+U251+U267+U283+U299+U315</f>
        <v/>
      </c>
      <c r="V319" s="51">
        <f>+V16+V32+V48+V65+V81+V97+V113+V129+V145+V161+V187+V203+V219+V235+V251+V267+V283+V299+V315</f>
        <v/>
      </c>
      <c r="W319" s="51">
        <f>+W16+W32+W48+W65+W81+W97+W113+W129+W145+W161+W187+W203+W219+W235+W251+W267+W283+W299+W315</f>
        <v/>
      </c>
      <c r="X319" s="51">
        <f>+X16+X32+X48+X65+X81+X97+X113+X129+X145+X161+X187+X203+X219+X235+X251+X267+X283+X299+X315</f>
        <v/>
      </c>
      <c r="Y319" s="51">
        <f>+Y16+Y32+Y48+Y65+Y81+Y97+Y113+Y129+Y145+Y161+Y187+Y203+Y219+Y235+Y251+Y267+Y283+Y299+Y315</f>
        <v/>
      </c>
      <c r="Z319" s="51">
        <f>+Z16+Z32+Z48+Z65+Z81+Z97+Z113+Z129+Z145+Z161+Z187+Z203+Z219+Z235+Z251+Z267+Z283+Z299+Z315</f>
        <v/>
      </c>
      <c r="AA319" s="51">
        <f>+AA16+AA32+AA48+AA65+AA81+AA97+AA113+AA129+AA145+AA161+AA187+AA203+AA219+AA235+AA251+AA267+AA283+AA299+AA315</f>
        <v/>
      </c>
      <c r="AB319" s="51">
        <f>+AB16+AB32+AB48+AB65+AB81+AB97+AB113+AB129+AB145+AB161+AB187+AB203+AB219+AB235+AB251+AB267+AB283+AB299+AB315</f>
        <v/>
      </c>
      <c r="AC319" s="51">
        <f>+AC16+AC32+AC48+AC65+AC81+AC97+AC113+AC129+AC145+AC161+AC187+AC203+AC219+AC235+AC251+AC267+AC283+AC299+AC315</f>
        <v/>
      </c>
      <c r="AD319" s="51">
        <f>+AD16+AD32+AD48+AD65+AD81+AD97+AD113+AD129+AD145+AD161+AD187+AD203+AD219+AD235+AD251+AD267+AD283+AD299+AD315</f>
        <v/>
      </c>
      <c r="AE319" s="51">
        <f>+AE16+AE32+AE48+AE65+AE81+AE97+AE113+AE129+AE145+AE161+AE187+AE203+AE219+AE235+AE251+AE267+AE283+AE299+AE315</f>
        <v/>
      </c>
      <c r="AF319" s="51">
        <f>+AF16+AF32+AF48+AF65+AF81+AF97+AF113+AF129+AF145+AF161+AF187+AF203+AF219+AF235+AF251+AF267+AF283+AF299+AF315</f>
        <v/>
      </c>
      <c r="AG319" s="51">
        <f>+AG16+AG32+AG48+AG65+AG81+AG97+AG113+AG129+AG145+AG161+AG187+AG203+AG219+AG235+AG251+AG267+AG283+AG299+AG315</f>
        <v/>
      </c>
      <c r="AH319" s="51">
        <f>+AH16+AH32+AH48+AH65+AH81+AH97+AH113+AH129+AH145+AH161+AH187+AH203+AH219+AH235+AH251+AH267+AH283+AH299+AH315</f>
        <v/>
      </c>
      <c r="AI319" s="51">
        <f>+AI16+AI32+AI48+AI65+AI81+AI97+AI113+AI129+AI145+AI161+AI187+AI203+AI219+AI235+AI251+AI267+AI283+AI299+AI315</f>
        <v/>
      </c>
      <c r="AJ319" s="51">
        <f>+AJ16+AJ32+AJ48+AJ65+AJ81+AJ97+AJ113+AJ129+AJ145+AJ161+AJ187+AJ203+AJ219+AJ235+AJ251+AJ267+AJ283+AJ299+AJ315</f>
        <v/>
      </c>
      <c r="AK319" s="51">
        <f>+AK16+AK32+AK48+AK65+AK81+AK97+AK113+AK129+AK145+AK161+AK187+AK203+AK219+AK235+AK251+AK267+AK283+AK299+AK315</f>
        <v/>
      </c>
      <c r="AL319" s="51">
        <f>+AL16+AL32+AL48+AL65+AL81+AL97+AL113+AL129+AL145+AL161+AL187+AL203+AL219+AL235+AL251+AL267+AL283+AL299+AL315</f>
        <v/>
      </c>
      <c r="AM319" s="51">
        <f>+AM16+AM32+AM48+AM65+AM81+AM97+AM113+AM129+AM145+AM161+AM187+AM203+AM219+AM235+AM251+AM267+AM283+AM299+AM315</f>
        <v/>
      </c>
      <c r="AN319" s="51">
        <f>+AN16+AN32+AN48+AN65+AN81+AN97+AN113+AN129+AN145+AN161+AN187+AN203+AN219+AN235+AN251+AN267+AN283+AN299+AN315</f>
        <v/>
      </c>
      <c r="AO319" s="51">
        <f>+AO16+AO32+AO48+AO65+AO81+AO97+AO113+AO129+AO145+AO161+AO187+AO203+AO219+AO235+AO251+AO267+AO283+AO299+AO315</f>
        <v/>
      </c>
      <c r="AP319" s="51">
        <f>+AP16+AP32+AP48+AP65+AP81+AP97+AP113+AP129+AP145+AP161+AP187+AP203+AP219+AP235+AP251+AP267+AP283+AP299+AP315</f>
        <v/>
      </c>
      <c r="AQ319" s="51">
        <f>+AQ16+AQ32+AQ48+AQ65+AQ81+AQ97+AQ113+AQ129+AQ145+AQ161+AQ187+AQ203+AQ219+AQ235+AQ251+AQ267+AQ283+AQ299+AQ315</f>
        <v/>
      </c>
      <c r="AR319" s="51">
        <f>+AR16+AR32+AR48+AR65+AR81+AR97+AR113+AR129+AR145+AR161+AR187+AR203+AR219+AR235+AR251+AR267+AR283+AR299+AR315</f>
        <v/>
      </c>
      <c r="AS319" s="51">
        <f>+AS16+AS32+AS48+AS65+AS81+AS97+AS113+AS129+AS145+AS161+AS187+AS203+AS219+AS235+AS251+AS267+AS283+AS299+AS315</f>
        <v/>
      </c>
      <c r="AT319" s="51">
        <f>+AT16+AT32+AT48+AT65+AT81+AT97+AT113+AT129+AT145+AT161+AT187+AT203+AT219+AT235+AT251+AT267+AT283+AT299+AT315</f>
        <v/>
      </c>
      <c r="AU319" s="51">
        <f>+AU16+AU32+AU48+AU65+AU81+AU97+AU113+AU129+AU145+AU161+AU187+AU203+AU219+AU235+AU251+AU267+AU283+AU299+AU315</f>
        <v/>
      </c>
      <c r="AV319" s="51">
        <f>+AV16+AV32+AV48+AV65+AV81+AV97+AV113+AV129+AV145+AV161+AV187+AV203+AV219+AV235+AV251+AV267+AV283+AV299+AV315</f>
        <v/>
      </c>
      <c r="AW319" s="51">
        <f>+AW16+AW32+AW48+AW65+AW81+AW97+AW113+AW129+AW145+AW161+AW187+AW203+AW219+AW235+AW251+AW267+AW283+AW299+AW315</f>
        <v/>
      </c>
      <c r="AX319" s="51">
        <f>+AX16+AX32+AX48+AX65+AX81+AX97+AX113+AX129+AX145+AX161+AX187+AX203+AX219+AX235+AX251+AX267+AX283+AX299+AX315</f>
        <v/>
      </c>
      <c r="AY319" s="51">
        <f>+AY16+AY32+AY48+AY65+AY81+AY97+AY113+AY129+AY145+AY161+AY187+AY203+AY219+AY235+AY251+AY267+AY283+AY299+AY315</f>
        <v/>
      </c>
      <c r="AZ319" s="51">
        <f>+AZ16+AZ32+AZ48+AZ65+AZ81+AZ97+AZ113+AZ129+AZ145+AZ161+AZ187+AZ203+AZ219+AZ235+AZ251+AZ267+AZ283+AZ299+AZ315</f>
        <v/>
      </c>
      <c r="BA319" s="51">
        <f>+BA16+BA32+BA48+BA65+BA81+BA97+BA113+BA129+BA145+BA161+BA187+BA203+BA219+BA235+BA251+BA267+BA283+BA299+BA315</f>
        <v/>
      </c>
      <c r="BB319" s="51">
        <f>+BB16+BB32+BB48+BB65+BB81+BB97+BB113+BB129+BB145+BB161+BB187+BB203+BB219+BB235+BB251+BB267+BB283+BB299+BB315</f>
        <v/>
      </c>
      <c r="BC319" s="51">
        <f>+BC16+BC32+BC48+BC65+BC81+BC97+BC113+BC129+BC145+BC161+BC187+BC203+BC219+BC235+BC251+BC267+BC283+BC299+BC315</f>
        <v/>
      </c>
      <c r="BD319" s="51">
        <f>+BD16+BD32+BD48+BD65+BD81+BD97+BD113+BD129+BD145+BD161+BD187+BD203+BD219+BD235+BD251+BD267+BD283+BD299+BD315</f>
        <v/>
      </c>
      <c r="BE319" s="51">
        <f>+BE16+BE32+BE48+BE65+BE81+BE97+BE113+BE129+BE145+BE161+BE187+BE203+BE219+BE235+BE251+BE267+BE283+BE299+BE315</f>
        <v/>
      </c>
      <c r="BF319" s="51">
        <f>+BF16+BF32+BF48+BF65+BF81+BF97+BF113+BF129+BF145+BF161+BF187+BF203+BF219+BF235+BF251+BF267+BF283+BF299+BF315</f>
        <v/>
      </c>
      <c r="BG319" s="51">
        <f>+BG16+BG32+BG48+BG65+BG81+BG97+BG113+BG129+BG145+BG161+BG187+BG203+BG219+BG235+BG251+BG267+BG283+BG299+BG315</f>
        <v/>
      </c>
      <c r="BH319" s="51">
        <f>+BH16+BH32+BH48+BH65+BH81+BH97+BH113+BH129+BH145+BH161+BH187+BH203+BH219+BH235+BH251+BH267+BH283+BH299+BH315</f>
        <v/>
      </c>
      <c r="BI319" s="51">
        <f>+BI16+BI32+BI48+BI65+BI81+BI97+BI113+BI129+BI145+BI161+BI187+BI203+BI219+BI235+BI251+BI267+BI283+BI299+BI315</f>
        <v/>
      </c>
      <c r="BJ319" s="51">
        <f>+BJ16+BJ32+BJ48+BJ65+BJ81+BJ97+BJ113+BJ129+BJ145+BJ161+BJ171+BJ187+BJ203+BJ219+BJ235+BJ251+BJ267+BJ283+BJ299+BJ315</f>
        <v/>
      </c>
      <c r="BK319" s="51">
        <f>+BK16+BK32+BK48+BK65+BK81+BK97+BK113+BK129+BK145+BK161+BK171+BK187+BK203+BK219+BK235+BK251+BK267+BK283+BK299+BK315</f>
        <v/>
      </c>
      <c r="BL319" s="51">
        <f>+BL16+BL32+BL48+BL65+BL81+BL97+BL113+BL129+BL145+BL161+BL171+BL187+BL203+BL219+BL235+BL251+BL267+BL283+BL299+BL315</f>
        <v/>
      </c>
      <c r="BM319" s="51">
        <f>+BM16+BM32+BM48+BM65+BM81+BM97+BM113+BM129+BM145+BM161+BM171+BM187+BM203+BM219+BM235+BM251+BM267+BM283+BM299+BM315</f>
        <v/>
      </c>
      <c r="BN319" s="51">
        <f>+BN16+BN32+BN48+BN65+BN81+BN97+BN113+BN129+BN145+BN161+BN171+BN187+BN203+BN219+BN235+BN251+BN267+BN283+BN299+BN315</f>
        <v/>
      </c>
      <c r="BO319" s="51">
        <f>+BO16+BO32+BO48+BO65+BO81+BO97+BO113+BO129+BO145+BO161+BO171+BO187+BO203+BO219+BO235+BO251+BO267+BO283+BO299+BO315</f>
        <v/>
      </c>
      <c r="BP319" s="51">
        <f>+BP16+BP32+BP48+BP65+BP81+BP97+BP113+BP129+BP145+BP161+BP171+BP187+BP203+BP219+BP235+BP251+BP267+BP283+BP299+BP315</f>
        <v/>
      </c>
      <c r="BQ319" s="51">
        <f>+BQ16+BQ32+BQ48+BQ65+BQ81+BQ97+BQ113+BQ129+BQ145+BQ161+BQ171+BQ187+BQ203+BQ219+BQ235+BQ251+BQ267+BQ283+BQ299+BQ315</f>
        <v/>
      </c>
      <c r="BR319" s="51">
        <f>+BR16+BR32+BR48+BR65+BR81+BR97+BR113+BR129+BR145+BR161+BR171+BR187+BR203+BR219+BR235+BR251+BR267+BR283+BR299+BR315</f>
        <v/>
      </c>
      <c r="BS319" s="51">
        <f>+BS16+BS32+BS48+BS65+BS81+BS97+BS113+BS129+BS145+BS161+BS171+BS187+BS203+BS219+BS235+BS251+BS267+BS283+BS299+BS315</f>
        <v/>
      </c>
      <c r="BT319" s="51">
        <f>+BT16+BT32+BT48+BT65+BT81+BT97+BT113+BT129+BT145+BT161+BT171+BT187+BT203+BT219+BT235+BT251+BT267+BT283+BT299+BT315</f>
        <v/>
      </c>
      <c r="BU319" s="51">
        <f>+BU16+BU32+BU48+BU65+BU81+BU97+BU113+BU129+BU145+BU161+BU171+BU187+BU203+BU219+BU235+BU251+BU267+BU283+BU299+BU315</f>
        <v/>
      </c>
      <c r="BV319" s="51">
        <f>+BV16+BV32+BV48+BV65+BV81+BV97+BV113+BV129+BV145+BV161+BV171+BV187+BV203+BV219+BV235+BV251+BV267+BV283+BV299+BV315</f>
        <v/>
      </c>
      <c r="BW319" s="51">
        <f>+BW16+BW32+BW48+BW65+BW81+BW97+BW113+BW129+BW145+BW161+BW171+BW187+BW203+BW219+BW235+BW251+BW267+BW283+BW299+BW315</f>
        <v/>
      </c>
      <c r="BX319" s="51">
        <f>+BX16+BX32+BX48+BX65+BX81+BX97+BX113+BX129+BX145+BX161+BX171+BX187+BX203+BX219+BX235+BX251+BX267+BX283+BX299+BX315</f>
        <v/>
      </c>
      <c r="BY319" s="51">
        <f>+BY16+BY32+BY48+BY65+BY81+BY97+BY113+BY129+BY145+BY161+BY171+BY187+BY203+BY219+BY235+BY251+BY267+BY283+BY299+BY315</f>
        <v/>
      </c>
      <c r="BZ319" s="51">
        <f>+BZ16+BZ32+BZ48+BZ65+BZ81+BZ97+BZ113+BZ129+BZ145+BZ161+BZ171+BZ187+BZ203+BZ219+BZ235+BZ251+BZ267+BZ283+BZ299+BZ315</f>
        <v/>
      </c>
      <c r="CA319" s="51">
        <f>+CA16+CA32+CA48+CA65+CA81+CA97+CA113+CA129+CA145+CA161+CA171+CA187+CA203+CA219+CA235+CA251+CA267+CA283+CA299+CA315</f>
        <v/>
      </c>
      <c r="CB319" s="51">
        <f>+CB16+CB32+CB48+CB65+CB81+CB97+CB113+CB129+CB145+CB161+CB171+CB187+CB203+CB219+CB235+CB251+CB267+CB283+CB299+CB315</f>
        <v/>
      </c>
      <c r="CC319" s="51">
        <f>+CC16+CC32+CC48+CC65+CC81+CC97+CC113+CC129+CC145+CC161+CC171+CC187+CC203+CC219+CC235+CC251+CC267+CC283+CC299+CC315</f>
        <v/>
      </c>
      <c r="CD319" s="51">
        <f>+CD16+CD32+CD48+CD65+CD81+CD97+CD113+CD129+CD145+CD161+CD171+CD187+CD203+CD219+CD235+CD251+CD267+CD283+CD299+CD315</f>
        <v/>
      </c>
      <c r="CE319" s="51">
        <f>+CE16+CE32+CE48+CE65+CE81+CE97+CE113+CE129+CE145+CE161+CE171+CE187+CE203+CE219+CE235+CE251+CE267+CE283+CE299+CE315</f>
        <v/>
      </c>
      <c r="CF319" s="51">
        <f>+CF16+CF32+CF48+CF65+CF81+CF97+CF113+CF129+CF145+CF161+CF171+CF187+CF203+CF219+CF235+CF251+CF267+CF283+CF299+CF315</f>
        <v/>
      </c>
      <c r="CG319" s="51">
        <f>+CG16+CG32+CG48+CG65+CG81+CG97+CG113+CG129+CG145+CG161+CG171+CG187+CG203+CG219+CG235+CG251+CG267+CG283+CG299+CG315</f>
        <v/>
      </c>
      <c r="CH319" s="51">
        <f>+CH16+CH32+CH48+CH65+CH81+CH97+CH113+CH129+CH145+CH161+CH171+CH187+CH203+CH219+CH235+CH251+CH267+CH283+CH299+CH315</f>
        <v/>
      </c>
      <c r="CI319" s="51">
        <f>+CI16+CI32+CI48+CI65+CI81+CI97+CI113+CI129+CI145+CI161+CI171+CI187+CI203+CI219+CI235+CI251+CI267+CI283+CI299+CI315</f>
        <v/>
      </c>
      <c r="CJ319" s="51">
        <f>+CJ16+CJ32+CJ48+CJ65+CJ81+CJ97+CJ113+CJ129+CJ145+CJ161+CJ171+CJ187+CJ203+CJ219+CJ235+CJ251+CJ267+CJ283+CJ299+CJ315</f>
        <v/>
      </c>
      <c r="CK319" s="51">
        <f>+CK16+CK32+CK48+CK65+CK81+CK97+CK113+CK129+CK145+CK161+CK171+CK187+CK203+CK219+CK235+CK251+CK267+CK283+CK299+CK315</f>
        <v/>
      </c>
      <c r="CL319" s="51">
        <f>+CL16+CL32+CL48+CL65+CL81+CL97+CL113+CL129+CL145+CL161+CL171+CL187+CL203+CL219+CL235+CL251+CL267+CL283+CL299+CL315</f>
        <v/>
      </c>
      <c r="CM319" s="51">
        <f>+CM16+CM32+CM48+CM65+CM81+CM97+CM113+CM129+CM145+CM161+CM171+CM187+CM203+CM219+CM235+CM251+CM267+CM283+CM299+CM315</f>
        <v/>
      </c>
      <c r="CN319" s="51">
        <f>+CN16+CN32+CN48+CN65+CN81+CN97+CN113+CN129+CN145+CN161+CN171+CN187+CN203+CN219+CN235+CN251+CN267+CN283+CN299+CN315</f>
        <v/>
      </c>
      <c r="CO319" s="51">
        <f>+CO16+CO32+CO48+CO65+CO81+CO97+CO113+CO129+CO145+CO161+CO171+CO187+CO203+CO219+CO235+CO251+CO267+CO283+CO299+CO315</f>
        <v/>
      </c>
      <c r="CP319" s="51">
        <f>+CP16+CP32+CP48+CP65+CP81+CP97+CP113+CP129+CP145+CP161+CP171+CP187+CP203+CP219+CP235+CP251+CP267+CP283+CP299+CP315</f>
        <v/>
      </c>
      <c r="CQ319" s="51">
        <f>+CQ16+CQ32+CQ48+CQ65+CQ81+CQ97+CQ113+CQ129+CQ145+CQ161+CQ171+CQ187+CQ203+CQ219+CQ235+CQ251+CQ267+CQ283+CQ299+CQ315</f>
        <v/>
      </c>
      <c r="CR319" s="51">
        <f>+CR16+CR32+CR48+CR65+CR81+CR97+CR113+CR129+CR145+CR161+CR171+CR187+CR203+CR219+CR235+CR251+CR267+CR283+CR299+CR315</f>
        <v/>
      </c>
      <c r="CS319" s="51">
        <f>+CS16+CS32+CS48+CS65+CS81+CS97+CS113+CS129+CS145+CS161+CS171+CS187+CS203+CS219+CS235+CS251+CS267+CS283+CS299+CS315</f>
        <v/>
      </c>
      <c r="CT319" s="51">
        <f>+CT16+CT32+CT48+CT65+CT81+CT97+CT113+CT129+CT145+CT161+CT171+CT187+CT203+CT219+CT235+CT251+CT267+CT283+CT299+CT315</f>
        <v/>
      </c>
      <c r="CU319" s="51" t="n">
        <v>5816</v>
      </c>
      <c r="CV319" s="51">
        <f>+CV16+CV32+CV48+CV65+CV81+CV97+CV113+CV129+CV145+CV161+CV171+CV187+CV203+CV219+CV235+CV251+CV267+CV283+CV299+CV315</f>
        <v/>
      </c>
      <c r="CW319" s="51">
        <f>+CW16+CW32+CW48+CW65+CW81+CW97+CW113+CW129+CW145+CW161+CW171+CW187+CW203+CW219+CW235+CW251+CW267+CW283+CW299+CW315</f>
        <v/>
      </c>
      <c r="CX319" s="51">
        <f>+CX16+CX32+CX48+CX65+CX81+CX97+CX113+CX129+CX145+CX161+CX171+CX187+CX203+CX219+CX235+CX251+CX267+CX283+CX299+CX315</f>
        <v/>
      </c>
      <c r="CY319" s="51">
        <f>+CY16+CY32+CY48+CY65+CY81+CY97+CY113+CY129+CY145+CY161+CY171+CY187+CY203+CY219+CY235+CY251+CY267+CY283+CY299+CY315</f>
        <v/>
      </c>
      <c r="CZ319" s="51">
        <f>+CZ16+CZ32+CZ48+CZ65+CZ81+CZ97+CZ113+CZ129+CZ145+CZ161+CZ171+CZ187+CZ203+CZ219+CZ235+CZ251+CZ267+CZ283+CZ299+CZ315</f>
        <v/>
      </c>
    </row>
    <row r="320" ht="13.15" customHeight="1">
      <c r="D320" s="48" t="inlineStr">
        <is>
          <t>Total Legacy Medical Annual</t>
        </is>
      </c>
      <c r="E320" s="50" t="n"/>
      <c r="F320" s="96" t="n"/>
      <c r="G320" s="51" t="n"/>
      <c r="H320" s="433">
        <f>H319*12</f>
        <v/>
      </c>
      <c r="I320" s="433">
        <f>I319*12</f>
        <v/>
      </c>
      <c r="J320" s="433">
        <f>J319*12</f>
        <v/>
      </c>
      <c r="K320" s="434" t="n"/>
      <c r="L320" s="434" t="n"/>
      <c r="M320" s="434" t="n"/>
      <c r="N320" s="51" t="n"/>
      <c r="O320" s="51" t="n"/>
      <c r="P320" s="51" t="n"/>
      <c r="Q320" s="51" t="n"/>
      <c r="R320" s="51" t="n"/>
      <c r="S320" s="51" t="n"/>
      <c r="T320" s="51" t="n"/>
      <c r="U320" s="51" t="n"/>
      <c r="V320" s="51" t="n"/>
      <c r="W320" s="51" t="n"/>
      <c r="X320" s="51" t="n"/>
      <c r="Y320" s="51" t="n"/>
      <c r="Z320" s="51" t="n"/>
      <c r="AA320" s="51" t="n"/>
      <c r="AB320" s="51" t="n"/>
      <c r="AC320" s="51" t="n"/>
      <c r="AD320" s="51" t="n"/>
      <c r="AE320" s="51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1" t="n"/>
      <c r="CN320" s="51" t="n"/>
      <c r="CO320" s="51" t="n"/>
      <c r="CP320" s="51" t="n"/>
      <c r="CQ320" s="51" t="n"/>
      <c r="CR320" s="51" t="n"/>
      <c r="CS320" s="51" t="n"/>
      <c r="CT320" s="51" t="n"/>
      <c r="CU320" s="51" t="n"/>
      <c r="CV320" s="51" t="n"/>
      <c r="CW320" s="51" t="n"/>
      <c r="CX320" s="51" t="n"/>
      <c r="CY320" s="51" t="n"/>
      <c r="CZ320" s="51" t="n"/>
    </row>
    <row r="321" ht="13.15" customHeight="1">
      <c r="D321" s="93" t="n"/>
      <c r="E321" s="246" t="n"/>
      <c r="F321" s="246" t="n"/>
      <c r="G321" s="94" t="n"/>
      <c r="H321" s="430" t="n"/>
      <c r="I321" s="430" t="n"/>
      <c r="J321" s="430" t="n"/>
      <c r="K321" s="431" t="n"/>
      <c r="L321" s="431" t="n"/>
      <c r="M321" s="431" t="n"/>
      <c r="N321" s="94" t="n"/>
      <c r="O321" s="94" t="n"/>
      <c r="P321" s="94" t="n"/>
      <c r="Q321" s="94" t="n"/>
      <c r="R321" s="94" t="n"/>
      <c r="S321" s="94" t="n"/>
      <c r="T321" s="94" t="n"/>
      <c r="U321" s="94" t="n"/>
      <c r="V321" s="94" t="n"/>
      <c r="W321" s="94" t="n"/>
      <c r="X321" s="94" t="n"/>
      <c r="Y321" s="94" t="n"/>
      <c r="Z321" s="94" t="n"/>
      <c r="AA321" s="94" t="n"/>
      <c r="AB321" s="94" t="n"/>
      <c r="AC321" s="94" t="n"/>
      <c r="AD321" s="94" t="n"/>
      <c r="AE321" s="94" t="n"/>
      <c r="AF321" s="94" t="n"/>
      <c r="AG321" s="94" t="n"/>
      <c r="AH321" s="94" t="n"/>
      <c r="AI321" s="94" t="n"/>
      <c r="AJ321" s="94" t="n"/>
      <c r="AK321" s="94" t="n"/>
      <c r="AL321" s="94" t="n"/>
      <c r="AM321" s="94" t="n"/>
      <c r="AN321" s="94" t="n"/>
      <c r="AO321" s="94" t="n"/>
      <c r="AP321" s="94" t="n"/>
      <c r="AQ321" s="94" t="n"/>
      <c r="AR321" s="94" t="n"/>
      <c r="AS321" s="94" t="n"/>
      <c r="AT321" s="94" t="n"/>
      <c r="AU321" s="94" t="n"/>
      <c r="AV321" s="94" t="n"/>
      <c r="AW321" s="94" t="n"/>
      <c r="AX321" s="94" t="n"/>
      <c r="AY321" s="94" t="n"/>
      <c r="AZ321" s="94" t="n"/>
      <c r="BA321" s="94" t="n"/>
      <c r="BB321" s="94" t="n"/>
      <c r="BC321" s="94" t="n"/>
      <c r="BD321" s="94" t="n"/>
      <c r="BE321" s="94" t="n"/>
      <c r="BF321" s="94" t="n"/>
      <c r="BG321" s="94" t="n"/>
      <c r="BH321" s="94" t="n"/>
      <c r="BI321" s="94" t="n"/>
      <c r="BJ321" s="94" t="n"/>
      <c r="BK321" s="94" t="n"/>
      <c r="BL321" s="94" t="n"/>
      <c r="BM321" s="94" t="n"/>
      <c r="BN321" s="94" t="n"/>
      <c r="BO321" s="94" t="n"/>
      <c r="BP321" s="94" t="n"/>
      <c r="BQ321" s="94" t="n"/>
      <c r="BR321" s="94" t="n"/>
      <c r="BS321" s="94" t="n"/>
      <c r="BT321" s="94" t="n"/>
      <c r="BU321" s="94" t="n"/>
      <c r="BV321" s="94" t="n"/>
      <c r="BW321" s="94" t="n"/>
      <c r="BX321" s="94" t="n"/>
      <c r="BY321" s="94" t="n"/>
      <c r="BZ321" s="94" t="n"/>
      <c r="CA321" s="94" t="n"/>
      <c r="CB321" s="94" t="n"/>
      <c r="CC321" s="94" t="n"/>
      <c r="CD321" s="94" t="n"/>
      <c r="CE321" s="94" t="n"/>
      <c r="CF321" s="94" t="n"/>
      <c r="CG321" s="94" t="n"/>
      <c r="CH321" s="94" t="n"/>
      <c r="CI321" s="94" t="n"/>
      <c r="CJ321" s="94" t="n"/>
      <c r="CK321" s="94" t="n"/>
      <c r="CL321" s="94" t="n"/>
      <c r="CM321" s="94" t="n"/>
      <c r="CN321" s="94" t="n"/>
      <c r="CO321" s="94" t="n"/>
      <c r="CP321" s="94" t="n"/>
      <c r="CQ321" s="94" t="n"/>
      <c r="CR321" s="94" t="n"/>
      <c r="CS321" s="94" t="n"/>
      <c r="CT321" s="94" t="n"/>
      <c r="CU321" s="94" t="n"/>
      <c r="CV321" s="94" t="n"/>
      <c r="CW321" s="94" t="n"/>
      <c r="CX321" s="94" t="n"/>
      <c r="CY321" s="94" t="n"/>
      <c r="CZ321" s="94" t="n"/>
    </row>
    <row r="322" ht="13.15" customHeight="1">
      <c r="D322" s="97" t="inlineStr">
        <is>
          <t>Combined PRIME Medical Monthly</t>
        </is>
      </c>
      <c r="E322" s="98" t="n"/>
      <c r="F322" s="62" t="inlineStr">
        <is>
          <t>Total Medical Employees</t>
        </is>
      </c>
      <c r="G322" s="175">
        <f>G319+Centinela!D74+'Encino-Garden Grove'!D135+'St. Francis'!D53+Alvarado!D27+Pampa!D15+Roxborough!D15+'Lower Bucks'!D28+'Dallas Medical Center'!D15+Harlingen!D15+Knapp!D32+RHRI!D15+Monroe!D15+'Saint Mary''s Reno'!D95+'North Vista'!D38+'Dallas Regional'!D15+'Riverview &amp; Gadsden'!D34+'Saint Clare''s'!D15+Landmark!D15+'Saint Mary''s Passaic'!D20+'Southern Regional'!D15+Lehigh!D15+'St Michael''s'!D39+Mission!D15+Coshocton!D15+'Garden City'!D50+Suburban!D46+'Lake Huron'!D46+'Providence &amp; St John'!D34+'East Liverpool'!D90+'St Joe &amp; St Mary''s'!D114+Illinois!D194</f>
        <v/>
      </c>
      <c r="H322" s="175">
        <f>H319+Centinela!E74+'Encino-Garden Grove'!E135+'St. Francis'!E53+Alvarado!E27+Pampa!E15+Roxborough!E15+'Lower Bucks'!E28+'Dallas Medical Center'!E15+Harlingen!E15+Knapp!E32+RHRI!E15+Monroe!E15+'Saint Mary''s Reno'!E95+'North Vista'!E38+'Dallas Regional'!E15+'Riverview &amp; Gadsden'!E34+'Saint Clare''s'!E15+Landmark!E15+'Saint Mary''s Passaic'!E20+'Southern Regional'!E15+Lehigh!E15+'St Michael''s'!E39+Mission!E15+Coshocton!E15+'Garden City'!E50+Suburban!E46+'Lake Huron'!E46+'Providence &amp; St John'!E34+'East Liverpool'!E90+'St Joe &amp; St Mary''s'!E114+Illinois!E194</f>
        <v/>
      </c>
      <c r="I322" s="175">
        <f>I319+Centinela!F74+'Encino-Garden Grove'!F135+'St. Francis'!F53+Alvarado!F27+Pampa!F15+Roxborough!F15+'Lower Bucks'!F28+'Dallas Medical Center'!F15+Harlingen!F15+Knapp!F32+RHRI!F15+Monroe!F15+'Saint Mary''s Reno'!F95+'North Vista'!F38+'Dallas Regional'!F15+'Riverview &amp; Gadsden'!F34+'Saint Clare''s'!F15+Landmark!F15+'Saint Mary''s Passaic'!F20+'Southern Regional'!F15+Lehigh!F15+'St Michael''s'!F39+Mission!F15+Coshocton!F15+'Garden City'!F50+Suburban!F46+'Lake Huron'!F46+'Providence &amp; St John'!F34+'East Liverpool'!F90+'St Joe &amp; St Mary''s'!F114+Illinois!F194</f>
        <v/>
      </c>
      <c r="J322" s="175">
        <f>J319+Centinela!G74+'Encino-Garden Grove'!G135+'St. Francis'!G53+Alvarado!G27+Pampa!G15+Roxborough!G15+'Lower Bucks'!G28+'Dallas Medical Center'!G15+Harlingen!G15+Knapp!G32+RHRI!G15+Monroe!G15+'Saint Mary''s Reno'!G95+'North Vista'!G38+'Dallas Regional'!G15+'Riverview &amp; Gadsden'!G34+'Saint Clare''s'!G15+Landmark!G15+'Saint Mary''s Passaic'!G20+'Southern Regional'!G15+Lehigh!G15+'St Michael''s'!G39+Mission!G15+Coshocton!G15+'Garden City'!G50+Suburban!G46+'Lake Huron'!G46+'Providence &amp; St John'!G34+'East Liverpool'!G90+'St Joe &amp; St Mary''s'!G114+Illinois!G194</f>
        <v/>
      </c>
      <c r="K322" s="175">
        <f>K319+Centinela!H74+'Encino-Garden Grove'!H135+'St. Francis'!H53+Alvarado!H27+Pampa!H15+Roxborough!H15+'Lower Bucks'!H28+'Dallas Medical Center'!H15+Harlingen!H15+Knapp!H32+RHRI!H15+Monroe!H15+'Saint Mary''s Reno'!H95+'North Vista'!H38+'Dallas Regional'!H15+'Riverview &amp; Gadsden'!H34+'Saint Clare''s'!H15+Landmark!H15+'Saint Mary''s Passaic'!H20+'Southern Regional'!H15+Lehigh!H15+'St Michael''s'!H39+Mission!H15+Coshocton!H15+'Garden City'!H50+Suburban!H46+'Lake Huron'!H46+'Providence &amp; St John'!H34+'East Liverpool'!H90+'St Joe &amp; St Mary''s'!H114+Illinois!H194</f>
        <v/>
      </c>
      <c r="L322" s="175">
        <f>L319+Centinela!I74+'Encino-Garden Grove'!I135+'St. Francis'!I53+Alvarado!I27+Pampa!I15+Roxborough!I15+'Lower Bucks'!I28+'Dallas Medical Center'!I15+Harlingen!I15+Knapp!I32+RHRI!I15+Monroe!I15+'Saint Mary''s Reno'!I95+'North Vista'!I38+'Dallas Regional'!I15+'Riverview &amp; Gadsden'!I34+'Saint Clare''s'!I15+Landmark!I15+'Saint Mary''s Passaic'!I20+'Southern Regional'!I15+Lehigh!I15+'St Michael''s'!I39+Mission!I15+Coshocton!I15+'Garden City'!I50+Suburban!I46+'Lake Huron'!I46+'Providence &amp; St John'!I34+'East Liverpool'!I90+'St Joe &amp; St Mary''s'!I114+Illinois!I194</f>
        <v/>
      </c>
      <c r="M322" s="175">
        <f>M319+Centinela!J74+'Encino-Garden Grove'!J135+'St. Francis'!J53+Alvarado!J27+Pampa!J15+Roxborough!J15+'Lower Bucks'!J28+'Dallas Medical Center'!J15+Harlingen!J15+Knapp!J32+RHRI!J15+Monroe!J15+'Saint Mary''s Reno'!J95+'North Vista'!J38+'Dallas Regional'!J15+'Riverview &amp; Gadsden'!J34+'Saint Clare''s'!J15+Landmark!J15+'Saint Mary''s Passaic'!J20+'Southern Regional'!J15+Lehigh!J15+'St Michael''s'!J39+Mission!J15+Coshocton!J15+'Garden City'!J50+Suburban!J46+'Lake Huron'!J46+'Providence &amp; St John'!J34+'East Liverpool'!J90+'St Joe &amp; St Mary''s'!J114+Illinois!J194</f>
        <v/>
      </c>
      <c r="N322" s="175">
        <f>N319+Centinela!K74+'Encino-Garden Grove'!K135+'St. Francis'!K53+Alvarado!K27+Pampa!K15+Roxborough!K15+'Lower Bucks'!K28+'Dallas Medical Center'!K15+Harlingen!K15+Knapp!K32+RHRI!K15+Monroe!K15+'Saint Mary''s Reno'!K95+'North Vista'!K38+'Dallas Regional'!K15+'Riverview &amp; Gadsden'!K34+'Saint Clare''s'!K15+Landmark!K15+'Saint Mary''s Passaic'!K20+'Southern Regional'!K15+Lehigh!K15+'St Michael''s'!K39+Mission!K15+Coshocton!K15+'Garden City'!K50+Suburban!K46+'Lake Huron'!K46+'Providence &amp; St John'!K34+'East Liverpool'!K90+'St Joe &amp; St Mary''s'!K114+Illinois!K194</f>
        <v/>
      </c>
      <c r="O322" s="175">
        <f>O319+Centinela!L74+'Encino-Garden Grove'!L135+'St. Francis'!L53+Alvarado!L27+Pampa!L15+Roxborough!L15+'Lower Bucks'!L28+'Dallas Medical Center'!L15+Harlingen!L15+Knapp!L32+RHRI!L15+Monroe!L15+'Saint Mary''s Reno'!L95+'North Vista'!L38+'Dallas Regional'!L15+'Riverview &amp; Gadsden'!L34+'Saint Clare''s'!L15+Landmark!L15+'Saint Mary''s Passaic'!L20+'Southern Regional'!L15+Lehigh!L15+'St Michael''s'!L39+Mission!L15+Coshocton!L15+'Garden City'!L50+Suburban!L46+'Lake Huron'!L46+'Providence &amp; St John'!L34+'East Liverpool'!L90+'St Joe &amp; St Mary''s'!L114+Illinois!L194</f>
        <v/>
      </c>
      <c r="P322" s="175">
        <f>P319+Centinela!M74+'Encino-Garden Grove'!M135+'St. Francis'!M53+Alvarado!M27+Pampa!M15+Roxborough!M15+'Lower Bucks'!M28+'Dallas Medical Center'!M15+Harlingen!M15+Knapp!M32+RHRI!M15+Monroe!M15+'Saint Mary''s Reno'!M95+'North Vista'!M38+'Dallas Regional'!M15+'Riverview &amp; Gadsden'!M34+'Saint Clare''s'!M15+Landmark!M15+'Saint Mary''s Passaic'!M20+'Southern Regional'!M15+Lehigh!M15+'St Michael''s'!M39+Mission!M15+Coshocton!M15+'Garden City'!M50+Suburban!M46+'Lake Huron'!M46+'Providence &amp; St John'!M34+'East Liverpool'!M90+'St Joe &amp; St Mary''s'!M114+Illinois!M194</f>
        <v/>
      </c>
      <c r="Q322" s="175">
        <f>Q319+Centinela!N74+'Encino-Garden Grove'!N135+'St. Francis'!N53+Alvarado!N27+Pampa!N15+Roxborough!N15+'Lower Bucks'!N28+'Dallas Medical Center'!N15+Harlingen!N15+Knapp!N32+RHRI!N15+Monroe!N15+'Saint Mary''s Reno'!N95+'North Vista'!N38+'Dallas Regional'!N15+'Riverview &amp; Gadsden'!N34+'Saint Clare''s'!N15+Landmark!N15+'Saint Mary''s Passaic'!N20+'Southern Regional'!N15+Lehigh!N15+'St Michael''s'!N39+Mission!N15+Coshocton!N15+'Garden City'!N50+Suburban!N46+'Lake Huron'!N46+'Providence &amp; St John'!N34+'East Liverpool'!N90+'St Joe &amp; St Mary''s'!N114+Illinois!N194</f>
        <v/>
      </c>
      <c r="R322" s="175">
        <f>R319+Centinela!O74+'Encino-Garden Grove'!O135+'St. Francis'!O53+Alvarado!O27+Pampa!O15+Roxborough!O15+'Lower Bucks'!O28+'Dallas Medical Center'!O15+Harlingen!O15+Knapp!O32+RHRI!O15+Monroe!O15+'Saint Mary''s Reno'!O95+'North Vista'!O38+'Dallas Regional'!O15+'Riverview &amp; Gadsden'!O34+'Saint Clare''s'!O15+Landmark!O15+'Saint Mary''s Passaic'!O20+'Southern Regional'!O15+Lehigh!O15+'St Michael''s'!O39+Mission!O15+Coshocton!O15+'Garden City'!O50+Suburban!O46+'Lake Huron'!O46+'Providence &amp; St John'!O34+'East Liverpool'!O90+'St Joe &amp; St Mary''s'!O114+Illinois!O194</f>
        <v/>
      </c>
      <c r="S322" s="175">
        <f>S319+Centinela!P74+'Encino-Garden Grove'!P135+'St. Francis'!P53+Alvarado!P27+Pampa!P15+Roxborough!P15+'Lower Bucks'!P28+'Dallas Medical Center'!P15+Harlingen!P15+Knapp!P32+RHRI!P15+Monroe!P15+'Saint Mary''s Reno'!P95+'North Vista'!P38+'Dallas Regional'!P15+'Riverview &amp; Gadsden'!P34+'Saint Clare''s'!P15+Landmark!P15+'Saint Mary''s Passaic'!P20+'Southern Regional'!P15+Lehigh!P15+'St Michael''s'!P39+Mission!P15+Coshocton!P15+'Garden City'!P50+Suburban!P46+'Lake Huron'!P46+'Providence &amp; St John'!P34+'East Liverpool'!P90+'St Joe &amp; St Mary''s'!P114+Illinois!P194</f>
        <v/>
      </c>
      <c r="T322" s="175">
        <f>T319+Centinela!Q74+'Encino-Garden Grove'!Q135+'St. Francis'!Q53+Alvarado!Q27+Pampa!Q15+Roxborough!Q15+'Lower Bucks'!Q28+'Dallas Medical Center'!Q15+Harlingen!Q15+Knapp!Q32+RHRI!Q15+Monroe!Q15+'Saint Mary''s Reno'!Q95+'North Vista'!Q38+'Dallas Regional'!Q15+'Riverview &amp; Gadsden'!Q34+'Saint Clare''s'!Q15+Landmark!Q15+'Saint Mary''s Passaic'!Q20+'Southern Regional'!Q15+Lehigh!Q15+'St Michael''s'!Q39+Mission!Q15+Coshocton!Q15+'Garden City'!Q50+Suburban!Q46+'Lake Huron'!Q46+'Providence &amp; St John'!Q34+'East Liverpool'!Q90+'St Joe &amp; St Mary''s'!Q114+Illinois!Q194</f>
        <v/>
      </c>
      <c r="U322" s="175">
        <f>U319+Centinela!R74+'Encino-Garden Grove'!R135+'St. Francis'!R53+Alvarado!R27+Pampa!R15+Roxborough!R15+'Lower Bucks'!R28+'Dallas Medical Center'!R15+Harlingen!R15+Knapp!R32+RHRI!R15+Monroe!R15+'Saint Mary''s Reno'!R95+'North Vista'!R38+'Dallas Regional'!R15+'Riverview &amp; Gadsden'!R34+'Saint Clare''s'!R15+Landmark!R15+'Saint Mary''s Passaic'!R20+'Southern Regional'!R15+Lehigh!R15+'St Michael''s'!R39+Mission!R15+Coshocton!R15+'Garden City'!R50+Suburban!R46+'Lake Huron'!R46+'Providence &amp; St John'!R34+'East Liverpool'!R90+'St Joe &amp; St Mary''s'!R114+Illinois!R194</f>
        <v/>
      </c>
      <c r="V322" s="175">
        <f>V319+Centinela!S74+'Encino-Garden Grove'!S135+'St. Francis'!S53+Alvarado!S27+Pampa!S15+Roxborough!S15+'Lower Bucks'!S28+'Dallas Medical Center'!S15+Harlingen!S15+Knapp!S32+RHRI!S15+Monroe!S15+'Saint Mary''s Reno'!S95+'North Vista'!S38+'Dallas Regional'!S15+'Riverview &amp; Gadsden'!S34+'Saint Clare''s'!S15+Landmark!S15+'Saint Mary''s Passaic'!S20+'Southern Regional'!S15+Lehigh!S15+'St Michael''s'!S39+Mission!S15+Coshocton!S15+'Garden City'!S50+Suburban!S46+'Lake Huron'!S46+'Providence &amp; St John'!S34+'East Liverpool'!S90+'St Joe &amp; St Mary''s'!S114+Illinois!S194</f>
        <v/>
      </c>
      <c r="W322" s="175">
        <f>W319+Centinela!T74+'Encino-Garden Grove'!T135+'St. Francis'!T53+Alvarado!T27+Pampa!T15+Roxborough!T15+'Lower Bucks'!T28+'Dallas Medical Center'!T15+Harlingen!T15+Knapp!T32+RHRI!T15+Monroe!T15+'Saint Mary''s Reno'!T95+'North Vista'!T38+'Dallas Regional'!T15+'Riverview &amp; Gadsden'!T34+'Saint Clare''s'!T15+Landmark!T15+'Saint Mary''s Passaic'!T20+'Southern Regional'!T15+Lehigh!T15+'St Michael''s'!T39+Mission!T15+Coshocton!T15+'Garden City'!T50+Suburban!T46+'Lake Huron'!T46+'Providence &amp; St John'!T34+'East Liverpool'!T90+'St Joe &amp; St Mary''s'!T114+Illinois!T194</f>
        <v/>
      </c>
      <c r="X322" s="175">
        <f>X319+Centinela!U74+'Encino-Garden Grove'!U135+'St. Francis'!U53+Alvarado!U27+Pampa!U15+Roxborough!U15+'Lower Bucks'!U28+'Dallas Medical Center'!U15+Harlingen!U15+Knapp!U32+RHRI!U15+Monroe!U15+'Saint Mary''s Reno'!U95+'North Vista'!U38+'Dallas Regional'!U15+'Riverview &amp; Gadsden'!U34+'Saint Clare''s'!U15+Landmark!U15+'Saint Mary''s Passaic'!U20+'Southern Regional'!U15+Lehigh!U15+'St Michael''s'!U39+Mission!U15+Coshocton!U15+'Garden City'!U50+Suburban!U46+'Lake Huron'!U46+'Providence &amp; St John'!U34+'East Liverpool'!U90+'St Joe &amp; St Mary''s'!U114+Illinois!U194</f>
        <v/>
      </c>
      <c r="Y322" s="175">
        <f>Y319+Centinela!V74+'Encino-Garden Grove'!V135+'St. Francis'!V53+Alvarado!V27+Pampa!V15+Roxborough!V15+'Lower Bucks'!V28+'Dallas Medical Center'!V15+Harlingen!V15+Knapp!V32+RHRI!V15+Monroe!V15+'Saint Mary''s Reno'!V95+'North Vista'!V38+'Dallas Regional'!V15+'Riverview &amp; Gadsden'!V34+'Saint Clare''s'!V15+Landmark!V15+'Saint Mary''s Passaic'!V20+'Southern Regional'!V15+Lehigh!V15+'St Michael''s'!V39+Mission!V15+Coshocton!V15+'Garden City'!V50+Suburban!V46+'Lake Huron'!V46+'Providence &amp; St John'!V34+'East Liverpool'!V90+'St Joe &amp; St Mary''s'!V114+Illinois!V194</f>
        <v/>
      </c>
      <c r="Z322" s="175">
        <f>Z319+Centinela!W74+'Encino-Garden Grove'!W135+'St. Francis'!W53+Alvarado!W27+Pampa!W15+Roxborough!W15+'Lower Bucks'!W28+'Dallas Medical Center'!W15+Harlingen!W15+Knapp!W32+RHRI!W15+Monroe!W15+'Saint Mary''s Reno'!W95+'North Vista'!W38+'Dallas Regional'!W15+'Riverview &amp; Gadsden'!W34+'Saint Clare''s'!W15+Landmark!W15+'Saint Mary''s Passaic'!W20+'Southern Regional'!W15+Lehigh!W15+'St Michael''s'!W39+Mission!W15+Coshocton!W15+'Garden City'!W50+Suburban!W46+'Lake Huron'!W46+'Providence &amp; St John'!W34+'East Liverpool'!W90+'St Joe &amp; St Mary''s'!W114+Illinois!W194</f>
        <v/>
      </c>
      <c r="AA322" s="175">
        <f>AA319+Centinela!X74+'Encino-Garden Grove'!X135+'St. Francis'!X53+Alvarado!X27+Pampa!X15+Roxborough!X15+'Lower Bucks'!X28+'Dallas Medical Center'!X15+Harlingen!X15+Knapp!X32+RHRI!X15+Monroe!X15+'Saint Mary''s Reno'!X95+'North Vista'!X38+'Dallas Regional'!X15+'Riverview &amp; Gadsden'!X34+'Saint Clare''s'!X15+Landmark!X15+'Saint Mary''s Passaic'!X20+'Southern Regional'!X15+Lehigh!X15+'St Michael''s'!X39+Mission!X15+Coshocton!X15+'Garden City'!X50+Suburban!X46+'Lake Huron'!X46+'Providence &amp; St John'!X34+'East Liverpool'!X90+'St Joe &amp; St Mary''s'!X114+Illinois!X194</f>
        <v/>
      </c>
      <c r="AB322" s="175">
        <f>AB319+Centinela!Y74+'Encino-Garden Grove'!Y135+'St. Francis'!Y53+Alvarado!Y27+Pampa!Y15+Roxborough!Y15+'Lower Bucks'!Y28+'Dallas Medical Center'!Y15+Harlingen!Y15+Knapp!Y32+RHRI!Y15+Monroe!Y15+'Saint Mary''s Reno'!Y95+'North Vista'!Y38+'Dallas Regional'!Y15+'Riverview &amp; Gadsden'!Y34+'Saint Clare''s'!Y15+Landmark!Y15+'Saint Mary''s Passaic'!Y20+'Southern Regional'!Y15+Lehigh!Y15+'St Michael''s'!Y39+Mission!Y15+Coshocton!Y15+'Garden City'!Y50+Suburban!Y46+'Lake Huron'!Y46+'Providence &amp; St John'!Y34+'East Liverpool'!Y90+'St Joe &amp; St Mary''s'!Y114+Illinois!Y194</f>
        <v/>
      </c>
      <c r="AC322" s="175">
        <f>AC319+Centinela!Z74+'Encino-Garden Grove'!Z135+'St. Francis'!Z53+Alvarado!Z27+Pampa!Z15+Roxborough!Z15+'Lower Bucks'!Z28+'Dallas Medical Center'!Z15+Harlingen!Z15+Knapp!Z32+RHRI!Z15+Monroe!Z15+'Saint Mary''s Reno'!Z95+'North Vista'!Z38+'Dallas Regional'!Z15+'Riverview &amp; Gadsden'!Z34+'Saint Clare''s'!Z15+Landmark!Z15+'Saint Mary''s Passaic'!Z20+'Southern Regional'!Z15+Lehigh!Z15+'St Michael''s'!Z39+Mission!Z15+Coshocton!Z15+'Garden City'!Z50+Suburban!Z46+'Lake Huron'!Z46+'Providence &amp; St John'!Z34+'East Liverpool'!Z90+'St Joe &amp; St Mary''s'!Z114+Illinois!Z194</f>
        <v/>
      </c>
      <c r="AD322" s="175">
        <f>AD319+Centinela!AA74+'Encino-Garden Grove'!AA135+'St. Francis'!AA53+Alvarado!AA27+Pampa!AA15+Roxborough!AA15+'Lower Bucks'!AA28+'Dallas Medical Center'!AA15+Harlingen!AA15+Knapp!AA32+RHRI!AA15+Monroe!AA15+'Saint Mary''s Reno'!AA95+'North Vista'!AA38+'Dallas Regional'!AA15+'Riverview &amp; Gadsden'!AA34+'Saint Clare''s'!AA15+Landmark!AA15+'Saint Mary''s Passaic'!AA20+'Southern Regional'!AA15+Lehigh!AA15+'St Michael''s'!AA39+Mission!AA15+Coshocton!AA15+'Garden City'!AA50+Suburban!AA46+'Lake Huron'!AA46+'Providence &amp; St John'!AA34+'East Liverpool'!AA90+'St Joe &amp; St Mary''s'!AA114+Illinois!AA194</f>
        <v/>
      </c>
      <c r="AE322" s="175">
        <f>AE319+Centinela!AB74+'Encino-Garden Grove'!AB135+'St. Francis'!AB53+Alvarado!AB27+Pampa!AB15+Roxborough!AB15+'Lower Bucks'!AB28+'Dallas Medical Center'!AB15+Harlingen!AB15+Knapp!AB32+RHRI!AB15+Monroe!AB15+'Saint Mary''s Reno'!AB95+'North Vista'!AB38+'Dallas Regional'!AB15+'Riverview &amp; Gadsden'!AB34+'Saint Clare''s'!AB15+Landmark!AB15+'Saint Mary''s Passaic'!AB20+'Southern Regional'!AB15+Lehigh!AB15+'St Michael''s'!AB39+Mission!AB15+Coshocton!AB15+'Garden City'!AB50+Suburban!AB46+'Lake Huron'!AB46+'Providence &amp; St John'!AB34+'East Liverpool'!AB90+'St Joe &amp; St Mary''s'!AB114+Illinois!AB194</f>
        <v/>
      </c>
      <c r="AF322" s="175">
        <f>AF319+Centinela!AC74+'Encino-Garden Grove'!AC135+'St. Francis'!AC53+Alvarado!AC27+Pampa!AC15+Roxborough!AC15+'Lower Bucks'!AC28+'Dallas Medical Center'!AC15+Harlingen!AC15+Knapp!AC32+RHRI!AC15+Monroe!AC15+'Saint Mary''s Reno'!AC95+'North Vista'!AC38+'Dallas Regional'!AC15+'Riverview &amp; Gadsden'!AC34+'Saint Clare''s'!AC15+Landmark!AC15+'Saint Mary''s Passaic'!AC20+'Southern Regional'!AC15+Lehigh!AC15+'St Michael''s'!AC39+Mission!AC15+Coshocton!AC15+'Garden City'!AC50+Suburban!AC46+'Lake Huron'!AC46+'Providence &amp; St John'!AC34+'East Liverpool'!AC90+'St Joe &amp; St Mary''s'!AC114+Illinois!AC194</f>
        <v/>
      </c>
      <c r="AG322" s="175">
        <f>AG319+Centinela!AD74+'Encino-Garden Grove'!AD135+'St. Francis'!AD53+Alvarado!AD27+Pampa!AD15+Roxborough!AD15+'Lower Bucks'!AD28+'Dallas Medical Center'!AD15+Harlingen!AD15+Knapp!AD32+RHRI!AD15+Monroe!AD15+'Saint Mary''s Reno'!AD95+'North Vista'!AD38+'Dallas Regional'!AD15+'Riverview &amp; Gadsden'!AD34+'Saint Clare''s'!AD15+Landmark!AD15+'Saint Mary''s Passaic'!AD20+'Southern Regional'!AD15+Lehigh!AD15+'St Michael''s'!AD39+Mission!AD15+Coshocton!AD15+'Garden City'!AD50+Suburban!AD46+'Lake Huron'!AD46+'Providence &amp; St John'!AD34+'East Liverpool'!AD90+'St Joe &amp; St Mary''s'!AD114+Illinois!AD194</f>
        <v/>
      </c>
      <c r="AH322" s="175">
        <f>AH319+Centinela!AE74+'Encino-Garden Grove'!AE135+'St. Francis'!AE53+Alvarado!AE27+Pampa!AE15+Roxborough!AE15+'Lower Bucks'!AE28+'Dallas Medical Center'!AE15+Harlingen!AE15+Knapp!AE32+RHRI!AE15+Monroe!AE15+'Saint Mary''s Reno'!AE95+'North Vista'!AE38+'Dallas Regional'!AE15+'Riverview &amp; Gadsden'!AE34+'Saint Clare''s'!AE15+Landmark!AE15+'Saint Mary''s Passaic'!AE20+'Southern Regional'!AE15+Lehigh!AE15+'St Michael''s'!AE39+Mission!AE15+Coshocton!AE15+'Garden City'!AE50+Suburban!AE46+'Lake Huron'!AE46+'Providence &amp; St John'!AE34+'East Liverpool'!AE90+'St Joe &amp; St Mary''s'!AE114+Illinois!AE194</f>
        <v/>
      </c>
      <c r="AI322" s="175">
        <f>AI319+Centinela!AF74+'Encino-Garden Grove'!AF135+'St. Francis'!AF53+Alvarado!AF27+Pampa!AF15+Roxborough!AF15+'Lower Bucks'!AF28+'Dallas Medical Center'!AF15+Harlingen!AF15+Knapp!AF32+RHRI!AF15+Monroe!AF15+'Saint Mary''s Reno'!AF95+'North Vista'!AF38+'Dallas Regional'!AF15+'Riverview &amp; Gadsden'!AF34+'Saint Clare''s'!AF15+Landmark!AF15+'Saint Mary''s Passaic'!AF20+'Southern Regional'!AF15+Lehigh!AF15+'St Michael''s'!AF39+Mission!AF15+Coshocton!AF15+'Garden City'!AF50+Suburban!AF46+'Lake Huron'!AF46+'Providence &amp; St John'!AF34+'East Liverpool'!AF90+'St Joe &amp; St Mary''s'!AF114+Illinois!AF194</f>
        <v/>
      </c>
      <c r="AJ322" s="175">
        <f>AJ319+Centinela!AG74+'Encino-Garden Grove'!AG135+'St. Francis'!AG53+Alvarado!AG27+Pampa!AG15+Roxborough!AG15+'Lower Bucks'!AG28+'Dallas Medical Center'!AG15+Harlingen!AG15+Knapp!AG32+RHRI!AG15+Monroe!AG15+'Saint Mary''s Reno'!AG95+'North Vista'!AG38+'Dallas Regional'!AG15+'Riverview &amp; Gadsden'!AG34+'Saint Clare''s'!AG15+Landmark!AG15+'Saint Mary''s Passaic'!AG20+'Southern Regional'!AG15+Lehigh!AG15+'St Michael''s'!AG39+Mission!AG15+Coshocton!AG15+'Garden City'!AG50+Suburban!AG46+'Lake Huron'!AG46+'Providence &amp; St John'!AG34+'East Liverpool'!AG90+'St Joe &amp; St Mary''s'!AG114+Illinois!AG194</f>
        <v/>
      </c>
      <c r="AK322" s="175">
        <f>AK319+Centinela!AH74+'Encino-Garden Grove'!AH135+'St. Francis'!AH53+Alvarado!AH27+Pampa!AH15+Roxborough!AH15+'Lower Bucks'!AH28+'Dallas Medical Center'!AH15+Harlingen!AH15+Knapp!AH32+RHRI!AH15+Monroe!AH15+'Saint Mary''s Reno'!AH95+'North Vista'!AH38+'Dallas Regional'!AH15+'Riverview &amp; Gadsden'!AH34+'Saint Clare''s'!AH15+Landmark!AH15+'Saint Mary''s Passaic'!AH20+'Southern Regional'!AH15+Lehigh!AH15+'St Michael''s'!AH39+Mission!AH15+Coshocton!AH15+'Garden City'!AH50+Suburban!AH46+'Lake Huron'!AH46+'Providence &amp; St John'!AH34+'East Liverpool'!AH90+'St Joe &amp; St Mary''s'!AH114+Illinois!AH194</f>
        <v/>
      </c>
      <c r="AL322" s="175">
        <f>AL319+Centinela!AI74+'Encino-Garden Grove'!AI135+'St. Francis'!AI53+Alvarado!AI27+Pampa!AI15+Roxborough!AI15+'Lower Bucks'!AI28+'Dallas Medical Center'!AI15+Harlingen!AI15+Knapp!AI32+RHRI!AI15+Monroe!AI15+'Saint Mary''s Reno'!AI95+'North Vista'!AI38+'Dallas Regional'!AI15+'Riverview &amp; Gadsden'!AI34+'Saint Clare''s'!AI15+Landmark!AI15+'Saint Mary''s Passaic'!AI20+'Southern Regional'!AI15+Lehigh!AI15+'St Michael''s'!AI39+Mission!AI15+Coshocton!AI15+'Garden City'!AI50+Suburban!AI46+'Lake Huron'!AI46+'Providence &amp; St John'!AI34+'East Liverpool'!AI90+'St Joe &amp; St Mary''s'!AI114+Illinois!AI194</f>
        <v/>
      </c>
      <c r="AM322" s="175">
        <f>AM319+Centinela!AJ74+'Encino-Garden Grove'!AJ135+'St. Francis'!AJ53+Alvarado!AJ27+Pampa!AJ15+Roxborough!AJ15+'Lower Bucks'!AJ28+'Dallas Medical Center'!AJ15+Harlingen!AJ15+Knapp!AJ32+RHRI!AJ15+Monroe!AJ15+'Saint Mary''s Reno'!AJ95+'North Vista'!AJ38+'Dallas Regional'!AJ15+'Riverview &amp; Gadsden'!AJ34+'Saint Clare''s'!AJ15+Landmark!AJ15+'Saint Mary''s Passaic'!AJ20+'Southern Regional'!AJ15+Lehigh!AJ15+'St Michael''s'!AJ39+Mission!AJ15+Coshocton!AJ15+'Garden City'!AJ50+Suburban!AJ46+'Lake Huron'!AJ46+'Providence &amp; St John'!AJ34+'East Liverpool'!AJ90+'St Joe &amp; St Mary''s'!AJ114+Illinois!AJ194</f>
        <v/>
      </c>
      <c r="AN322" s="175">
        <f>AN319+Centinela!AK74+'Encino-Garden Grove'!AK135+'St. Francis'!AK53+Alvarado!AK27+Pampa!AK15+Roxborough!AK15+'Lower Bucks'!AK28+'Dallas Medical Center'!AK15+Harlingen!AK15+Knapp!AK32+RHRI!AK15+Monroe!AK15+'Saint Mary''s Reno'!AK95+'North Vista'!AK38+'Dallas Regional'!AK15+'Riverview &amp; Gadsden'!AK34+'Saint Clare''s'!AK15+Landmark!AK15+'Saint Mary''s Passaic'!AK20+'Southern Regional'!AK15+Lehigh!AK15+'St Michael''s'!AK39+Mission!AK15+Coshocton!AK15+'Garden City'!AK50+Suburban!AK46+'Lake Huron'!AK46+'Providence &amp; St John'!AK34+'East Liverpool'!AK90+'St Joe &amp; St Mary''s'!AK114+Illinois!AK194</f>
        <v/>
      </c>
      <c r="AO322" s="175">
        <f>AO319+Centinela!AL74+'Encino-Garden Grove'!AL135+'St. Francis'!AL53+Alvarado!AL27+Pampa!AL15+Roxborough!AL15+'Lower Bucks'!AL28+'Dallas Medical Center'!AL15+Harlingen!AL15+Knapp!AL32+RHRI!AL15+Monroe!AL15+'Saint Mary''s Reno'!AL95+'North Vista'!AL38+'Dallas Regional'!AL15+'Riverview &amp; Gadsden'!AL34+'Saint Clare''s'!AL15+Landmark!AL15+'Saint Mary''s Passaic'!AL20+'Southern Regional'!AL15+Lehigh!AL15+'St Michael''s'!AL39+Mission!AL15+Coshocton!AL15+'Garden City'!AL50+Suburban!AL46+'Lake Huron'!AL46+'Providence &amp; St John'!AL34+'East Liverpool'!AL90+'St Joe &amp; St Mary''s'!AL114+Illinois!AL194</f>
        <v/>
      </c>
      <c r="AP322" s="175">
        <f>AP319+Centinela!AM74+'Encino-Garden Grove'!AM135+'St. Francis'!AM53+Alvarado!AM27+Pampa!AM15+Roxborough!AM15+'Lower Bucks'!AM28+'Dallas Medical Center'!AM15+Harlingen!AM15+Knapp!AM32+RHRI!AM15+Monroe!AM15+'Saint Mary''s Reno'!AM95+'North Vista'!AM38+'Dallas Regional'!AM15+'Riverview &amp; Gadsden'!AM34+'Saint Clare''s'!AM15+Landmark!AM15+'Saint Mary''s Passaic'!AM20+'Southern Regional'!AM15+Lehigh!AM15+'St Michael''s'!AM39+Mission!AM15+Coshocton!AM15+'Garden City'!AM50+Suburban!AM46+'Lake Huron'!AM46+'Providence &amp; St John'!AM34+'East Liverpool'!AM90+'St Joe &amp; St Mary''s'!AM114+Illinois!AM194</f>
        <v/>
      </c>
      <c r="AQ322" s="175">
        <f>AQ319+Centinela!AN74+'Encino-Garden Grove'!AN135+'St. Francis'!AN53+Alvarado!AN27+Pampa!AN15+Roxborough!AN15+'Lower Bucks'!AN28+'Dallas Medical Center'!AN15+Harlingen!AN15+Knapp!AN32+RHRI!AN15+Monroe!AN15+'Saint Mary''s Reno'!AN95+'North Vista'!AN38+'Dallas Regional'!AN15+'Riverview &amp; Gadsden'!AN34+'Saint Clare''s'!AN15+Landmark!AN15+'Saint Mary''s Passaic'!AN20+'Southern Regional'!AN15+Lehigh!AN15+'St Michael''s'!AN39+Mission!AN15+Coshocton!AN15+'Garden City'!AN50+Suburban!AN46+'Lake Huron'!AN46+'Providence &amp; St John'!AN34+'East Liverpool'!AN90+'St Joe &amp; St Mary''s'!AN114+Illinois!AN194</f>
        <v/>
      </c>
      <c r="AR322" s="175">
        <f>AR319+Centinela!AO74+'Encino-Garden Grove'!AO135+'St. Francis'!AO53+Alvarado!AO27+Pampa!AO15+Roxborough!AO15+'Lower Bucks'!AO28+'Dallas Medical Center'!AO15+Harlingen!AO15+Knapp!AO32+RHRI!AO15+Monroe!AO15+'Saint Mary''s Reno'!AO95+'North Vista'!AO38+'Dallas Regional'!AO15+'Riverview &amp; Gadsden'!AO34+'Saint Clare''s'!AO15+Landmark!AO15+'Saint Mary''s Passaic'!AO20+'Southern Regional'!AO15+Lehigh!AO15+'St Michael''s'!AO39+Mission!AO15+Coshocton!AO15+'Garden City'!AO50+Suburban!AO46+'Lake Huron'!AO46+'Providence &amp; St John'!AO34+'East Liverpool'!AO90+'St Joe &amp; St Mary''s'!AO114+Illinois!AO194</f>
        <v/>
      </c>
      <c r="AS322" s="175">
        <f>AS319+Centinela!AP74+'Encino-Garden Grove'!AP135+'St. Francis'!AP53+Alvarado!AP27+Pampa!AP15+Roxborough!AP15+'Lower Bucks'!AP28+'Dallas Medical Center'!AP15+Harlingen!AP15+Knapp!AP32+RHRI!AP15+Monroe!AP15+'Saint Mary''s Reno'!AP95+'North Vista'!AP38+'Dallas Regional'!AP15+'Riverview &amp; Gadsden'!AP34+'Saint Clare''s'!AP15+Landmark!AP15+'Saint Mary''s Passaic'!AP20+'Southern Regional'!AP15+Lehigh!AP15+'St Michael''s'!AP39+Mission!AP15+Coshocton!AP15+'Garden City'!AP50+Suburban!AP46+'Lake Huron'!AP46+'Providence &amp; St John'!AP34+'East Liverpool'!AP90+'St Joe &amp; St Mary''s'!AP114+Illinois!AP194</f>
        <v/>
      </c>
      <c r="AT322" s="175">
        <f>AT319+Centinela!AQ74+'Encino-Garden Grove'!AQ135+'St. Francis'!AQ53+Alvarado!AQ27+Pampa!AQ15+Roxborough!AQ15+'Lower Bucks'!AQ28+'Dallas Medical Center'!AQ15+Harlingen!AQ15+Knapp!AQ32+RHRI!AQ15+Monroe!AQ15+'Saint Mary''s Reno'!AQ95+'North Vista'!AQ38+'Dallas Regional'!AQ15+'Riverview &amp; Gadsden'!AQ34+'Saint Clare''s'!AQ15+Landmark!AQ15+'Saint Mary''s Passaic'!AQ20+'Southern Regional'!AQ15+Lehigh!AQ15+'St Michael''s'!AQ39+Mission!AQ15+Coshocton!AQ15+'Garden City'!AQ50+Suburban!AQ46+'Lake Huron'!AQ46+'Providence &amp; St John'!AQ34+'East Liverpool'!AQ90+'St Joe &amp; St Mary''s'!AQ114+Illinois!AQ194</f>
        <v/>
      </c>
      <c r="AU322" s="175">
        <f>AU319+Centinela!AR74+'Encino-Garden Grove'!AR135+'St. Francis'!AR53+Alvarado!AR27+Pampa!AR15+Roxborough!AR15+'Lower Bucks'!AR28+'Dallas Medical Center'!AR15+Harlingen!AR15+Knapp!AR32+RHRI!AR15+Monroe!AR15+'Saint Mary''s Reno'!AR95+'North Vista'!AR38+'Dallas Regional'!AR15+'Riverview &amp; Gadsden'!AR34+'Saint Clare''s'!AR15+Landmark!AR15+'Saint Mary''s Passaic'!AR20+'Southern Regional'!AR15+Lehigh!AR15+'St Michael''s'!AR39+Mission!AR15+Coshocton!AR15+'Garden City'!AR50+Suburban!AR46+'Lake Huron'!AR46+'Providence &amp; St John'!AR34+'East Liverpool'!AR90+'St Joe &amp; St Mary''s'!AR114+Illinois!AR194</f>
        <v/>
      </c>
      <c r="AV322" s="175">
        <f>AV319+Centinela!AS74+'Encino-Garden Grove'!AS135+'St. Francis'!AS53+Alvarado!AS27+Pampa!AS15+Roxborough!AS15+'Lower Bucks'!AS28+'Dallas Medical Center'!AS15+Harlingen!AS15+Knapp!AS32+RHRI!AS15+Monroe!AS15+'Saint Mary''s Reno'!AS95+'North Vista'!AS38+'Dallas Regional'!AS15+'Riverview &amp; Gadsden'!AS34+'Saint Clare''s'!AS15+Landmark!AS15+'Saint Mary''s Passaic'!AS20+'Southern Regional'!AS15+Lehigh!AS15+'St Michael''s'!AS39+Mission!AS15+Coshocton!AS15+'Garden City'!AS50+Suburban!AS46+'Lake Huron'!AS46+'Providence &amp; St John'!AS34+'East Liverpool'!AS90+'St Joe &amp; St Mary''s'!AS114+Illinois!AS194</f>
        <v/>
      </c>
      <c r="AW322" s="175">
        <f>AW319+Centinela!AT74+'Encino-Garden Grove'!AT135+'St. Francis'!AT53+Alvarado!AT27+Pampa!AT15+Roxborough!AT15+'Lower Bucks'!AT28+'Dallas Medical Center'!AT15+Harlingen!AT15+Knapp!AT32+RHRI!AT15+Monroe!AT15+'Saint Mary''s Reno'!AT95+'North Vista'!AT38+'Dallas Regional'!AT15+'Riverview &amp; Gadsden'!AT34+'Saint Clare''s'!AT15+Landmark!AT15+'Saint Mary''s Passaic'!AT20+'Southern Regional'!AT15+Lehigh!AT15+'St Michael''s'!AT39+Mission!AT15+Coshocton!AT15+'Garden City'!AT50+Suburban!AT46+'Lake Huron'!AT46+'Providence &amp; St John'!AT34+'East Liverpool'!AT90+'St Joe &amp; St Mary''s'!AT114+Illinois!AT194</f>
        <v/>
      </c>
      <c r="AX322" s="175">
        <f>AX319+Centinela!AU74+'Encino-Garden Grove'!AU135+'St. Francis'!AU53+Alvarado!AU27+Pampa!AU15+Roxborough!AU15+'Lower Bucks'!AU28+'Dallas Medical Center'!AU15+Harlingen!AU15+Knapp!AU32+RHRI!AU15+Monroe!AU15+'Saint Mary''s Reno'!AU95+'North Vista'!AU38+'Dallas Regional'!AU15+'Riverview &amp; Gadsden'!AU34+'Saint Clare''s'!AU15+Landmark!AU15+'Saint Mary''s Passaic'!AU20+'Southern Regional'!AU15+Lehigh!AU15+'St Michael''s'!AU39+Mission!AU15+Coshocton!AU15+'Garden City'!AU50+Suburban!AU46+'Lake Huron'!AU46+'Providence &amp; St John'!AU34+'East Liverpool'!AU90+'St Joe &amp; St Mary''s'!AU114+Illinois!AU194</f>
        <v/>
      </c>
      <c r="AY322" s="175">
        <f>AY319+Centinela!AV74+'Encino-Garden Grove'!AV135+'St. Francis'!AV53+Alvarado!AV27+Pampa!AV15+Roxborough!AV15+'Lower Bucks'!AV28+'Dallas Medical Center'!AV15+Harlingen!AV15+Knapp!AV32+RHRI!AV15+Monroe!AV15+'Saint Mary''s Reno'!AV95+'North Vista'!AV38+'Dallas Regional'!AV15+'Riverview &amp; Gadsden'!AV34+'Saint Clare''s'!AV15+Landmark!AV15+'Saint Mary''s Passaic'!AV20+'Southern Regional'!AV15+Lehigh!AV15+'St Michael''s'!AV39+Mission!AV15+Coshocton!AV15+'Garden City'!AV50+Suburban!AV46+'Lake Huron'!AV46+'Providence &amp; St John'!AV34+'East Liverpool'!AV90+'St Joe &amp; St Mary''s'!AV114+Illinois!AV194</f>
        <v/>
      </c>
      <c r="AZ322" s="175">
        <f>AZ319+Centinela!AW74+'Encino-Garden Grove'!AW135+'St. Francis'!AW53+Alvarado!AW27+Pampa!AW15+Roxborough!AW15+'Lower Bucks'!AW28+'Dallas Medical Center'!AW15+Harlingen!AW15+Knapp!AW32+RHRI!AW15+Monroe!AW15+'Saint Mary''s Reno'!AW95+'North Vista'!AW38+'Dallas Regional'!AW15+'Riverview &amp; Gadsden'!AW34+'Saint Clare''s'!AW15+Landmark!AW15+'Saint Mary''s Passaic'!AW20+'Southern Regional'!AW15+Lehigh!AW15+'St Michael''s'!AW39+Mission!AW15+Coshocton!AW15+'Garden City'!AW50+Suburban!AW46+'Lake Huron'!AW46+'Providence &amp; St John'!AW34+'East Liverpool'!AW90+'St Joe &amp; St Mary''s'!AW114+Illinois!AW194</f>
        <v/>
      </c>
      <c r="BA322" s="175">
        <f>BA319+Centinela!AX74+'Encino-Garden Grove'!AX135+'St. Francis'!AX53+Alvarado!AX27+Pampa!AX15+Roxborough!AX15+'Lower Bucks'!AX28+'Dallas Medical Center'!AX15+Harlingen!AX15+Knapp!AX32+RHRI!AX15+Monroe!AX15+'Saint Mary''s Reno'!AX95+'North Vista'!AX38+'Dallas Regional'!AX15+'Riverview &amp; Gadsden'!AX34+'Saint Clare''s'!AX15+Landmark!AX15+'Saint Mary''s Passaic'!AX20+'Southern Regional'!AX15+Lehigh!AX15+'St Michael''s'!AX39+Mission!AX15+Coshocton!AX15+'Garden City'!AX50+Suburban!AX46+'Lake Huron'!AX46+'Providence &amp; St John'!AX34+'East Liverpool'!AX90+'St Joe &amp; St Mary''s'!AX114+Illinois!AX194</f>
        <v/>
      </c>
      <c r="BB322" s="175">
        <f>BB319+Centinela!AY74+'Encino-Garden Grove'!AY135+'St. Francis'!AY53+Alvarado!AY27+Pampa!AY15+Roxborough!AY15+'Lower Bucks'!AY28+'Dallas Medical Center'!AY15+Harlingen!AY15+Knapp!AY32+RHRI!AY15+Monroe!AY15+'Saint Mary''s Reno'!AY95+'North Vista'!AY38+'Dallas Regional'!AY15+'Riverview &amp; Gadsden'!AY34+'Saint Clare''s'!AY15+Landmark!AY15+'Saint Mary''s Passaic'!AY20+'Southern Regional'!AY15+Lehigh!AY15+'St Michael''s'!AY39+Mission!AY15+Coshocton!AY15+'Garden City'!AY50+Suburban!AY46+'Lake Huron'!AY46+'Providence &amp; St John'!AY34+'East Liverpool'!AY90+'St Joe &amp; St Mary''s'!AY114+Illinois!AY194</f>
        <v/>
      </c>
      <c r="BC322" s="175">
        <f>BC319+Centinela!AZ74+'Encino-Garden Grove'!AZ135+'St. Francis'!AZ53+Alvarado!AZ27+Pampa!AZ15+Roxborough!AZ15+'Lower Bucks'!AZ28+'Dallas Medical Center'!AZ15+Harlingen!AZ15+Knapp!AZ32+RHRI!AZ15+Monroe!AZ15+'Saint Mary''s Reno'!AZ95+'North Vista'!AZ38+'Dallas Regional'!AZ15+'Riverview &amp; Gadsden'!AZ34+'Saint Clare''s'!AZ15+Landmark!AZ15+'Saint Mary''s Passaic'!AZ20+'Southern Regional'!AZ15+Lehigh!AZ15+'St Michael''s'!AZ39+Mission!AZ15+Coshocton!AZ15+'Garden City'!AZ50+Suburban!AZ46+'Lake Huron'!AZ46+'Providence &amp; St John'!AZ34+'East Liverpool'!AZ90+'St Joe &amp; St Mary''s'!AZ114+Illinois!AZ194</f>
        <v/>
      </c>
      <c r="BD322" s="175">
        <f>BD319+Centinela!BA74+'Encino-Garden Grove'!BA135+'St. Francis'!BA53+Alvarado!BA27+Pampa!BA15+Roxborough!BA15+'Lower Bucks'!BA28+'Dallas Medical Center'!BA15+Harlingen!BA15+Knapp!BA32+RHRI!BA15+Monroe!BA15+'Saint Mary''s Reno'!BA95+'North Vista'!BA38+'Dallas Regional'!BA15+'Riverview &amp; Gadsden'!BA34+'Saint Clare''s'!BA15+Landmark!BA15+'Saint Mary''s Passaic'!BA20+'Southern Regional'!BA15+Lehigh!BA15+'St Michael''s'!BA39+Mission!BA15+Coshocton!BA15+'Garden City'!BA50+Suburban!BA46+'Lake Huron'!BA46+'Providence &amp; St John'!BA34+'East Liverpool'!BA90+'St Joe &amp; St Mary''s'!BA114+Illinois!BA194</f>
        <v/>
      </c>
      <c r="BE322" s="175">
        <f>BE319+Centinela!BB74+'Encino-Garden Grove'!BB135+'St. Francis'!BB53+Alvarado!BB27+Pampa!BB15+Roxborough!BB15+'Lower Bucks'!BB28+'Dallas Medical Center'!BB15+Harlingen!BB15+Knapp!BB32+RHRI!BB15+Monroe!BB15+'Saint Mary''s Reno'!BB95+'North Vista'!BB38+'Dallas Regional'!BB15+'Riverview &amp; Gadsden'!BB34+'Saint Clare''s'!BB15+Landmark!BB15+'Saint Mary''s Passaic'!BB20+'Southern Regional'!BB15+Lehigh!BB15+'St Michael''s'!BB39+Mission!BB15+Coshocton!BB15+'Garden City'!BB50+Suburban!BB46+'Lake Huron'!BB46+'Providence &amp; St John'!BB34+'East Liverpool'!BB90+'St Joe &amp; St Mary''s'!BB114+Illinois!BB194</f>
        <v/>
      </c>
      <c r="BF322" s="175">
        <f>BF319+Centinela!BC74+'Encino-Garden Grove'!BC135+'St. Francis'!BC53+Alvarado!BC27+Pampa!BC15+Roxborough!BC15+'Lower Bucks'!BC28+'Dallas Medical Center'!BC15+Harlingen!BC15+Knapp!BC32+RHRI!BC15+Monroe!BC15+'Saint Mary''s Reno'!BC95+'North Vista'!BC38+'Dallas Regional'!BC15+'Riverview &amp; Gadsden'!BC34+'Saint Clare''s'!BC15+Landmark!BC15+'Saint Mary''s Passaic'!BC20+'Southern Regional'!BC15+Lehigh!BC15+'St Michael''s'!BC39+Mission!BC15+Coshocton!BC15+'Garden City'!BC50+Suburban!BC46+'Lake Huron'!BC46+'Providence &amp; St John'!BC34+'East Liverpool'!BC90+'St Joe &amp; St Mary''s'!BC114+Illinois!BC194</f>
        <v/>
      </c>
      <c r="BG322" s="175">
        <f>BG319+Centinela!BD74+'Encino-Garden Grove'!BD135+'St. Francis'!BD53+Alvarado!BD27+Pampa!BD15+Roxborough!BD15+'Lower Bucks'!BD28+'Dallas Medical Center'!BD15+Harlingen!BD15+Knapp!BD32+RHRI!BD15+Monroe!BD15+'Saint Mary''s Reno'!BD95+'North Vista'!BD38+'Dallas Regional'!BD15+'Riverview &amp; Gadsden'!BD34+'Saint Clare''s'!BD15+Landmark!BD15+'Saint Mary''s Passaic'!BD20+'Southern Regional'!BD15+Lehigh!BD15+'St Michael''s'!BD39+Mission!BD15+Coshocton!BD15+'Garden City'!BD50+Suburban!BD46+'Lake Huron'!BD46+'Providence &amp; St John'!BD34+'East Liverpool'!BD90+'St Joe &amp; St Mary''s'!BD114+Illinois!BD194</f>
        <v/>
      </c>
      <c r="BH322" s="175">
        <f>BH319+Centinela!BE74+'Encino-Garden Grove'!BE135+'St. Francis'!BE53+Alvarado!BE27+Pampa!BE15+Roxborough!BE15+'Lower Bucks'!BE28+'Dallas Medical Center'!BE15+Harlingen!BE15+Knapp!BE32+RHRI!BE15+Monroe!BE15+'Saint Mary''s Reno'!BE95+'North Vista'!BE38+'Dallas Regional'!BE15+'Riverview &amp; Gadsden'!BE34+'Saint Clare''s'!BE15+Landmark!BE15+'Saint Mary''s Passaic'!BE20+'Southern Regional'!BE15+Lehigh!BE15+'St Michael''s'!BE39+Mission!BE15+Coshocton!BE15+'Garden City'!BE50+Suburban!BE46+'Lake Huron'!BE46+'Providence &amp; St John'!BE34+'East Liverpool'!BE90+'St Joe &amp; St Mary''s'!BE114+Illinois!BE194</f>
        <v/>
      </c>
      <c r="BI322" s="175">
        <f>BI319+Centinela!BF74+'Encino-Garden Grove'!BF135+'St. Francis'!BF53+Alvarado!BF27+Pampa!BF15+Roxborough!BF15+'Lower Bucks'!BF28+'Dallas Medical Center'!BF15+Harlingen!BF15+Knapp!BF32+RHRI!BF15+Monroe!BF15+'Saint Mary''s Reno'!BF95+'North Vista'!BF38+'Dallas Regional'!BF15+'Riverview &amp; Gadsden'!BF34+'Saint Clare''s'!BF15+Landmark!BF15+'Saint Mary''s Passaic'!BF20+'Southern Regional'!BF15+Lehigh!BF15+'St Michael''s'!BF39+Mission!BF15+Coshocton!BF15+'Garden City'!BF50+Suburban!BF46+'Lake Huron'!BF46+'Providence &amp; St John'!BF34+'East Liverpool'!BF90+'St Joe &amp; St Mary''s'!BF114+Illinois!BF194</f>
        <v/>
      </c>
      <c r="BJ322" s="175">
        <f>BJ319+Centinela!BG74+'Encino-Garden Grove'!BG135+'St. Francis'!BG53+Alvarado!BG27+Pampa!BG15+Roxborough!BG15+'Lower Bucks'!BG28+'Dallas Medical Center'!BG15+Harlingen!BG15+Knapp!BG32+RHRI!BG15+Monroe!BG15+'Saint Mary''s Reno'!BG95+'North Vista'!BG38+'Dallas Regional'!BG15+'Riverview &amp; Gadsden'!BG34+'Saint Clare''s'!BG15+Landmark!BG15+'Saint Mary''s Passaic'!BG20+'Southern Regional'!BG15+Lehigh!BG15+'St Michael''s'!BG39+Mission!BG15+Coshocton!BG15+'Garden City'!BG50+Suburban!BG46+'Lake Huron'!BG46+'Providence &amp; St John'!BG34+'East Liverpool'!BG90+'St Joe &amp; St Mary''s'!BG114+Illinois!BG194</f>
        <v/>
      </c>
      <c r="BK322" s="175">
        <f>BK319+Centinela!BH74+'Encino-Garden Grove'!BH135+'St. Francis'!BH53+Alvarado!BH27+Pampa!BH15+Roxborough!BH15+'Lower Bucks'!BH28+'Dallas Medical Center'!BH15+Harlingen!BH15+Knapp!BH32+RHRI!BH15+Monroe!BH15+'Saint Mary''s Reno'!BH95+'North Vista'!BH38+'Dallas Regional'!BH15+'Riverview &amp; Gadsden'!BH34+'Saint Clare''s'!BH15+Landmark!BH15+'Saint Mary''s Passaic'!BH20+'Southern Regional'!BH15+Lehigh!BH15+'St Michael''s'!BH39+Mission!BH15+Coshocton!BH15+'Garden City'!BH50+Suburban!BH46+'Lake Huron'!BH46+'Providence &amp; St John'!BH34+'East Liverpool'!BH90+'St Joe &amp; St Mary''s'!BH114+Illinois!BH194</f>
        <v/>
      </c>
      <c r="BL322" s="175">
        <f>BL319+Centinela!BI74+'Encino-Garden Grove'!BI135+'St. Francis'!BI53+Alvarado!BI27+Pampa!BI15+Roxborough!BI15+'Lower Bucks'!BI28+'Dallas Medical Center'!BI15+Harlingen!BI15+Knapp!BI32+RHRI!BI15+Monroe!BI15+'Saint Mary''s Reno'!BI95+'North Vista'!BI38+'Dallas Regional'!BI15+'Riverview &amp; Gadsden'!BI34+'Saint Clare''s'!BI15+Landmark!BI15+'Saint Mary''s Passaic'!BI20+'Southern Regional'!BI15+Lehigh!BI15+'St Michael''s'!BI39+Mission!BI15+Coshocton!BI15+'Garden City'!BI50+Suburban!BI46+'Lake Huron'!BI46+'Providence &amp; St John'!BI34+'East Liverpool'!BI90+'St Joe &amp; St Mary''s'!BI114+Illinois!BI194</f>
        <v/>
      </c>
      <c r="BM322" s="175">
        <f>BM319+Centinela!BJ74+'Encino-Garden Grove'!BJ135+'St. Francis'!BJ53+Alvarado!BJ27+Pampa!BJ15+Roxborough!BJ15+'Lower Bucks'!BJ28+'Dallas Medical Center'!BJ15+Harlingen!BJ15+Knapp!BJ32+RHRI!BJ15+Monroe!BJ15+'Saint Mary''s Reno'!BJ95+'North Vista'!BJ38+'Dallas Regional'!BJ15+'Riverview &amp; Gadsden'!BJ34+'Saint Clare''s'!BJ15+Landmark!BJ15+'Saint Mary''s Passaic'!BJ20+'Southern Regional'!BJ15+Lehigh!BJ15+'St Michael''s'!BJ39+Mission!BJ15+Coshocton!BJ15+'Garden City'!BJ50+Suburban!BJ46+'Lake Huron'!BJ46+'Providence &amp; St John'!BJ34+'East Liverpool'!BJ90+'St Joe &amp; St Mary''s'!BJ114+Illinois!BJ194</f>
        <v/>
      </c>
      <c r="BN322" s="175">
        <f>BN319+Centinela!BK74+'Encino-Garden Grove'!BK135+'St. Francis'!BK53+Alvarado!BK27+Pampa!BK15+Roxborough!BK15+'Lower Bucks'!BK28+'Dallas Medical Center'!BK15+Harlingen!BK15+Knapp!BK32+RHRI!BK15+Monroe!BK15+'Saint Mary''s Reno'!BK95+'North Vista'!BK38+'Dallas Regional'!BK15+'Riverview &amp; Gadsden'!BK34+'Saint Clare''s'!BK15+Landmark!BK15+'Saint Mary''s Passaic'!BK20+'Southern Regional'!BK15+Lehigh!BK15+'St Michael''s'!BK39+Mission!BK15+Coshocton!BK15+'Garden City'!BK50+Suburban!BK46+'Lake Huron'!BK46+'Providence &amp; St John'!BK34+'East Liverpool'!BK90+'St Joe &amp; St Mary''s'!BK114+Illinois!BK194</f>
        <v/>
      </c>
      <c r="BO322" s="175">
        <f>BO319+Centinela!BL74+'Encino-Garden Grove'!BL135+'St. Francis'!BL53+Alvarado!BL27+Pampa!BL15+Roxborough!BL15+'Lower Bucks'!BL28+'Dallas Medical Center'!BL15+Harlingen!BL15+Knapp!BL32+RHRI!BL15+Monroe!BL15+'Saint Mary''s Reno'!BL95+'North Vista'!BL38+'Dallas Regional'!BL15+'Riverview &amp; Gadsden'!BL34+'Saint Clare''s'!BL15+Landmark!BL15+'Saint Mary''s Passaic'!BL20+'Southern Regional'!BL15+Lehigh!BL15+'St Michael''s'!BL39+Mission!BL15+Coshocton!BL15+'Garden City'!BL50+Suburban!BL46+'Lake Huron'!BL46+'Providence &amp; St John'!BL34+'East Liverpool'!BL90+'St Joe &amp; St Mary''s'!BL114+Illinois!BL194</f>
        <v/>
      </c>
      <c r="BP322" s="175">
        <f>BP319+Centinela!BM74+'Encino-Garden Grove'!BM135+'St. Francis'!BM53+Alvarado!BM27+Pampa!BM15+Roxborough!BM15+'Lower Bucks'!BM28+'Dallas Medical Center'!BM15+Harlingen!BM15+Knapp!BM32+RHRI!BM15+Monroe!BM15+'Saint Mary''s Reno'!BM95+'North Vista'!BM38+'Dallas Regional'!BM15+'Riverview &amp; Gadsden'!BM34+'Saint Clare''s'!BM15+Landmark!BM15+'Saint Mary''s Passaic'!BM20+'Southern Regional'!BM15+Lehigh!BM15+'St Michael''s'!BM39+Mission!BM15+Coshocton!BM15+'Garden City'!BM50+Suburban!BM46+'Lake Huron'!BM46+'Providence &amp; St John'!BM34+'East Liverpool'!BM90+'St Joe &amp; St Mary''s'!BM114+Illinois!BM194</f>
        <v/>
      </c>
      <c r="BQ322" s="175">
        <f>BQ319+Centinela!BN74+'Encino-Garden Grove'!BN135+'St. Francis'!BN53+Alvarado!BN27+Pampa!BN15+Roxborough!BN15+'Lower Bucks'!BN28+'Dallas Medical Center'!BN15+Harlingen!BN15+Knapp!BN32+RHRI!BN15+Monroe!BN15+'Saint Mary''s Reno'!BN95+'North Vista'!BN38+'Dallas Regional'!BN15+'Riverview &amp; Gadsden'!BN34+'Saint Clare''s'!BN15+Landmark!BN15+'Saint Mary''s Passaic'!BN20+'Southern Regional'!BN15+Lehigh!BN15+'St Michael''s'!BN39+Mission!BN15+Coshocton!BN15+'Garden City'!BN50+Suburban!BN46+'Lake Huron'!BN46+'Providence &amp; St John'!BN34+'East Liverpool'!BN90+'St Joe &amp; St Mary''s'!BN114+Illinois!BN194</f>
        <v/>
      </c>
      <c r="BR322" s="175">
        <f>BR319+Centinela!BO74+'Encino-Garden Grove'!BO135+'St. Francis'!BO53+Alvarado!BO27+Pampa!BO15+Roxborough!BO15+'Lower Bucks'!BO28+'Dallas Medical Center'!BO15+Harlingen!BO15+Knapp!BO32+RHRI!BO15+Monroe!BO15+'Saint Mary''s Reno'!BO95+'North Vista'!BO38+'Dallas Regional'!BO15+'Riverview &amp; Gadsden'!BO34+'Saint Clare''s'!BO15+Landmark!BO15+'Saint Mary''s Passaic'!BO20+'Southern Regional'!BO15+Lehigh!BO15+'St Michael''s'!BO39+Mission!BO15+Coshocton!BO15+'Garden City'!BO50+Suburban!BO46+'Lake Huron'!BO46+'Providence &amp; St John'!BO34+'East Liverpool'!BO90+'St Joe &amp; St Mary''s'!BO114+Illinois!BO194</f>
        <v/>
      </c>
      <c r="BS322" s="175">
        <f>BS319+Centinela!BP74+'Encino-Garden Grove'!BP135+'St. Francis'!BP53+Alvarado!BP27+Pampa!BP15+Roxborough!BP15+'Lower Bucks'!BP28+'Dallas Medical Center'!BP15+Harlingen!BP15+Knapp!BP32+RHRI!BP15+Monroe!BP15+'Saint Mary''s Reno'!BP95+'North Vista'!BP38+'Dallas Regional'!BP15+'Riverview &amp; Gadsden'!BP34+'Saint Clare''s'!BP15+Landmark!BP15+'Saint Mary''s Passaic'!BP20+'Southern Regional'!BP15+Lehigh!BP15+'St Michael''s'!BP39+Mission!BP15+Coshocton!BP15+'Garden City'!BP50+Suburban!BP46+'Lake Huron'!BP46+'Providence &amp; St John'!BP34+'East Liverpool'!BP90+'St Joe &amp; St Mary''s'!BP114+Illinois!BP194</f>
        <v/>
      </c>
      <c r="BT322" s="175">
        <f>BT319+Centinela!BQ74+'Encino-Garden Grove'!BQ135+'St. Francis'!BQ53+Alvarado!BQ27+Pampa!BQ15+Roxborough!BQ15+'Lower Bucks'!BQ28+'Dallas Medical Center'!BQ15+Harlingen!BQ15+Knapp!BQ32+RHRI!BQ15+Monroe!BQ15+'Saint Mary''s Reno'!BQ95+'North Vista'!BQ38+'Dallas Regional'!BQ15+'Riverview &amp; Gadsden'!BQ34+'Saint Clare''s'!BQ15+Landmark!BQ15+'Saint Mary''s Passaic'!BQ20+'Southern Regional'!BQ15+Lehigh!BQ15+'St Michael''s'!BQ39+Mission!BQ15+Coshocton!BQ15+'Garden City'!BQ50+Suburban!BQ46+'Lake Huron'!BQ46+'Providence &amp; St John'!BQ34+'East Liverpool'!BQ90+'St Joe &amp; St Mary''s'!BQ114+Illinois!BQ194</f>
        <v/>
      </c>
      <c r="BU322" s="175">
        <f>BU319+Centinela!BR74+'Encino-Garden Grove'!BR135+'St. Francis'!BR53+Alvarado!BR27+Pampa!BR15+Roxborough!BR15+'Lower Bucks'!BR28+'Dallas Medical Center'!BR15+Harlingen!BR15+Knapp!BR32+RHRI!BR15+Monroe!BR15+'Saint Mary''s Reno'!BR95+'North Vista'!BR38+'Dallas Regional'!BR15+'Riverview &amp; Gadsden'!BR34+'Saint Clare''s'!BR15+Landmark!BR15+'Saint Mary''s Passaic'!BR20+'Southern Regional'!BR15+Lehigh!BR15+'St Michael''s'!BR39+Mission!BR15+Coshocton!BR15+'Garden City'!BR50+Suburban!BR46+'Lake Huron'!BR46+'Providence &amp; St John'!BR34+'East Liverpool'!BR90+'St Joe &amp; St Mary''s'!BR114+Illinois!BR194</f>
        <v/>
      </c>
      <c r="BV322" s="175">
        <f>BV319+Centinela!BS74+'Encino-Garden Grove'!BS135+'St. Francis'!BS53+Alvarado!BS27+Pampa!BS15+Roxborough!BS15+'Lower Bucks'!BS28+'Dallas Medical Center'!BS15+Harlingen!BS15+Knapp!BS32+RHRI!BS15+Monroe!BS15+'Saint Mary''s Reno'!BS95+'North Vista'!BS38+'Dallas Regional'!BS15+'Riverview &amp; Gadsden'!BS34+'Saint Clare''s'!BS15+Landmark!BS15+'Saint Mary''s Passaic'!BS20+'Southern Regional'!BS15+Lehigh!BS15+'St Michael''s'!BS39+Mission!BS15+Coshocton!BS15+'Garden City'!BS50+Suburban!BS46+'Lake Huron'!BS46+'Providence &amp; St John'!BS34+'East Liverpool'!BS90+'St Joe &amp; St Mary''s'!BS114+Illinois!BS194</f>
        <v/>
      </c>
      <c r="BW322" s="175">
        <f>BW319+Centinela!BT74+'Encino-Garden Grove'!BT135+'St. Francis'!BT53+Alvarado!BT27+Pampa!BT15+Roxborough!BT15+'Lower Bucks'!BT28+'Dallas Medical Center'!BT15+Harlingen!BT15+Knapp!BT32+RHRI!BT15+Monroe!BT15+'Saint Mary''s Reno'!BT95+'North Vista'!BT38+'Dallas Regional'!BT15+'Riverview &amp; Gadsden'!BT34+'Saint Clare''s'!BT15+Landmark!BT15+'Saint Mary''s Passaic'!BT20+'Southern Regional'!BT15+Lehigh!BT15+'St Michael''s'!BT39+Mission!BT15+Coshocton!BT15+'Garden City'!BT50+Suburban!BT46+'Lake Huron'!BT46+'Providence &amp; St John'!BT34+'East Liverpool'!BT90+'St Joe &amp; St Mary''s'!BT114+Illinois!BT194</f>
        <v/>
      </c>
      <c r="BX322" s="175">
        <f>BX319+Centinela!BU74+'Encino-Garden Grove'!BU135+'St. Francis'!BU53+Alvarado!BU27+Pampa!BU15+Roxborough!BU15+'Lower Bucks'!BU28+'Dallas Medical Center'!BU15+Harlingen!BU15+Knapp!BU32+RHRI!BU15+Monroe!BU15+'Saint Mary''s Reno'!BU95+'North Vista'!BU38+'Dallas Regional'!BU15+'Riverview &amp; Gadsden'!BU34+'Saint Clare''s'!BU15+Landmark!BU15+'Saint Mary''s Passaic'!BU20+'Southern Regional'!BU15+Lehigh!BU15+'St Michael''s'!BU39+Mission!BU15+Coshocton!BU15+'Garden City'!BU50+Suburban!BU46+'Lake Huron'!BU46+'Providence &amp; St John'!BU34+'East Liverpool'!BU90+'St Joe &amp; St Mary''s'!BU114+Illinois!BU194</f>
        <v/>
      </c>
      <c r="BY322" s="175">
        <f>BY319+Centinela!BV74+'Encino-Garden Grove'!BV135+'St. Francis'!BV53+Alvarado!BV27+Pampa!BV15+Roxborough!BV15+'Lower Bucks'!BV28+'Dallas Medical Center'!BV15+Harlingen!BV15+Knapp!BV32+RHRI!BV15+Monroe!BV15+'Saint Mary''s Reno'!BV95+'North Vista'!BV38+'Dallas Regional'!BV15+'Riverview &amp; Gadsden'!BV34+'Saint Clare''s'!BV15+Landmark!BV15+'Saint Mary''s Passaic'!BV20+'Southern Regional'!BV15+Lehigh!BV15+'St Michael''s'!BV39+Mission!BV15+Coshocton!BV15+'Garden City'!BV50+Suburban!BV46+'Lake Huron'!BV46+'Providence &amp; St John'!BV34+'East Liverpool'!BV90+'St Joe &amp; St Mary''s'!BV114+Illinois!BV194</f>
        <v/>
      </c>
      <c r="BZ322" s="175">
        <f>BZ319+Centinela!BW74+'Encino-Garden Grove'!BW135+'St. Francis'!BW53+Alvarado!BW27+Pampa!BW15+Roxborough!BW15+'Lower Bucks'!BW28+'Dallas Medical Center'!BW15+Harlingen!BW15+Knapp!BW32+RHRI!BW15+Monroe!BW15+'Saint Mary''s Reno'!BW95+'North Vista'!BW38+'Dallas Regional'!BW15+'Riverview &amp; Gadsden'!BW34+'Saint Clare''s'!BW15+Landmark!BW15+'Saint Mary''s Passaic'!BW20+'Southern Regional'!BW15+Lehigh!BW15+'St Michael''s'!BW39+Mission!BW15+Coshocton!BW15+'Garden City'!BW50+Suburban!BW46+'Lake Huron'!BW46+'Providence &amp; St John'!BW34+'East Liverpool'!BW90+'St Joe &amp; St Mary''s'!BW114+Illinois!BW194</f>
        <v/>
      </c>
      <c r="CA322" s="175">
        <f>CA319+Centinela!BX74+'Encino-Garden Grove'!BX135+'St. Francis'!BX53+Alvarado!BX27+Pampa!BX15+Roxborough!BX15+'Lower Bucks'!BX28+'Dallas Medical Center'!BX15+Harlingen!BX15+Knapp!BX32+RHRI!BX15+Monroe!BX15+'Saint Mary''s Reno'!BX95+'North Vista'!BX38+'Dallas Regional'!BX15+'Riverview &amp; Gadsden'!BX34+'Saint Clare''s'!BX15+Landmark!BX15+'Saint Mary''s Passaic'!BX20+'Southern Regional'!BX15+Lehigh!BX15+'St Michael''s'!BX39+Mission!BX15+Coshocton!BX15+'Garden City'!BX50+Suburban!BX46+'Lake Huron'!BX46+'Providence &amp; St John'!BX34+'East Liverpool'!BX90+'St Joe &amp; St Mary''s'!BX114+Illinois!BX194</f>
        <v/>
      </c>
      <c r="CB322" s="175">
        <f>CB319+Centinela!BY74+'Encino-Garden Grove'!BY135+'St. Francis'!BY53+Alvarado!BY27+Pampa!BY15+Roxborough!BY15+'Lower Bucks'!BY28+'Dallas Medical Center'!BY15+Harlingen!BY15+Knapp!BY32+RHRI!BY15+Monroe!BY15+'Saint Mary''s Reno'!BY95+'North Vista'!BY38+'Dallas Regional'!BY15+'Riverview &amp; Gadsden'!BY34+'Saint Clare''s'!BY15+Landmark!BY15+'Saint Mary''s Passaic'!BY20+'Southern Regional'!BY15+Lehigh!BY15+'St Michael''s'!BY39+Mission!BY15+Coshocton!BY15+'Garden City'!BY50+Suburban!BY46+'Lake Huron'!BY46+'Providence &amp; St John'!BY34+'East Liverpool'!BY90+'St Joe &amp; St Mary''s'!BY114+Illinois!BY194</f>
        <v/>
      </c>
      <c r="CC322" s="175">
        <f>CC319+Centinela!BZ74+'Encino-Garden Grove'!BZ135+'St. Francis'!BZ53+Alvarado!BZ27+Pampa!BZ15+Roxborough!BZ15+'Lower Bucks'!BZ28+'Dallas Medical Center'!BZ15+Harlingen!BZ15+Knapp!BZ32+RHRI!BZ15+Monroe!BZ15+'Saint Mary''s Reno'!BZ95+'North Vista'!BZ38+'Dallas Regional'!BZ15+'Riverview &amp; Gadsden'!BZ34+'Saint Clare''s'!BZ15+Landmark!BZ15+'Saint Mary''s Passaic'!BZ20+'Southern Regional'!BZ15+Lehigh!BZ15+'St Michael''s'!BZ39+Mission!BZ15+Coshocton!BZ15+'Garden City'!BZ50+Suburban!BZ46+'Lake Huron'!BZ46+'Providence &amp; St John'!BZ34+'East Liverpool'!BZ90+'St Joe &amp; St Mary''s'!BZ114+Illinois!BZ194</f>
        <v/>
      </c>
      <c r="CD322" s="175">
        <f>CD319+Centinela!CA74+'Encino-Garden Grove'!CA135+'St. Francis'!CA53+Alvarado!CA27+Pampa!CA15+Roxborough!CA15+'Lower Bucks'!CA28+'Dallas Medical Center'!CA15+Harlingen!CA15+Knapp!CA32+RHRI!CA15+Monroe!CA15+'Saint Mary''s Reno'!CA95+'North Vista'!CA38+'Dallas Regional'!CA15+'Riverview &amp; Gadsden'!CA34+'Saint Clare''s'!CA15+Landmark!CA15+'Saint Mary''s Passaic'!CA20+'Southern Regional'!CA15+Lehigh!CA15+'St Michael''s'!CA39+Mission!CA15+Coshocton!CA15+'Garden City'!CA50+Suburban!CA46+'Lake Huron'!CA46+'Providence &amp; St John'!CA34+'East Liverpool'!CA90+'St Joe &amp; St Mary''s'!CA114+Illinois!CA194</f>
        <v/>
      </c>
      <c r="CE322" s="175">
        <f>CE319+Centinela!CB74+'Encino-Garden Grove'!CB135+'St. Francis'!CB53+Alvarado!CB27+Pampa!CB15+Roxborough!CB15+'Lower Bucks'!CB28+'Dallas Medical Center'!CB15+Harlingen!CB15+Knapp!CB32+RHRI!CB15+Monroe!CB15+'Saint Mary''s Reno'!CB95+'North Vista'!CB38+'Dallas Regional'!CB15+'Riverview &amp; Gadsden'!CB34+'Saint Clare''s'!CB15+Landmark!CB15+'Saint Mary''s Passaic'!CB20+'Southern Regional'!CB15+Lehigh!CB15+'St Michael''s'!CB39+Mission!CB15+Coshocton!CB15+'Garden City'!CB50+Suburban!CB46+'Lake Huron'!CB46+'Providence &amp; St John'!CB34+'East Liverpool'!CB90+'St Joe &amp; St Mary''s'!CB114+Illinois!CB194</f>
        <v/>
      </c>
      <c r="CF322" s="175">
        <f>CF319+Centinela!CC74+'Encino-Garden Grove'!CC135+'St. Francis'!CC53+Alvarado!CC27+Pampa!CC15+Roxborough!CC15+'Lower Bucks'!CC28+'Dallas Medical Center'!CC15+Harlingen!CC15+Knapp!CC32+RHRI!CC15+Monroe!CC15+'Saint Mary''s Reno'!CC95+'North Vista'!CC38+'Dallas Regional'!CC15+'Riverview &amp; Gadsden'!CC34+'Saint Clare''s'!CC15+Landmark!CC15+'Saint Mary''s Passaic'!CC20+'Southern Regional'!CC15+Lehigh!CC15+'St Michael''s'!CC39+Mission!CC15+Coshocton!CC15+'Garden City'!CC50+Suburban!CC46+'Lake Huron'!CC46+'Providence &amp; St John'!CC34+'East Liverpool'!CC90+'St Joe &amp; St Mary''s'!CC114+Illinois!CC194</f>
        <v/>
      </c>
      <c r="CG322" s="175">
        <f>CG319+Centinela!CD74+'Encino-Garden Grove'!CD135+'St. Francis'!CD53+Alvarado!CD27+Pampa!CD15+Roxborough!CD15+'Lower Bucks'!CD28+'Dallas Medical Center'!CD15+Harlingen!CD15+Knapp!CD32+RHRI!CD15+Monroe!CD15+'Saint Mary''s Reno'!CD95+'North Vista'!CD38+'Dallas Regional'!CD15+'Riverview &amp; Gadsden'!CD34+'Saint Clare''s'!CD15+Landmark!CD15+'Saint Mary''s Passaic'!CD20+'Southern Regional'!CD15+Lehigh!CD15+'St Michael''s'!CD39+Mission!CD15+Coshocton!CD15+'Garden City'!CD50+Suburban!CD46+'Lake Huron'!CD46+'Providence &amp; St John'!CD34+'East Liverpool'!CD90+'St Joe &amp; St Mary''s'!CD114+Illinois!CD194</f>
        <v/>
      </c>
      <c r="CH322" s="175">
        <f>CH319+Centinela!CE74+'Encino-Garden Grove'!CE135+'St. Francis'!CE53+Alvarado!CE27+Pampa!CE15+Roxborough!CE15+'Lower Bucks'!CE28+'Dallas Medical Center'!CE15+Harlingen!CE15+Knapp!CE32+RHRI!CE15+Monroe!CE15+'Saint Mary''s Reno'!CE95+'North Vista'!CE38+'Dallas Regional'!CE15+'Riverview &amp; Gadsden'!CE34+'Saint Clare''s'!CE15+Landmark!CE15+'Saint Mary''s Passaic'!CE20+'Southern Regional'!CE15+Lehigh!CE15+'St Michael''s'!CE39+Mission!CE15+Coshocton!CE15+'Garden City'!CE50+Suburban!CE46+'Lake Huron'!CE46+'Providence &amp; St John'!CE34+'East Liverpool'!CE90+'St Joe &amp; St Mary''s'!CE114+Illinois!CE194</f>
        <v/>
      </c>
      <c r="CI322" s="175">
        <f>CI319+Centinela!CF74+'Encino-Garden Grove'!CF135+'St. Francis'!CF53+Alvarado!CF27+Pampa!CF15+Roxborough!CF15+'Lower Bucks'!CF28+'Dallas Medical Center'!CF15+Harlingen!CF15+Knapp!CF32+RHRI!CF15+Monroe!CF15+'Saint Mary''s Reno'!CF95+'North Vista'!CF38+'Dallas Regional'!CF15+'Riverview &amp; Gadsden'!CF34+'Saint Clare''s'!CF15+Landmark!CF15+'Saint Mary''s Passaic'!CF20+'Southern Regional'!CF15+Lehigh!CF15+'St Michael''s'!CF39+Mission!CF15+Coshocton!CF15+'Garden City'!CF50+Suburban!CF46+'Lake Huron'!CF46+'Providence &amp; St John'!CF34+'East Liverpool'!CF90+'St Joe &amp; St Mary''s'!CF114+Illinois!CF194</f>
        <v/>
      </c>
      <c r="CJ322" s="175">
        <f>CJ319+Centinela!CG74+'Encino-Garden Grove'!CG135+'St. Francis'!CG53+Alvarado!CG27+Pampa!CG15+Roxborough!CG15+'Lower Bucks'!CG28+'Dallas Medical Center'!CG15+Harlingen!CG15+Knapp!CG32+RHRI!CG15+Monroe!CG15+'Saint Mary''s Reno'!CG95+'North Vista'!CG38+'Dallas Regional'!CG15+'Riverview &amp; Gadsden'!CG34+'Saint Clare''s'!CG15+Landmark!CG15+'Saint Mary''s Passaic'!CG20+'Southern Regional'!CG15+Lehigh!CG15+'St Michael''s'!CG39+Mission!CG15+Coshocton!CG15+'Garden City'!CG50+Suburban!CG46+'Lake Huron'!CG46+'Providence &amp; St John'!CG34+'East Liverpool'!CG90+'St Joe &amp; St Mary''s'!CG114+Illinois!CG194</f>
        <v/>
      </c>
      <c r="CK322" s="175">
        <f>CK319+Centinela!CH74+'Encino-Garden Grove'!CH135+'St. Francis'!CH53+Alvarado!CH27+Pampa!CH15+Roxborough!CH15+'Lower Bucks'!CH28+'Dallas Medical Center'!CH15+Harlingen!CH15+Knapp!CH32+RHRI!CH15+Monroe!CH15+'Saint Mary''s Reno'!CH95+'North Vista'!CH38+'Dallas Regional'!CH15+'Riverview &amp; Gadsden'!CH34+'Saint Clare''s'!CH15+Landmark!CH15+'Saint Mary''s Passaic'!CH20+'Southern Regional'!CH15+Lehigh!CH15+'St Michael''s'!CH39+Mission!CH15+Coshocton!CH15+'Garden City'!CH50+Suburban!CH46+'Lake Huron'!CH46+'Providence &amp; St John'!CH34+'East Liverpool'!CH90+'St Joe &amp; St Mary''s'!CH114+Illinois!CH194</f>
        <v/>
      </c>
      <c r="CL322" s="175">
        <f>CL319+Centinela!CI74+'Encino-Garden Grove'!CI135+'St. Francis'!CI53+Alvarado!CI27+Pampa!CI15+Roxborough!CI15+'Lower Bucks'!CI28+'Dallas Medical Center'!CI15+Harlingen!CI15+Knapp!CI32+RHRI!CI15+Monroe!CI15+'Saint Mary''s Reno'!CI95+'North Vista'!CI38+'Dallas Regional'!CI15+'Riverview &amp; Gadsden'!CI34+'Saint Clare''s'!CI15+Landmark!CI15+'Saint Mary''s Passaic'!CI20+'Southern Regional'!CI15+Lehigh!CI15+'St Michael''s'!CI39+Mission!CI15+Coshocton!CI15+'Garden City'!CI50+Suburban!CI46+'Lake Huron'!CI46+'Providence &amp; St John'!CI34+'East Liverpool'!CI90+'St Joe &amp; St Mary''s'!CI114+Illinois!CI194</f>
        <v/>
      </c>
      <c r="CM322" s="175">
        <f>CM319+Centinela!CJ74+'Encino-Garden Grove'!CJ135+'St. Francis'!CJ53+Alvarado!CJ27+Pampa!CJ15+Roxborough!CJ15+'Lower Bucks'!CJ28+'Dallas Medical Center'!CJ15+Harlingen!CJ15+Knapp!CJ32+RHRI!CJ15+Monroe!CJ15+'Saint Mary''s Reno'!CJ95+'North Vista'!CJ38+'Dallas Regional'!CJ15+'Riverview &amp; Gadsden'!CJ34+'Saint Clare''s'!CJ15+Landmark!CJ15+'Saint Mary''s Passaic'!CJ20+'Southern Regional'!CJ15+Lehigh!CJ15+'St Michael''s'!CJ39+Mission!CJ15+Coshocton!CJ15+'Garden City'!CJ50+Suburban!CJ46+'Lake Huron'!CJ46+'Providence &amp; St John'!CJ34+'East Liverpool'!CJ90+'St Joe &amp; St Mary''s'!CJ114+Illinois!CJ194</f>
        <v/>
      </c>
      <c r="CN322" s="175">
        <f>CN319+Centinela!CK74+'Encino-Garden Grove'!CK135+'St. Francis'!CK53+Alvarado!CK27+Pampa!CK15+Roxborough!CK15+'Lower Bucks'!CK28+'Dallas Medical Center'!CK15+Harlingen!CK15+Knapp!CK32+RHRI!CK15+Monroe!CK15+'Saint Mary''s Reno'!CK95+'North Vista'!CK38+'Dallas Regional'!CK15+'Riverview &amp; Gadsden'!CK34+'Saint Clare''s'!CK15+Landmark!CK15+'Saint Mary''s Passaic'!CK20+'Southern Regional'!CK15+Lehigh!CK15+'St Michael''s'!CK39+Mission!CK15+Coshocton!CK15+'Garden City'!CK50+Suburban!CK46+'Lake Huron'!CK46+'Providence &amp; St John'!CK34+'East Liverpool'!CK90+'St Joe &amp; St Mary''s'!CK114+Illinois!CK194</f>
        <v/>
      </c>
      <c r="CO322" s="175">
        <f>CO319+Centinela!CL74+'Encino-Garden Grove'!CL135+'St. Francis'!CL53+Alvarado!CL27+Pampa!CL15+Roxborough!CL15+'Lower Bucks'!CL28+'Dallas Medical Center'!CL15+Harlingen!CL15+Knapp!CL32+RHRI!CL15+Monroe!CL15+'Saint Mary''s Reno'!CL95+'North Vista'!CL38+'Dallas Regional'!CL15+'Riverview &amp; Gadsden'!CL34+'Saint Clare''s'!CL15+Landmark!CL15+'Saint Mary''s Passaic'!CL20+'Southern Regional'!CL15+Lehigh!CL15+'St Michael''s'!CL39+Mission!CL15+Coshocton!CL15+'Garden City'!CL50+Suburban!CL46+'Lake Huron'!CL46+'Providence &amp; St John'!CL34+'East Liverpool'!CL90+'St Joe &amp; St Mary''s'!CL114+Illinois!CL194</f>
        <v/>
      </c>
      <c r="CP322" s="175">
        <f>CP319+Centinela!CM74+'Encino-Garden Grove'!CM135+'St. Francis'!CM53+Alvarado!CM27+Pampa!CM15+Roxborough!CM15+'Lower Bucks'!CM28+'Dallas Medical Center'!CM15+Harlingen!CM15+Knapp!CM32+RHRI!CM15+Monroe!CM15+'Saint Mary''s Reno'!CM95+'North Vista'!CM38+'Dallas Regional'!CM15+'Riverview &amp; Gadsden'!CM34+'Saint Clare''s'!CM15+Landmark!CM15+'Saint Mary''s Passaic'!CM20+'Southern Regional'!CM15+Lehigh!CM15+'St Michael''s'!CM39+Mission!CM15+Coshocton!CM15+'Garden City'!CM50+Suburban!CM46+'Lake Huron'!CM46+'Providence &amp; St John'!CM34+'East Liverpool'!CM90+'St Joe &amp; St Mary''s'!CM114+Illinois!CM194</f>
        <v/>
      </c>
      <c r="CQ322" s="175">
        <f>CQ319+Centinela!CN74+'Encino-Garden Grove'!CN135+'St. Francis'!CN53+Alvarado!CN27+Pampa!CN15+Roxborough!CN15+'Lower Bucks'!CN28+'Dallas Medical Center'!CN15+Harlingen!CN15+Knapp!CN32+RHRI!CN15+Monroe!CN15+'Saint Mary''s Reno'!CN95+'North Vista'!CN38+'Dallas Regional'!CN15+'Riverview &amp; Gadsden'!CN34+'Saint Clare''s'!CN15+Landmark!CN15+'Saint Mary''s Passaic'!CN20+'Southern Regional'!CN15+Lehigh!CN15+'St Michael''s'!CN39+Mission!CN15+Coshocton!CN15+'Garden City'!CN50+Suburban!CN46+'Lake Huron'!CN46+'Providence &amp; St John'!CN34+'East Liverpool'!CN90+'St Joe &amp; St Mary''s'!CN114+Illinois!CN194</f>
        <v/>
      </c>
      <c r="CR322" s="175">
        <f>CR319+Centinela!CO74+'Encino-Garden Grove'!CO135+'St. Francis'!CO53+Alvarado!CO27+Pampa!CO15+Roxborough!CO15+'Lower Bucks'!CO28+'Dallas Medical Center'!CO15+Harlingen!CO15+Knapp!CO32+RHRI!CO15+Monroe!CO15+'Saint Mary''s Reno'!CO95+'North Vista'!CO38+'Dallas Regional'!CO15+'Riverview &amp; Gadsden'!CO34+'Saint Clare''s'!CO15+Landmark!CO15+'Saint Mary''s Passaic'!CO20+'Southern Regional'!CO15+Lehigh!CO15+'St Michael''s'!CO39+Mission!CO15+Coshocton!CO15+'Garden City'!CO50+Suburban!CO46+'Lake Huron'!CO46+'Providence &amp; St John'!CO34+'East Liverpool'!CO90+'St Joe &amp; St Mary''s'!CO114+Illinois!CO194</f>
        <v/>
      </c>
      <c r="CS322" s="175">
        <f>CS319+Centinela!CP74+'Encino-Garden Grove'!CP135+'St. Francis'!CP53+Alvarado!CP27+Pampa!CP15+Roxborough!CP15+'Lower Bucks'!CP28+'Dallas Medical Center'!CP15+Harlingen!CP15+Knapp!CP32+RHRI!CP15+Monroe!CP15+'Saint Mary''s Reno'!CP95+'North Vista'!CP38+'Dallas Regional'!CP15+'Riverview &amp; Gadsden'!CP34+'Saint Clare''s'!CP15+Landmark!CP15+'Saint Mary''s Passaic'!CP20+'Southern Regional'!CP15+Lehigh!CP15+'St Michael''s'!CP39+Mission!CP15+Coshocton!CP15+'Garden City'!CP50+Suburban!CP46+'Lake Huron'!CP46+'Providence &amp; St John'!CP34+'East Liverpool'!CP90+'St Joe &amp; St Mary''s'!CP114+Illinois!CP194</f>
        <v/>
      </c>
      <c r="CT322" s="175">
        <f>CT319+Centinela!CQ74+'Encino-Garden Grove'!CQ135+'St. Francis'!CQ53+Alvarado!CQ27+Pampa!CQ15+Roxborough!CQ15+'Lower Bucks'!CQ28+'Dallas Medical Center'!CQ15+Harlingen!CQ15+Knapp!CQ32+RHRI!CQ15+Monroe!CQ15+'Saint Mary''s Reno'!CQ95+'North Vista'!CQ38+'Dallas Regional'!CQ15+'Riverview &amp; Gadsden'!CQ34+'Saint Clare''s'!CQ15+Landmark!CQ15+'Saint Mary''s Passaic'!CQ20+'Southern Regional'!CQ15+Lehigh!CQ15+'St Michael''s'!CQ39+Mission!CQ15+Coshocton!CQ15+'Garden City'!CQ50+Suburban!CQ46+'Lake Huron'!CQ46+'Providence &amp; St John'!CQ34+'East Liverpool'!CQ90+'St Joe &amp; St Mary''s'!CQ114+Illinois!CQ194</f>
        <v/>
      </c>
      <c r="CU322" s="175">
        <f>CU319+Centinela!CR74+'Encino-Garden Grove'!CR135+'St. Francis'!CR53+Alvarado!CR27+Pampa!CR15+Roxborough!CR15+'Lower Bucks'!CR28+'Dallas Medical Center'!CR15+Harlingen!CR15+Knapp!CR32+RHRI!CR15+Monroe!CR15+'Saint Mary''s Reno'!CR95+'North Vista'!CR38+'Dallas Regional'!CR15+'Riverview &amp; Gadsden'!CR34+'Saint Clare''s'!CR15+Landmark!CR15+'Saint Mary''s Passaic'!CR20+'Southern Regional'!CR15+Lehigh!CR15+'St Michael''s'!CR39+Mission!CR15+Coshocton!CR15+'Garden City'!CR50+Suburban!CR46+'Lake Huron'!CR46+'Providence &amp; St John'!CR34+'East Liverpool'!CR90+'St Joe &amp; St Mary''s'!CR114+Illinois!CR194</f>
        <v/>
      </c>
      <c r="CV322" s="175">
        <f>CV319+Centinela!CS74+'Encino-Garden Grove'!CS135+'St. Francis'!CS53+Alvarado!CS27+Pampa!CS15+Roxborough!CS15+'Lower Bucks'!CS28+'Dallas Medical Center'!CS15+Harlingen!CS15+Knapp!CS32+RHRI!CS15+Monroe!CS15+'Saint Mary''s Reno'!CS95+'North Vista'!CS38+'Dallas Regional'!CS15+'Riverview &amp; Gadsden'!CS34+'Saint Clare''s'!CS15+Landmark!CS15+'Saint Mary''s Passaic'!CS20+'Southern Regional'!CS15+Lehigh!CS15+'St Michael''s'!CS39+Mission!CS15+Coshocton!CS15+'Garden City'!CS50+Suburban!CS46+'Lake Huron'!CS46+'Providence &amp; St John'!CS34+'East Liverpool'!CS90+'St Joe &amp; St Mary''s'!CS114+Illinois!CS194</f>
        <v/>
      </c>
      <c r="CW322" s="175">
        <f>CW319+Centinela!CT74+'Encino-Garden Grove'!CT135+'St. Francis'!CT53+Alvarado!CT27+Pampa!CT15+Roxborough!CT15+'Lower Bucks'!CT28+'Dallas Medical Center'!CT15+Harlingen!CT15+Knapp!CT32+RHRI!CT15+Monroe!CT15+'Saint Mary''s Reno'!CT95+'North Vista'!CT38+'Dallas Regional'!CT15+'Riverview &amp; Gadsden'!CT34+'Saint Clare''s'!CT15+Landmark!CT15+'Saint Mary''s Passaic'!CT20+'Southern Regional'!CT15+Lehigh!CT15+'St Michael''s'!CT39+Mission!CT15+Coshocton!CT15+'Garden City'!CT50+Suburban!CT46+'Lake Huron'!CT46+'Providence &amp; St John'!CT34+'East Liverpool'!CT90+'St Joe &amp; St Mary''s'!CT114+Illinois!CT194</f>
        <v/>
      </c>
      <c r="CX322" s="175">
        <f>CX319+[3]Centinela!CU75+'[3]Encino-Garden Grove'!CU135+'[3]St. Francis'!CU53+[3]Alvarado!CU27+[3]Pampa!CU15+[3]Roxborough!CU15+'[3]Lower Bucks'!CU28+'[3]Dallas Medical Center'!CU15+[3]Harlingen!CU15+[3]Knapp!CU32+[3]RHRI!CU15+[3]Monroe!CU15+'[3]Saint Mary''s Reno'!CU95+'[3]North Vista'!CU38+'[3]Dallas Regional'!CU15+'[3]Riverview &amp; Gadsden'!CU34+'[3]Saint Clare''s'!CU15+[3]Landmark!CU15+'[3]Saint Mary''s Passaic'!CU20+'[3]Southern Regional'!CU15+[3]Lehigh!CU15+'[3]St Michael''s'!CU39+[3]Mission!CU15+[3]Coshocton!CU15+'[3]Garden City'!CU50+[3]Suburban!CU46+'[3]Lake Huron'!CU46+'[3]Providence &amp; St John'!CU34+'[3]East Liverpool'!CU90+'[3]St Joe &amp; St Mary''s'!CU114+[3]Illinois!CU194</f>
        <v/>
      </c>
      <c r="CY322" s="175">
        <f>CY319+Centinela!CV74+'Encino-Garden Grove'!CV135+'St. Francis'!CV53+Alvarado!CV27+Pampa!CV15+Roxborough!CV15+'Lower Bucks'!CV28+'Dallas Medical Center'!CV15+Harlingen!CV15+Knapp!CV32+RHRI!CV15+Monroe!CV15+'Saint Mary''s Reno'!CV95+'North Vista'!CV38+'Dallas Regional'!CV15+'Riverview &amp; Gadsden'!CV34+'Saint Clare''s'!CV15+Landmark!CV15+'Saint Mary''s Passaic'!CV20+'Southern Regional'!CV15+Lehigh!CV15+'St Michael''s'!CV39+Mission!CV15+Coshocton!CV15+'Garden City'!CV50+Suburban!CV46+'Lake Huron'!CV46+'Providence &amp; St John'!CV34+'East Liverpool'!CV90+'St Joe &amp; St Mary''s'!CV114+Illinois!CV194</f>
        <v/>
      </c>
      <c r="CZ322" s="175">
        <f>CZ319+Centinela!CW74+'Encino-Garden Grove'!CW135+'St. Francis'!CW53+Alvarado!CW27+Pampa!CW15+Roxborough!CW15+'Lower Bucks'!CW28+'Dallas Medical Center'!CW15+Harlingen!CW15+Knapp!CW32+RHRI!CW15+Monroe!CW15+'Saint Mary''s Reno'!CW95+'North Vista'!CW38+'Dallas Regional'!CW15+'Riverview &amp; Gadsden'!CW34+'Saint Clare''s'!CW15+Landmark!CW15+'Saint Mary''s Passaic'!CW20+'Southern Regional'!CW15+Lehigh!CW15+'St Michael''s'!CW39+Mission!CW15+Coshocton!CW15+'Garden City'!CW50+Suburban!CW46+'Lake Huron'!CW46+'Providence &amp; St John'!CW34+'East Liverpool'!CW90+'St Joe &amp; St Mary''s'!CW114+Illinois!CW194</f>
        <v/>
      </c>
    </row>
    <row r="323">
      <c r="D323" s="97" t="inlineStr">
        <is>
          <t>Combined PRIME Medical Annual</t>
        </is>
      </c>
      <c r="E323" s="98" t="n"/>
      <c r="F323" s="98" t="n"/>
      <c r="G323" s="177" t="n"/>
      <c r="H323" s="435">
        <f>H322*12</f>
        <v/>
      </c>
      <c r="I323" s="435">
        <f>I322*12</f>
        <v/>
      </c>
      <c r="J323" s="435">
        <f>J322*12</f>
        <v/>
      </c>
      <c r="K323" s="436" t="n"/>
      <c r="L323" s="436" t="n"/>
      <c r="M323" s="436" t="n"/>
      <c r="N323" s="177" t="n"/>
      <c r="O323" s="177" t="n"/>
      <c r="P323" s="177" t="n"/>
      <c r="Q323" s="177" t="n"/>
      <c r="R323" s="177" t="n"/>
      <c r="S323" s="177" t="n"/>
      <c r="T323" s="177" t="n"/>
      <c r="U323" s="177" t="n"/>
      <c r="V323" s="177" t="n"/>
      <c r="W323" s="177" t="n"/>
      <c r="X323" s="177" t="n"/>
      <c r="Y323" s="177" t="n"/>
      <c r="Z323" s="177" t="n"/>
      <c r="AA323" s="177" t="n"/>
      <c r="AB323" s="177" t="n"/>
      <c r="AC323" s="177" t="n"/>
      <c r="AD323" s="177" t="n"/>
      <c r="AE323" s="177" t="n"/>
      <c r="AF323" s="177" t="n"/>
      <c r="AG323" s="177" t="n"/>
      <c r="AH323" s="177" t="n"/>
      <c r="AI323" s="177" t="n"/>
      <c r="AJ323" s="177" t="n"/>
      <c r="AK323" s="177" t="n"/>
      <c r="AL323" s="177" t="n"/>
      <c r="AM323" s="177" t="n"/>
      <c r="AN323" s="177" t="n"/>
      <c r="AO323" s="177" t="n"/>
      <c r="AP323" s="177" t="n"/>
      <c r="AQ323" s="177" t="n"/>
      <c r="AR323" s="177" t="n"/>
      <c r="AS323" s="177" t="n"/>
      <c r="AT323" s="177" t="n"/>
      <c r="AU323" s="177" t="n"/>
      <c r="AV323" s="177" t="n"/>
      <c r="AW323" s="177" t="n"/>
      <c r="AX323" s="177" t="n"/>
      <c r="AY323" s="177" t="n"/>
      <c r="AZ323" s="177" t="n"/>
      <c r="BA323" s="177" t="n"/>
      <c r="BB323" s="177" t="n"/>
      <c r="BC323" s="177" t="n"/>
      <c r="BD323" s="177" t="n"/>
      <c r="BE323" s="177" t="n"/>
      <c r="BF323" s="177" t="n"/>
      <c r="BG323" s="177" t="n"/>
      <c r="BH323" s="177" t="n"/>
      <c r="BI323" s="177" t="n"/>
      <c r="BJ323" s="177" t="n"/>
      <c r="BK323" s="177" t="n"/>
      <c r="BL323" s="177" t="n"/>
      <c r="BM323" s="177" t="n"/>
      <c r="BN323" s="177" t="n"/>
      <c r="BO323" s="177" t="n"/>
      <c r="BP323" s="177" t="n"/>
      <c r="BQ323" s="177" t="n"/>
      <c r="BR323" s="177" t="n"/>
      <c r="BS323" s="177" t="n"/>
      <c r="BT323" s="177" t="n"/>
      <c r="BU323" s="177" t="n"/>
      <c r="BV323" s="177" t="n"/>
      <c r="BW323" s="177" t="n"/>
      <c r="BX323" s="177" t="n"/>
      <c r="BY323" s="177" t="n"/>
      <c r="BZ323" s="177" t="n"/>
      <c r="CA323" s="177" t="n"/>
      <c r="CB323" s="177" t="n"/>
      <c r="CC323" s="177" t="n"/>
      <c r="CD323" s="177" t="n"/>
      <c r="CE323" s="177" t="n"/>
      <c r="CF323" s="177" t="n"/>
      <c r="CG323" s="177" t="n"/>
      <c r="CH323" s="177" t="n"/>
      <c r="CI323" s="177" t="n"/>
      <c r="CJ323" s="177" t="n"/>
      <c r="CK323" s="177" t="n"/>
      <c r="CL323" s="177" t="n"/>
      <c r="CM323" s="177" t="n"/>
      <c r="CN323" s="177" t="n"/>
      <c r="CO323" s="177" t="n"/>
      <c r="CP323" s="177" t="n"/>
      <c r="CQ323" s="177" t="n"/>
      <c r="CR323" s="177" t="n"/>
      <c r="CS323" s="177" t="n"/>
      <c r="CT323" s="177" t="n"/>
      <c r="CU323" s="177" t="n"/>
      <c r="CV323" s="177" t="n"/>
      <c r="CW323" s="177" t="n"/>
      <c r="CX323" s="177" t="n"/>
      <c r="CY323" s="177" t="n"/>
      <c r="CZ323" s="177" t="n"/>
    </row>
    <row r="324"/>
    <row r="325" customFormat="1" s="183">
      <c r="B325" s="81" t="n"/>
      <c r="C325" s="81" t="n"/>
      <c r="D325" s="183" t="n"/>
      <c r="E325" s="186" t="inlineStr">
        <is>
          <t>All Prime</t>
        </is>
      </c>
      <c r="F325" s="185" t="inlineStr">
        <is>
          <t>Plan</t>
        </is>
      </c>
      <c r="G325" s="186" t="inlineStr">
        <is>
          <t>EEs</t>
        </is>
      </c>
      <c r="H325" s="186" t="inlineStr">
        <is>
          <t>Rate</t>
        </is>
      </c>
      <c r="I325" s="186" t="inlineStr">
        <is>
          <t>ER Cont</t>
        </is>
      </c>
      <c r="J325" s="186" t="inlineStr">
        <is>
          <t>EE Cont</t>
        </is>
      </c>
      <c r="K325" s="186" t="n"/>
      <c r="L325" s="186" t="n"/>
      <c r="M325" s="184" t="n"/>
      <c r="N325" s="186" t="inlineStr">
        <is>
          <t>EEs</t>
        </is>
      </c>
      <c r="O325" s="186" t="inlineStr">
        <is>
          <t>EEs</t>
        </is>
      </c>
      <c r="P325" s="186" t="inlineStr">
        <is>
          <t>EEs</t>
        </is>
      </c>
      <c r="Q325" s="186" t="inlineStr">
        <is>
          <t>EEs</t>
        </is>
      </c>
      <c r="R325" s="186" t="inlineStr">
        <is>
          <t>EEs</t>
        </is>
      </c>
      <c r="S325" s="186" t="inlineStr">
        <is>
          <t>EEs</t>
        </is>
      </c>
      <c r="T325" s="186" t="inlineStr">
        <is>
          <t>EEs</t>
        </is>
      </c>
      <c r="U325" s="186" t="inlineStr">
        <is>
          <t>EEs</t>
        </is>
      </c>
      <c r="V325" s="186" t="inlineStr">
        <is>
          <t>EEs</t>
        </is>
      </c>
      <c r="W325" s="186" t="inlineStr">
        <is>
          <t>EEs</t>
        </is>
      </c>
      <c r="X325" s="186" t="inlineStr">
        <is>
          <t>EEs</t>
        </is>
      </c>
      <c r="Y325" s="186" t="inlineStr">
        <is>
          <t>EEs</t>
        </is>
      </c>
      <c r="Z325" s="186" t="inlineStr">
        <is>
          <t>EEs</t>
        </is>
      </c>
      <c r="AA325" s="186" t="inlineStr">
        <is>
          <t>EEs</t>
        </is>
      </c>
      <c r="AB325" s="186" t="inlineStr">
        <is>
          <t>EEs</t>
        </is>
      </c>
      <c r="AC325" s="186" t="inlineStr">
        <is>
          <t>EEs</t>
        </is>
      </c>
      <c r="AD325" s="186" t="inlineStr">
        <is>
          <t>EEs</t>
        </is>
      </c>
      <c r="AE325" s="186" t="inlineStr">
        <is>
          <t>EEs</t>
        </is>
      </c>
      <c r="AF325" s="186" t="inlineStr">
        <is>
          <t>EEs</t>
        </is>
      </c>
      <c r="AG325" s="186" t="inlineStr">
        <is>
          <t>EEs</t>
        </is>
      </c>
      <c r="AH325" s="186" t="inlineStr">
        <is>
          <t>EEs</t>
        </is>
      </c>
      <c r="AI325" s="186" t="inlineStr">
        <is>
          <t>EEs</t>
        </is>
      </c>
      <c r="AJ325" s="186" t="inlineStr">
        <is>
          <t>EEs</t>
        </is>
      </c>
      <c r="AK325" s="186" t="inlineStr">
        <is>
          <t>EEs</t>
        </is>
      </c>
      <c r="AL325" s="186" t="inlineStr">
        <is>
          <t>EEs</t>
        </is>
      </c>
      <c r="AM325" s="186" t="inlineStr">
        <is>
          <t>EEs</t>
        </is>
      </c>
      <c r="AN325" s="186" t="inlineStr">
        <is>
          <t>EEs</t>
        </is>
      </c>
      <c r="AO325" s="186" t="inlineStr">
        <is>
          <t>EEs</t>
        </is>
      </c>
      <c r="AP325" s="186" t="inlineStr">
        <is>
          <t>EEs</t>
        </is>
      </c>
      <c r="AQ325" s="186" t="inlineStr">
        <is>
          <t>EEs</t>
        </is>
      </c>
      <c r="AR325" s="186" t="inlineStr">
        <is>
          <t>EEs</t>
        </is>
      </c>
      <c r="AS325" s="186" t="inlineStr">
        <is>
          <t>EEs</t>
        </is>
      </c>
      <c r="AT325" s="186" t="inlineStr">
        <is>
          <t>EEs</t>
        </is>
      </c>
      <c r="AU325" s="186" t="inlineStr">
        <is>
          <t>EEs</t>
        </is>
      </c>
      <c r="AV325" s="186" t="inlineStr">
        <is>
          <t>EEs</t>
        </is>
      </c>
      <c r="AW325" s="186" t="inlineStr">
        <is>
          <t>EEs</t>
        </is>
      </c>
      <c r="AX325" s="186" t="inlineStr">
        <is>
          <t>EEs</t>
        </is>
      </c>
      <c r="AY325" s="186" t="inlineStr">
        <is>
          <t>EEs</t>
        </is>
      </c>
      <c r="AZ325" s="186" t="inlineStr">
        <is>
          <t>EEs</t>
        </is>
      </c>
      <c r="BA325" s="186" t="inlineStr">
        <is>
          <t>EEs</t>
        </is>
      </c>
      <c r="BB325" s="186" t="inlineStr">
        <is>
          <t>EEs</t>
        </is>
      </c>
      <c r="BC325" s="186" t="inlineStr">
        <is>
          <t>EEs</t>
        </is>
      </c>
      <c r="BD325" s="186" t="inlineStr">
        <is>
          <t>EEs</t>
        </is>
      </c>
      <c r="BE325" s="186" t="inlineStr">
        <is>
          <t>EEs</t>
        </is>
      </c>
      <c r="BF325" s="186" t="inlineStr">
        <is>
          <t>EEs</t>
        </is>
      </c>
      <c r="BG325" s="186" t="inlineStr">
        <is>
          <t>EEs</t>
        </is>
      </c>
      <c r="BH325" s="186" t="inlineStr">
        <is>
          <t>EEs</t>
        </is>
      </c>
      <c r="BI325" s="186" t="inlineStr">
        <is>
          <t>EEs</t>
        </is>
      </c>
      <c r="BJ325" s="186" t="inlineStr">
        <is>
          <t>EEs</t>
        </is>
      </c>
      <c r="BK325" s="186" t="inlineStr">
        <is>
          <t>EEs</t>
        </is>
      </c>
      <c r="BL325" s="186" t="inlineStr">
        <is>
          <t>EEs</t>
        </is>
      </c>
      <c r="BM325" s="186" t="inlineStr">
        <is>
          <t>EEs</t>
        </is>
      </c>
      <c r="BN325" s="186" t="inlineStr">
        <is>
          <t>EEs</t>
        </is>
      </c>
      <c r="BO325" s="186" t="inlineStr">
        <is>
          <t>EEs</t>
        </is>
      </c>
      <c r="BP325" s="186" t="inlineStr">
        <is>
          <t>EEs</t>
        </is>
      </c>
      <c r="BQ325" s="186" t="inlineStr">
        <is>
          <t>EEs</t>
        </is>
      </c>
      <c r="BR325" s="186" t="inlineStr">
        <is>
          <t>EEs</t>
        </is>
      </c>
      <c r="BS325" s="186" t="inlineStr">
        <is>
          <t>EEs</t>
        </is>
      </c>
      <c r="BT325" s="186" t="inlineStr">
        <is>
          <t>EEs</t>
        </is>
      </c>
      <c r="BU325" s="186" t="inlineStr">
        <is>
          <t>EEs</t>
        </is>
      </c>
      <c r="BV325" s="186" t="inlineStr">
        <is>
          <t>EEs</t>
        </is>
      </c>
      <c r="BW325" s="186" t="inlineStr">
        <is>
          <t>EEs</t>
        </is>
      </c>
      <c r="BX325" s="186" t="inlineStr">
        <is>
          <t>EEs</t>
        </is>
      </c>
      <c r="BY325" s="186" t="inlineStr">
        <is>
          <t>EEs</t>
        </is>
      </c>
      <c r="BZ325" s="186" t="inlineStr">
        <is>
          <t>EEs</t>
        </is>
      </c>
      <c r="CA325" s="186" t="inlineStr">
        <is>
          <t>EEs</t>
        </is>
      </c>
      <c r="CB325" s="186" t="inlineStr">
        <is>
          <t>EEs</t>
        </is>
      </c>
      <c r="CC325" s="186" t="inlineStr">
        <is>
          <t>EEs</t>
        </is>
      </c>
      <c r="CD325" s="186" t="inlineStr">
        <is>
          <t>EEs</t>
        </is>
      </c>
      <c r="CE325" s="186" t="inlineStr">
        <is>
          <t>EEs</t>
        </is>
      </c>
      <c r="CF325" s="186" t="inlineStr">
        <is>
          <t>EEs</t>
        </is>
      </c>
      <c r="CG325" s="186" t="inlineStr">
        <is>
          <t>EEs</t>
        </is>
      </c>
      <c r="CH325" s="186" t="inlineStr">
        <is>
          <t>EEs</t>
        </is>
      </c>
      <c r="CI325" s="186" t="inlineStr">
        <is>
          <t>EEs</t>
        </is>
      </c>
      <c r="CJ325" s="186" t="inlineStr">
        <is>
          <t>EEs</t>
        </is>
      </c>
      <c r="CK325" s="186" t="inlineStr">
        <is>
          <t>EEs</t>
        </is>
      </c>
      <c r="CL325" s="186" t="inlineStr">
        <is>
          <t>EEs</t>
        </is>
      </c>
      <c r="CM325" s="186" t="inlineStr">
        <is>
          <t>EEs</t>
        </is>
      </c>
      <c r="CN325" s="186" t="inlineStr">
        <is>
          <t>EEs</t>
        </is>
      </c>
      <c r="CO325" s="186" t="inlineStr">
        <is>
          <t>EEs</t>
        </is>
      </c>
      <c r="CP325" s="186" t="inlineStr">
        <is>
          <t>EEs</t>
        </is>
      </c>
      <c r="CQ325" s="186" t="inlineStr">
        <is>
          <t>EEs</t>
        </is>
      </c>
      <c r="CR325" s="186" t="inlineStr">
        <is>
          <t>EEs</t>
        </is>
      </c>
      <c r="CS325" s="186" t="inlineStr">
        <is>
          <t>EEs</t>
        </is>
      </c>
      <c r="CT325" s="186" t="inlineStr">
        <is>
          <t>EEs</t>
        </is>
      </c>
      <c r="CU325" s="186" t="inlineStr">
        <is>
          <t>EEs</t>
        </is>
      </c>
      <c r="CV325" s="186" t="inlineStr">
        <is>
          <t>EEs</t>
        </is>
      </c>
      <c r="CW325" s="186" t="inlineStr">
        <is>
          <t>EEs</t>
        </is>
      </c>
      <c r="CX325" s="186" t="inlineStr">
        <is>
          <t>EEs</t>
        </is>
      </c>
      <c r="CY325" s="186" t="inlineStr">
        <is>
          <t>EEs</t>
        </is>
      </c>
      <c r="CZ325" s="186" t="inlineStr">
        <is>
          <t>EEs</t>
        </is>
      </c>
    </row>
    <row r="326">
      <c r="D326" s="437">
        <f>H326/G326</f>
        <v/>
      </c>
      <c r="E326" s="230" t="n">
        <v>0.02966864292696147</v>
      </c>
      <c r="F326" s="181" t="inlineStr">
        <is>
          <t>EPO</t>
        </is>
      </c>
      <c r="G326" s="182" t="n">
        <v>0</v>
      </c>
      <c r="H326" s="182">
        <f>H8+H24+H40+H57+H73+H89+H105+H121+H137+H153+H169+H179+H195+H211+H227+H243+H259+H275+H291+H307+Centinela!E7+Centinela!E31+Centinela!E55+'Encino-Garden Grove'!E8+'Encino-Garden Grove'!E15+'Encino-Garden Grove'!E22+'Encino-Garden Grove'!E29+'Encino-Garden Grove'!E74+'Encino-Garden Grove'!E81+'Encino-Garden Grove'!E88+'Encino-Garden Grove'!E95+'St. Francis'!E7+'St. Francis'!E13+'St. Francis'!E19+'St. Francis'!E32+'St. Francis'!E45+Alvarado!E7+Alvarado!E13+Pampa!E7+Roxborough!E7+'Lower Bucks'!E8+'Lower Bucks'!E14+'Lower Bucks'!E20+'Dallas Medical Center'!E7+Harlingen!E7+Knapp!E7+Knapp!E22+Glendora!E7+RHRI!E7+Monroe!E7+'Saint Mary''s Reno'!E7+'Saint Mary''s Reno'!E29+'Saint Mary''s Reno'!E35+'Saint Mary''s Reno'!E41+'Saint Mary''s Reno'!E63+'Saint Mary''s Reno'!E84+'North Vista'!E8+'North Vista'!E26+'Dallas Regional'!E7+'Riverview &amp; Gadsden'!E7+'Riverview &amp; Gadsden'!E23+'Saint Clare''s'!E7+Landmark!E7+'Saint Mary''s Passaic'!E7+'Southern Regional'!E7+Lehigh!E7+'St Michael''s'!E7+'St Michael''s'!E13+'St Michael''s'!E19+'St Michael''s'!E25+'St Michael''s'!E31+'Reddy Dev.'!E7+Mission!E7+Coshocton!E7+'Garden City'!E7+'Garden City'!E23+'Garden City'!E39+Suburban!E7+Suburban!E13+Suburban!E29+Suburban!E35+'Lake Huron'!E7+'Lake Huron'!E13+'Lake Huron'!E29+'Lake Huron'!E35+'Providence &amp; St John'!E7+'Providence &amp; St John'!E23+'East Liverpool'!E7+'East Liverpool'!E29+'East Liverpool'!E51+'East Liverpool'!E73+'St Joe &amp; St Mary''s'!E7+'St Joe &amp; St Mary''s'!E23+'St Joe &amp; St Mary''s'!E39+'St Joe &amp; St Mary''s'!E55+'St Joe &amp; St Mary''s'!E71+'St Joe &amp; St Mary''s'!E87+'St Joe &amp; St Mary''s'!E103+Illinois!E7+Illinois!E23+Illinois!E39+Illinois!E55+Illinois!E71+Illinois!E87+Illinois!E103+Illinois!E119+Illinois!E135+Illinois!E151+Illinois!E167+Illinois!E183</f>
        <v/>
      </c>
      <c r="I326" s="182">
        <f>I8+I24+I40+I57+I73+I89+I105+I121+I137+I153+I169+I179+I195+I211+I227+I243+I259+I275+I291+I307+Centinela!F7+Centinela!F31+Centinela!F55+'Encino-Garden Grove'!F8+'Encino-Garden Grove'!F15+'Encino-Garden Grove'!F22+'Encino-Garden Grove'!F29+'Encino-Garden Grove'!F74+'Encino-Garden Grove'!F81+'Encino-Garden Grove'!F88+'Encino-Garden Grove'!F95+'St. Francis'!F7+'St. Francis'!F13+'St. Francis'!F19+'St. Francis'!F32+'St. Francis'!F45+Alvarado!F7+Alvarado!F13+Pampa!F7+Roxborough!F7+'Lower Bucks'!F8+'Lower Bucks'!F14+'Lower Bucks'!F20+'Dallas Medical Center'!F7+Harlingen!F7+Knapp!F7+Knapp!F22+Glendora!F7+RHRI!F7+Monroe!F7+'Saint Mary''s Reno'!F7+'Saint Mary''s Reno'!F29+'Saint Mary''s Reno'!F35+'Saint Mary''s Reno'!F41+'Saint Mary''s Reno'!F63+'Saint Mary''s Reno'!F84+'North Vista'!F8+'North Vista'!F26+'Dallas Regional'!F7+'Riverview &amp; Gadsden'!F7+'Riverview &amp; Gadsden'!F23+'Saint Clare''s'!F7+Landmark!F7+'Saint Mary''s Passaic'!F7+'Southern Regional'!F7+Lehigh!F7+'St Michael''s'!F7+'St Michael''s'!F13+'St Michael''s'!F19+'St Michael''s'!F25+'St Michael''s'!F31+'Reddy Dev.'!F7+Mission!F7+Coshocton!F7+'Garden City'!F7+'Garden City'!F23+'Garden City'!F39+Suburban!F7+Suburban!F13+Suburban!F29+Suburban!F35+'Lake Huron'!F7+'Lake Huron'!F13+'Lake Huron'!F29+'Lake Huron'!F35+'Providence &amp; St John'!F7+'Providence &amp; St John'!F23+'East Liverpool'!F7+'East Liverpool'!F29+'East Liverpool'!F51+'East Liverpool'!F73+'St Joe &amp; St Mary''s'!F7+'St Joe &amp; St Mary''s'!F23+'St Joe &amp; St Mary''s'!F39+'St Joe &amp; St Mary''s'!F55+'St Joe &amp; St Mary''s'!F71+'St Joe &amp; St Mary''s'!F87+'St Joe &amp; St Mary''s'!F103+Illinois!F7+Illinois!F23+Illinois!F39+Illinois!F55+Illinois!F71+Illinois!F87+Illinois!F103+Illinois!F119+Illinois!F135+Illinois!F151+Illinois!F167+Illinois!F183</f>
        <v/>
      </c>
      <c r="J326" s="182">
        <f>J8+J24+J40+J57+J73+J89+J105+J121+J137+J153+J169+J179+J195+J211+J227+J243+J259+J275+J291+J307+Centinela!G7+Centinela!G31+Centinela!G55+'Encino-Garden Grove'!G8+'Encino-Garden Grove'!G15+'Encino-Garden Grove'!G22+'Encino-Garden Grove'!G29+'Encino-Garden Grove'!G74+'Encino-Garden Grove'!G81+'Encino-Garden Grove'!G88+'Encino-Garden Grove'!G95+'St. Francis'!G7+'St. Francis'!G13+'St. Francis'!G19+'St. Francis'!G32+'St. Francis'!G45+Alvarado!G7+Alvarado!G13+Pampa!G7+Roxborough!G7+'Lower Bucks'!G8+'Lower Bucks'!G14+'Lower Bucks'!G20+'Dallas Medical Center'!G7+Harlingen!G7+Knapp!G7+Knapp!G22+Glendora!G7+RHRI!G7+Monroe!G7+'Saint Mary''s Reno'!G7+'Saint Mary''s Reno'!G29+'Saint Mary''s Reno'!G35+'Saint Mary''s Reno'!G41+'Saint Mary''s Reno'!G63+'Saint Mary''s Reno'!G84+'North Vista'!G8+'North Vista'!G26+'Dallas Regional'!G7+'Riverview &amp; Gadsden'!G7+'Riverview &amp; Gadsden'!G23+'Saint Clare''s'!G7+Landmark!G7+'Saint Mary''s Passaic'!G7+'Southern Regional'!G7+Lehigh!G7+'St Michael''s'!G7+'St Michael''s'!G13+'St Michael''s'!G19+'St Michael''s'!G25+'St Michael''s'!G31+'Reddy Dev.'!G7+Mission!G7+Coshocton!G7+'Garden City'!G7+'Garden City'!G23+'Garden City'!G39+Suburban!G7+Suburban!G13+Suburban!G29+Suburban!G35+'Lake Huron'!G7+'Lake Huron'!G13+'Lake Huron'!G29+'Lake Huron'!G35+'Providence &amp; St John'!G7+'Providence &amp; St John'!G23+'East Liverpool'!G7+'East Liverpool'!G29+'East Liverpool'!G51+'East Liverpool'!G73+'St Joe &amp; St Mary''s'!G7+'St Joe &amp; St Mary''s'!G23+'St Joe &amp; St Mary''s'!G39+'St Joe &amp; St Mary''s'!G55+'St Joe &amp; St Mary''s'!G71+'St Joe &amp; St Mary''s'!G87+'St Joe &amp; St Mary''s'!G103+Illinois!G7+Illinois!G23+Illinois!G39+Illinois!G55+Illinois!G71+Illinois!G87+Illinois!G103+Illinois!G119+Illinois!G135+Illinois!G151+Illinois!G167+Illinois!G183</f>
        <v/>
      </c>
      <c r="K326" s="182">
        <f>K8+K24+K40+K57+K73+K89+K105+K121+K137+K153+K169+K179+K195+K211+K227+K243+K259+K275+K291+K307+Centinela!H7+Centinela!H31+Centinela!H55+'Encino-Garden Grove'!H8+'Encino-Garden Grove'!H15+'Encino-Garden Grove'!H22+'Encino-Garden Grove'!H29+'Encino-Garden Grove'!H74+'Encino-Garden Grove'!H81+'Encino-Garden Grove'!H88+'Encino-Garden Grove'!H95+'St. Francis'!H7+'St. Francis'!H13+'St. Francis'!H19+'St. Francis'!H32+'St. Francis'!H45+Alvarado!H7+Alvarado!H13+Pampa!H7+Roxborough!H7+'Lower Bucks'!H8+'Lower Bucks'!H14+'Lower Bucks'!H20+'Dallas Medical Center'!H7+Harlingen!H7+Knapp!H7+Knapp!H22+Glendora!H7+RHRI!H7+Monroe!H7+'Saint Mary''s Reno'!H7+'Saint Mary''s Reno'!H29+'Saint Mary''s Reno'!H35+'Saint Mary''s Reno'!H41+'Saint Mary''s Reno'!H63+'Saint Mary''s Reno'!H84+'North Vista'!H8+'North Vista'!H26+'Dallas Regional'!H7+'Riverview &amp; Gadsden'!H7+'Riverview &amp; Gadsden'!H23+'Saint Clare''s'!H7+Landmark!H7+'Saint Mary''s Passaic'!H7+'Southern Regional'!H7+Lehigh!H7+'St Michael''s'!H7+'St Michael''s'!H13+'St Michael''s'!H19+'St Michael''s'!H25+'St Michael''s'!H31+'Reddy Dev.'!H7+Mission!H7+Coshocton!H7+'Garden City'!H7+'Garden City'!H23+'Garden City'!H39+Suburban!H7+Suburban!H13+Suburban!H29+Suburban!H35+'Lake Huron'!H7+'Lake Huron'!H13+'Lake Huron'!H29+'Lake Huron'!H35+'Providence &amp; St John'!H7+'Providence &amp; St John'!H23+'East Liverpool'!H7+'East Liverpool'!H29+'East Liverpool'!H51+'East Liverpool'!H73+'St Joe &amp; St Mary''s'!H7+'St Joe &amp; St Mary''s'!H23+'St Joe &amp; St Mary''s'!H39+'St Joe &amp; St Mary''s'!H55+'St Joe &amp; St Mary''s'!H71+'St Joe &amp; St Mary''s'!H87+'St Joe &amp; St Mary''s'!H103+Illinois!H7+Illinois!H23+Illinois!H39+Illinois!H55+Illinois!H71+Illinois!H87+Illinois!H103+Illinois!H119+Illinois!H135+Illinois!H151+Illinois!H167+Illinois!H183</f>
        <v/>
      </c>
      <c r="L326" s="182">
        <f>L8+L24+L40+L57+L73+L89+L105+L121+L137+L153+L169+L179+L195+L211+L227+L243+L259+L275+L291+L307+Centinela!I7+Centinela!I31+Centinela!I55+'Encino-Garden Grove'!I8+'Encino-Garden Grove'!I15+'Encino-Garden Grove'!I22+'Encino-Garden Grove'!I29+'Encino-Garden Grove'!I74+'Encino-Garden Grove'!I81+'Encino-Garden Grove'!I88+'Encino-Garden Grove'!I95+'St. Francis'!I7+'St. Francis'!I13+'St. Francis'!I19+'St. Francis'!I32+'St. Francis'!I45+Alvarado!I7+Alvarado!I13+Pampa!I7+Roxborough!I7+'Lower Bucks'!I8+'Lower Bucks'!I14+'Lower Bucks'!I20+'Dallas Medical Center'!I7+Harlingen!I7+Knapp!I7+Knapp!I22+Glendora!I7+RHRI!I7+Monroe!I7+'Saint Mary''s Reno'!I7+'Saint Mary''s Reno'!I29+'Saint Mary''s Reno'!I35+'Saint Mary''s Reno'!I41+'Saint Mary''s Reno'!I63+'Saint Mary''s Reno'!I84+'North Vista'!I8+'North Vista'!I26+'Dallas Regional'!I7+'Riverview &amp; Gadsden'!I7+'Riverview &amp; Gadsden'!I23+'Saint Clare''s'!I7+Landmark!I7+'Saint Mary''s Passaic'!I7+'Southern Regional'!I7+Lehigh!I7+'St Michael''s'!I7+'St Michael''s'!I13+'St Michael''s'!I19+'St Michael''s'!I25+'St Michael''s'!I31+'Reddy Dev.'!I7+Mission!I7+Coshocton!I7+'Garden City'!I7+'Garden City'!I23+'Garden City'!I39+Suburban!I7+Suburban!I13+Suburban!I29+Suburban!I35+'Lake Huron'!I7+'Lake Huron'!I13+'Lake Huron'!I29+'Lake Huron'!I35+'Providence &amp; St John'!I7+'Providence &amp; St John'!I23+'East Liverpool'!I7+'East Liverpool'!I29+'East Liverpool'!I51+'East Liverpool'!I73+'St Joe &amp; St Mary''s'!I7+'St Joe &amp; St Mary''s'!I23+'St Joe &amp; St Mary''s'!I39+'St Joe &amp; St Mary''s'!I55+'St Joe &amp; St Mary''s'!I71+'St Joe &amp; St Mary''s'!I87+'St Joe &amp; St Mary''s'!I103+Illinois!I7+Illinois!I23+Illinois!I39+Illinois!I55+Illinois!I71+Illinois!I87+Illinois!I103+Illinois!I119+Illinois!I135+Illinois!I151+Illinois!I167+Illinois!I183</f>
        <v/>
      </c>
      <c r="M326" s="182">
        <f>M8+M24+M40+M57+M73+M89+M105+M121+M137+M153+M169+M179+M195+M211+M227+M243+M259+M275+M291+M307+Centinela!J7+Centinela!J31+Centinela!J55+'Encino-Garden Grove'!J8+'Encino-Garden Grove'!J15+'Encino-Garden Grove'!J22+'Encino-Garden Grove'!J29+'Encino-Garden Grove'!J74+'Encino-Garden Grove'!J81+'Encino-Garden Grove'!J88+'Encino-Garden Grove'!J95+'St. Francis'!J7+'St. Francis'!J13+'St. Francis'!J19+'St. Francis'!J32+'St. Francis'!J45+Alvarado!J7+Alvarado!J13+Pampa!J7+Roxborough!J7+'Lower Bucks'!J8+'Lower Bucks'!J14+'Lower Bucks'!J20+'Dallas Medical Center'!J7+Harlingen!J7+Knapp!J7+Knapp!J22+Glendora!J7+RHRI!J7+Monroe!J7+'Saint Mary''s Reno'!J7+'Saint Mary''s Reno'!J29+'Saint Mary''s Reno'!J35+'Saint Mary''s Reno'!J41+'Saint Mary''s Reno'!J63+'Saint Mary''s Reno'!J84+'North Vista'!J8+'North Vista'!J26+'Dallas Regional'!J7+'Riverview &amp; Gadsden'!J7+'Riverview &amp; Gadsden'!J23+'Saint Clare''s'!J7+Landmark!J7+'Saint Mary''s Passaic'!J7+'Southern Regional'!J7+Lehigh!J7+'St Michael''s'!J7+'St Michael''s'!J13+'St Michael''s'!J19+'St Michael''s'!J25+'St Michael''s'!J31+'Reddy Dev.'!J7+Mission!J7+Coshocton!J7+'Garden City'!J7+'Garden City'!J23+'Garden City'!J39+Suburban!J7+Suburban!J13+Suburban!J29+Suburban!J35+'Lake Huron'!J7+'Lake Huron'!J13+'Lake Huron'!J29+'Lake Huron'!J35+'Providence &amp; St John'!J7+'Providence &amp; St John'!J23+'East Liverpool'!J7+'East Liverpool'!J29+'East Liverpool'!J51+'East Liverpool'!J73+'St Joe &amp; St Mary''s'!J7+'St Joe &amp; St Mary''s'!J23+'St Joe &amp; St Mary''s'!J39+'St Joe &amp; St Mary''s'!J55+'St Joe &amp; St Mary''s'!J71+'St Joe &amp; St Mary''s'!J87+'St Joe &amp; St Mary''s'!J103+Illinois!J7+Illinois!J23+Illinois!J39+Illinois!J55+Illinois!J71+Illinois!J87+Illinois!J103+Illinois!J119+Illinois!J135+Illinois!J151+Illinois!J167+Illinois!J183</f>
        <v/>
      </c>
      <c r="N326" s="182">
        <f>N8+N24+N40+N57+N73+N89+N105+N121+N137+N153+N169+N179+N195+N211+N227+N243+N259+N275+N291+N307+Centinela!K7+Centinela!K31+Centinela!K55+'Encino-Garden Grove'!K8+'Encino-Garden Grove'!K15+'Encino-Garden Grove'!K22+'Encino-Garden Grove'!K29+'Encino-Garden Grove'!K74+'Encino-Garden Grove'!K81+'Encino-Garden Grove'!K88+'Encino-Garden Grove'!K95+'St. Francis'!K7+'St. Francis'!K13+'St. Francis'!K19+'St. Francis'!K32+'St. Francis'!K45+Alvarado!K7+Alvarado!K13+Pampa!K7+Roxborough!K7+'Lower Bucks'!K8+'Lower Bucks'!K14+'Lower Bucks'!K20+'Dallas Medical Center'!K7+Harlingen!K7+Knapp!K7+Knapp!K22+Glendora!K7+RHRI!K7+Monroe!K7+'Saint Mary''s Reno'!K7+'Saint Mary''s Reno'!K29+'Saint Mary''s Reno'!K35+'Saint Mary''s Reno'!K41+'Saint Mary''s Reno'!K63+'Saint Mary''s Reno'!K84+'North Vista'!K8+'North Vista'!K26+'Dallas Regional'!K7+'Riverview &amp; Gadsden'!K7+'Riverview &amp; Gadsden'!K23+'Saint Clare''s'!K7+Landmark!K7+'Saint Mary''s Passaic'!K7+'Southern Regional'!K7+Lehigh!K7+'St Michael''s'!K7+'St Michael''s'!K13+'St Michael''s'!K19+'St Michael''s'!K25+'St Michael''s'!K31+'Reddy Dev.'!K7+Mission!K7+Coshocton!K7+'Garden City'!K7+'Garden City'!K23+'Garden City'!K39+Suburban!K7+Suburban!K13+Suburban!K29+Suburban!K35+'Lake Huron'!K7+'Lake Huron'!K13+'Lake Huron'!K29+'Lake Huron'!K35+'Providence &amp; St John'!K7+'Providence &amp; St John'!K23+'East Liverpool'!K7+'East Liverpool'!K29+'East Liverpool'!K51+'East Liverpool'!K73+'St Joe &amp; St Mary''s'!K7+'St Joe &amp; St Mary''s'!K23+'St Joe &amp; St Mary''s'!K39+'St Joe &amp; St Mary''s'!K55+'St Joe &amp; St Mary''s'!K71+'St Joe &amp; St Mary''s'!K87+'St Joe &amp; St Mary''s'!K103+Illinois!K7+Illinois!K23+Illinois!K39+Illinois!K55+Illinois!K71+Illinois!K87+Illinois!K103+Illinois!K119+Illinois!K135+Illinois!K151+Illinois!K167+Illinois!K183</f>
        <v/>
      </c>
      <c r="O326" s="182">
        <f>O8+O24+O40+O57+O73+O89+O105+O121+O137+O153+O169+O179+O195+O211+O227+O243+O259+O275+O291+O307+Centinela!L7+Centinela!L31+Centinela!L55+'Encino-Garden Grove'!L8+'Encino-Garden Grove'!L15+'Encino-Garden Grove'!L22+'Encino-Garden Grove'!L29+'Encino-Garden Grove'!L74+'Encino-Garden Grove'!L81+'Encino-Garden Grove'!L88+'Encino-Garden Grove'!L95+'St. Francis'!L7+'St. Francis'!L13+'St. Francis'!L19+'St. Francis'!L32+'St. Francis'!L45+Alvarado!L7+Alvarado!L13+Pampa!L7+Roxborough!L7+'Lower Bucks'!L8+'Lower Bucks'!L14+'Lower Bucks'!L20+'Dallas Medical Center'!L7+Harlingen!L7+Knapp!L7+Knapp!L22+Glendora!L7+RHRI!L7+Monroe!L7+'Saint Mary''s Reno'!L7+'Saint Mary''s Reno'!L29+'Saint Mary''s Reno'!L35+'Saint Mary''s Reno'!L41+'Saint Mary''s Reno'!L63+'Saint Mary''s Reno'!L84+'North Vista'!L8+'North Vista'!L26+'Dallas Regional'!L7+'Riverview &amp; Gadsden'!L7+'Riverview &amp; Gadsden'!L23+'Saint Clare''s'!L7+Landmark!L7+'Saint Mary''s Passaic'!L7+'Southern Regional'!L7+Lehigh!L7+'St Michael''s'!L7+'St Michael''s'!L13+'St Michael''s'!L19+'St Michael''s'!L25+'St Michael''s'!L31+'Reddy Dev.'!L7+Mission!L7+Coshocton!L7+'Garden City'!L7+'Garden City'!L23+'Garden City'!L39+Suburban!L7+Suburban!L13+Suburban!L29+Suburban!L35+'Lake Huron'!L7+'Lake Huron'!L13+'Lake Huron'!L29+'Lake Huron'!L35+'Providence &amp; St John'!L7+'Providence &amp; St John'!L23+'East Liverpool'!L7+'East Liverpool'!L29+'East Liverpool'!L51+'East Liverpool'!L73+'St Joe &amp; St Mary''s'!L7+'St Joe &amp; St Mary''s'!L23+'St Joe &amp; St Mary''s'!L39+'St Joe &amp; St Mary''s'!L55+'St Joe &amp; St Mary''s'!L71+'St Joe &amp; St Mary''s'!L87+'St Joe &amp; St Mary''s'!L103+Illinois!L7+Illinois!L23+Illinois!L39+Illinois!L55+Illinois!L71+Illinois!L87+Illinois!L103+Illinois!L119+Illinois!L135+Illinois!L151+Illinois!L167+Illinois!L183</f>
        <v/>
      </c>
      <c r="P326" s="182">
        <f>P8+P24+P40+P57+P73+P89+P105+P121+P137+P153+P169+P179+P195+P211+P227+P243+P259+P275+P291+P307+Centinela!M7+Centinela!M31+Centinela!M55+'Encino-Garden Grove'!M8+'Encino-Garden Grove'!M15+'Encino-Garden Grove'!M22+'Encino-Garden Grove'!M29+'Encino-Garden Grove'!M74+'Encino-Garden Grove'!M81+'Encino-Garden Grove'!M88+'Encino-Garden Grove'!M95+'St. Francis'!M7+'St. Francis'!M13+'St. Francis'!M19+'St. Francis'!M32+'St. Francis'!M45+Alvarado!M7+Alvarado!M13+Pampa!M7+Roxborough!M7+'Lower Bucks'!M8+'Lower Bucks'!M14+'Lower Bucks'!M20+'Dallas Medical Center'!M7+Harlingen!M7+Knapp!M7+Knapp!M22+Glendora!M7+RHRI!M7+Monroe!M7+'Saint Mary''s Reno'!M7+'Saint Mary''s Reno'!M29+'Saint Mary''s Reno'!M35+'Saint Mary''s Reno'!M41+'Saint Mary''s Reno'!M63+'Saint Mary''s Reno'!M84+'North Vista'!M8+'North Vista'!M26+'Dallas Regional'!M7+'Riverview &amp; Gadsden'!M7+'Riverview &amp; Gadsden'!M23+'Saint Clare''s'!M7+Landmark!M7+'Saint Mary''s Passaic'!M7+'Southern Regional'!M7+Lehigh!M7+'St Michael''s'!M7+'St Michael''s'!M13+'St Michael''s'!M19+'St Michael''s'!M25+'St Michael''s'!M31+'Reddy Dev.'!M7+Mission!M7+Coshocton!M7+'Garden City'!M7+'Garden City'!M23+'Garden City'!M39+Suburban!M7+Suburban!M13+Suburban!M29+Suburban!M35+'Lake Huron'!M7+'Lake Huron'!M13+'Lake Huron'!M29+'Lake Huron'!M35+'Providence &amp; St John'!M7+'Providence &amp; St John'!M23+'East Liverpool'!M7+'East Liverpool'!M29+'East Liverpool'!M51+'East Liverpool'!M73+'St Joe &amp; St Mary''s'!M7+'St Joe &amp; St Mary''s'!M23+'St Joe &amp; St Mary''s'!M39+'St Joe &amp; St Mary''s'!M55+'St Joe &amp; St Mary''s'!M71+'St Joe &amp; St Mary''s'!M87+'St Joe &amp; St Mary''s'!M103+Illinois!M7+Illinois!M23+Illinois!M39+Illinois!M55+Illinois!M71+Illinois!M87+Illinois!M103+Illinois!M119+Illinois!M135+Illinois!M151+Illinois!M167+Illinois!M183</f>
        <v/>
      </c>
      <c r="Q326" s="182">
        <f>Q8+Q24+Q40+Q57+Q73+Q89+Q105+Q121+Q137+Q153+Q169+Q179+Q195+Q211+Q227+Q243+Q259+Q275+Q291+Q307+Centinela!N7+Centinela!N31+Centinela!N55+'Encino-Garden Grove'!N8+'Encino-Garden Grove'!N15+'Encino-Garden Grove'!N22+'Encino-Garden Grove'!N29+'Encino-Garden Grove'!N74+'Encino-Garden Grove'!N81+'Encino-Garden Grove'!N88+'Encino-Garden Grove'!N95+'St. Francis'!N7+'St. Francis'!N13+'St. Francis'!N19+'St. Francis'!N32+'St. Francis'!N45+Alvarado!N7+Alvarado!N13+Pampa!N7+Roxborough!N7+'Lower Bucks'!N8+'Lower Bucks'!N14+'Lower Bucks'!N20+'Dallas Medical Center'!N7+Harlingen!N7+Knapp!N7+Knapp!N22+Glendora!N7+RHRI!N7+Monroe!N7+'Saint Mary''s Reno'!N7+'Saint Mary''s Reno'!N29+'Saint Mary''s Reno'!N35+'Saint Mary''s Reno'!N41+'Saint Mary''s Reno'!N63+'Saint Mary''s Reno'!N84+'North Vista'!N8+'North Vista'!N26+'Dallas Regional'!N7+'Riverview &amp; Gadsden'!N7+'Riverview &amp; Gadsden'!N23+'Saint Clare''s'!N7+Landmark!N7+'Saint Mary''s Passaic'!N7+'Southern Regional'!N7+Lehigh!N7+'St Michael''s'!N7+'St Michael''s'!N13+'St Michael''s'!N19+'St Michael''s'!N25+'St Michael''s'!N31+'Reddy Dev.'!N7+Mission!N7+Coshocton!N7+'Garden City'!N7+'Garden City'!N23+'Garden City'!N39+Suburban!N7+Suburban!N13+Suburban!N29+Suburban!N35+'Lake Huron'!N7+'Lake Huron'!N13+'Lake Huron'!N29+'Lake Huron'!N35+'Providence &amp; St John'!N7+'Providence &amp; St John'!N23+'East Liverpool'!N7+'East Liverpool'!N29+'East Liverpool'!N51+'East Liverpool'!N73+'St Joe &amp; St Mary''s'!N7+'St Joe &amp; St Mary''s'!N23+'St Joe &amp; St Mary''s'!N39+'St Joe &amp; St Mary''s'!N55+'St Joe &amp; St Mary''s'!N71+'St Joe &amp; St Mary''s'!N87+'St Joe &amp; St Mary''s'!N103+Illinois!N7+Illinois!N23+Illinois!N39+Illinois!N55+Illinois!N71+Illinois!N87+Illinois!N103+Illinois!N119+Illinois!N135+Illinois!N151+Illinois!N167+Illinois!N183</f>
        <v/>
      </c>
      <c r="R326" s="182">
        <f>R8+R24+R40+R57+R73+R89+R105+R121+R137+R153+R169+R179+R195+R211+R227+R243+R259+R275+R291+R307+Centinela!O7+Centinela!O31+Centinela!O55+'Encino-Garden Grove'!O8+'Encino-Garden Grove'!O15+'Encino-Garden Grove'!O22+'Encino-Garden Grove'!O29+'Encino-Garden Grove'!O74+'Encino-Garden Grove'!O81+'Encino-Garden Grove'!O88+'Encino-Garden Grove'!O95+'St. Francis'!O7+'St. Francis'!O13+'St. Francis'!O19+'St. Francis'!O32+'St. Francis'!O45+Alvarado!O7+Alvarado!O13+Pampa!O7+Roxborough!O7+'Lower Bucks'!O8+'Lower Bucks'!O14+'Lower Bucks'!O20+'Dallas Medical Center'!O7+Harlingen!O7+Knapp!O7+Knapp!O22+Glendora!O7+RHRI!O7+Monroe!O7+'Saint Mary''s Reno'!O7+'Saint Mary''s Reno'!O29+'Saint Mary''s Reno'!O35+'Saint Mary''s Reno'!O41+'Saint Mary''s Reno'!O63+'Saint Mary''s Reno'!O84+'North Vista'!O8+'North Vista'!O26+'Dallas Regional'!O7+'Riverview &amp; Gadsden'!O7+'Riverview &amp; Gadsden'!O23+'Saint Clare''s'!O7+Landmark!O7+'Saint Mary''s Passaic'!O7+'Southern Regional'!O7+Lehigh!O7+'St Michael''s'!O7+'St Michael''s'!O13+'St Michael''s'!O19+'St Michael''s'!O25+'St Michael''s'!O31+'Reddy Dev.'!O7+Mission!O7+Coshocton!O7+'Garden City'!O7+'Garden City'!O23+'Garden City'!O39+Suburban!O7+Suburban!O13+Suburban!O29+Suburban!O35+'Lake Huron'!O7+'Lake Huron'!O13+'Lake Huron'!O29+'Lake Huron'!O35+'Providence &amp; St John'!O7+'Providence &amp; St John'!O23+'East Liverpool'!O7+'East Liverpool'!O29+'East Liverpool'!O51+'East Liverpool'!O73+'St Joe &amp; St Mary''s'!O7+'St Joe &amp; St Mary''s'!O23+'St Joe &amp; St Mary''s'!O39+'St Joe &amp; St Mary''s'!O55+'St Joe &amp; St Mary''s'!O71+'St Joe &amp; St Mary''s'!O87+'St Joe &amp; St Mary''s'!O103+Illinois!O7+Illinois!O23+Illinois!O39+Illinois!O55+Illinois!O71+Illinois!O87+Illinois!O103+Illinois!O119+Illinois!O135+Illinois!O151+Illinois!O167+Illinois!O183</f>
        <v/>
      </c>
      <c r="S326" s="182">
        <f>S8+S24+S40+S57+S73+S89+S105+S121+S137+S153+S169+S179+S195+S211+S227+S243+S259+S275+S291+S307+Centinela!P7+Centinela!P31+Centinela!P55+'Encino-Garden Grove'!P8+'Encino-Garden Grove'!P15+'Encino-Garden Grove'!P22+'Encino-Garden Grove'!P29+'Encino-Garden Grove'!P74+'Encino-Garden Grove'!P81+'Encino-Garden Grove'!P88+'Encino-Garden Grove'!P95+'St. Francis'!P7+'St. Francis'!P13+'St. Francis'!P19+'St. Francis'!P32+'St. Francis'!P45+Alvarado!P7+Alvarado!P13+Pampa!P7+Roxborough!P7+'Lower Bucks'!P8+'Lower Bucks'!P14+'Lower Bucks'!P20+'Dallas Medical Center'!P7+Harlingen!P7+Knapp!P7+Knapp!P22+Glendora!P7+RHRI!P7+Monroe!P7+'Saint Mary''s Reno'!P7+'Saint Mary''s Reno'!P29+'Saint Mary''s Reno'!P35+'Saint Mary''s Reno'!P41+'Saint Mary''s Reno'!P63+'Saint Mary''s Reno'!P84+'North Vista'!P8+'North Vista'!P26+'Dallas Regional'!P7+'Riverview &amp; Gadsden'!P7+'Riverview &amp; Gadsden'!P23+'Saint Clare''s'!P7+Landmark!P7+'Saint Mary''s Passaic'!P7+'Southern Regional'!P7+Lehigh!P7+'St Michael''s'!P7+'St Michael''s'!P13+'St Michael''s'!P19+'St Michael''s'!P25+'St Michael''s'!P31+'Reddy Dev.'!P7+Mission!P7+Coshocton!P7+'Garden City'!P7+'Garden City'!P23+'Garden City'!P39+Suburban!P7+Suburban!P13+Suburban!P29+Suburban!P35+'Lake Huron'!P7+'Lake Huron'!P13+'Lake Huron'!P29+'Lake Huron'!P35+'Providence &amp; St John'!P7+'Providence &amp; St John'!P23+'East Liverpool'!P7+'East Liverpool'!P29+'East Liverpool'!P51+'East Liverpool'!P73+'St Joe &amp; St Mary''s'!P7+'St Joe &amp; St Mary''s'!P23+'St Joe &amp; St Mary''s'!P39+'St Joe &amp; St Mary''s'!P55+'St Joe &amp; St Mary''s'!P71+'St Joe &amp; St Mary''s'!P87+'St Joe &amp; St Mary''s'!P103+Illinois!P7+Illinois!P23+Illinois!P39+Illinois!P55+Illinois!P71+Illinois!P87+Illinois!P103+Illinois!P119+Illinois!P135+Illinois!P151+Illinois!P167+Illinois!P183</f>
        <v/>
      </c>
      <c r="T326" s="182">
        <f>T8+T24+T40+T57+T73+T89+T105+T121+T137+T153+T169+T179+T195+T211+T227+T243+T259+T275+T291+T307+Centinela!Q7+Centinela!Q31+Centinela!Q55+'Encino-Garden Grove'!Q8+'Encino-Garden Grove'!Q15+'Encino-Garden Grove'!Q22+'Encino-Garden Grove'!Q29+'Encino-Garden Grove'!Q74+'Encino-Garden Grove'!Q81+'Encino-Garden Grove'!Q88+'Encino-Garden Grove'!Q95+'St. Francis'!Q7+'St. Francis'!Q13+'St. Francis'!Q19+'St. Francis'!Q32+'St. Francis'!Q45+Alvarado!Q7+Alvarado!Q13+Pampa!Q7+Roxborough!Q7+'Lower Bucks'!Q8+'Lower Bucks'!Q14+'Lower Bucks'!Q20+'Dallas Medical Center'!Q7+Harlingen!Q7+Knapp!Q7+Knapp!Q22+Glendora!Q7+RHRI!Q7+Monroe!Q7+'Saint Mary''s Reno'!Q7+'Saint Mary''s Reno'!Q29+'Saint Mary''s Reno'!Q35+'Saint Mary''s Reno'!Q41+'Saint Mary''s Reno'!Q63+'Saint Mary''s Reno'!Q84+'North Vista'!Q8+'North Vista'!Q26+'Dallas Regional'!Q7+'Riverview &amp; Gadsden'!Q7+'Riverview &amp; Gadsden'!Q23+'Saint Clare''s'!Q7+Landmark!Q7+'Saint Mary''s Passaic'!Q7+'Southern Regional'!Q7+Lehigh!Q7+'St Michael''s'!Q7+'St Michael''s'!Q13+'St Michael''s'!Q19+'St Michael''s'!Q25+'St Michael''s'!Q31+'Reddy Dev.'!Q7+Mission!Q7+Coshocton!Q7+'Garden City'!Q7+'Garden City'!Q23+'Garden City'!Q39+Suburban!Q7+Suburban!Q13+Suburban!Q29+Suburban!Q35+'Lake Huron'!Q7+'Lake Huron'!Q13+'Lake Huron'!Q29+'Lake Huron'!Q35+'Providence &amp; St John'!Q7+'Providence &amp; St John'!Q23+'East Liverpool'!Q7+'East Liverpool'!Q29+'East Liverpool'!Q51+'East Liverpool'!Q73+'St Joe &amp; St Mary''s'!Q7+'St Joe &amp; St Mary''s'!Q23+'St Joe &amp; St Mary''s'!Q39+'St Joe &amp; St Mary''s'!Q55+'St Joe &amp; St Mary''s'!Q71+'St Joe &amp; St Mary''s'!Q87+'St Joe &amp; St Mary''s'!Q103+Illinois!Q7+Illinois!Q23+Illinois!Q39+Illinois!Q55+Illinois!Q71+Illinois!Q87+Illinois!Q103+Illinois!Q119+Illinois!Q135+Illinois!Q151+Illinois!Q167+Illinois!Q183</f>
        <v/>
      </c>
      <c r="U326" s="182">
        <f>U8+U24+U40+U57+U73+U89+U105+U121+U137+U153+U169+U179+U195+U211+U227+U243+U259+U275+U291+U307+Centinela!R7+Centinela!R31+Centinela!R55+'Encino-Garden Grove'!R8+'Encino-Garden Grove'!R15+'Encino-Garden Grove'!R22+'Encino-Garden Grove'!R29+'Encino-Garden Grove'!R74+'Encino-Garden Grove'!R81+'Encino-Garden Grove'!R88+'Encino-Garden Grove'!R95+'St. Francis'!R7+'St. Francis'!R13+'St. Francis'!R19+'St. Francis'!R32+'St. Francis'!R45+Alvarado!R7+Alvarado!R13+Pampa!R7+Roxborough!R7+'Lower Bucks'!R8+'Lower Bucks'!R14+'Lower Bucks'!R20+'Dallas Medical Center'!R7+Harlingen!R7+Knapp!R7+Knapp!R22+Glendora!R7+RHRI!R7+Monroe!R7+'Saint Mary''s Reno'!R7+'Saint Mary''s Reno'!R29+'Saint Mary''s Reno'!R35+'Saint Mary''s Reno'!R41+'Saint Mary''s Reno'!R63+'Saint Mary''s Reno'!R84+'North Vista'!R8+'North Vista'!R26+'Dallas Regional'!R7+'Riverview &amp; Gadsden'!R7+'Riverview &amp; Gadsden'!R23+'Saint Clare''s'!R7+Landmark!R7+'Saint Mary''s Passaic'!R7+'Southern Regional'!R7+Lehigh!R7+'St Michael''s'!R7+'St Michael''s'!R13+'St Michael''s'!R19+'St Michael''s'!R25+'St Michael''s'!R31+'Reddy Dev.'!R7+Mission!R7+Coshocton!R7+'Garden City'!R7+'Garden City'!R23+'Garden City'!R39+Suburban!R7+Suburban!R13+Suburban!R29+Suburban!R35+'Lake Huron'!R7+'Lake Huron'!R13+'Lake Huron'!R29+'Lake Huron'!R35+'Providence &amp; St John'!R7+'Providence &amp; St John'!R23+'East Liverpool'!R7+'East Liverpool'!R29+'East Liverpool'!R51+'East Liverpool'!R73+'St Joe &amp; St Mary''s'!R7+'St Joe &amp; St Mary''s'!R23+'St Joe &amp; St Mary''s'!R39+'St Joe &amp; St Mary''s'!R55+'St Joe &amp; St Mary''s'!R71+'St Joe &amp; St Mary''s'!R87+'St Joe &amp; St Mary''s'!R103+Illinois!R7+Illinois!R23+Illinois!R39+Illinois!R55+Illinois!R71+Illinois!R87+Illinois!R103+Illinois!R119+Illinois!R135+Illinois!R151+Illinois!R167+Illinois!R183</f>
        <v/>
      </c>
      <c r="V326" s="182">
        <f>V8+V24+V40+V57+V73+V89+V105+V121+V137+V153+V169+V179+V195+V211+V227+V243+V259+V275+V291+V307+Centinela!S7+Centinela!S31+Centinela!S55+'Encino-Garden Grove'!S8+'Encino-Garden Grove'!S15+'Encino-Garden Grove'!S22+'Encino-Garden Grove'!S29+'Encino-Garden Grove'!S74+'Encino-Garden Grove'!S81+'Encino-Garden Grove'!S88+'Encino-Garden Grove'!S95+'St. Francis'!S7+'St. Francis'!S13+'St. Francis'!S19+'St. Francis'!S32+'St. Francis'!S45+Alvarado!S7+Alvarado!S13+Pampa!S7+Roxborough!S7+'Lower Bucks'!S8+'Lower Bucks'!S14+'Lower Bucks'!S20+'Dallas Medical Center'!S7+Harlingen!S7+Knapp!S7+Knapp!S22+Glendora!S7+RHRI!S7+Monroe!S7+'Saint Mary''s Reno'!S7+'Saint Mary''s Reno'!S29+'Saint Mary''s Reno'!S35+'Saint Mary''s Reno'!S41+'Saint Mary''s Reno'!S63+'Saint Mary''s Reno'!S84+'North Vista'!S8+'North Vista'!S26+'Dallas Regional'!S7+'Riverview &amp; Gadsden'!S7+'Riverview &amp; Gadsden'!S23+'Saint Clare''s'!S7+Landmark!S7+'Saint Mary''s Passaic'!S7+'Southern Regional'!S7+Lehigh!S7+'St Michael''s'!S7+'St Michael''s'!S13+'St Michael''s'!S19+'St Michael''s'!S25+'St Michael''s'!S31+'Reddy Dev.'!S7+Mission!S7+Coshocton!S7+'Garden City'!S7+'Garden City'!S23+'Garden City'!S39+Suburban!S7+Suburban!S13+Suburban!S29+Suburban!S35+'Lake Huron'!S7+'Lake Huron'!S13+'Lake Huron'!S29+'Lake Huron'!S35+'Providence &amp; St John'!S7+'Providence &amp; St John'!S23+'East Liverpool'!S7+'East Liverpool'!S29+'East Liverpool'!S51+'East Liverpool'!S73+'St Joe &amp; St Mary''s'!S7+'St Joe &amp; St Mary''s'!S23+'St Joe &amp; St Mary''s'!S39+'St Joe &amp; St Mary''s'!S55+'St Joe &amp; St Mary''s'!S71+'St Joe &amp; St Mary''s'!S87+'St Joe &amp; St Mary''s'!S103+Illinois!S7+Illinois!S23+Illinois!S39+Illinois!S55+Illinois!S71+Illinois!S87+Illinois!S103+Illinois!S119+Illinois!S135+Illinois!S151+Illinois!S167+Illinois!S183</f>
        <v/>
      </c>
      <c r="W326" s="182">
        <f>W8+W24+W40+W57+W73+W89+W105+W121+W137+W153+W169+W179+W195+W211+W227+W243+W259+W275+W291+W307+Centinela!T7+Centinela!T31+Centinela!T55+'Encino-Garden Grove'!T8+'Encino-Garden Grove'!T15+'Encino-Garden Grove'!T22+'Encino-Garden Grove'!T29+'Encino-Garden Grove'!T74+'Encino-Garden Grove'!T81+'Encino-Garden Grove'!T88+'Encino-Garden Grove'!T95+'St. Francis'!T7+'St. Francis'!T13+'St. Francis'!T19+'St. Francis'!T32+'St. Francis'!T45+Alvarado!T7+Alvarado!T13+Pampa!T7+Roxborough!T7+'Lower Bucks'!T8+'Lower Bucks'!T14+'Lower Bucks'!T20+'Dallas Medical Center'!T7+Harlingen!T7+Knapp!T7+Knapp!T22+Glendora!T7+RHRI!T7+Monroe!T7+'Saint Mary''s Reno'!T7+'Saint Mary''s Reno'!T29+'Saint Mary''s Reno'!T35+'Saint Mary''s Reno'!T41+'Saint Mary''s Reno'!T63+'Saint Mary''s Reno'!T84+'North Vista'!T8+'North Vista'!T26+'Dallas Regional'!T7+'Riverview &amp; Gadsden'!T7+'Riverview &amp; Gadsden'!T23+'Saint Clare''s'!T7+Landmark!T7+'Saint Mary''s Passaic'!T7+'Southern Regional'!T7+Lehigh!T7+'St Michael''s'!T7+'St Michael''s'!T13+'St Michael''s'!T19+'St Michael''s'!T25+'St Michael''s'!T31+'Reddy Dev.'!T7+Mission!T7+Coshocton!T7+'Garden City'!T7+'Garden City'!T23+'Garden City'!T39+Suburban!T7+Suburban!T13+Suburban!T29+Suburban!T35+'Lake Huron'!T7+'Lake Huron'!T13+'Lake Huron'!T29+'Lake Huron'!T35+'Providence &amp; St John'!T7+'Providence &amp; St John'!T23+'East Liverpool'!T7+'East Liverpool'!T29+'East Liverpool'!T51+'East Liverpool'!T73+'St Joe &amp; St Mary''s'!T7+'St Joe &amp; St Mary''s'!T23+'St Joe &amp; St Mary''s'!T39+'St Joe &amp; St Mary''s'!T55+'St Joe &amp; St Mary''s'!T71+'St Joe &amp; St Mary''s'!T87+'St Joe &amp; St Mary''s'!T103+Illinois!T7+Illinois!T23+Illinois!T39+Illinois!T55+Illinois!T71+Illinois!T87+Illinois!T103+Illinois!T119+Illinois!T135+Illinois!T151+Illinois!T167+Illinois!T183</f>
        <v/>
      </c>
      <c r="X326" s="182">
        <f>X8+X24+X40+X57+X73+X89+X105+X121+X137+X153+X169+X179+X195+X211+X227+X243+X259+X275+X291+X307+Centinela!U7+Centinela!U31+Centinela!U55+'Encino-Garden Grove'!U8+'Encino-Garden Grove'!U15+'Encino-Garden Grove'!U22+'Encino-Garden Grove'!U29+'Encino-Garden Grove'!U74+'Encino-Garden Grove'!U81+'Encino-Garden Grove'!U88+'Encino-Garden Grove'!U95+'St. Francis'!U7+'St. Francis'!U13+'St. Francis'!U19+'St. Francis'!U32+'St. Francis'!U45+Alvarado!U7+Alvarado!U13+Pampa!U7+Roxborough!U7+'Lower Bucks'!U8+'Lower Bucks'!U14+'Lower Bucks'!U20+'Dallas Medical Center'!U7+Harlingen!U7+Knapp!U7+Knapp!U22+Glendora!U7+RHRI!U7+Monroe!U7+'Saint Mary''s Reno'!U7+'Saint Mary''s Reno'!U29+'Saint Mary''s Reno'!U35+'Saint Mary''s Reno'!U41+'Saint Mary''s Reno'!U63+'Saint Mary''s Reno'!U84+'North Vista'!U8+'North Vista'!U26+'Dallas Regional'!U7+'Riverview &amp; Gadsden'!U7+'Riverview &amp; Gadsden'!U23+'Saint Clare''s'!U7+Landmark!U7+'Saint Mary''s Passaic'!U7+'Southern Regional'!U7+Lehigh!U7+'St Michael''s'!U7+'St Michael''s'!U13+'St Michael''s'!U19+'St Michael''s'!U25+'St Michael''s'!U31+'Reddy Dev.'!U7+Mission!U7+Coshocton!U7+'Garden City'!U7+'Garden City'!U23+'Garden City'!U39+Suburban!U7+Suburban!U13+Suburban!U29+Suburban!U35+'Lake Huron'!U7+'Lake Huron'!U13+'Lake Huron'!U29+'Lake Huron'!U35+'Providence &amp; St John'!U7+'Providence &amp; St John'!U23+'East Liverpool'!U7+'East Liverpool'!U29+'East Liverpool'!U51+'East Liverpool'!U73+'St Joe &amp; St Mary''s'!U7+'St Joe &amp; St Mary''s'!U23+'St Joe &amp; St Mary''s'!U39+'St Joe &amp; St Mary''s'!U55+'St Joe &amp; St Mary''s'!U71+'St Joe &amp; St Mary''s'!U87+'St Joe &amp; St Mary''s'!U103+Illinois!U7+Illinois!U23+Illinois!U39+Illinois!U55+Illinois!U71+Illinois!U87+Illinois!U103+Illinois!U119+Illinois!U135+Illinois!U151+Illinois!U167+Illinois!U183</f>
        <v/>
      </c>
      <c r="Y326" s="182">
        <f>Y8+Y24+Y40+Y57+Y73+Y89+Y105+Y121+Y137+Y153+Y169+Y179+Y195+Y211+Y227+Y243+Y259+Y275+Y291+Y307+Centinela!V7+Centinela!V31+Centinela!V55+'Encino-Garden Grove'!V8+'Encino-Garden Grove'!V15+'Encino-Garden Grove'!V22+'Encino-Garden Grove'!V29+'Encino-Garden Grove'!V74+'Encino-Garden Grove'!V81+'Encino-Garden Grove'!V88+'Encino-Garden Grove'!V95+'St. Francis'!V7+'St. Francis'!V13+'St. Francis'!V19+'St. Francis'!V32+'St. Francis'!V45+Alvarado!V7+Alvarado!V13+Pampa!V7+Roxborough!V7+'Lower Bucks'!V8+'Lower Bucks'!V14+'Lower Bucks'!V20+'Dallas Medical Center'!V7+Harlingen!V7+Knapp!V7+Knapp!V22+Glendora!V7+RHRI!V7+Monroe!V7+'Saint Mary''s Reno'!V7+'Saint Mary''s Reno'!V29+'Saint Mary''s Reno'!V35+'Saint Mary''s Reno'!V41+'Saint Mary''s Reno'!V63+'Saint Mary''s Reno'!V84+'North Vista'!V8+'North Vista'!V26+'Dallas Regional'!V7+'Riverview &amp; Gadsden'!V7+'Riverview &amp; Gadsden'!V23+'Saint Clare''s'!V7+Landmark!V7+'Saint Mary''s Passaic'!V7+'Southern Regional'!V7+Lehigh!V7+'St Michael''s'!V7+'St Michael''s'!V13+'St Michael''s'!V19+'St Michael''s'!V25+'St Michael''s'!V31+'Reddy Dev.'!V7+Mission!V7+Coshocton!V7+'Garden City'!V7+'Garden City'!V23+'Garden City'!V39+Suburban!V7+Suburban!V13+Suburban!V29+Suburban!V35+'Lake Huron'!V7+'Lake Huron'!V13+'Lake Huron'!V29+'Lake Huron'!V35+'Providence &amp; St John'!V7+'Providence &amp; St John'!V23+'East Liverpool'!V7+'East Liverpool'!V29+'East Liverpool'!V51+'East Liverpool'!V73+'St Joe &amp; St Mary''s'!V7+'St Joe &amp; St Mary''s'!V23+'St Joe &amp; St Mary''s'!V39+'St Joe &amp; St Mary''s'!V55+'St Joe &amp; St Mary''s'!V71+'St Joe &amp; St Mary''s'!V87+'St Joe &amp; St Mary''s'!V103+Illinois!V7+Illinois!V23+Illinois!V39+Illinois!V55+Illinois!V71+Illinois!V87+Illinois!V103+Illinois!V119+Illinois!V135+Illinois!V151+Illinois!V167+Illinois!V183</f>
        <v/>
      </c>
      <c r="Z326" s="182">
        <f>Z8+Z24+Z40+Z57+Z73+Z89+Z105+Z121+Z137+Z153+Z169+Z179+Z195+Z211+Z227+Z243+Z259+Z275+Z291+Z307+Centinela!W7+Centinela!W31+Centinela!W55+'Encino-Garden Grove'!W8+'Encino-Garden Grove'!W15+'Encino-Garden Grove'!W22+'Encino-Garden Grove'!W29+'Encino-Garden Grove'!W74+'Encino-Garden Grove'!W81+'Encino-Garden Grove'!W88+'Encino-Garden Grove'!W95+'St. Francis'!W7+'St. Francis'!W13+'St. Francis'!W19+'St. Francis'!W32+'St. Francis'!W45+Alvarado!W7+Alvarado!W13+Pampa!W7+Roxborough!W7+'Lower Bucks'!W8+'Lower Bucks'!W14+'Lower Bucks'!W20+'Dallas Medical Center'!W7+Harlingen!W7+Knapp!W7+Knapp!W22+Glendora!W7+RHRI!W7+Monroe!W7+'Saint Mary''s Reno'!W7+'Saint Mary''s Reno'!W29+'Saint Mary''s Reno'!W35+'Saint Mary''s Reno'!W41+'Saint Mary''s Reno'!W63+'Saint Mary''s Reno'!W84+'North Vista'!W8+'North Vista'!W26+'Dallas Regional'!W7+'Riverview &amp; Gadsden'!W7+'Riverview &amp; Gadsden'!W23+'Saint Clare''s'!W7+Landmark!W7+'Saint Mary''s Passaic'!W7+'Southern Regional'!W7+Lehigh!W7+'St Michael''s'!W7+'St Michael''s'!W13+'St Michael''s'!W19+'St Michael''s'!W25+'St Michael''s'!W31+'Reddy Dev.'!W7+Mission!W7+Coshocton!W7+'Garden City'!W7+'Garden City'!W23+'Garden City'!W39+Suburban!W7+Suburban!W13+Suburban!W29+Suburban!W35+'Lake Huron'!W7+'Lake Huron'!W13+'Lake Huron'!W29+'Lake Huron'!W35+'Providence &amp; St John'!W7+'Providence &amp; St John'!W23+'East Liverpool'!W7+'East Liverpool'!W29+'East Liverpool'!W51+'East Liverpool'!W73+'St Joe &amp; St Mary''s'!W7+'St Joe &amp; St Mary''s'!W23+'St Joe &amp; St Mary''s'!W39+'St Joe &amp; St Mary''s'!W55+'St Joe &amp; St Mary''s'!W71+'St Joe &amp; St Mary''s'!W87+'St Joe &amp; St Mary''s'!W103+Illinois!W7+Illinois!W23+Illinois!W39+Illinois!W55+Illinois!W71+Illinois!W87+Illinois!W103+Illinois!W119+Illinois!W135+Illinois!W151+Illinois!W167+Illinois!W183</f>
        <v/>
      </c>
      <c r="AA326" s="182">
        <f>AA8+AA24+AA40+AA57+AA73+AA89+AA105+AA121+AA137+AA153+AA169+AA179+AA195+AA211+AA227+AA243+AA259+AA275+AA291+AA307+Centinela!X7+Centinela!X31+Centinela!X55+'Encino-Garden Grove'!X8+'Encino-Garden Grove'!X15+'Encino-Garden Grove'!X22+'Encino-Garden Grove'!X29+'Encino-Garden Grove'!X74+'Encino-Garden Grove'!X81+'Encino-Garden Grove'!X88+'Encino-Garden Grove'!X95+'St. Francis'!X7+'St. Francis'!X13+'St. Francis'!X19+'St. Francis'!X32+'St. Francis'!X45+Alvarado!X7+Alvarado!X13+Pampa!X7+Roxborough!X7+'Lower Bucks'!X8+'Lower Bucks'!X14+'Lower Bucks'!X20+'Dallas Medical Center'!X7+Harlingen!X7+Knapp!X7+Knapp!X22+Glendora!X7+RHRI!X7+Monroe!X7+'Saint Mary''s Reno'!X7+'Saint Mary''s Reno'!X29+'Saint Mary''s Reno'!X35+'Saint Mary''s Reno'!X41+'Saint Mary''s Reno'!X63+'Saint Mary''s Reno'!X84+'North Vista'!X8+'North Vista'!X26+'Dallas Regional'!X7+'Riverview &amp; Gadsden'!X7+'Riverview &amp; Gadsden'!X23+'Saint Clare''s'!X7+Landmark!X7+'Saint Mary''s Passaic'!X7+'Southern Regional'!X7+Lehigh!X7+'St Michael''s'!X7+'St Michael''s'!X13+'St Michael''s'!X19+'St Michael''s'!X25+'St Michael''s'!X31+'Reddy Dev.'!X7+Mission!X7+Coshocton!X7+'Garden City'!X7+'Garden City'!X23+'Garden City'!X39+Suburban!X7+Suburban!X13+Suburban!X29+Suburban!X35+'Lake Huron'!X7+'Lake Huron'!X13+'Lake Huron'!X29+'Lake Huron'!X35+'Providence &amp; St John'!X7+'Providence &amp; St John'!X23+'East Liverpool'!X7+'East Liverpool'!X29+'East Liverpool'!X51+'East Liverpool'!X73+'St Joe &amp; St Mary''s'!X7+'St Joe &amp; St Mary''s'!X23+'St Joe &amp; St Mary''s'!X39+'St Joe &amp; St Mary''s'!X55+'St Joe &amp; St Mary''s'!X71+'St Joe &amp; St Mary''s'!X87+'St Joe &amp; St Mary''s'!X103+Illinois!X7+Illinois!X23+Illinois!X39+Illinois!X55+Illinois!X71+Illinois!X87+Illinois!X103+Illinois!X119+Illinois!X135+Illinois!X151+Illinois!X167+Illinois!X183</f>
        <v/>
      </c>
      <c r="AB326" s="182">
        <f>AB8+AB24+AB40+AB57+AB73+AB89+AB105+AB121+AB137+AB153+AB169+AB179+AB195+AB211+AB227+AB243+AB259+AB275+AB291+AB307+Centinela!Y7+Centinela!Y31+Centinela!Y55+'Encino-Garden Grove'!Y8+'Encino-Garden Grove'!Y15+'Encino-Garden Grove'!Y22+'Encino-Garden Grove'!Y29+'Encino-Garden Grove'!Y74+'Encino-Garden Grove'!Y81+'Encino-Garden Grove'!Y88+'Encino-Garden Grove'!Y95+'St. Francis'!Y7+'St. Francis'!Y13+'St. Francis'!Y19+'St. Francis'!Y32+'St. Francis'!Y45+Alvarado!Y7+Alvarado!Y13+Pampa!Y7+Roxborough!Y7+'Lower Bucks'!Y8+'Lower Bucks'!Y14+'Lower Bucks'!Y20+'Dallas Medical Center'!Y7+Harlingen!Y7+Knapp!Y7+Knapp!Y22+Glendora!Y7+RHRI!Y7+Monroe!Y7+'Saint Mary''s Reno'!Y7+'Saint Mary''s Reno'!Y29+'Saint Mary''s Reno'!Y35+'Saint Mary''s Reno'!Y41+'Saint Mary''s Reno'!Y63+'Saint Mary''s Reno'!Y84+'North Vista'!Y8+'North Vista'!Y26+'Dallas Regional'!Y7+'Riverview &amp; Gadsden'!Y7+'Riverview &amp; Gadsden'!Y23+'Saint Clare''s'!Y7+Landmark!Y7+'Saint Mary''s Passaic'!Y7+'Southern Regional'!Y7+Lehigh!Y7+'St Michael''s'!Y7+'St Michael''s'!Y13+'St Michael''s'!Y19+'St Michael''s'!Y25+'St Michael''s'!Y31+'Reddy Dev.'!Y7+Mission!Y7+Coshocton!Y7+'Garden City'!Y7+'Garden City'!Y23+'Garden City'!Y39+Suburban!Y7+Suburban!Y13+Suburban!Y29+Suburban!Y35+'Lake Huron'!Y7+'Lake Huron'!Y13+'Lake Huron'!Y29+'Lake Huron'!Y35+'Providence &amp; St John'!Y7+'Providence &amp; St John'!Y23+'East Liverpool'!Y7+'East Liverpool'!Y29+'East Liverpool'!Y51+'East Liverpool'!Y73+'St Joe &amp; St Mary''s'!Y7+'St Joe &amp; St Mary''s'!Y23+'St Joe &amp; St Mary''s'!Y39+'St Joe &amp; St Mary''s'!Y55+'St Joe &amp; St Mary''s'!Y71+'St Joe &amp; St Mary''s'!Y87+'St Joe &amp; St Mary''s'!Y103+Illinois!Y7+Illinois!Y23+Illinois!Y39+Illinois!Y55+Illinois!Y71+Illinois!Y87+Illinois!Y103+Illinois!Y119+Illinois!Y135+Illinois!Y151+Illinois!Y167+Illinois!Y183</f>
        <v/>
      </c>
      <c r="AC326" s="182">
        <f>AC8+AC24+AC40+AC57+AC73+AC89+AC105+AC121+AC137+AC153+AC169+AC179+AC195+AC211+AC227+AC243+AC259+AC275+AC291+AC307+Centinela!Z7+Centinela!Z31+Centinela!Z55+'Encino-Garden Grove'!Z8+'Encino-Garden Grove'!Z15+'Encino-Garden Grove'!Z22+'Encino-Garden Grove'!Z29+'Encino-Garden Grove'!Z74+'Encino-Garden Grove'!Z81+'Encino-Garden Grove'!Z88+'Encino-Garden Grove'!Z95+'St. Francis'!Z7+'St. Francis'!Z13+'St. Francis'!Z19+'St. Francis'!Z32+'St. Francis'!Z45+Alvarado!Z7+Alvarado!Z13+Pampa!Z7+Roxborough!Z7+'Lower Bucks'!Z8+'Lower Bucks'!Z14+'Lower Bucks'!Z20+'Dallas Medical Center'!Z7+Harlingen!Z7+Knapp!Z7+Knapp!Z22+Glendora!Z7+RHRI!Z7+Monroe!Z7+'Saint Mary''s Reno'!Z7+'Saint Mary''s Reno'!Z29+'Saint Mary''s Reno'!Z35+'Saint Mary''s Reno'!Z41+'Saint Mary''s Reno'!Z63+'Saint Mary''s Reno'!Z84+'North Vista'!Z8+'North Vista'!Z26+'Dallas Regional'!Z7+'Riverview &amp; Gadsden'!Z7+'Riverview &amp; Gadsden'!Z23+'Saint Clare''s'!Z7+Landmark!Z7+'Saint Mary''s Passaic'!Z7+'Southern Regional'!Z7+Lehigh!Z7+'St Michael''s'!Z7+'St Michael''s'!Z13+'St Michael''s'!Z19+'St Michael''s'!Z25+'St Michael''s'!Z31+'Reddy Dev.'!Z7+Mission!Z7+Coshocton!Z7+'Garden City'!Z7+'Garden City'!Z23+'Garden City'!Z39+Suburban!Z7+Suburban!Z13+Suburban!Z29+Suburban!Z35+'Lake Huron'!Z7+'Lake Huron'!Z13+'Lake Huron'!Z29+'Lake Huron'!Z35+'Providence &amp; St John'!Z7+'Providence &amp; St John'!Z23+'East Liverpool'!Z7+'East Liverpool'!Z29+'East Liverpool'!Z51+'East Liverpool'!Z73+'St Joe &amp; St Mary''s'!Z7+'St Joe &amp; St Mary''s'!Z23+'St Joe &amp; St Mary''s'!Z39+'St Joe &amp; St Mary''s'!Z55+'St Joe &amp; St Mary''s'!Z71+'St Joe &amp; St Mary''s'!Z87+'St Joe &amp; St Mary''s'!Z103+Illinois!Z7+Illinois!Z23+Illinois!Z39+Illinois!Z55+Illinois!Z71+Illinois!Z87+Illinois!Z103+Illinois!Z119+Illinois!Z135+Illinois!Z151+Illinois!Z167+Illinois!Z183</f>
        <v/>
      </c>
      <c r="AD326" s="182">
        <f>AD8+AD24+AD40+AD57+AD73+AD89+AD105+AD121+AD137+AD153+AD169+AD179+AD195+AD211+AD227+AD243+AD259+AD275+AD291+AD307+Centinela!AA7+Centinela!AA31+Centinela!AA55+'Encino-Garden Grove'!AA8+'Encino-Garden Grove'!AA15+'Encino-Garden Grove'!AA22+'Encino-Garden Grove'!AA29+'Encino-Garden Grove'!AA74+'Encino-Garden Grove'!AA81+'Encino-Garden Grove'!AA88+'Encino-Garden Grove'!AA95+'St. Francis'!AA7+'St. Francis'!AA13+'St. Francis'!AA19+'St. Francis'!AA32+'St. Francis'!AA45+Alvarado!AA7+Alvarado!AA13+Pampa!AA7+Roxborough!AA7+'Lower Bucks'!AA8+'Lower Bucks'!AA14+'Lower Bucks'!AA20+'Dallas Medical Center'!AA7+Harlingen!AA7+Knapp!AA7+Knapp!AA22+Glendora!AA7+RHRI!AA7+Monroe!AA7+'Saint Mary''s Reno'!AA7+'Saint Mary''s Reno'!AA29+'Saint Mary''s Reno'!AA35+'Saint Mary''s Reno'!AA41+'Saint Mary''s Reno'!AA63+'Saint Mary''s Reno'!AA84+'North Vista'!AA8+'North Vista'!AA26+'Dallas Regional'!AA7+'Riverview &amp; Gadsden'!AA7+'Riverview &amp; Gadsden'!AA23+'Saint Clare''s'!AA7+Landmark!AA7+'Saint Mary''s Passaic'!AA7+'Southern Regional'!AA7+Lehigh!AA7+'St Michael''s'!AA7+'St Michael''s'!AA13+'St Michael''s'!AA19+'St Michael''s'!AA25+'St Michael''s'!AA31+'Reddy Dev.'!AA7+Mission!AA7+Coshocton!AA7+'Garden City'!AA7+'Garden City'!AA23+'Garden City'!AA39+Suburban!AA7+Suburban!AA13+Suburban!AA29+Suburban!AA35+'Lake Huron'!AA7+'Lake Huron'!AA13+'Lake Huron'!AA29+'Lake Huron'!AA35+'Providence &amp; St John'!AA7+'Providence &amp; St John'!AA23+'East Liverpool'!AA7+'East Liverpool'!AA29+'East Liverpool'!AA51+'East Liverpool'!AA73+'St Joe &amp; St Mary''s'!AA7+'St Joe &amp; St Mary''s'!AA23+'St Joe &amp; St Mary''s'!AA39+'St Joe &amp; St Mary''s'!AA55+'St Joe &amp; St Mary''s'!AA71+'St Joe &amp; St Mary''s'!AA87+'St Joe &amp; St Mary''s'!AA103+Illinois!AA7+Illinois!AA23+Illinois!AA39+Illinois!AA55+Illinois!AA71+Illinois!AA87+Illinois!AA103+Illinois!AA119+Illinois!AA135+Illinois!AA151+Illinois!AA167+Illinois!AA183</f>
        <v/>
      </c>
      <c r="AE326" s="182">
        <f>AE8+AE24+AE40+AE57+AE73+AE89+AE105+AE121+AE137+AE153+AE169+AE179+AE195+AE211+AE227+AE243+AE259+AE275+AE291+AE307+Centinela!AB7+Centinela!AB31+Centinela!AB55+'Encino-Garden Grove'!AB8+'Encino-Garden Grove'!AB15+'Encino-Garden Grove'!AB22+'Encino-Garden Grove'!AB29+'Encino-Garden Grove'!AB74+'Encino-Garden Grove'!AB81+'Encino-Garden Grove'!AB88+'Encino-Garden Grove'!AB95+'St. Francis'!AB7+'St. Francis'!AB13+'St. Francis'!AB19+'St. Francis'!AB32+'St. Francis'!AB45+Alvarado!AB7+Alvarado!AB13+Pampa!AB7+Roxborough!AB7+'Lower Bucks'!AB8+'Lower Bucks'!AB14+'Lower Bucks'!AB20+'Dallas Medical Center'!AB7+Harlingen!AB7+Knapp!AB7+Knapp!AB22+Glendora!AB7+RHRI!AB7+Monroe!AB7+'Saint Mary''s Reno'!AB7+'Saint Mary''s Reno'!AB29+'Saint Mary''s Reno'!AB35+'Saint Mary''s Reno'!AB41+'Saint Mary''s Reno'!AB63+'Saint Mary''s Reno'!AB84+'North Vista'!AB8+'North Vista'!AB26+'Dallas Regional'!AB7+'Riverview &amp; Gadsden'!AB7+'Riverview &amp; Gadsden'!AB23+'Saint Clare''s'!AB7+Landmark!AB7+'Saint Mary''s Passaic'!AB7+'Southern Regional'!AB7+Lehigh!AB7+'St Michael''s'!AB7+'St Michael''s'!AB13+'St Michael''s'!AB19+'St Michael''s'!AB25+'St Michael''s'!AB31+'Reddy Dev.'!AB7+Mission!AB7+Coshocton!AB7+'Garden City'!AB7+'Garden City'!AB23+'Garden City'!AB39+Suburban!AB7+Suburban!AB13+Suburban!AB29+Suburban!AB35+'Lake Huron'!AB7+'Lake Huron'!AB13+'Lake Huron'!AB29+'Lake Huron'!AB35+'Providence &amp; St John'!AB7+'Providence &amp; St John'!AB23+'East Liverpool'!AB7+'East Liverpool'!AB29+'East Liverpool'!AB51+'East Liverpool'!AB73+'St Joe &amp; St Mary''s'!AB7+'St Joe &amp; St Mary''s'!AB23+'St Joe &amp; St Mary''s'!AB39+'St Joe &amp; St Mary''s'!AB55+'St Joe &amp; St Mary''s'!AB71+'St Joe &amp; St Mary''s'!AB87+'St Joe &amp; St Mary''s'!AB103+Illinois!AB7+Illinois!AB23+Illinois!AB39+Illinois!AB55+Illinois!AB71+Illinois!AB87+Illinois!AB103+Illinois!AB119+Illinois!AB135+Illinois!AB151+Illinois!AB167+Illinois!AB183</f>
        <v/>
      </c>
      <c r="AF326" s="182">
        <f>AF8+AF24+AF40+AF57+AF73+AF89+AF105+AF121+AF137+AF153+AF169+AF179+AF195+AF211+AF227+AF243+AF259+AF275+AF291+AF307+Centinela!AC7+Centinela!AC31+Centinela!AC55+'Encino-Garden Grove'!AC8+'Encino-Garden Grove'!AC15+'Encino-Garden Grove'!AC22+'Encino-Garden Grove'!AC29+'Encino-Garden Grove'!AC74+'Encino-Garden Grove'!AC81+'Encino-Garden Grove'!AC88+'Encino-Garden Grove'!AC95+'St. Francis'!AC7+'St. Francis'!AC13+'St. Francis'!AC19+'St. Francis'!AC32+'St. Francis'!AC45+Alvarado!AC7+Alvarado!AC13+Pampa!AC7+Roxborough!AC7+'Lower Bucks'!AC8+'Lower Bucks'!AC14+'Lower Bucks'!AC20+'Dallas Medical Center'!AC7+Harlingen!AC7+Knapp!AC7+Knapp!AC22+Glendora!AC7+RHRI!AC7+Monroe!AC7+'Saint Mary''s Reno'!AC7+'Saint Mary''s Reno'!AC29+'Saint Mary''s Reno'!AC35+'Saint Mary''s Reno'!AC41+'Saint Mary''s Reno'!AC63+'Saint Mary''s Reno'!AC84+'North Vista'!AC8+'North Vista'!AC26+'Dallas Regional'!AC7+'Riverview &amp; Gadsden'!AC7+'Riverview &amp; Gadsden'!AC23+'Saint Clare''s'!AC7+Landmark!AC7+'Saint Mary''s Passaic'!AC7+'Southern Regional'!AC7+Lehigh!AC7+'St Michael''s'!AC7+'St Michael''s'!AC13+'St Michael''s'!AC19+'St Michael''s'!AC25+'St Michael''s'!AC31+'Reddy Dev.'!AC7+Mission!AC7+Coshocton!AC7+'Garden City'!AC7+'Garden City'!AC23+'Garden City'!AC39+Suburban!AC7+Suburban!AC13+Suburban!AC29+Suburban!AC35+'Lake Huron'!AC7+'Lake Huron'!AC13+'Lake Huron'!AC29+'Lake Huron'!AC35+'Providence &amp; St John'!AC7+'Providence &amp; St John'!AC23+'East Liverpool'!AC7+'East Liverpool'!AC29+'East Liverpool'!AC51+'East Liverpool'!AC73+'St Joe &amp; St Mary''s'!AC7+'St Joe &amp; St Mary''s'!AC23+'St Joe &amp; St Mary''s'!AC39+'St Joe &amp; St Mary''s'!AC55+'St Joe &amp; St Mary''s'!AC71+'St Joe &amp; St Mary''s'!AC87+'St Joe &amp; St Mary''s'!AC103+Illinois!AC7+Illinois!AC23+Illinois!AC39+Illinois!AC55+Illinois!AC71+Illinois!AC87+Illinois!AC103+Illinois!AC119+Illinois!AC135+Illinois!AC151+Illinois!AC167+Illinois!AC183</f>
        <v/>
      </c>
      <c r="AG326" s="182">
        <f>AG8+AG24+AG40+AG57+AG73+AG89+AG105+AG121+AG137+AG153+AG169+AG179+AG195+AG211+AG227+AG243+AG259+AG275+AG291+AG307+Centinela!AD7+Centinela!AD31+Centinela!AD55+'Encino-Garden Grove'!AD8+'Encino-Garden Grove'!AD15+'Encino-Garden Grove'!AD22+'Encino-Garden Grove'!AD29+'Encino-Garden Grove'!AD74+'Encino-Garden Grove'!AD81+'Encino-Garden Grove'!AD88+'Encino-Garden Grove'!AD95+'St. Francis'!AD7+'St. Francis'!AD13+'St. Francis'!AD19+'St. Francis'!AD32+'St. Francis'!AD45+Alvarado!AD7+Alvarado!AD13+Pampa!AD7+Roxborough!AD7+'Lower Bucks'!AD8+'Lower Bucks'!AD14+'Lower Bucks'!AD20+'Dallas Medical Center'!AD7+Harlingen!AD7+Knapp!AD7+Knapp!AD22+Glendora!AD7+RHRI!AD7+Monroe!AD7+'Saint Mary''s Reno'!AD7+'Saint Mary''s Reno'!AD29+'Saint Mary''s Reno'!AD35+'Saint Mary''s Reno'!AD41+'Saint Mary''s Reno'!AD63+'Saint Mary''s Reno'!AD84+'North Vista'!AD8+'North Vista'!AD26+'Dallas Regional'!AD7+'Riverview &amp; Gadsden'!AD7+'Riverview &amp; Gadsden'!AD23+'Saint Clare''s'!AD7+Landmark!AD7+'Saint Mary''s Passaic'!AD7+'Southern Regional'!AD7+Lehigh!AD7+'St Michael''s'!AD7+'St Michael''s'!AD13+'St Michael''s'!AD19+'St Michael''s'!AD25+'St Michael''s'!AD31+'Reddy Dev.'!AD7+Mission!AD7+Coshocton!AD7+'Garden City'!AD7+'Garden City'!AD23+'Garden City'!AD39+Suburban!AD7+Suburban!AD13+Suburban!AD29+Suburban!AD35+'Lake Huron'!AD7+'Lake Huron'!AD13+'Lake Huron'!AD29+'Lake Huron'!AD35+'Providence &amp; St John'!AD7+'Providence &amp; St John'!AD23+'East Liverpool'!AD7+'East Liverpool'!AD29+'East Liverpool'!AD51+'East Liverpool'!AD73+'St Joe &amp; St Mary''s'!AD7+'St Joe &amp; St Mary''s'!AD23+'St Joe &amp; St Mary''s'!AD39+'St Joe &amp; St Mary''s'!AD55+'St Joe &amp; St Mary''s'!AD71+'St Joe &amp; St Mary''s'!AD87+'St Joe &amp; St Mary''s'!AD103+Illinois!AD7+Illinois!AD23+Illinois!AD39+Illinois!AD55+Illinois!AD71+Illinois!AD87+Illinois!AD103+Illinois!AD119+Illinois!AD135+Illinois!AD151+Illinois!AD167+Illinois!AD183</f>
        <v/>
      </c>
      <c r="AH326" s="182">
        <f>AH8+AH24+AH40+AH57+AH73+AH89+AH105+AH121+AH137+AH153+AH169+AH179+AH195+AH211+AH227+AH243+AH259+AH275+AH291+AH307+Centinela!AE7+Centinela!AE31+Centinela!AE55+'Encino-Garden Grove'!AE8+'Encino-Garden Grove'!AE15+'Encino-Garden Grove'!AE22+'Encino-Garden Grove'!AE29+'Encino-Garden Grove'!AE74+'Encino-Garden Grove'!AE81+'Encino-Garden Grove'!AE88+'Encino-Garden Grove'!AE95+'St. Francis'!AE7+'St. Francis'!AE13+'St. Francis'!AE19+'St. Francis'!AE32+'St. Francis'!AE45+Alvarado!AE7+Alvarado!AE13+Pampa!AE7+Roxborough!AE7+'Lower Bucks'!AE8+'Lower Bucks'!AE14+'Lower Bucks'!AE20+'Dallas Medical Center'!AE7+Harlingen!AE7+Knapp!AE7+Knapp!AE22+Glendora!AE7+RHRI!AE7+Monroe!AE7+'Saint Mary''s Reno'!AE7+'Saint Mary''s Reno'!AE29+'Saint Mary''s Reno'!AE35+'Saint Mary''s Reno'!AE41+'Saint Mary''s Reno'!AE63+'Saint Mary''s Reno'!AE84+'North Vista'!AE8+'North Vista'!AE26+'Dallas Regional'!AE7+'Riverview &amp; Gadsden'!AE7+'Riverview &amp; Gadsden'!AE23+'Saint Clare''s'!AE7+Landmark!AE7+'Saint Mary''s Passaic'!AE7+'Southern Regional'!AE7+Lehigh!AE7+'St Michael''s'!AE7+'St Michael''s'!AE13+'St Michael''s'!AE19+'St Michael''s'!AE25+'St Michael''s'!AE31+'Reddy Dev.'!AE7+Mission!AE7+Coshocton!AE7+'Garden City'!AE7+'Garden City'!AE23+'Garden City'!AE39+Suburban!AE7+Suburban!AE13+Suburban!AE29+Suburban!AE35+'Lake Huron'!AE7+'Lake Huron'!AE13+'Lake Huron'!AE29+'Lake Huron'!AE35+'Providence &amp; St John'!AE7+'Providence &amp; St John'!AE23+'East Liverpool'!AE7+'East Liverpool'!AE29+'East Liverpool'!AE51+'East Liverpool'!AE73+'St Joe &amp; St Mary''s'!AE7+'St Joe &amp; St Mary''s'!AE23+'St Joe &amp; St Mary''s'!AE39+'St Joe &amp; St Mary''s'!AE55+'St Joe &amp; St Mary''s'!AE71+'St Joe &amp; St Mary''s'!AE87+'St Joe &amp; St Mary''s'!AE103+Illinois!AE7+Illinois!AE23+Illinois!AE39+Illinois!AE55+Illinois!AE71+Illinois!AE87+Illinois!AE103+Illinois!AE119+Illinois!AE135+Illinois!AE151+Illinois!AE167+Illinois!AE183</f>
        <v/>
      </c>
      <c r="AI326" s="182">
        <f>AI8+AI24+AI40+AI57+AI73+AI89+AI105+AI121+AI137+AI153+AI169+AI179+AI195+AI211+AI227+AI243+AI259+AI275+AI291+AI307+Centinela!AF7+Centinela!AF31+Centinela!AF55+'Encino-Garden Grove'!AF8+'Encino-Garden Grove'!AF15+'Encino-Garden Grove'!AF22+'Encino-Garden Grove'!AF29+'Encino-Garden Grove'!AF74+'Encino-Garden Grove'!AF81+'Encino-Garden Grove'!AF88+'Encino-Garden Grove'!AF95+'St. Francis'!AF7+'St. Francis'!AF13+'St. Francis'!AF19+'St. Francis'!AF32+'St. Francis'!AF45+Alvarado!AF7+Alvarado!AF13+Pampa!AF7+Roxborough!AF7+'Lower Bucks'!AF8+'Lower Bucks'!AF14+'Lower Bucks'!AF20+'Dallas Medical Center'!AF7+Harlingen!AF7+Knapp!AF7+Knapp!AF22+Glendora!AF7+RHRI!AF7+Monroe!AF7+'Saint Mary''s Reno'!AF7+'Saint Mary''s Reno'!AF29+'Saint Mary''s Reno'!AF35+'Saint Mary''s Reno'!AF41+'Saint Mary''s Reno'!AF63+'Saint Mary''s Reno'!AF84+'North Vista'!AF8+'North Vista'!AF26+'Dallas Regional'!AF7+'Riverview &amp; Gadsden'!AF7+'Riverview &amp; Gadsden'!AF23+'Saint Clare''s'!AF7+Landmark!AF7+'Saint Mary''s Passaic'!AF7+'Southern Regional'!AF7+Lehigh!AF7+'St Michael''s'!AF7+'St Michael''s'!AF13+'St Michael''s'!AF19+'St Michael''s'!AF25+'St Michael''s'!AF31+'Reddy Dev.'!AF7+Mission!AF7+Coshocton!AF7+'Garden City'!AF7+'Garden City'!AF23+'Garden City'!AF39+Suburban!AF7+Suburban!AF13+Suburban!AF29+Suburban!AF35+'Lake Huron'!AF7+'Lake Huron'!AF13+'Lake Huron'!AF29+'Lake Huron'!AF35+'Providence &amp; St John'!AF7+'Providence &amp; St John'!AF23+'East Liverpool'!AF7+'East Liverpool'!AF29+'East Liverpool'!AF51+'East Liverpool'!AF73+'St Joe &amp; St Mary''s'!AF7+'St Joe &amp; St Mary''s'!AF23+'St Joe &amp; St Mary''s'!AF39+'St Joe &amp; St Mary''s'!AF55+'St Joe &amp; St Mary''s'!AF71+'St Joe &amp; St Mary''s'!AF87+'St Joe &amp; St Mary''s'!AF103+Illinois!AF7+Illinois!AF23+Illinois!AF39+Illinois!AF55+Illinois!AF71+Illinois!AF87+Illinois!AF103+Illinois!AF119+Illinois!AF135+Illinois!AF151+Illinois!AF167+Illinois!AF183</f>
        <v/>
      </c>
      <c r="AJ326" s="182">
        <f>AJ8+AJ24+AJ40+AJ57+AJ73+AJ89+AJ105+AJ121+AJ137+AJ153+AJ169+AJ179+AJ195+AJ211+AJ227+AJ243+AJ259+AJ275+AJ291+AJ307+Centinela!AG7+Centinela!AG31+Centinela!AG55+'Encino-Garden Grove'!AG8+'Encino-Garden Grove'!AG15+'Encino-Garden Grove'!AG22+'Encino-Garden Grove'!AG29+'Encino-Garden Grove'!AG74+'Encino-Garden Grove'!AG81+'Encino-Garden Grove'!AG88+'Encino-Garden Grove'!AG95+'St. Francis'!AG7+'St. Francis'!AG13+'St. Francis'!AG19+'St. Francis'!AG32+'St. Francis'!AG45+Alvarado!AG7+Alvarado!AG13+Pampa!AG7+Roxborough!AG7+'Lower Bucks'!AG8+'Lower Bucks'!AG14+'Lower Bucks'!AG20+'Dallas Medical Center'!AG7+Harlingen!AG7+Knapp!AG7+Knapp!AG22+Glendora!AG7+RHRI!AG7+Monroe!AG7+'Saint Mary''s Reno'!AG7+'Saint Mary''s Reno'!AG29+'Saint Mary''s Reno'!AG35+'Saint Mary''s Reno'!AG41+'Saint Mary''s Reno'!AG63+'Saint Mary''s Reno'!AG84+'North Vista'!AG8+'North Vista'!AG26+'Dallas Regional'!AG7+'Riverview &amp; Gadsden'!AG7+'Riverview &amp; Gadsden'!AG23+'Saint Clare''s'!AG7+Landmark!AG7+'Saint Mary''s Passaic'!AG7+'Southern Regional'!AG7+Lehigh!AG7+'St Michael''s'!AG7+'St Michael''s'!AG13+'St Michael''s'!AG19+'St Michael''s'!AG25+'St Michael''s'!AG31+'Reddy Dev.'!AG7+Mission!AG7+Coshocton!AG7+'Garden City'!AG7+'Garden City'!AG23+'Garden City'!AG39+Suburban!AG7+Suburban!AG13+Suburban!AG29+Suburban!AG35+'Lake Huron'!AG7+'Lake Huron'!AG13+'Lake Huron'!AG29+'Lake Huron'!AG35+'Providence &amp; St John'!AG7+'Providence &amp; St John'!AG23+'East Liverpool'!AG7+'East Liverpool'!AG29+'East Liverpool'!AG51+'East Liverpool'!AG73+'St Joe &amp; St Mary''s'!AG7+'St Joe &amp; St Mary''s'!AG23+'St Joe &amp; St Mary''s'!AG39+'St Joe &amp; St Mary''s'!AG55+'St Joe &amp; St Mary''s'!AG71+'St Joe &amp; St Mary''s'!AG87+'St Joe &amp; St Mary''s'!AG103+Illinois!AG7+Illinois!AG23+Illinois!AG39+Illinois!AG55+Illinois!AG71+Illinois!AG87+Illinois!AG103+Illinois!AG119+Illinois!AG135+Illinois!AG151+Illinois!AG167+Illinois!AG183</f>
        <v/>
      </c>
      <c r="AK326" s="182">
        <f>AK8+AK24+AK40+AK57+AK73+AK89+AK105+AK121+AK137+AK153+AK169+AK179+AK195+AK211+AK227+AK243+AK259+AK275+AK291+AK307+Centinela!AH7+Centinela!AH31+Centinela!AH55+'Encino-Garden Grove'!AH8+'Encino-Garden Grove'!AH15+'Encino-Garden Grove'!AH22+'Encino-Garden Grove'!AH29+'Encino-Garden Grove'!AH74+'Encino-Garden Grove'!AH81+'Encino-Garden Grove'!AH88+'Encino-Garden Grove'!AH95+'St. Francis'!AH7+'St. Francis'!AH13+'St. Francis'!AH19+'St. Francis'!AH32+'St. Francis'!AH45+Alvarado!AH7+Alvarado!AH13+Pampa!AH7+Roxborough!AH7+'Lower Bucks'!AH8+'Lower Bucks'!AH14+'Lower Bucks'!AH20+'Dallas Medical Center'!AH7+Harlingen!AH7+Knapp!AH7+Knapp!AH22+Glendora!AH7+RHRI!AH7+Monroe!AH7+'Saint Mary''s Reno'!AH7+'Saint Mary''s Reno'!AH29+'Saint Mary''s Reno'!AH35+'Saint Mary''s Reno'!AH41+'Saint Mary''s Reno'!AH63+'Saint Mary''s Reno'!AH84+'North Vista'!AH8+'North Vista'!AH26+'Dallas Regional'!AH7+'Riverview &amp; Gadsden'!AH7+'Riverview &amp; Gadsden'!AH23+'Saint Clare''s'!AH7+Landmark!AH7+'Saint Mary''s Passaic'!AH7+'Southern Regional'!AH7+Lehigh!AH7+'St Michael''s'!AH7+'St Michael''s'!AH13+'St Michael''s'!AH19+'St Michael''s'!AH25+'St Michael''s'!AH31+'Reddy Dev.'!AH7+Mission!AH7+Coshocton!AH7+'Garden City'!AH7+'Garden City'!AH23+'Garden City'!AH39+Suburban!AH7+Suburban!AH13+Suburban!AH29+Suburban!AH35+'Lake Huron'!AH7+'Lake Huron'!AH13+'Lake Huron'!AH29+'Lake Huron'!AH35+'Providence &amp; St John'!AH7+'Providence &amp; St John'!AH23+'East Liverpool'!AH7+'East Liverpool'!AH29+'East Liverpool'!AH51+'East Liverpool'!AH73+'St Joe &amp; St Mary''s'!AH7+'St Joe &amp; St Mary''s'!AH23+'St Joe &amp; St Mary''s'!AH39+'St Joe &amp; St Mary''s'!AH55+'St Joe &amp; St Mary''s'!AH71+'St Joe &amp; St Mary''s'!AH87+'St Joe &amp; St Mary''s'!AH103+Illinois!AH7+Illinois!AH23+Illinois!AH39+Illinois!AH55+Illinois!AH71+Illinois!AH87+Illinois!AH103+Illinois!AH119+Illinois!AH135+Illinois!AH151+Illinois!AH167+Illinois!AH183</f>
        <v/>
      </c>
      <c r="AL326" s="182">
        <f>AL8+AL24+AL40+AL57+AL73+AL89+AL105+AL121+AL137+AL153+AL169+AL179+AL195+AL211+AL227+AL243+AL259+AL275+AL291+AL307+Centinela!AI7+Centinela!AI31+Centinela!AI55+'Encino-Garden Grove'!AI8+'Encino-Garden Grove'!AI15+'Encino-Garden Grove'!AI22+'Encino-Garden Grove'!AI29+'Encino-Garden Grove'!AI74+'Encino-Garden Grove'!AI81+'Encino-Garden Grove'!AI88+'Encino-Garden Grove'!AI95+'St. Francis'!AI7+'St. Francis'!AI13+'St. Francis'!AI19+'St. Francis'!AI32+'St. Francis'!AI45+Alvarado!AI7+Alvarado!AI13+Pampa!AI7+Roxborough!AI7+'Lower Bucks'!AI8+'Lower Bucks'!AI14+'Lower Bucks'!AI20+'Dallas Medical Center'!AI7+Harlingen!AI7+Knapp!AI7+Knapp!AI22+Glendora!AI7+RHRI!AI7+Monroe!AI7+'Saint Mary''s Reno'!AI7+'Saint Mary''s Reno'!AI29+'Saint Mary''s Reno'!AI35+'Saint Mary''s Reno'!AI41+'Saint Mary''s Reno'!AI63+'Saint Mary''s Reno'!AI84+'North Vista'!AI8+'North Vista'!AI26+'Dallas Regional'!AI7+'Riverview &amp; Gadsden'!AI7+'Riverview &amp; Gadsden'!AI23+'Saint Clare''s'!AI7+Landmark!AI7+'Saint Mary''s Passaic'!AI7+'Southern Regional'!AI7+Lehigh!AI7+'St Michael''s'!AI7+'St Michael''s'!AI13+'St Michael''s'!AI19+'St Michael''s'!AI25+'St Michael''s'!AI31+'Reddy Dev.'!AI7+Mission!AI7+Coshocton!AI7+'Garden City'!AI7+'Garden City'!AI23+'Garden City'!AI39+Suburban!AI7+Suburban!AI13+Suburban!AI29+Suburban!AI35+'Lake Huron'!AI7+'Lake Huron'!AI13+'Lake Huron'!AI29+'Lake Huron'!AI35+'Providence &amp; St John'!AI7+'Providence &amp; St John'!AI23+'East Liverpool'!AI7+'East Liverpool'!AI29+'East Liverpool'!AI51+'East Liverpool'!AI73+'St Joe &amp; St Mary''s'!AI7+'St Joe &amp; St Mary''s'!AI23+'St Joe &amp; St Mary''s'!AI39+'St Joe &amp; St Mary''s'!AI55+'St Joe &amp; St Mary''s'!AI71+'St Joe &amp; St Mary''s'!AI87+'St Joe &amp; St Mary''s'!AI103+Illinois!AI7+Illinois!AI23+Illinois!AI39+Illinois!AI55+Illinois!AI71+Illinois!AI87+Illinois!AI103+Illinois!AI119+Illinois!AI135+Illinois!AI151+Illinois!AI167+Illinois!AI183</f>
        <v/>
      </c>
      <c r="AM326" s="182">
        <f>AM8+AM24+AM40+AM57+AM73+AM89+AM105+AM121+AM137+AM153+AM169+AM179+AM195+AM211+AM227+AM243+AM259+AM275+AM291+AM307+Centinela!AJ7+Centinela!AJ31+Centinela!AJ55+'Encino-Garden Grove'!AJ8+'Encino-Garden Grove'!AJ15+'Encino-Garden Grove'!AJ22+'Encino-Garden Grove'!AJ29+'Encino-Garden Grove'!AJ74+'Encino-Garden Grove'!AJ81+'Encino-Garden Grove'!AJ88+'Encino-Garden Grove'!AJ95+'St. Francis'!AJ7+'St. Francis'!AJ13+'St. Francis'!AJ19+'St. Francis'!AJ32+'St. Francis'!AJ45+Alvarado!AJ7+Alvarado!AJ13+Pampa!AJ7+Roxborough!AJ7+'Lower Bucks'!AJ8+'Lower Bucks'!AJ14+'Lower Bucks'!AJ20+'Dallas Medical Center'!AJ7+Harlingen!AJ7+Knapp!AJ7+Knapp!AJ22+Glendora!AJ7+RHRI!AJ7+Monroe!AJ7+'Saint Mary''s Reno'!AJ7+'Saint Mary''s Reno'!AJ29+'Saint Mary''s Reno'!AJ35+'Saint Mary''s Reno'!AJ41+'Saint Mary''s Reno'!AJ63+'Saint Mary''s Reno'!AJ84+'North Vista'!AJ8+'North Vista'!AJ26+'Dallas Regional'!AJ7+'Riverview &amp; Gadsden'!AJ7+'Riverview &amp; Gadsden'!AJ23+'Saint Clare''s'!AJ7+Landmark!AJ7+'Saint Mary''s Passaic'!AJ7+'Southern Regional'!AJ7+Lehigh!AJ7+'St Michael''s'!AJ7+'St Michael''s'!AJ13+'St Michael''s'!AJ19+'St Michael''s'!AJ25+'St Michael''s'!AJ31+'Reddy Dev.'!AJ7+Mission!AJ7+Coshocton!AJ7+'Garden City'!AJ7+'Garden City'!AJ23+'Garden City'!AJ39+Suburban!AJ7+Suburban!AJ13+Suburban!AJ29+Suburban!AJ35+'Lake Huron'!AJ7+'Lake Huron'!AJ13+'Lake Huron'!AJ29+'Lake Huron'!AJ35+'Providence &amp; St John'!AJ7+'Providence &amp; St John'!AJ23+'East Liverpool'!AJ7+'East Liverpool'!AJ29+'East Liverpool'!AJ51+'East Liverpool'!AJ73+'St Joe &amp; St Mary''s'!AJ7+'St Joe &amp; St Mary''s'!AJ23+'St Joe &amp; St Mary''s'!AJ39+'St Joe &amp; St Mary''s'!AJ55+'St Joe &amp; St Mary''s'!AJ71+'St Joe &amp; St Mary''s'!AJ87+'St Joe &amp; St Mary''s'!AJ103+Illinois!AJ7+Illinois!AJ23+Illinois!AJ39+Illinois!AJ55+Illinois!AJ71+Illinois!AJ87+Illinois!AJ103+Illinois!AJ119+Illinois!AJ135+Illinois!AJ151+Illinois!AJ167+Illinois!AJ183</f>
        <v/>
      </c>
      <c r="AN326" s="182">
        <f>AN8+AN24+AN40+AN57+AN73+AN89+AN105+AN121+AN137+AN153+AN169+AN179+AN195+AN211+AN227+AN243+AN259+AN275+AN291+AN307+Centinela!AK7+Centinela!AK31+Centinela!AK55+'Encino-Garden Grove'!AK8+'Encino-Garden Grove'!AK15+'Encino-Garden Grove'!AK22+'Encino-Garden Grove'!AK29+'Encino-Garden Grove'!AK74+'Encino-Garden Grove'!AK81+'Encino-Garden Grove'!AK88+'Encino-Garden Grove'!AK95+'St. Francis'!AK7+'St. Francis'!AK13+'St. Francis'!AK19+'St. Francis'!AK32+'St. Francis'!AK45+Alvarado!AK7+Alvarado!AK13+Pampa!AK7+Roxborough!AK7+'Lower Bucks'!AK8+'Lower Bucks'!AK14+'Lower Bucks'!AK20+'Dallas Medical Center'!AK7+Harlingen!AK7+Knapp!AK7+Knapp!AK22+Glendora!AK7+RHRI!AK7+Monroe!AK7+'Saint Mary''s Reno'!AK7+'Saint Mary''s Reno'!AK29+'Saint Mary''s Reno'!AK35+'Saint Mary''s Reno'!AK41+'Saint Mary''s Reno'!AK63+'Saint Mary''s Reno'!AK84+'North Vista'!AK8+'North Vista'!AK26+'Dallas Regional'!AK7+'Riverview &amp; Gadsden'!AK7+'Riverview &amp; Gadsden'!AK23+'Saint Clare''s'!AK7+Landmark!AK7+'Saint Mary''s Passaic'!AK7+'Southern Regional'!AK7+Lehigh!AK7+'St Michael''s'!AK7+'St Michael''s'!AK13+'St Michael''s'!AK19+'St Michael''s'!AK25+'St Michael''s'!AK31+'Reddy Dev.'!AK7+Mission!AK7+Coshocton!AK7+'Garden City'!AK7+'Garden City'!AK23+'Garden City'!AK39+Suburban!AK7+Suburban!AK13+Suburban!AK29+Suburban!AK35+'Lake Huron'!AK7+'Lake Huron'!AK13+'Lake Huron'!AK29+'Lake Huron'!AK35+'Providence &amp; St John'!AK7+'Providence &amp; St John'!AK23+'East Liverpool'!AK7+'East Liverpool'!AK29+'East Liverpool'!AK51+'East Liverpool'!AK73+'St Joe &amp; St Mary''s'!AK7+'St Joe &amp; St Mary''s'!AK23+'St Joe &amp; St Mary''s'!AK39+'St Joe &amp; St Mary''s'!AK55+'St Joe &amp; St Mary''s'!AK71+'St Joe &amp; St Mary''s'!AK87+'St Joe &amp; St Mary''s'!AK103+Illinois!AK7+Illinois!AK23+Illinois!AK39+Illinois!AK55+Illinois!AK71+Illinois!AK87+Illinois!AK103+Illinois!AK119+Illinois!AK135+Illinois!AK151+Illinois!AK167+Illinois!AK183</f>
        <v/>
      </c>
      <c r="AO326" s="182">
        <f>AO8+AO24+AO40+AO57+AO73+AO89+AO105+AO121+AO137+AO153+AO169+AO179+AO195+AO211+AO227+AO243+AO259+AO275+AO291+AO307+Centinela!AL7+Centinela!AL31+Centinela!AL55+'Encino-Garden Grove'!AL8+'Encino-Garden Grove'!AL15+'Encino-Garden Grove'!AL22+'Encino-Garden Grove'!AL29+'Encino-Garden Grove'!AL74+'Encino-Garden Grove'!AL81+'Encino-Garden Grove'!AL88+'Encino-Garden Grove'!AL95+'St. Francis'!AL7+'St. Francis'!AL13+'St. Francis'!AL19+'St. Francis'!AL32+'St. Francis'!AL45+Alvarado!AL7+Alvarado!AL13+Pampa!AL7+Roxborough!AL7+'Lower Bucks'!AL8+'Lower Bucks'!AL14+'Lower Bucks'!AL20+'Dallas Medical Center'!AL7+Harlingen!AL7+Knapp!AL7+Knapp!AL22+Glendora!AL7+RHRI!AL7+Monroe!AL7+'Saint Mary''s Reno'!AL7+'Saint Mary''s Reno'!AL29+'Saint Mary''s Reno'!AL35+'Saint Mary''s Reno'!AL41+'Saint Mary''s Reno'!AL63+'Saint Mary''s Reno'!AL84+'North Vista'!AL8+'North Vista'!AL26+'Dallas Regional'!AL7+'Riverview &amp; Gadsden'!AL7+'Riverview &amp; Gadsden'!AL23+'Saint Clare''s'!AL7+Landmark!AL7+'Saint Mary''s Passaic'!AL7+'Southern Regional'!AL7+Lehigh!AL7+'St Michael''s'!AL7+'St Michael''s'!AL13+'St Michael''s'!AL19+'St Michael''s'!AL25+'St Michael''s'!AL31+'Reddy Dev.'!AL7+Mission!AL7+Coshocton!AL7+'Garden City'!AL7+'Garden City'!AL23+'Garden City'!AL39+Suburban!AL7+Suburban!AL13+Suburban!AL29+Suburban!AL35+'Lake Huron'!AL7+'Lake Huron'!AL13+'Lake Huron'!AL29+'Lake Huron'!AL35+'Providence &amp; St John'!AL7+'Providence &amp; St John'!AL23+'East Liverpool'!AL7+'East Liverpool'!AL29+'East Liverpool'!AL51+'East Liverpool'!AL73+'St Joe &amp; St Mary''s'!AL7+'St Joe &amp; St Mary''s'!AL23+'St Joe &amp; St Mary''s'!AL39+'St Joe &amp; St Mary''s'!AL55+'St Joe &amp; St Mary''s'!AL71+'St Joe &amp; St Mary''s'!AL87+'St Joe &amp; St Mary''s'!AL103+Illinois!AL7+Illinois!AL23+Illinois!AL39+Illinois!AL55+Illinois!AL71+Illinois!AL87+Illinois!AL103+Illinois!AL119+Illinois!AL135+Illinois!AL151+Illinois!AL167+Illinois!AL183</f>
        <v/>
      </c>
      <c r="AP326" s="182">
        <f>AP8+AP24+AP40+AP57+AP73+AP89+AP105+AP121+AP137+AP153+AP169+AP179+AP195+AP211+AP227+AP243+AP259+AP275+AP291+AP307+Centinela!AM7+Centinela!AM31+Centinela!AM55+'Encino-Garden Grove'!AM8+'Encino-Garden Grove'!AM15+'Encino-Garden Grove'!AM22+'Encino-Garden Grove'!AM29+'Encino-Garden Grove'!AM74+'Encino-Garden Grove'!AM81+'Encino-Garden Grove'!AM88+'Encino-Garden Grove'!AM95+'St. Francis'!AM7+'St. Francis'!AM13+'St. Francis'!AM19+'St. Francis'!AM32+'St. Francis'!AM45+Alvarado!AM7+Alvarado!AM13+Pampa!AM7+Roxborough!AM7+'Lower Bucks'!AM8+'Lower Bucks'!AM14+'Lower Bucks'!AM20+'Dallas Medical Center'!AM7+Harlingen!AM7+Knapp!AM7+Knapp!AM22+Glendora!AM7+RHRI!AM7+Monroe!AM7+'Saint Mary''s Reno'!AM7+'Saint Mary''s Reno'!AM29+'Saint Mary''s Reno'!AM35+'Saint Mary''s Reno'!AM41+'Saint Mary''s Reno'!AM63+'Saint Mary''s Reno'!AM84+'North Vista'!AM8+'North Vista'!AM26+'Dallas Regional'!AM7+'Riverview &amp; Gadsden'!AM7+'Riverview &amp; Gadsden'!AM23+'Saint Clare''s'!AM7+Landmark!AM7+'Saint Mary''s Passaic'!AM7+'Southern Regional'!AM7+Lehigh!AM7+'St Michael''s'!AM7+'St Michael''s'!AM13+'St Michael''s'!AM19+'St Michael''s'!AM25+'St Michael''s'!AM31+'Reddy Dev.'!AM7+Mission!AM7+Coshocton!AM7+'Garden City'!AM7+'Garden City'!AM23+'Garden City'!AM39+Suburban!AM7+Suburban!AM13+Suburban!AM29+Suburban!AM35+'Lake Huron'!AM7+'Lake Huron'!AM13+'Lake Huron'!AM29+'Lake Huron'!AM35+'Providence &amp; St John'!AM7+'Providence &amp; St John'!AM23+'East Liverpool'!AM7+'East Liverpool'!AM29+'East Liverpool'!AM51+'East Liverpool'!AM73+'St Joe &amp; St Mary''s'!AM7+'St Joe &amp; St Mary''s'!AM23+'St Joe &amp; St Mary''s'!AM39+'St Joe &amp; St Mary''s'!AM55+'St Joe &amp; St Mary''s'!AM71+'St Joe &amp; St Mary''s'!AM87+'St Joe &amp; St Mary''s'!AM103+Illinois!AM7+Illinois!AM23+Illinois!AM39+Illinois!AM55+Illinois!AM71+Illinois!AM87+Illinois!AM103+Illinois!AM119+Illinois!AM135+Illinois!AM151+Illinois!AM167+Illinois!AM183</f>
        <v/>
      </c>
      <c r="AQ326" s="182">
        <f>AQ8+AQ24+AQ40+AQ57+AQ73+AQ89+AQ105+AQ121+AQ137+AQ153+AQ169+AQ179+AQ195+AQ211+AQ227+AQ243+AQ259+AQ275+AQ291+AQ307+Centinela!AN7+Centinela!AN31+Centinela!AN55+'Encino-Garden Grove'!AN8+'Encino-Garden Grove'!AN15+'Encino-Garden Grove'!AN22+'Encino-Garden Grove'!AN29+'Encino-Garden Grove'!AN74+'Encino-Garden Grove'!AN81+'Encino-Garden Grove'!AN88+'Encino-Garden Grove'!AN95+'St. Francis'!AN7+'St. Francis'!AN13+'St. Francis'!AN19+'St. Francis'!AN32+'St. Francis'!AN45+Alvarado!AN7+Alvarado!AN13+Pampa!AN7+Roxborough!AN7+'Lower Bucks'!AN8+'Lower Bucks'!AN14+'Lower Bucks'!AN20+'Dallas Medical Center'!AN7+Harlingen!AN7+Knapp!AN7+Knapp!AN22+Glendora!AN7+RHRI!AN7+Monroe!AN7+'Saint Mary''s Reno'!AN7+'Saint Mary''s Reno'!AN29+'Saint Mary''s Reno'!AN35+'Saint Mary''s Reno'!AN41+'Saint Mary''s Reno'!AN63+'Saint Mary''s Reno'!AN84+'North Vista'!AN8+'North Vista'!AN26+'Dallas Regional'!AN7+'Riverview &amp; Gadsden'!AN7+'Riverview &amp; Gadsden'!AN23+'Saint Clare''s'!AN7+Landmark!AN7+'Saint Mary''s Passaic'!AN7+'Southern Regional'!AN7+Lehigh!AN7+'St Michael''s'!AN7+'St Michael''s'!AN13+'St Michael''s'!AN19+'St Michael''s'!AN25+'St Michael''s'!AN31+'Reddy Dev.'!AN7+Mission!AN7+Coshocton!AN7+'Garden City'!AN7+'Garden City'!AN23+'Garden City'!AN39+Suburban!AN7+Suburban!AN13+Suburban!AN29+Suburban!AN35+'Lake Huron'!AN7+'Lake Huron'!AN13+'Lake Huron'!AN29+'Lake Huron'!AN35+'Providence &amp; St John'!AN7+'Providence &amp; St John'!AN23+'East Liverpool'!AN7+'East Liverpool'!AN29+'East Liverpool'!AN51+'East Liverpool'!AN73+'St Joe &amp; St Mary''s'!AN7+'St Joe &amp; St Mary''s'!AN23+'St Joe &amp; St Mary''s'!AN39+'St Joe &amp; St Mary''s'!AN55+'St Joe &amp; St Mary''s'!AN71+'St Joe &amp; St Mary''s'!AN87+'St Joe &amp; St Mary''s'!AN103+Illinois!AN7+Illinois!AN23+Illinois!AN39+Illinois!AN55+Illinois!AN71+Illinois!AN87+Illinois!AN103+Illinois!AN119+Illinois!AN135+Illinois!AN151+Illinois!AN167+Illinois!AN183</f>
        <v/>
      </c>
      <c r="AR326" s="182">
        <f>AR8+AR24+AR40+AR57+AR73+AR89+AR105+AR121+AR137+AR153+AR169+AR179+AR195+AR211+AR227+AR243+AR259+AR275+AR291+AR307+Centinela!AO7+Centinela!AO31+Centinela!AO55+'Encino-Garden Grove'!AO8+'Encino-Garden Grove'!AO15+'Encino-Garden Grove'!AO22+'Encino-Garden Grove'!AO29+'Encino-Garden Grove'!AO74+'Encino-Garden Grove'!AO81+'Encino-Garden Grove'!AO88+'Encino-Garden Grove'!AO95+'St. Francis'!AO7+'St. Francis'!AO13+'St. Francis'!AO19+'St. Francis'!AO32+'St. Francis'!AO45+Alvarado!AO7+Alvarado!AO13+Pampa!AO7+Roxborough!AO7+'Lower Bucks'!AO8+'Lower Bucks'!AO14+'Lower Bucks'!AO20+'Dallas Medical Center'!AO7+Harlingen!AO7+Knapp!AO7+Knapp!AO22+Glendora!AO7+RHRI!AO7+Monroe!AO7+'Saint Mary''s Reno'!AO7+'Saint Mary''s Reno'!AO29+'Saint Mary''s Reno'!AO35+'Saint Mary''s Reno'!AO41+'Saint Mary''s Reno'!AO63+'Saint Mary''s Reno'!AO84+'North Vista'!AO8+'North Vista'!AO26+'Dallas Regional'!AO7+'Riverview &amp; Gadsden'!AO7+'Riverview &amp; Gadsden'!AO23+'Saint Clare''s'!AO7+Landmark!AO7+'Saint Mary''s Passaic'!AO7+'Southern Regional'!AO7+Lehigh!AO7+'St Michael''s'!AO7+'St Michael''s'!AO13+'St Michael''s'!AO19+'St Michael''s'!AO25+'St Michael''s'!AO31+'Reddy Dev.'!AO7+Mission!AO7+Coshocton!AO7+'Garden City'!AO7+'Garden City'!AO23+'Garden City'!AO39+Suburban!AO7+Suburban!AO13+Suburban!AO29+Suburban!AO35+'Lake Huron'!AO7+'Lake Huron'!AO13+'Lake Huron'!AO29+'Lake Huron'!AO35+'Providence &amp; St John'!AO7+'Providence &amp; St John'!AO23+'East Liverpool'!AO7+'East Liverpool'!AO29+'East Liverpool'!AO51+'East Liverpool'!AO73+'St Joe &amp; St Mary''s'!AO7+'St Joe &amp; St Mary''s'!AO23+'St Joe &amp; St Mary''s'!AO39+'St Joe &amp; St Mary''s'!AO55+'St Joe &amp; St Mary''s'!AO71+'St Joe &amp; St Mary''s'!AO87+'St Joe &amp; St Mary''s'!AO103+Illinois!AO7+Illinois!AO23+Illinois!AO39+Illinois!AO55+Illinois!AO71+Illinois!AO87+Illinois!AO103+Illinois!AO119+Illinois!AO135+Illinois!AO151+Illinois!AO167+Illinois!AO183</f>
        <v/>
      </c>
      <c r="AS326" s="182">
        <f>AS8+AS24+AS40+AS57+AS73+AS89+AS105+AS121+AS137+AS153+AS169+AS179+AS195+AS211+AS227+AS243+AS259+AS275+AS291+AS307+Centinela!AP7+Centinela!AP31+Centinela!AP55+'Encino-Garden Grove'!AP8+'Encino-Garden Grove'!AP15+'Encino-Garden Grove'!AP22+'Encino-Garden Grove'!AP29+'Encino-Garden Grove'!AP74+'Encino-Garden Grove'!AP81+'Encino-Garden Grove'!AP88+'Encino-Garden Grove'!AP95+'St. Francis'!AP7+'St. Francis'!AP13+'St. Francis'!AP19+'St. Francis'!AP32+'St. Francis'!AP45+Alvarado!AP7+Alvarado!AP13+Pampa!AP7+Roxborough!AP7+'Lower Bucks'!AP8+'Lower Bucks'!AP14+'Lower Bucks'!AP20+'Dallas Medical Center'!AP7+Harlingen!AP7+Knapp!AP7+Knapp!AP22+Glendora!AP7+RHRI!AP7+Monroe!AP7+'Saint Mary''s Reno'!AP7+'Saint Mary''s Reno'!AP29+'Saint Mary''s Reno'!AP35+'Saint Mary''s Reno'!AP41+'Saint Mary''s Reno'!AP63+'Saint Mary''s Reno'!AP84+'North Vista'!AP8+'North Vista'!AP26+'Dallas Regional'!AP7+'Riverview &amp; Gadsden'!AP7+'Riverview &amp; Gadsden'!AP23+'Saint Clare''s'!AP7+Landmark!AP7+'Saint Mary''s Passaic'!AP7+'Southern Regional'!AP7+Lehigh!AP7+'St Michael''s'!AP7+'St Michael''s'!AP13+'St Michael''s'!AP19+'St Michael''s'!AP25+'St Michael''s'!AP31+'Reddy Dev.'!AP7+Mission!AP7+Coshocton!AP7+'Garden City'!AP7+'Garden City'!AP23+'Garden City'!AP39+Suburban!AP7+Suburban!AP13+Suburban!AP29+Suburban!AP35+'Lake Huron'!AP7+'Lake Huron'!AP13+'Lake Huron'!AP29+'Lake Huron'!AP35+'Providence &amp; St John'!AP7+'Providence &amp; St John'!AP23+'East Liverpool'!AP7+'East Liverpool'!AP29+'East Liverpool'!AP51+'East Liverpool'!AP73+'St Joe &amp; St Mary''s'!AP7+'St Joe &amp; St Mary''s'!AP23+'St Joe &amp; St Mary''s'!AP39+'St Joe &amp; St Mary''s'!AP55+'St Joe &amp; St Mary''s'!AP71+'St Joe &amp; St Mary''s'!AP87+'St Joe &amp; St Mary''s'!AP103+Illinois!AP7+Illinois!AP23+Illinois!AP39+Illinois!AP55+Illinois!AP71+Illinois!AP87+Illinois!AP103+Illinois!AP119+Illinois!AP135+Illinois!AP151+Illinois!AP167+Illinois!AP183</f>
        <v/>
      </c>
      <c r="AT326" s="182">
        <f>AT8+AT24+AT40+AT57+AT73+AT89+AT105+AT121+AT137+AT153+AT169+AT179+AT195+AT211+AT227+AT243+AT259+AT275+AT291+AT307+Centinela!AQ7+Centinela!AQ31+Centinela!AQ55+'Encino-Garden Grove'!AQ8+'Encino-Garden Grove'!AQ15+'Encino-Garden Grove'!AQ22+'Encino-Garden Grove'!AQ29+'Encino-Garden Grove'!AQ74+'Encino-Garden Grove'!AQ81+'Encino-Garden Grove'!AQ88+'Encino-Garden Grove'!AQ95+'St. Francis'!AQ7+'St. Francis'!AQ13+'St. Francis'!AQ19+'St. Francis'!AQ32+'St. Francis'!AQ45+Alvarado!AQ7+Alvarado!AQ13+Pampa!AQ7+Roxborough!AQ7+'Lower Bucks'!AQ8+'Lower Bucks'!AQ14+'Lower Bucks'!AQ20+'Dallas Medical Center'!AQ7+Harlingen!AQ7+Knapp!AQ7+Knapp!AQ22+Glendora!AQ7+RHRI!AQ7+Monroe!AQ7+'Saint Mary''s Reno'!AQ7+'Saint Mary''s Reno'!AQ29+'Saint Mary''s Reno'!AQ35+'Saint Mary''s Reno'!AQ41+'Saint Mary''s Reno'!AQ63+'Saint Mary''s Reno'!AQ84+'North Vista'!AQ8+'North Vista'!AQ26+'Dallas Regional'!AQ7+'Riverview &amp; Gadsden'!AQ7+'Riverview &amp; Gadsden'!AQ23+'Saint Clare''s'!AQ7+Landmark!AQ7+'Saint Mary''s Passaic'!AQ7+'Southern Regional'!AQ7+Lehigh!AQ7+'St Michael''s'!AQ7+'St Michael''s'!AQ13+'St Michael''s'!AQ19+'St Michael''s'!AQ25+'St Michael''s'!AQ31+'Reddy Dev.'!AQ7+Mission!AQ7+Coshocton!AQ7+'Garden City'!AQ7+'Garden City'!AQ23+'Garden City'!AQ39+Suburban!AQ7+Suburban!AQ13+Suburban!AQ29+Suburban!AQ35+'Lake Huron'!AQ7+'Lake Huron'!AQ13+'Lake Huron'!AQ29+'Lake Huron'!AQ35+'Providence &amp; St John'!AQ7+'Providence &amp; St John'!AQ23+'East Liverpool'!AQ7+'East Liverpool'!AQ29+'East Liverpool'!AQ51+'East Liverpool'!AQ73+'St Joe &amp; St Mary''s'!AQ7+'St Joe &amp; St Mary''s'!AQ23+'St Joe &amp; St Mary''s'!AQ39+'St Joe &amp; St Mary''s'!AQ55+'St Joe &amp; St Mary''s'!AQ71+'St Joe &amp; St Mary''s'!AQ87+'St Joe &amp; St Mary''s'!AQ103+Illinois!AQ7+Illinois!AQ23+Illinois!AQ39+Illinois!AQ55+Illinois!AQ71+Illinois!AQ87+Illinois!AQ103+Illinois!AQ119+Illinois!AQ135+Illinois!AQ151+Illinois!AQ167+Illinois!AQ183</f>
        <v/>
      </c>
      <c r="AU326" s="182">
        <f>AU8+AU24+AU40+AU57+AU73+AU89+AU105+AU121+AU137+AU153+AU169+AU179+AU195+AU211+AU227+AU243+AU259+AU275+AU291+AU307+Centinela!AR7+Centinela!AR31+Centinela!AR55+'Encino-Garden Grove'!AR8+'Encino-Garden Grove'!AR15+'Encino-Garden Grove'!AR22+'Encino-Garden Grove'!AR29+'Encino-Garden Grove'!AR74+'Encino-Garden Grove'!AR81+'Encino-Garden Grove'!AR88+'Encino-Garden Grove'!AR95+'St. Francis'!AR7+'St. Francis'!AR13+'St. Francis'!AR19+'St. Francis'!AR32+'St. Francis'!AR45+Alvarado!AR7+Alvarado!AR13+Pampa!AR7+Roxborough!AR7+'Lower Bucks'!AR8+'Lower Bucks'!AR14+'Lower Bucks'!AR20+'Dallas Medical Center'!AR7+Harlingen!AR7+Knapp!AR7+Knapp!AR22+Glendora!AR7+RHRI!AR7+Monroe!AR7+'Saint Mary''s Reno'!AR7+'Saint Mary''s Reno'!AR29+'Saint Mary''s Reno'!AR35+'Saint Mary''s Reno'!AR41+'Saint Mary''s Reno'!AR63+'Saint Mary''s Reno'!AR84+'North Vista'!AR8+'North Vista'!AR26+'Dallas Regional'!AR7+'Riverview &amp; Gadsden'!AR7+'Riverview &amp; Gadsden'!AR23+'Saint Clare''s'!AR7+Landmark!AR7+'Saint Mary''s Passaic'!AR7+'Southern Regional'!AR7+Lehigh!AR7+'St Michael''s'!AR7+'St Michael''s'!AR13+'St Michael''s'!AR19+'St Michael''s'!AR25+'St Michael''s'!AR31+'Reddy Dev.'!AR7+Mission!AR7+Coshocton!AR7+'Garden City'!AR7+'Garden City'!AR23+'Garden City'!AR39+Suburban!AR7+Suburban!AR13+Suburban!AR29+Suburban!AR35+'Lake Huron'!AR7+'Lake Huron'!AR13+'Lake Huron'!AR29+'Lake Huron'!AR35+'Providence &amp; St John'!AR7+'Providence &amp; St John'!AR23+'East Liverpool'!AR7+'East Liverpool'!AR29+'East Liverpool'!AR51+'East Liverpool'!AR73+'St Joe &amp; St Mary''s'!AR7+'St Joe &amp; St Mary''s'!AR23+'St Joe &amp; St Mary''s'!AR39+'St Joe &amp; St Mary''s'!AR55+'St Joe &amp; St Mary''s'!AR71+'St Joe &amp; St Mary''s'!AR87+'St Joe &amp; St Mary''s'!AR103+Illinois!AR7+Illinois!AR23+Illinois!AR39+Illinois!AR55+Illinois!AR71+Illinois!AR87+Illinois!AR103+Illinois!AR119+Illinois!AR135+Illinois!AR151+Illinois!AR167+Illinois!AR183</f>
        <v/>
      </c>
      <c r="AV326" s="182">
        <f>AV8+AV24+AV40+AV57+AV73+AV89+AV105+AV121+AV137+AV153+AV169+AV179+AV195+AV211+AV227+AV243+AV259+AV275+AV291+AV307+Centinela!AS7+Centinela!AS31+Centinela!AS55+'Encino-Garden Grove'!AS8+'Encino-Garden Grove'!AS15+'Encino-Garden Grove'!AS22+'Encino-Garden Grove'!AS29+'Encino-Garden Grove'!AS74+'Encino-Garden Grove'!AS81+'Encino-Garden Grove'!AS88+'Encino-Garden Grove'!AS95+'St. Francis'!AS7+'St. Francis'!AS13+'St. Francis'!AS19+'St. Francis'!AS32+'St. Francis'!AS45+Alvarado!AS7+Alvarado!AS13+Pampa!AS7+Roxborough!AS7+'Lower Bucks'!AS8+'Lower Bucks'!AS14+'Lower Bucks'!AS20+'Dallas Medical Center'!AS7+Harlingen!AS7+Knapp!AS7+Knapp!AS22+Glendora!AS7+RHRI!AS7+Monroe!AS7+'Saint Mary''s Reno'!AS7+'Saint Mary''s Reno'!AS29+'Saint Mary''s Reno'!AS35+'Saint Mary''s Reno'!AS41+'Saint Mary''s Reno'!AS63+'Saint Mary''s Reno'!AS84+'North Vista'!AS8+'North Vista'!AS26+'Dallas Regional'!AS7+'Riverview &amp; Gadsden'!AS7+'Riverview &amp; Gadsden'!AS23+'Saint Clare''s'!AS7+Landmark!AS7+'Saint Mary''s Passaic'!AS7+'Southern Regional'!AS7+Lehigh!AS7+'St Michael''s'!AS7+'St Michael''s'!AS13+'St Michael''s'!AS19+'St Michael''s'!AS25+'St Michael''s'!AS31+'Reddy Dev.'!AS7+Mission!AS7+Coshocton!AS7+'Garden City'!AS7+'Garden City'!AS23+'Garden City'!AS39+Suburban!AS7+Suburban!AS13+Suburban!AS29+Suburban!AS35+'Lake Huron'!AS7+'Lake Huron'!AS13+'Lake Huron'!AS29+'Lake Huron'!AS35+'Providence &amp; St John'!AS7+'Providence &amp; St John'!AS23+'East Liverpool'!AS7+'East Liverpool'!AS29+'East Liverpool'!AS51+'East Liverpool'!AS73+'St Joe &amp; St Mary''s'!AS7+'St Joe &amp; St Mary''s'!AS23+'St Joe &amp; St Mary''s'!AS39+'St Joe &amp; St Mary''s'!AS55+'St Joe &amp; St Mary''s'!AS71+'St Joe &amp; St Mary''s'!AS87+'St Joe &amp; St Mary''s'!AS103+Illinois!AS7+Illinois!AS23+Illinois!AS39+Illinois!AS55+Illinois!AS71+Illinois!AS87+Illinois!AS103+Illinois!AS119+Illinois!AS135+Illinois!AS151+Illinois!AS167+Illinois!AS183</f>
        <v/>
      </c>
      <c r="AW326" s="182">
        <f>AW8+AW24+AW40+AW57+AW73+AW89+AW105+AW121+AW137+AW153+AW169+AW179+AW195+AW211+AW227+AW243+AW259+AW275+AW291+AW307+Centinela!AT7+Centinela!AT31+Centinela!AT55+'Encino-Garden Grove'!AT8+'Encino-Garden Grove'!AT15+'Encino-Garden Grove'!AT22+'Encino-Garden Grove'!AT29+'Encino-Garden Grove'!AT74+'Encino-Garden Grove'!AT81+'Encino-Garden Grove'!AT88+'Encino-Garden Grove'!AT95+'St. Francis'!AT7+'St. Francis'!AT13+'St. Francis'!AT19+'St. Francis'!AT32+'St. Francis'!AT45+Alvarado!AT7+Alvarado!AT13+Pampa!AT7+Roxborough!AT7+'Lower Bucks'!AT8+'Lower Bucks'!AT14+'Lower Bucks'!AT20+'Dallas Medical Center'!AT7+Harlingen!AT7+Knapp!AT7+Knapp!AT22+Glendora!AT7+RHRI!AT7+Monroe!AT7+'Saint Mary''s Reno'!AT7+'Saint Mary''s Reno'!AT29+'Saint Mary''s Reno'!AT35+'Saint Mary''s Reno'!AT41+'Saint Mary''s Reno'!AT63+'Saint Mary''s Reno'!AT84+'North Vista'!AT8+'North Vista'!AT26+'Dallas Regional'!AT7+'Riverview &amp; Gadsden'!AT7+'Riverview &amp; Gadsden'!AT23+'Saint Clare''s'!AT7+Landmark!AT7+'Saint Mary''s Passaic'!AT7+'Southern Regional'!AT7+Lehigh!AT7+'St Michael''s'!AT7+'St Michael''s'!AT13+'St Michael''s'!AT19+'St Michael''s'!AT25+'St Michael''s'!AT31+'Reddy Dev.'!AT7+Mission!AT7+Coshocton!AT7+'Garden City'!AT7+'Garden City'!AT23+'Garden City'!AT39+Suburban!AT7+Suburban!AT13+Suburban!AT29+Suburban!AT35+'Lake Huron'!AT7+'Lake Huron'!AT13+'Lake Huron'!AT29+'Lake Huron'!AT35+'Providence &amp; St John'!AT7+'Providence &amp; St John'!AT23+'East Liverpool'!AT7+'East Liverpool'!AT29+'East Liverpool'!AT51+'East Liverpool'!AT73+'St Joe &amp; St Mary''s'!AT7+'St Joe &amp; St Mary''s'!AT23+'St Joe &amp; St Mary''s'!AT39+'St Joe &amp; St Mary''s'!AT55+'St Joe &amp; St Mary''s'!AT71+'St Joe &amp; St Mary''s'!AT87+'St Joe &amp; St Mary''s'!AT103+Illinois!AT7+Illinois!AT23+Illinois!AT39+Illinois!AT55+Illinois!AT71+Illinois!AT87+Illinois!AT103+Illinois!AT119+Illinois!AT135+Illinois!AT151+Illinois!AT167+Illinois!AT183</f>
        <v/>
      </c>
      <c r="AX326" s="182">
        <f>AX8+AX24+AX40+AX57+AX73+AX89+AX105+AX121+AX137+AX153+AX169+AX179+AX195+AX211+AX227+AX243+AX259+AX275+AX291+AX307+Centinela!AU7+Centinela!AU31+Centinela!AU55+'Encino-Garden Grove'!AU8+'Encino-Garden Grove'!AU15+'Encino-Garden Grove'!AU22+'Encino-Garden Grove'!AU29+'Encino-Garden Grove'!AU74+'Encino-Garden Grove'!AU81+'Encino-Garden Grove'!AU88+'Encino-Garden Grove'!AU95+'St. Francis'!AU7+'St. Francis'!AU13+'St. Francis'!AU19+'St. Francis'!AU32+'St. Francis'!AU45+Alvarado!AU7+Alvarado!AU13+Pampa!AU7+Roxborough!AU7+'Lower Bucks'!AU8+'Lower Bucks'!AU14+'Lower Bucks'!AU20+'Dallas Medical Center'!AU7+Harlingen!AU7+Knapp!AU7+Knapp!AU22+Glendora!AU7+RHRI!AU7+Monroe!AU7+'Saint Mary''s Reno'!AU7+'Saint Mary''s Reno'!AU29+'Saint Mary''s Reno'!AU35+'Saint Mary''s Reno'!AU41+'Saint Mary''s Reno'!AU63+'Saint Mary''s Reno'!AU84+'North Vista'!AU8+'North Vista'!AU26+'Dallas Regional'!AU7+'Riverview &amp; Gadsden'!AU7+'Riverview &amp; Gadsden'!AU23+'Saint Clare''s'!AU7+Landmark!AU7+'Saint Mary''s Passaic'!AU7+'Southern Regional'!AU7+Lehigh!AU7+'St Michael''s'!AU7+'St Michael''s'!AU13+'St Michael''s'!AU19+'St Michael''s'!AU25+'St Michael''s'!AU31+'Reddy Dev.'!AU7+Mission!AU7+Coshocton!AU7+'Garden City'!AU7+'Garden City'!AU23+'Garden City'!AU39+Suburban!AU7+Suburban!AU13+Suburban!AU29+Suburban!AU35+'Lake Huron'!AU7+'Lake Huron'!AU13+'Lake Huron'!AU29+'Lake Huron'!AU35+'Providence &amp; St John'!AU7+'Providence &amp; St John'!AU23+'East Liverpool'!AU7+'East Liverpool'!AU29+'East Liverpool'!AU51+'East Liverpool'!AU73+'St Joe &amp; St Mary''s'!AU7+'St Joe &amp; St Mary''s'!AU23+'St Joe &amp; St Mary''s'!AU39+'St Joe &amp; St Mary''s'!AU55+'St Joe &amp; St Mary''s'!AU71+'St Joe &amp; St Mary''s'!AU87+'St Joe &amp; St Mary''s'!AU103+Illinois!AU7+Illinois!AU23+Illinois!AU39+Illinois!AU55+Illinois!AU71+Illinois!AU87+Illinois!AU103+Illinois!AU119+Illinois!AU135+Illinois!AU151+Illinois!AU167+Illinois!AU183</f>
        <v/>
      </c>
      <c r="AY326" s="182">
        <f>AY8+AY24+AY40+AY57+AY73+AY89+AY105+AY121+AY137+AY153+AY169+AY179+AY195+AY211+AY227+AY243+AY259+AY275+AY291+AY307+Centinela!AV7+Centinela!AV31+Centinela!AV55+'Encino-Garden Grove'!AV8+'Encino-Garden Grove'!AV15+'Encino-Garden Grove'!AV22+'Encino-Garden Grove'!AV29+'Encino-Garden Grove'!AV74+'Encino-Garden Grove'!AV81+'Encino-Garden Grove'!AV88+'Encino-Garden Grove'!AV95+'St. Francis'!AV7+'St. Francis'!AV13+'St. Francis'!AV19+'St. Francis'!AV32+'St. Francis'!AV45+Alvarado!AV7+Alvarado!AV13+Pampa!AV7+Roxborough!AV7+'Lower Bucks'!AV8+'Lower Bucks'!AV14+'Lower Bucks'!AV20+'Dallas Medical Center'!AV7+Harlingen!AV7+Knapp!AV7+Knapp!AV22+Glendora!AV7+RHRI!AV7+Monroe!AV7+'Saint Mary''s Reno'!AV7+'Saint Mary''s Reno'!AV29+'Saint Mary''s Reno'!AV35+'Saint Mary''s Reno'!AV41+'Saint Mary''s Reno'!AV63+'Saint Mary''s Reno'!AV84+'North Vista'!AV8+'North Vista'!AV26+'Dallas Regional'!AV7+'Riverview &amp; Gadsden'!AV7+'Riverview &amp; Gadsden'!AV23+'Saint Clare''s'!AV7+Landmark!AV7+'Saint Mary''s Passaic'!AV7+'Southern Regional'!AV7+Lehigh!AV7+'St Michael''s'!AV7+'St Michael''s'!AV13+'St Michael''s'!AV19+'St Michael''s'!AV25+'St Michael''s'!AV31+'Reddy Dev.'!AV7+Mission!AV7+Coshocton!AV7+'Garden City'!AV7+'Garden City'!AV23+'Garden City'!AV39+Suburban!AV7+Suburban!AV13+Suburban!AV29+Suburban!AV35+'Lake Huron'!AV7+'Lake Huron'!AV13+'Lake Huron'!AV29+'Lake Huron'!AV35+'Providence &amp; St John'!AV7+'Providence &amp; St John'!AV23+'East Liverpool'!AV7+'East Liverpool'!AV29+'East Liverpool'!AV51+'East Liverpool'!AV73+'St Joe &amp; St Mary''s'!AV7+'St Joe &amp; St Mary''s'!AV23+'St Joe &amp; St Mary''s'!AV39+'St Joe &amp; St Mary''s'!AV55+'St Joe &amp; St Mary''s'!AV71+'St Joe &amp; St Mary''s'!AV87+'St Joe &amp; St Mary''s'!AV103+Illinois!AV7+Illinois!AV23+Illinois!AV39+Illinois!AV55+Illinois!AV71+Illinois!AV87+Illinois!AV103+Illinois!AV119+Illinois!AV135+Illinois!AV151+Illinois!AV167+Illinois!AV183</f>
        <v/>
      </c>
      <c r="AZ326" s="182">
        <f>AZ8+AZ24+AZ40+AZ57+AZ73+AZ89+AZ105+AZ121+AZ137+AZ153+AZ169+AZ179+AZ195+AZ211+AZ227+AZ243+AZ259+AZ275+AZ291+AZ307+Centinela!AW7+Centinela!AW31+Centinela!AW55+'Encino-Garden Grove'!AW8+'Encino-Garden Grove'!AW15+'Encino-Garden Grove'!AW22+'Encino-Garden Grove'!AW29+'Encino-Garden Grove'!AW74+'Encino-Garden Grove'!AW81+'Encino-Garden Grove'!AW88+'Encino-Garden Grove'!AW95+'St. Francis'!AW7+'St. Francis'!AW13+'St. Francis'!AW19+'St. Francis'!AW32+'St. Francis'!AW45+Alvarado!AW7+Alvarado!AW13+Pampa!AW7+Roxborough!AW7+'Lower Bucks'!AW8+'Lower Bucks'!AW14+'Lower Bucks'!AW20+'Dallas Medical Center'!AW7+Harlingen!AW7+Knapp!AW7+Knapp!AW22+Glendora!AW7+RHRI!AW7+Monroe!AW7+'Saint Mary''s Reno'!AW7+'Saint Mary''s Reno'!AW29+'Saint Mary''s Reno'!AW35+'Saint Mary''s Reno'!AW41+'Saint Mary''s Reno'!AW63+'Saint Mary''s Reno'!AW84+'North Vista'!AW8+'North Vista'!AW26+'Dallas Regional'!AW7+'Riverview &amp; Gadsden'!AW7+'Riverview &amp; Gadsden'!AW23+'Saint Clare''s'!AW7+Landmark!AW7+'Saint Mary''s Passaic'!AW7+'Southern Regional'!AW7+Lehigh!AW7+'St Michael''s'!AW7+'St Michael''s'!AW13+'St Michael''s'!AW19+'St Michael''s'!AW25+'St Michael''s'!AW31+'Reddy Dev.'!AW7+Mission!AW7+Coshocton!AW7+'Garden City'!AW7+'Garden City'!AW23+'Garden City'!AW39+Suburban!AW7+Suburban!AW13+Suburban!AW29+Suburban!AW35+'Lake Huron'!AW7+'Lake Huron'!AW13+'Lake Huron'!AW29+'Lake Huron'!AW35+'Providence &amp; St John'!AW7+'Providence &amp; St John'!AW23+'East Liverpool'!AW7+'East Liverpool'!AW29+'East Liverpool'!AW51+'East Liverpool'!AW73+'St Joe &amp; St Mary''s'!AW7+'St Joe &amp; St Mary''s'!AW23+'St Joe &amp; St Mary''s'!AW39+'St Joe &amp; St Mary''s'!AW55+'St Joe &amp; St Mary''s'!AW71+'St Joe &amp; St Mary''s'!AW87+'St Joe &amp; St Mary''s'!AW103+Illinois!AW7+Illinois!AW23+Illinois!AW39+Illinois!AW55+Illinois!AW71+Illinois!AW87+Illinois!AW103+Illinois!AW119+Illinois!AW135+Illinois!AW151+Illinois!AW167+Illinois!AW183</f>
        <v/>
      </c>
      <c r="BA326" s="182">
        <f>BA8+BA24+BA40+BA57+BA73+BA89+BA105+BA121+BA137+BA153+BA169+BA179+BA195+BA211+BA227+BA243+BA259+BA275+BA291+BA307+Centinela!AX7+Centinela!AX31+Centinela!AX55+'Encino-Garden Grove'!AX8+'Encino-Garden Grove'!AX15+'Encino-Garden Grove'!AX22+'Encino-Garden Grove'!AX29+'Encino-Garden Grove'!AX74+'Encino-Garden Grove'!AX81+'Encino-Garden Grove'!AX88+'Encino-Garden Grove'!AX95+'St. Francis'!AX7+'St. Francis'!AX13+'St. Francis'!AX19+'St. Francis'!AX32+'St. Francis'!AX45+Alvarado!AX7+Alvarado!AX13+Pampa!AX7+Roxborough!AX7+'Lower Bucks'!AX8+'Lower Bucks'!AX14+'Lower Bucks'!AX20+'Dallas Medical Center'!AX7+Harlingen!AX7+Knapp!AX7+Knapp!AX22+Glendora!AX7+RHRI!AX7+Monroe!AX7+'Saint Mary''s Reno'!AX7+'Saint Mary''s Reno'!AX29+'Saint Mary''s Reno'!AX35+'Saint Mary''s Reno'!AX41+'Saint Mary''s Reno'!AX63+'Saint Mary''s Reno'!AX84+'North Vista'!AX8+'North Vista'!AX26+'Dallas Regional'!AX7+'Riverview &amp; Gadsden'!AX7+'Riverview &amp; Gadsden'!AX23+'Saint Clare''s'!AX7+Landmark!AX7+'Saint Mary''s Passaic'!AX7+'Southern Regional'!AX7+Lehigh!AX7+'St Michael''s'!AX7+'St Michael''s'!AX13+'St Michael''s'!AX19+'St Michael''s'!AX25+'St Michael''s'!AX31+'Reddy Dev.'!AX7+Mission!AX7+Coshocton!AX7+'Garden City'!AX7+'Garden City'!AX23+'Garden City'!AX39+Suburban!AX7+Suburban!AX13+Suburban!AX29+Suburban!AX35+'Lake Huron'!AX7+'Lake Huron'!AX13+'Lake Huron'!AX29+'Lake Huron'!AX35+'Providence &amp; St John'!AX7+'Providence &amp; St John'!AX23+'East Liverpool'!AX7+'East Liverpool'!AX29+'East Liverpool'!AX51+'East Liverpool'!AX73+'St Joe &amp; St Mary''s'!AX7+'St Joe &amp; St Mary''s'!AX23+'St Joe &amp; St Mary''s'!AX39+'St Joe &amp; St Mary''s'!AX55+'St Joe &amp; St Mary''s'!AX71+'St Joe &amp; St Mary''s'!AX87+'St Joe &amp; St Mary''s'!AX103+Illinois!AX7+Illinois!AX23+Illinois!AX39+Illinois!AX55+Illinois!AX71+Illinois!AX87+Illinois!AX103+Illinois!AX119+Illinois!AX135+Illinois!AX151+Illinois!AX167+Illinois!AX183</f>
        <v/>
      </c>
      <c r="BB326" s="182">
        <f>BB8+BB24+BB40+BB57+BB73+BB89+BB105+BB121+BB137+BB153+BB169+BB179+BB195+BB211+BB227+BB243+BB259+BB275+BB291+BB307+Centinela!AY7+Centinela!AY31+Centinela!AY55+'Encino-Garden Grove'!AY8+'Encino-Garden Grove'!AY15+'Encino-Garden Grove'!AY22+'Encino-Garden Grove'!AY29+'Encino-Garden Grove'!AY74+'Encino-Garden Grove'!AY81+'Encino-Garden Grove'!AY88+'Encino-Garden Grove'!AY95+'St. Francis'!AY7+'St. Francis'!AY13+'St. Francis'!AY19+'St. Francis'!AY32+'St. Francis'!AY45+Alvarado!AY7+Alvarado!AY13+Pampa!AY7+Roxborough!AY7+'Lower Bucks'!AY8+'Lower Bucks'!AY14+'Lower Bucks'!AY20+'Dallas Medical Center'!AY7+Harlingen!AY7+Knapp!AY7+Knapp!AY22+Glendora!AY7+RHRI!AY7+Monroe!AY7+'Saint Mary''s Reno'!AY7+'Saint Mary''s Reno'!AY29+'Saint Mary''s Reno'!AY35+'Saint Mary''s Reno'!AY41+'Saint Mary''s Reno'!AY63+'Saint Mary''s Reno'!AY84+'North Vista'!AY8+'North Vista'!AY26+'Dallas Regional'!AY7+'Riverview &amp; Gadsden'!AY7+'Riverview &amp; Gadsden'!AY23+'Saint Clare''s'!AY7+Landmark!AY7+'Saint Mary''s Passaic'!AY7+'Southern Regional'!AY7+Lehigh!AY7+'St Michael''s'!AY7+'St Michael''s'!AY13+'St Michael''s'!AY19+'St Michael''s'!AY25+'St Michael''s'!AY31+'Reddy Dev.'!AY7+Mission!AY7+Coshocton!AY7+'Garden City'!AY7+'Garden City'!AY23+'Garden City'!AY39+Suburban!AY7+Suburban!AY13+Suburban!AY29+Suburban!AY35+'Lake Huron'!AY7+'Lake Huron'!AY13+'Lake Huron'!AY29+'Lake Huron'!AY35+'Providence &amp; St John'!AY7+'Providence &amp; St John'!AY23+'East Liverpool'!AY7+'East Liverpool'!AY29+'East Liverpool'!AY51+'East Liverpool'!AY73+'St Joe &amp; St Mary''s'!AY7+'St Joe &amp; St Mary''s'!AY23+'St Joe &amp; St Mary''s'!AY39+'St Joe &amp; St Mary''s'!AY55+'St Joe &amp; St Mary''s'!AY71+'St Joe &amp; St Mary''s'!AY87+'St Joe &amp; St Mary''s'!AY103+Illinois!AY7+Illinois!AY23+Illinois!AY39+Illinois!AY55+Illinois!AY71+Illinois!AY87+Illinois!AY103+Illinois!AY119+Illinois!AY135+Illinois!AY151+Illinois!AY167+Illinois!AY183</f>
        <v/>
      </c>
      <c r="BC326" s="182">
        <f>BC8+BC24+BC40+BC57+BC73+BC89+BC105+BC121+BC137+BC153+BC169+BC179+BC195+BC211+BC227+BC243+BC259+BC275+BC291+BC307+Centinela!AZ7+Centinela!AZ31+Centinela!AZ55+'Encino-Garden Grove'!AZ8+'Encino-Garden Grove'!AZ15+'Encino-Garden Grove'!AZ22+'Encino-Garden Grove'!AZ29+'Encino-Garden Grove'!AZ74+'Encino-Garden Grove'!AZ81+'Encino-Garden Grove'!AZ88+'Encino-Garden Grove'!AZ95+'St. Francis'!AZ7+'St. Francis'!AZ13+'St. Francis'!AZ19+'St. Francis'!AZ32+'St. Francis'!AZ45+Alvarado!AZ7+Alvarado!AZ13+Pampa!AZ7+Roxborough!AZ7+'Lower Bucks'!AZ8+'Lower Bucks'!AZ14+'Lower Bucks'!AZ20+'Dallas Medical Center'!AZ7+Harlingen!AZ7+Knapp!AZ7+Knapp!AZ22+Glendora!AZ7+RHRI!AZ7+Monroe!AZ7+'Saint Mary''s Reno'!AZ7+'Saint Mary''s Reno'!AZ29+'Saint Mary''s Reno'!AZ35+'Saint Mary''s Reno'!AZ41+'Saint Mary''s Reno'!AZ63+'Saint Mary''s Reno'!AZ84+'North Vista'!AZ8+'North Vista'!AZ26+'Dallas Regional'!AZ7+'Riverview &amp; Gadsden'!AZ7+'Riverview &amp; Gadsden'!AZ23+'Saint Clare''s'!AZ7+Landmark!AZ7+'Saint Mary''s Passaic'!AZ7+'Southern Regional'!AZ7+Lehigh!AZ7+'St Michael''s'!AZ7+'St Michael''s'!AZ13+'St Michael''s'!AZ19+'St Michael''s'!AZ25+'St Michael''s'!AZ31+'Reddy Dev.'!AZ7+Mission!AZ7+Coshocton!AZ7+'Garden City'!AZ7+'Garden City'!AZ23+'Garden City'!AZ39+Suburban!AZ7+Suburban!AZ13+Suburban!AZ29+Suburban!AZ35+'Lake Huron'!AZ7+'Lake Huron'!AZ13+'Lake Huron'!AZ29+'Lake Huron'!AZ35+'Providence &amp; St John'!AZ7+'Providence &amp; St John'!AZ23+'East Liverpool'!AZ7+'East Liverpool'!AZ29+'East Liverpool'!AZ51+'East Liverpool'!AZ73+'St Joe &amp; St Mary''s'!AZ7+'St Joe &amp; St Mary''s'!AZ23+'St Joe &amp; St Mary''s'!AZ39+'St Joe &amp; St Mary''s'!AZ55+'St Joe &amp; St Mary''s'!AZ71+'St Joe &amp; St Mary''s'!AZ87+'St Joe &amp; St Mary''s'!AZ103+Illinois!AZ7+Illinois!AZ23+Illinois!AZ39+Illinois!AZ55+Illinois!AZ71+Illinois!AZ87+Illinois!AZ103+Illinois!AZ119+Illinois!AZ135+Illinois!AZ151+Illinois!AZ167+Illinois!AZ183</f>
        <v/>
      </c>
      <c r="BD326" s="182">
        <f>BD8+BD24+BD40+BD57+BD73+BD89+BD105+BD121+BD137+BD153+BD169+BD179+BD195+BD211+BD227+BD243+BD259+BD275+BD291+BD307+Centinela!BA7+Centinela!BA31+Centinela!BA55+'Encino-Garden Grove'!BA8+'Encino-Garden Grove'!BA15+'Encino-Garden Grove'!BA22+'Encino-Garden Grove'!BA29+'Encino-Garden Grove'!BA74+'Encino-Garden Grove'!BA81+'Encino-Garden Grove'!BA88+'Encino-Garden Grove'!BA95+'St. Francis'!BA7+'St. Francis'!BA13+'St. Francis'!BA19+'St. Francis'!BA32+'St. Francis'!BA45+Alvarado!BA7+Alvarado!BA13+Pampa!BA7+Roxborough!BA7+'Lower Bucks'!BA8+'Lower Bucks'!BA14+'Lower Bucks'!BA20+'Dallas Medical Center'!BA7+Harlingen!BA7+Knapp!BA7+Knapp!BA22+Glendora!BA7+RHRI!BA7+Monroe!BA7+'Saint Mary''s Reno'!BA7+'Saint Mary''s Reno'!BA29+'Saint Mary''s Reno'!BA35+'Saint Mary''s Reno'!BA41+'Saint Mary''s Reno'!BA63+'Saint Mary''s Reno'!BA84+'North Vista'!BA8+'North Vista'!BA26+'Dallas Regional'!BA7+'Riverview &amp; Gadsden'!BA7+'Riverview &amp; Gadsden'!BA23+'Saint Clare''s'!BA7+Landmark!BA7+'Saint Mary''s Passaic'!BA7+'Southern Regional'!BA7+Lehigh!BA7+'St Michael''s'!BA7+'St Michael''s'!BA13+'St Michael''s'!BA19+'St Michael''s'!BA25+'St Michael''s'!BA31+'Reddy Dev.'!BA7+Mission!BA7+Coshocton!BA7+'Garden City'!BA7+'Garden City'!BA23+'Garden City'!BA39+Suburban!BA7+Suburban!BA13+Suburban!BA29+Suburban!BA35+'Lake Huron'!BA7+'Lake Huron'!BA13+'Lake Huron'!BA29+'Lake Huron'!BA35+'Providence &amp; St John'!BA7+'Providence &amp; St John'!BA23+'East Liverpool'!BA7+'East Liverpool'!BA29+'East Liverpool'!BA51+'East Liverpool'!BA73+'St Joe &amp; St Mary''s'!BA7+'St Joe &amp; St Mary''s'!BA23+'St Joe &amp; St Mary''s'!BA39+'St Joe &amp; St Mary''s'!BA55+'St Joe &amp; St Mary''s'!BA71+'St Joe &amp; St Mary''s'!BA87+'St Joe &amp; St Mary''s'!BA103+Illinois!BA7+Illinois!BA23+Illinois!BA39+Illinois!BA55+Illinois!BA71+Illinois!BA87+Illinois!BA103+Illinois!BA119+Illinois!BA135+Illinois!BA151+Illinois!BA167+Illinois!BA183</f>
        <v/>
      </c>
      <c r="BE326" s="182">
        <f>BE8+BE24+BE40+BE57+BE73+BE89+BE105+BE121+BE137+BE153+BE169+BE179+BE195+BE211+BE227+BE243+BE259+BE275+BE291+BE307+Centinela!BB7+Centinela!BB31+Centinela!BB55+'Encino-Garden Grove'!BB8+'Encino-Garden Grove'!BB15+'Encino-Garden Grove'!BB22+'Encino-Garden Grove'!BB29+'Encino-Garden Grove'!BB74+'Encino-Garden Grove'!BB81+'Encino-Garden Grove'!BB88+'Encino-Garden Grove'!BB95+'St. Francis'!BB7+'St. Francis'!BB13+'St. Francis'!BB19+'St. Francis'!BB32+'St. Francis'!BB45+Alvarado!BB7+Alvarado!BB13+Pampa!BB7+Roxborough!BB7+'Lower Bucks'!BB8+'Lower Bucks'!BB14+'Lower Bucks'!BB20+'Dallas Medical Center'!BB7+Harlingen!BB7+Knapp!BB7+Knapp!BB22+Glendora!BB7+RHRI!BB7+Monroe!BB7+'Saint Mary''s Reno'!BB7+'Saint Mary''s Reno'!BB29+'Saint Mary''s Reno'!BB35+'Saint Mary''s Reno'!BB41+'Saint Mary''s Reno'!BB63+'Saint Mary''s Reno'!BB84+'North Vista'!BB8+'North Vista'!BB26+'Dallas Regional'!BB7+'Riverview &amp; Gadsden'!BB7+'Riverview &amp; Gadsden'!BB23+'Saint Clare''s'!BB7+Landmark!BB7+'Saint Mary''s Passaic'!BB7+'Southern Regional'!BB7+Lehigh!BB7+'St Michael''s'!BB7+'St Michael''s'!BB13+'St Michael''s'!BB19+'St Michael''s'!BB25+'St Michael''s'!BB31+'Reddy Dev.'!BB7+Mission!BB7+Coshocton!BB7+'Garden City'!BB7+'Garden City'!BB23+'Garden City'!BB39+Suburban!BB7+Suburban!BB13+Suburban!BB29+Suburban!BB35+'Lake Huron'!BB7+'Lake Huron'!BB13+'Lake Huron'!BB29+'Lake Huron'!BB35+'Providence &amp; St John'!BB7+'Providence &amp; St John'!BB23+'East Liverpool'!BB7+'East Liverpool'!BB29+'East Liverpool'!BB51+'East Liverpool'!BB73+'St Joe &amp; St Mary''s'!BB7+'St Joe &amp; St Mary''s'!BB23+'St Joe &amp; St Mary''s'!BB39+'St Joe &amp; St Mary''s'!BB55+'St Joe &amp; St Mary''s'!BB71+'St Joe &amp; St Mary''s'!BB87+'St Joe &amp; St Mary''s'!BB103+Illinois!BB7+Illinois!BB23+Illinois!BB39+Illinois!BB55+Illinois!BB71+Illinois!BB87+Illinois!BB103+Illinois!BB119+Illinois!BB135+Illinois!BB151+Illinois!BB167+Illinois!BB183</f>
        <v/>
      </c>
      <c r="BF326" s="182">
        <f>BF8+BF24+BF40+BF57+BF73+BF89+BF105+BF121+BF137+BF153+BF169+BF179+BF195+BF211+BF227+BF243+BF259+BF275+BF291+BF307+Centinela!BC7+Centinela!BC31+Centinela!BC55+'Encino-Garden Grove'!BC8+'Encino-Garden Grove'!BC15+'Encino-Garden Grove'!BC22+'Encino-Garden Grove'!BC29+'Encino-Garden Grove'!BC74+'Encino-Garden Grove'!BC81+'Encino-Garden Grove'!BC88+'Encino-Garden Grove'!BC95+'St. Francis'!BC7+'St. Francis'!BC13+'St. Francis'!BC19+'St. Francis'!BC32+'St. Francis'!BC45+Alvarado!BC7+Alvarado!BC13+Pampa!BC7+Roxborough!BC7+'Lower Bucks'!BC8+'Lower Bucks'!BC14+'Lower Bucks'!BC20+'Dallas Medical Center'!BC7+Harlingen!BC7+Knapp!BC7+Knapp!BC22+Glendora!BC7+RHRI!BC7+Monroe!BC7+'Saint Mary''s Reno'!BC7+'Saint Mary''s Reno'!BC29+'Saint Mary''s Reno'!BC35+'Saint Mary''s Reno'!BC41+'Saint Mary''s Reno'!BC63+'Saint Mary''s Reno'!BC84+'North Vista'!BC8+'North Vista'!BC26+'Dallas Regional'!BC7+'Riverview &amp; Gadsden'!BC7+'Riverview &amp; Gadsden'!BC23+'Saint Clare''s'!BC7+Landmark!BC7+'Saint Mary''s Passaic'!BC7+'Southern Regional'!BC7+Lehigh!BC7+'St Michael''s'!BC7+'St Michael''s'!BC13+'St Michael''s'!BC19+'St Michael''s'!BC25+'St Michael''s'!BC31+'Reddy Dev.'!BC7+Mission!BC7+Coshocton!BC7+'Garden City'!BC7+'Garden City'!BC23+'Garden City'!BC39+Suburban!BC7+Suburban!BC13+Suburban!BC29+Suburban!BC35+'Lake Huron'!BC7+'Lake Huron'!BC13+'Lake Huron'!BC29+'Lake Huron'!BC35+'Providence &amp; St John'!BC7+'Providence &amp; St John'!BC23+'East Liverpool'!BC7+'East Liverpool'!BC29+'East Liverpool'!BC51+'East Liverpool'!BC73+'St Joe &amp; St Mary''s'!BC7+'St Joe &amp; St Mary''s'!BC23+'St Joe &amp; St Mary''s'!BC39+'St Joe &amp; St Mary''s'!BC55+'St Joe &amp; St Mary''s'!BC71+'St Joe &amp; St Mary''s'!BC87+'St Joe &amp; St Mary''s'!BC103+Illinois!BC7+Illinois!BC23+Illinois!BC39+Illinois!BC55+Illinois!BC71+Illinois!BC87+Illinois!BC103+Illinois!BC119+Illinois!BC135+Illinois!BC151+Illinois!BC167+Illinois!BC183</f>
        <v/>
      </c>
      <c r="BG326" s="182">
        <f>BG8+BG24+BG40+BG57+BG73+BG89+BG105+BG121+BG137+BG153+BG169+BG179+BG195+BG211+BG227+BG243+BG259+BG275+BG291+BG307+Centinela!BD7+Centinela!BD31+Centinela!BD55+'Encino-Garden Grove'!BD8+'Encino-Garden Grove'!BD15+'Encino-Garden Grove'!BD22+'Encino-Garden Grove'!BD29+'Encino-Garden Grove'!BD74+'Encino-Garden Grove'!BD81+'Encino-Garden Grove'!BD88+'Encino-Garden Grove'!BD95+'St. Francis'!BD7+'St. Francis'!BD13+'St. Francis'!BD19+'St. Francis'!BD32+'St. Francis'!BD45+Alvarado!BD7+Alvarado!BD13+Pampa!BD7+Roxborough!BD7+'Lower Bucks'!BD8+'Lower Bucks'!BD14+'Lower Bucks'!BD20+'Dallas Medical Center'!BD7+Harlingen!BD7+Knapp!BD7+Knapp!BD22+Glendora!BD7+RHRI!BD7+Monroe!BD7+'Saint Mary''s Reno'!BD7+'Saint Mary''s Reno'!BD29+'Saint Mary''s Reno'!BD35+'Saint Mary''s Reno'!BD41+'Saint Mary''s Reno'!BD63+'Saint Mary''s Reno'!BD84+'North Vista'!BD8+'North Vista'!BD26+'Dallas Regional'!BD7+'Riverview &amp; Gadsden'!BD7+'Riverview &amp; Gadsden'!BD23+'Saint Clare''s'!BD7+Landmark!BD7+'Saint Mary''s Passaic'!BD7+'Southern Regional'!BD7+Lehigh!BD7+'St Michael''s'!BD7+'St Michael''s'!BD13+'St Michael''s'!BD19+'St Michael''s'!BD25+'St Michael''s'!BD31+'Reddy Dev.'!BD7+Mission!BD7+Coshocton!BD7+'Garden City'!BD7+'Garden City'!BD23+'Garden City'!BD39+Suburban!BD7+Suburban!BD13+Suburban!BD29+Suburban!BD35+'Lake Huron'!BD7+'Lake Huron'!BD13+'Lake Huron'!BD29+'Lake Huron'!BD35+'Providence &amp; St John'!BD7+'Providence &amp; St John'!BD23+'East Liverpool'!BD7+'East Liverpool'!BD29+'East Liverpool'!BD51+'East Liverpool'!BD73+'St Joe &amp; St Mary''s'!BD7+'St Joe &amp; St Mary''s'!BD23+'St Joe &amp; St Mary''s'!BD39+'St Joe &amp; St Mary''s'!BD55+'St Joe &amp; St Mary''s'!BD71+'St Joe &amp; St Mary''s'!BD87+'St Joe &amp; St Mary''s'!BD103+Illinois!BD7+Illinois!BD23+Illinois!BD39+Illinois!BD55+Illinois!BD71+Illinois!BD87+Illinois!BD103+Illinois!BD119+Illinois!BD135+Illinois!BD151+Illinois!BD167+Illinois!BD183</f>
        <v/>
      </c>
      <c r="BH326" s="182">
        <f>BH8+BH24+BH40+BH57+BH73+BH89+BH105+BH121+BH137+BH153+BH169+BH179+BH195+BH211+BH227+BH243+BH259+BH275+BH291+BH307+Centinela!BE7+Centinela!BE31+Centinela!BE55+'Encino-Garden Grove'!BE8+'Encino-Garden Grove'!BE15+'Encino-Garden Grove'!BE22+'Encino-Garden Grove'!BE29+'Encino-Garden Grove'!BE74+'Encino-Garden Grove'!BE81+'Encino-Garden Grove'!BE88+'Encino-Garden Grove'!BE95+'St. Francis'!BE7+'St. Francis'!BE13+'St. Francis'!BE19+'St. Francis'!BE32+'St. Francis'!BE45+Alvarado!BE7+Alvarado!BE13+Pampa!BE7+Roxborough!BE7+'Lower Bucks'!BE8+'Lower Bucks'!BE14+'Lower Bucks'!BE20+'Dallas Medical Center'!BE7+Harlingen!BE7+Knapp!BE7+Knapp!BE22+Glendora!BE7+RHRI!BE7+Monroe!BE7+'Saint Mary''s Reno'!BE7+'Saint Mary''s Reno'!BE29+'Saint Mary''s Reno'!BE35+'Saint Mary''s Reno'!BE41+'Saint Mary''s Reno'!BE63+'Saint Mary''s Reno'!BE84+'North Vista'!BE8+'North Vista'!BE26+'Dallas Regional'!BE7+'Riverview &amp; Gadsden'!BE7+'Riverview &amp; Gadsden'!BE23+'Saint Clare''s'!BE7+Landmark!BE7+'Saint Mary''s Passaic'!BE7+'Southern Regional'!BE7+Lehigh!BE7+'St Michael''s'!BE7+'St Michael''s'!BE13+'St Michael''s'!BE19+'St Michael''s'!BE25+'St Michael''s'!BE31+'Reddy Dev.'!BE7+Mission!BE7+Coshocton!BE7+'Garden City'!BE7+'Garden City'!BE23+'Garden City'!BE39+Suburban!BE7+Suburban!BE13+Suburban!BE29+Suburban!BE35+'Lake Huron'!BE7+'Lake Huron'!BE13+'Lake Huron'!BE29+'Lake Huron'!BE35+'Providence &amp; St John'!BE7+'Providence &amp; St John'!BE23+'East Liverpool'!BE7+'East Liverpool'!BE29+'East Liverpool'!BE51+'East Liverpool'!BE73+'St Joe &amp; St Mary''s'!BE7+'St Joe &amp; St Mary''s'!BE23+'St Joe &amp; St Mary''s'!BE39+'St Joe &amp; St Mary''s'!BE55+'St Joe &amp; St Mary''s'!BE71+'St Joe &amp; St Mary''s'!BE87+'St Joe &amp; St Mary''s'!BE103+Illinois!BE7+Illinois!BE23+Illinois!BE39+Illinois!BE55+Illinois!BE71+Illinois!BE87+Illinois!BE103+Illinois!BE119+Illinois!BE135+Illinois!BE151+Illinois!BE167+Illinois!BE183</f>
        <v/>
      </c>
      <c r="BI326" s="182">
        <f>BI8+BI24+BI40+BI57+BI73+BI89+BI105+BI121+BI137+BI153+BI169+BI179+BI195+BI211+BI227+BI243+BI259+BI275+BI291+BI307+Centinela!BF7+Centinela!BF31+Centinela!BF55+'Encino-Garden Grove'!BF8+'Encino-Garden Grove'!BF15+'Encino-Garden Grove'!BF22+'Encino-Garden Grove'!BF29+'Encino-Garden Grove'!BF74+'Encino-Garden Grove'!BF81+'Encino-Garden Grove'!BF88+'Encino-Garden Grove'!BF95+'St. Francis'!BF7+'St. Francis'!BF13+'St. Francis'!BF19+'St. Francis'!BF32+'St. Francis'!BF45+Alvarado!BF7+Alvarado!BF13+Pampa!BF7+Roxborough!BF7+'Lower Bucks'!BF8+'Lower Bucks'!BF14+'Lower Bucks'!BF20+'Dallas Medical Center'!BF7+Harlingen!BF7+Knapp!BF7+Knapp!BF22+Glendora!BF7+RHRI!BF7+Monroe!BF7+'Saint Mary''s Reno'!BF7+'Saint Mary''s Reno'!BF29+'Saint Mary''s Reno'!BF35+'Saint Mary''s Reno'!BF41+'Saint Mary''s Reno'!BF63+'Saint Mary''s Reno'!BF84+'North Vista'!BF8+'North Vista'!BF26+'Dallas Regional'!BF7+'Riverview &amp; Gadsden'!BF7+'Riverview &amp; Gadsden'!BF23+'Saint Clare''s'!BF7+Landmark!BF7+'Saint Mary''s Passaic'!BF7+'Southern Regional'!BF7+Lehigh!BF7+'St Michael''s'!BF7+'St Michael''s'!BF13+'St Michael''s'!BF19+'St Michael''s'!BF25+'St Michael''s'!BF31+'Reddy Dev.'!BF7+Mission!BF7+Coshocton!BF7+'Garden City'!BF7+'Garden City'!BF23+'Garden City'!BF39+Suburban!BF7+Suburban!BF13+Suburban!BF29+Suburban!BF35+'Lake Huron'!BF7+'Lake Huron'!BF13+'Lake Huron'!BF29+'Lake Huron'!BF35+'Providence &amp; St John'!BF7+'Providence &amp; St John'!BF23+'East Liverpool'!BF7+'East Liverpool'!BF29+'East Liverpool'!BF51+'East Liverpool'!BF73+'St Joe &amp; St Mary''s'!BF7+'St Joe &amp; St Mary''s'!BF23+'St Joe &amp; St Mary''s'!BF39+'St Joe &amp; St Mary''s'!BF55+'St Joe &amp; St Mary''s'!BF71+'St Joe &amp; St Mary''s'!BF87+'St Joe &amp; St Mary''s'!BF103+Illinois!BF7+Illinois!BF23+Illinois!BF39+Illinois!BF55+Illinois!BF71+Illinois!BF87+Illinois!BF103+Illinois!BF119+Illinois!BF135+Illinois!BF151+Illinois!BF167+Illinois!BF183</f>
        <v/>
      </c>
      <c r="BJ326" s="182">
        <f>BJ8+BJ24+BJ40+BJ57+BJ73+BJ89+BJ105+BJ121+BJ137+BJ153+BJ169+BJ179+BJ195+BJ211+BJ227+BJ243+BJ259+BJ275+BJ291+BJ307+Centinela!BG7+Centinela!BG31+Centinela!BG55+'Encino-Garden Grove'!BG8+'Encino-Garden Grove'!BG15+'Encino-Garden Grove'!BG22+'Encino-Garden Grove'!BG29+'Encino-Garden Grove'!BG74+'Encino-Garden Grove'!BG81+'Encino-Garden Grove'!BG88+'Encino-Garden Grove'!BG95+'St. Francis'!BG7+'St. Francis'!BG13+'St. Francis'!BG19+'St. Francis'!BG32+'St. Francis'!BG45+Alvarado!BG7+Alvarado!BG13+Pampa!BG7+Roxborough!BG7+'Lower Bucks'!BG8+'Lower Bucks'!BG14+'Lower Bucks'!BG20+'Dallas Medical Center'!BG7+Harlingen!BG7+Knapp!BG7+Knapp!BG22+Glendora!BG7+RHRI!BG7+Monroe!BG7+'Saint Mary''s Reno'!BG7+'Saint Mary''s Reno'!BG29+'Saint Mary''s Reno'!BG35+'Saint Mary''s Reno'!BG41+'Saint Mary''s Reno'!BG63+'Saint Mary''s Reno'!BG84+'North Vista'!BG8+'North Vista'!BG26+'Dallas Regional'!BG7+'Riverview &amp; Gadsden'!BG7+'Riverview &amp; Gadsden'!BG23+'Saint Clare''s'!BG7+Landmark!BG7+'Saint Mary''s Passaic'!BG7+'Southern Regional'!BG7+Lehigh!BG7+'St Michael''s'!BG7+'St Michael''s'!BG13+'St Michael''s'!BG19+'St Michael''s'!BG25+'St Michael''s'!BG31+'Reddy Dev.'!BG7+Mission!BG7+Coshocton!BG7+'Garden City'!BG7+'Garden City'!BG23+'Garden City'!BG39+Suburban!BG7+Suburban!BG13+Suburban!BG29+Suburban!BG35+'Lake Huron'!BG7+'Lake Huron'!BG13+'Lake Huron'!BG29+'Lake Huron'!BG35+'Providence &amp; St John'!BG7+'Providence &amp; St John'!BG23+'East Liverpool'!BG7+'East Liverpool'!BG29+'East Liverpool'!BG51+'East Liverpool'!BG73+'St Joe &amp; St Mary''s'!BG7+'St Joe &amp; St Mary''s'!BG23+'St Joe &amp; St Mary''s'!BG39+'St Joe &amp; St Mary''s'!BG55+'St Joe &amp; St Mary''s'!BG71+'St Joe &amp; St Mary''s'!BG87+'St Joe &amp; St Mary''s'!BG103+Illinois!BG7+Illinois!BG23+Illinois!BG39+Illinois!BG55+Illinois!BG71+Illinois!BG87+Illinois!BG103+Illinois!BG119+Illinois!BG135+Illinois!BG151+Illinois!BG167+Illinois!BG183</f>
        <v/>
      </c>
      <c r="BK326" s="182">
        <f>BK8+BK24+BK40+BK57+BK73+BK89+BK105+BK121+BK137+BK153+BK169+BK179+BK195+BK211+BK227+BK243+BK259+BK275+BK291+BK307+Centinela!BH7+Centinela!BH31+Centinela!BH55+'Encino-Garden Grove'!BH8+'Encino-Garden Grove'!BH15+'Encino-Garden Grove'!BH22+'Encino-Garden Grove'!BH29+'Encino-Garden Grove'!BH74+'Encino-Garden Grove'!BH81+'Encino-Garden Grove'!BH88+'Encino-Garden Grove'!BH95+'St. Francis'!BH7+'St. Francis'!BH13+'St. Francis'!BH19+'St. Francis'!BH32+'St. Francis'!BH45+Alvarado!BH7+Alvarado!BH13+Pampa!BH7+Roxborough!BH7+'Lower Bucks'!BH8+'Lower Bucks'!BH14+'Lower Bucks'!BH20+'Dallas Medical Center'!BH7+Harlingen!BH7+Knapp!BH7+Knapp!BH22+Glendora!BH7+RHRI!BH7+Monroe!BH7+'Saint Mary''s Reno'!BH7+'Saint Mary''s Reno'!BH29+'Saint Mary''s Reno'!BH35+'Saint Mary''s Reno'!BH41+'Saint Mary''s Reno'!BH63+'Saint Mary''s Reno'!BH84+'North Vista'!BH8+'North Vista'!BH26+'Dallas Regional'!BH7+'Riverview &amp; Gadsden'!BH7+'Riverview &amp; Gadsden'!BH23+'Saint Clare''s'!BH7+Landmark!BH7+'Saint Mary''s Passaic'!BH7+'Southern Regional'!BH7+Lehigh!BH7+'St Michael''s'!BH7+'St Michael''s'!BH13+'St Michael''s'!BH19+'St Michael''s'!BH25+'St Michael''s'!BH31+'Reddy Dev.'!BH7+Mission!BH7+Coshocton!BH7+'Garden City'!BH7+'Garden City'!BH23+'Garden City'!BH39+Suburban!BH7+Suburban!BH13+Suburban!BH29+Suburban!BH35+'Lake Huron'!BH7+'Lake Huron'!BH13+'Lake Huron'!BH29+'Lake Huron'!BH35+'Providence &amp; St John'!BH7+'Providence &amp; St John'!BH23+'East Liverpool'!BH7+'East Liverpool'!BH29+'East Liverpool'!BH51+'East Liverpool'!BH73+'St Joe &amp; St Mary''s'!BH7+'St Joe &amp; St Mary''s'!BH23+'St Joe &amp; St Mary''s'!BH39+'St Joe &amp; St Mary''s'!BH55+'St Joe &amp; St Mary''s'!BH71+'St Joe &amp; St Mary''s'!BH87+'St Joe &amp; St Mary''s'!BH103+Illinois!BH7+Illinois!BH23+Illinois!BH39+Illinois!BH55+Illinois!BH71+Illinois!BH87+Illinois!BH103+Illinois!BH119+Illinois!BH135+Illinois!BH151+Illinois!BH167+Illinois!BH183</f>
        <v/>
      </c>
      <c r="BL326" s="182">
        <f>BL8+BL24+BL40+BL57+BL73+BL89+BL105+BL121+BL137+BL153+BL169+BL179+BL195+BL211+BL227+BL243+BL259+BL275+BL291+BL307+Centinela!BI7+Centinela!BI31+Centinela!BI55+'Encino-Garden Grove'!BI8+'Encino-Garden Grove'!BI15+'Encino-Garden Grove'!BI22+'Encino-Garden Grove'!BI29+'Encino-Garden Grove'!BI74+'Encino-Garden Grove'!BI81+'Encino-Garden Grove'!BI88+'Encino-Garden Grove'!BI95+'St. Francis'!BI7+'St. Francis'!BI13+'St. Francis'!BI19+'St. Francis'!BI32+'St. Francis'!BI45+Alvarado!BI7+Alvarado!BI13+Pampa!BI7+Roxborough!BI7+'Lower Bucks'!BI8+'Lower Bucks'!BI14+'Lower Bucks'!BI20+'Dallas Medical Center'!BI7+Harlingen!BI7+Knapp!BI7+Knapp!BI22+Glendora!BI7+RHRI!BI7+Monroe!BI7+'Saint Mary''s Reno'!BI7+'Saint Mary''s Reno'!BI29+'Saint Mary''s Reno'!BI35+'Saint Mary''s Reno'!BI41+'Saint Mary''s Reno'!BI63+'Saint Mary''s Reno'!BI84+'North Vista'!BI8+'North Vista'!BI26+'Dallas Regional'!BI7+'Riverview &amp; Gadsden'!BI7+'Riverview &amp; Gadsden'!BI23+'Saint Clare''s'!BI7+Landmark!BI7+'Saint Mary''s Passaic'!BI7+'Southern Regional'!BI7+Lehigh!BI7+'St Michael''s'!BI7+'St Michael''s'!BI13+'St Michael''s'!BI19+'St Michael''s'!BI25+'St Michael''s'!BI31+'Reddy Dev.'!BI7+Mission!BI7+Coshocton!BI7+'Garden City'!BI7+'Garden City'!BI23+'Garden City'!BI39+Suburban!BI7+Suburban!BI13+Suburban!BI29+Suburban!BI35+'Lake Huron'!BI7+'Lake Huron'!BI13+'Lake Huron'!BI29+'Lake Huron'!BI35+'Providence &amp; St John'!BI7+'Providence &amp; St John'!BI23+'East Liverpool'!BI7+'East Liverpool'!BI29+'East Liverpool'!BI51+'East Liverpool'!BI73+'St Joe &amp; St Mary''s'!BI7+'St Joe &amp; St Mary''s'!BI23+'St Joe &amp; St Mary''s'!BI39+'St Joe &amp; St Mary''s'!BI55+'St Joe &amp; St Mary''s'!BI71+'St Joe &amp; St Mary''s'!BI87+'St Joe &amp; St Mary''s'!BI103+Illinois!BI7+Illinois!BI23+Illinois!BI39+Illinois!BI55+Illinois!BI71+Illinois!BI87+Illinois!BI103+Illinois!BI119+Illinois!BI135+Illinois!BI151+Illinois!BI167+Illinois!BI183</f>
        <v/>
      </c>
      <c r="BM326" s="182">
        <f>BM8+BM24+BM40+BM57+BM73+BM89+BM105+BM121+BM137+BM153+BM169+BM179+BM195+BM211+BM227+BM243+BM259+BM275+BM291+BM307+Centinela!BJ7+Centinela!BJ31+Centinela!BJ55+'Encino-Garden Grove'!BJ8+'Encino-Garden Grove'!BJ15+'Encino-Garden Grove'!BJ22+'Encino-Garden Grove'!BJ29+'Encino-Garden Grove'!BJ74+'Encino-Garden Grove'!BJ81+'Encino-Garden Grove'!BJ88+'Encino-Garden Grove'!BJ95+'St. Francis'!BJ7+'St. Francis'!BJ13+'St. Francis'!BJ19+'St. Francis'!BJ32+'St. Francis'!BJ45+Alvarado!BJ7+Alvarado!BJ13+Pampa!BJ7+Roxborough!BJ7+'Lower Bucks'!BJ8+'Lower Bucks'!BJ14+'Lower Bucks'!BJ20+'Dallas Medical Center'!BJ7+Harlingen!BJ7+Knapp!BJ7+Knapp!BJ22+Glendora!BJ7+RHRI!BJ7+Monroe!BJ7+'Saint Mary''s Reno'!BJ7+'Saint Mary''s Reno'!BJ29+'Saint Mary''s Reno'!BJ35+'Saint Mary''s Reno'!BJ41+'Saint Mary''s Reno'!BJ63+'Saint Mary''s Reno'!BJ84+'North Vista'!BJ8+'North Vista'!BJ26+'Dallas Regional'!BJ7+'Riverview &amp; Gadsden'!BJ7+'Riverview &amp; Gadsden'!BJ23+'Saint Clare''s'!BJ7+Landmark!BJ7+'Saint Mary''s Passaic'!BJ7+'Southern Regional'!BJ7+Lehigh!BJ7+'St Michael''s'!BJ7+'St Michael''s'!BJ13+'St Michael''s'!BJ19+'St Michael''s'!BJ25+'St Michael''s'!BJ31+'Reddy Dev.'!BJ7+Mission!BJ7+Coshocton!BJ7+'Garden City'!BJ7+'Garden City'!BJ23+'Garden City'!BJ39+Suburban!BJ7+Suburban!BJ13+Suburban!BJ29+Suburban!BJ35+'Lake Huron'!BJ7+'Lake Huron'!BJ13+'Lake Huron'!BJ29+'Lake Huron'!BJ35+'Providence &amp; St John'!BJ7+'Providence &amp; St John'!BJ23+'East Liverpool'!BJ7+'East Liverpool'!BJ29+'East Liverpool'!BJ51+'East Liverpool'!BJ73+'St Joe &amp; St Mary''s'!BJ7+'St Joe &amp; St Mary''s'!BJ23+'St Joe &amp; St Mary''s'!BJ39+'St Joe &amp; St Mary''s'!BJ55+'St Joe &amp; St Mary''s'!BJ71+'St Joe &amp; St Mary''s'!BJ87+'St Joe &amp; St Mary''s'!BJ103+Illinois!BJ7+Illinois!BJ23+Illinois!BJ39+Illinois!BJ55+Illinois!BJ71+Illinois!BJ87+Illinois!BJ103+Illinois!BJ119+Illinois!BJ135+Illinois!BJ151+Illinois!BJ167+Illinois!BJ183</f>
        <v/>
      </c>
      <c r="BN326" s="182">
        <f>BN8+BN24+BN40+BN57+BN73+BN89+BN105+BN121+BN137+BN153+BN169+BN179+BN195+BN211+BN227+BN243+BN259+BN275+BN291+BN307+Centinela!BK7+Centinela!BK31+Centinela!BK55+'Encino-Garden Grove'!BK8+'Encino-Garden Grove'!BK15+'Encino-Garden Grove'!BK22+'Encino-Garden Grove'!BK29+'Encino-Garden Grove'!BK74+'Encino-Garden Grove'!BK81+'Encino-Garden Grove'!BK88+'Encino-Garden Grove'!BK95+'St. Francis'!BK7+'St. Francis'!BK13+'St. Francis'!BK19+'St. Francis'!BK32+'St. Francis'!BK45+Alvarado!BK7+Alvarado!BK13+Pampa!BK7+Roxborough!BK7+'Lower Bucks'!BK8+'Lower Bucks'!BK14+'Lower Bucks'!BK20+'Dallas Medical Center'!BK7+Harlingen!BK7+Knapp!BK7+Knapp!BK22+Glendora!BK7+RHRI!BK7+Monroe!BK7+'Saint Mary''s Reno'!BK7+'Saint Mary''s Reno'!BK29+'Saint Mary''s Reno'!BK35+'Saint Mary''s Reno'!BK41+'Saint Mary''s Reno'!BK63+'Saint Mary''s Reno'!BK84+'North Vista'!BK8+'North Vista'!BK26+'Dallas Regional'!BK7+'Riverview &amp; Gadsden'!BK7+'Riverview &amp; Gadsden'!BK23+'Saint Clare''s'!BK7+Landmark!BK7+'Saint Mary''s Passaic'!BK7+'Southern Regional'!BK7+Lehigh!BK7+'St Michael''s'!BK7+'St Michael''s'!BK13+'St Michael''s'!BK19+'St Michael''s'!BK25+'St Michael''s'!BK31+'Reddy Dev.'!BK7+Mission!BK7+Coshocton!BK7+'Garden City'!BK7+'Garden City'!BK23+'Garden City'!BK39+Suburban!BK7+Suburban!BK13+Suburban!BK29+Suburban!BK35+'Lake Huron'!BK7+'Lake Huron'!BK13+'Lake Huron'!BK29+'Lake Huron'!BK35+'Providence &amp; St John'!BK7+'Providence &amp; St John'!BK23+'East Liverpool'!BK7+'East Liverpool'!BK29+'East Liverpool'!BK51+'East Liverpool'!BK73+'St Joe &amp; St Mary''s'!BK7+'St Joe &amp; St Mary''s'!BK23+'St Joe &amp; St Mary''s'!BK39+'St Joe &amp; St Mary''s'!BK55+'St Joe &amp; St Mary''s'!BK71+'St Joe &amp; St Mary''s'!BK87+'St Joe &amp; St Mary''s'!BK103+Illinois!BK7+Illinois!BK23+Illinois!BK39+Illinois!BK55+Illinois!BK71+Illinois!BK87+Illinois!BK103+Illinois!BK119+Illinois!BK135+Illinois!BK151+Illinois!BK167+Illinois!BK183</f>
        <v/>
      </c>
      <c r="BO326" s="182">
        <f>BO8+BO24+BO40+BO57+BO73+BO89+BO105+BO121+BO137+BO153+BO169+BO179+BO195+BO211+BO227+BO243+BO259+BO275+BO291+BO307+Centinela!BL7+Centinela!BL31+Centinela!BL55+'Encino-Garden Grove'!BL8+'Encino-Garden Grove'!BL15+'Encino-Garden Grove'!BL22+'Encino-Garden Grove'!BL29+'Encino-Garden Grove'!BL74+'Encino-Garden Grove'!BL81+'Encino-Garden Grove'!BL88+'Encino-Garden Grove'!BL95+'St. Francis'!BL7+'St. Francis'!BL13+'St. Francis'!BL19+'St. Francis'!BL32+'St. Francis'!BL45+Alvarado!BL7+Alvarado!BL13+Pampa!BL7+Roxborough!BL7+'Lower Bucks'!BL8+'Lower Bucks'!BL14+'Lower Bucks'!BL20+'Dallas Medical Center'!BL7+Harlingen!BL7+Knapp!BL7+Knapp!BL22+Glendora!BL7+RHRI!BL7+Monroe!BL7+'Saint Mary''s Reno'!BL7+'Saint Mary''s Reno'!BL29+'Saint Mary''s Reno'!BL35+'Saint Mary''s Reno'!BL41+'Saint Mary''s Reno'!BL63+'Saint Mary''s Reno'!BL84+'North Vista'!BL8+'North Vista'!BL26+'Dallas Regional'!BL7+'Riverview &amp; Gadsden'!BL7+'Riverview &amp; Gadsden'!BL23+'Saint Clare''s'!BL7+Landmark!BL7+'Saint Mary''s Passaic'!BL7+'Southern Regional'!BL7+Lehigh!BL7+'St Michael''s'!BL7+'St Michael''s'!BL13+'St Michael''s'!BL19+'St Michael''s'!BL25+'St Michael''s'!BL31+'Reddy Dev.'!BL7+Mission!BL7+Coshocton!BL7+'Garden City'!BL7+'Garden City'!BL23+'Garden City'!BL39+Suburban!BL7+Suburban!BL13+Suburban!BL29+Suburban!BL35+'Lake Huron'!BL7+'Lake Huron'!BL13+'Lake Huron'!BL29+'Lake Huron'!BL35+'Providence &amp; St John'!BL7+'Providence &amp; St John'!BL23+'East Liverpool'!BL7+'East Liverpool'!BL29+'East Liverpool'!BL51+'East Liverpool'!BL73+'St Joe &amp; St Mary''s'!BL7+'St Joe &amp; St Mary''s'!BL23+'St Joe &amp; St Mary''s'!BL39+'St Joe &amp; St Mary''s'!BL55+'St Joe &amp; St Mary''s'!BL71+'St Joe &amp; St Mary''s'!BL87+'St Joe &amp; St Mary''s'!BL103+Illinois!BL7+Illinois!BL23+Illinois!BL39+Illinois!BL55+Illinois!BL71+Illinois!BL87+Illinois!BL103+Illinois!BL119+Illinois!BL135+Illinois!BL151+Illinois!BL167+Illinois!BL183</f>
        <v/>
      </c>
      <c r="BP326" s="182">
        <f>BP8+BP24+BP40+BP57+BP73+BP89+BP105+BP121+BP137+BP153+BP169+BP179+BP195+BP211+BP227+BP243+BP259+BP275+BP291+BP307+Centinela!BM7+Centinela!BM31+Centinela!BM55+'Encino-Garden Grove'!BM8+'Encino-Garden Grove'!BM15+'Encino-Garden Grove'!BM22+'Encino-Garden Grove'!BM29+'Encino-Garden Grove'!BM74+'Encino-Garden Grove'!BM81+'Encino-Garden Grove'!BM88+'Encino-Garden Grove'!BM95+'St. Francis'!BM7+'St. Francis'!BM13+'St. Francis'!BM19+'St. Francis'!BM32+'St. Francis'!BM45+Alvarado!BM7+Alvarado!BM13+Pampa!BM7+Roxborough!BM7+'Lower Bucks'!BM8+'Lower Bucks'!BM14+'Lower Bucks'!BM20+'Dallas Medical Center'!BM7+Harlingen!BM7+Knapp!BM7+Knapp!BM22+Glendora!BM7+RHRI!BM7+Monroe!BM7+'Saint Mary''s Reno'!BM7+'Saint Mary''s Reno'!BM29+'Saint Mary''s Reno'!BM35+'Saint Mary''s Reno'!BM41+'Saint Mary''s Reno'!BM63+'Saint Mary''s Reno'!BM84+'North Vista'!BM8+'North Vista'!BM26+'Dallas Regional'!BM7+'Riverview &amp; Gadsden'!BM7+'Riverview &amp; Gadsden'!BM23+'Saint Clare''s'!BM7+Landmark!BM7+'Saint Mary''s Passaic'!BM7+'Southern Regional'!BM7+Lehigh!BM7+'St Michael''s'!BM7+'St Michael''s'!BM13+'St Michael''s'!BM19+'St Michael''s'!BM25+'St Michael''s'!BM31+'Reddy Dev.'!BM7+Mission!BM7+Coshocton!BM7+'Garden City'!BM7+'Garden City'!BM23+'Garden City'!BM39+Suburban!BM7+Suburban!BM13+Suburban!BM29+Suburban!BM35+'Lake Huron'!BM7+'Lake Huron'!BM13+'Lake Huron'!BM29+'Lake Huron'!BM35+'Providence &amp; St John'!BM7+'Providence &amp; St John'!BM23+'East Liverpool'!BM7+'East Liverpool'!BM29+'East Liverpool'!BM51+'East Liverpool'!BM73+'St Joe &amp; St Mary''s'!BM7+'St Joe &amp; St Mary''s'!BM23+'St Joe &amp; St Mary''s'!BM39+'St Joe &amp; St Mary''s'!BM55+'St Joe &amp; St Mary''s'!BM71+'St Joe &amp; St Mary''s'!BM87+'St Joe &amp; St Mary''s'!BM103+Illinois!BM7+Illinois!BM23+Illinois!BM39+Illinois!BM55+Illinois!BM71+Illinois!BM87+Illinois!BM103+Illinois!BM119+Illinois!BM135+Illinois!BM151+Illinois!BM167+Illinois!BM183</f>
        <v/>
      </c>
      <c r="BQ326" s="182">
        <f>BQ8+BQ24+BQ40+BQ57+BQ73+BQ89+BQ105+BQ121+BQ137+BQ153+BQ169+BQ179+BQ195+BQ211+BQ227+BQ243+BQ259+BQ275+BQ291+BQ307+Centinela!BN7+Centinela!BN31+Centinela!BN55+'Encino-Garden Grove'!BN8+'Encino-Garden Grove'!BN15+'Encino-Garden Grove'!BN22+'Encino-Garden Grove'!BN29+'Encino-Garden Grove'!BN74+'Encino-Garden Grove'!BN81+'Encino-Garden Grove'!BN88+'Encino-Garden Grove'!BN95+'St. Francis'!BN7+'St. Francis'!BN13+'St. Francis'!BN19+'St. Francis'!BN32+'St. Francis'!BN45+Alvarado!BN7+Alvarado!BN13+Pampa!BN7+Roxborough!BN7+'Lower Bucks'!BN8+'Lower Bucks'!BN14+'Lower Bucks'!BN20+'Dallas Medical Center'!BN7+Harlingen!BN7+Knapp!BN7+Knapp!BN22+Glendora!BN7+RHRI!BN7+Monroe!BN7+'Saint Mary''s Reno'!BN7+'Saint Mary''s Reno'!BN29+'Saint Mary''s Reno'!BN35+'Saint Mary''s Reno'!BN41+'Saint Mary''s Reno'!BN63+'Saint Mary''s Reno'!BN84+'North Vista'!BN8+'North Vista'!BN26+'Dallas Regional'!BN7+'Riverview &amp; Gadsden'!BN7+'Riverview &amp; Gadsden'!BN23+'Saint Clare''s'!BN7+Landmark!BN7+'Saint Mary''s Passaic'!BN7+'Southern Regional'!BN7+Lehigh!BN7+'St Michael''s'!BN7+'St Michael''s'!BN13+'St Michael''s'!BN19+'St Michael''s'!BN25+'St Michael''s'!BN31+'Reddy Dev.'!BN7+Mission!BN7+Coshocton!BN7+'Garden City'!BN7+'Garden City'!BN23+'Garden City'!BN39+Suburban!BN7+Suburban!BN13+Suburban!BN29+Suburban!BN35+'Lake Huron'!BN7+'Lake Huron'!BN13+'Lake Huron'!BN29+'Lake Huron'!BN35+'Providence &amp; St John'!BN7+'Providence &amp; St John'!BN23+'East Liverpool'!BN7+'East Liverpool'!BN29+'East Liverpool'!BN51+'East Liverpool'!BN73+'St Joe &amp; St Mary''s'!BN7+'St Joe &amp; St Mary''s'!BN23+'St Joe &amp; St Mary''s'!BN39+'St Joe &amp; St Mary''s'!BN55+'St Joe &amp; St Mary''s'!BN71+'St Joe &amp; St Mary''s'!BN87+'St Joe &amp; St Mary''s'!BN103+Illinois!BN7+Illinois!BN23+Illinois!BN39+Illinois!BN55+Illinois!BN71+Illinois!BN87+Illinois!BN103+Illinois!BN119+Illinois!BN135+Illinois!BN151+Illinois!BN167+Illinois!BN183</f>
        <v/>
      </c>
      <c r="BR326" s="182">
        <f>BR8+BR24+BR40+BR57+BR73+BR89+BR105+BR121+BR137+BR153+BR169+BR179+BR195+BR211+BR227+BR243+BR259+BR275+BR291+BR307+Centinela!BO7+Centinela!BO31+Centinela!BO55+'Encino-Garden Grove'!BO8+'Encino-Garden Grove'!BO15+'Encino-Garden Grove'!BO22+'Encino-Garden Grove'!BO29+'Encino-Garden Grove'!BO74+'Encino-Garden Grove'!BO81+'Encino-Garden Grove'!BO88+'Encino-Garden Grove'!BO95+'St. Francis'!BO7+'St. Francis'!BO13+'St. Francis'!BO19+'St. Francis'!BO32+'St. Francis'!BO45+Alvarado!BO7+Alvarado!BO13+Pampa!BO7+Roxborough!BO7+'Lower Bucks'!BO8+'Lower Bucks'!BO14+'Lower Bucks'!BO20+'Dallas Medical Center'!BO7+Harlingen!BO7+Knapp!BO7+Knapp!BO22+Glendora!BO7+RHRI!BO7+Monroe!BO7+'Saint Mary''s Reno'!BO7+'Saint Mary''s Reno'!BO29+'Saint Mary''s Reno'!BO35+'Saint Mary''s Reno'!BO41+'Saint Mary''s Reno'!BO63+'Saint Mary''s Reno'!BO84+'North Vista'!BO8+'North Vista'!BO26+'Dallas Regional'!BO7+'Riverview &amp; Gadsden'!BO7+'Riverview &amp; Gadsden'!BO23+'Saint Clare''s'!BO7+Landmark!BO7+'Saint Mary''s Passaic'!BO7+'Southern Regional'!BO7+Lehigh!BO7+'St Michael''s'!BO7+'St Michael''s'!BO13+'St Michael''s'!BO19+'St Michael''s'!BO25+'St Michael''s'!BO31+'Reddy Dev.'!BO7+Mission!BO7+Coshocton!BO7+'Garden City'!BO7+'Garden City'!BO23+'Garden City'!BO39+Suburban!BO7+Suburban!BO13+Suburban!BO29+Suburban!BO35+'Lake Huron'!BO7+'Lake Huron'!BO13+'Lake Huron'!BO29+'Lake Huron'!BO35+'Providence &amp; St John'!BO7+'Providence &amp; St John'!BO23+'East Liverpool'!BO7+'East Liverpool'!BO29+'East Liverpool'!BO51+'East Liverpool'!BO73+'St Joe &amp; St Mary''s'!BO7+'St Joe &amp; St Mary''s'!BO23+'St Joe &amp; St Mary''s'!BO39+'St Joe &amp; St Mary''s'!BO55+'St Joe &amp; St Mary''s'!BO71+'St Joe &amp; St Mary''s'!BO87+'St Joe &amp; St Mary''s'!BO103+Illinois!BO7+Illinois!BO23+Illinois!BO39+Illinois!BO55+Illinois!BO71+Illinois!BO87+Illinois!BO103+Illinois!BO119+Illinois!BO135+Illinois!BO151+Illinois!BO167+Illinois!BO183</f>
        <v/>
      </c>
      <c r="BS326" s="182">
        <f>BS8+BS24+BS40+BS57+BS73+BS89+BS105+BS121+BS137+BS153+BS169+BS179+BS195+BS211+BS227+BS243+BS259+BS275+BS291+BS307+Centinela!BP7+Centinela!BP31+Centinela!BP55+'Encino-Garden Grove'!BP8+'Encino-Garden Grove'!BP15+'Encino-Garden Grove'!BP22+'Encino-Garden Grove'!BP29+'Encino-Garden Grove'!BP74+'Encino-Garden Grove'!BP81+'Encino-Garden Grove'!BP88+'Encino-Garden Grove'!BP95+'St. Francis'!BP7+'St. Francis'!BP13+'St. Francis'!BP19+'St. Francis'!BP32+'St. Francis'!BP45+Alvarado!BP7+Alvarado!BP13+Pampa!BP7+Roxborough!BP7+'Lower Bucks'!BP8+'Lower Bucks'!BP14+'Lower Bucks'!BP20+'Dallas Medical Center'!BP7+Harlingen!BP7+Knapp!BP7+Knapp!BP22+Glendora!BP7+RHRI!BP7+Monroe!BP7+'Saint Mary''s Reno'!BP7+'Saint Mary''s Reno'!BP29+'Saint Mary''s Reno'!BP35+'Saint Mary''s Reno'!BP41+'Saint Mary''s Reno'!BP63+'Saint Mary''s Reno'!BP84+'North Vista'!BP8+'North Vista'!BP26+'Dallas Regional'!BP7+'Riverview &amp; Gadsden'!BP7+'Riverview &amp; Gadsden'!BP23+'Saint Clare''s'!BP7+Landmark!BP7+'Saint Mary''s Passaic'!BP7+'Southern Regional'!BP7+Lehigh!BP7+'St Michael''s'!BP7+'St Michael''s'!BP13+'St Michael''s'!BP19+'St Michael''s'!BP25+'St Michael''s'!BP31+'Reddy Dev.'!BP7+Mission!BP7+Coshocton!BP7+'Garden City'!BP7+'Garden City'!BP23+'Garden City'!BP39+Suburban!BP7+Suburban!BP13+Suburban!BP29+Suburban!BP35+'Lake Huron'!BP7+'Lake Huron'!BP13+'Lake Huron'!BP29+'Lake Huron'!BP35+'Providence &amp; St John'!BP7+'Providence &amp; St John'!BP23+'East Liverpool'!BP7+'East Liverpool'!BP29+'East Liverpool'!BP51+'East Liverpool'!BP73+'St Joe &amp; St Mary''s'!BP7+'St Joe &amp; St Mary''s'!BP23+'St Joe &amp; St Mary''s'!BP39+'St Joe &amp; St Mary''s'!BP55+'St Joe &amp; St Mary''s'!BP71+'St Joe &amp; St Mary''s'!BP87+'St Joe &amp; St Mary''s'!BP103+Illinois!BP7+Illinois!BP23+Illinois!BP39+Illinois!BP55+Illinois!BP71+Illinois!BP87+Illinois!BP103+Illinois!BP119+Illinois!BP135+Illinois!BP151+Illinois!BP167+Illinois!BP183</f>
        <v/>
      </c>
      <c r="BT326" s="182">
        <f>BT8+BT24+BT40+BT57+BT73+BT89+BT105+BT121+BT137+BT153+BT169+BT179+BT195+BT211+BT227+BT243+BT259+BT275+BT291+BT307+Centinela!BQ7+Centinela!BQ31+Centinela!BQ55+'Encino-Garden Grove'!BQ8+'Encino-Garden Grove'!BQ15+'Encino-Garden Grove'!BQ22+'Encino-Garden Grove'!BQ29+'Encino-Garden Grove'!BQ74+'Encino-Garden Grove'!BQ81+'Encino-Garden Grove'!BQ88+'Encino-Garden Grove'!BQ95+'St. Francis'!BQ7+'St. Francis'!BQ13+'St. Francis'!BQ19+'St. Francis'!BQ32+'St. Francis'!BQ45+Alvarado!BQ7+Alvarado!BQ13+Pampa!BQ7+Roxborough!BQ7+'Lower Bucks'!BQ8+'Lower Bucks'!BQ14+'Lower Bucks'!BQ20+'Dallas Medical Center'!BQ7+Harlingen!BQ7+Knapp!BQ7+Knapp!BQ22+Glendora!BQ7+RHRI!BQ7+Monroe!BQ7+'Saint Mary''s Reno'!BQ7+'Saint Mary''s Reno'!BQ29+'Saint Mary''s Reno'!BQ35+'Saint Mary''s Reno'!BQ41+'Saint Mary''s Reno'!BQ63+'Saint Mary''s Reno'!BQ84+'North Vista'!BQ8+'North Vista'!BQ26+'Dallas Regional'!BQ7+'Riverview &amp; Gadsden'!BQ7+'Riverview &amp; Gadsden'!BQ23+'Saint Clare''s'!BQ7+Landmark!BQ7+'Saint Mary''s Passaic'!BQ7+'Southern Regional'!BQ7+Lehigh!BQ7+'St Michael''s'!BQ7+'St Michael''s'!BQ13+'St Michael''s'!BQ19+'St Michael''s'!BQ25+'St Michael''s'!BQ31+'Reddy Dev.'!BQ7+Mission!BQ7+Coshocton!BQ7+'Garden City'!BQ7+'Garden City'!BQ23+'Garden City'!BQ39+Suburban!BQ7+Suburban!BQ13+Suburban!BQ29+Suburban!BQ35+'Lake Huron'!BQ7+'Lake Huron'!BQ13+'Lake Huron'!BQ29+'Lake Huron'!BQ35+'Providence &amp; St John'!BQ7+'Providence &amp; St John'!BQ23+'East Liverpool'!BQ7+'East Liverpool'!BQ29+'East Liverpool'!BQ51+'East Liverpool'!BQ73+'St Joe &amp; St Mary''s'!BQ7+'St Joe &amp; St Mary''s'!BQ23+'St Joe &amp; St Mary''s'!BQ39+'St Joe &amp; St Mary''s'!BQ55+'St Joe &amp; St Mary''s'!BQ71+'St Joe &amp; St Mary''s'!BQ87+'St Joe &amp; St Mary''s'!BQ103+Illinois!BQ7+Illinois!BQ23+Illinois!BQ39+Illinois!BQ55+Illinois!BQ71+Illinois!BQ87+Illinois!BQ103+Illinois!BQ119+Illinois!BQ135+Illinois!BQ151+Illinois!BQ167+Illinois!BQ183</f>
        <v/>
      </c>
      <c r="BU326" s="182">
        <f>BU8+BU24+BU40+BU57+BU73+BU89+BU105+BU121+BU137+BU153+BU169+BU179+BU195+BU211+BU227+BU243+BU259+BU275+BU291+BU307+Centinela!BR7+Centinela!BR31+Centinela!BR55+'Encino-Garden Grove'!BR8+'Encino-Garden Grove'!BR15+'Encino-Garden Grove'!BR22+'Encino-Garden Grove'!BR29+'Encino-Garden Grove'!BR74+'Encino-Garden Grove'!BR81+'Encino-Garden Grove'!BR88+'Encino-Garden Grove'!BR95+'St. Francis'!BR7+'St. Francis'!BR13+'St. Francis'!BR19+'St. Francis'!BR32+'St. Francis'!BR45+Alvarado!BR7+Alvarado!BR13+Pampa!BR7+Roxborough!BR7+'Lower Bucks'!BR8+'Lower Bucks'!BR14+'Lower Bucks'!BR20+'Dallas Medical Center'!BR7+Harlingen!BR7+Knapp!BR7+Knapp!BR22+Glendora!BR7+RHRI!BR7+Monroe!BR7+'Saint Mary''s Reno'!BR7+'Saint Mary''s Reno'!BR29+'Saint Mary''s Reno'!BR35+'Saint Mary''s Reno'!BR41+'Saint Mary''s Reno'!BR63+'Saint Mary''s Reno'!BR84+'North Vista'!BR8+'North Vista'!BR26+'Dallas Regional'!BR7+'Riverview &amp; Gadsden'!BR7+'Riverview &amp; Gadsden'!BR23+'Saint Clare''s'!BR7+Landmark!BR7+'Saint Mary''s Passaic'!BR7+'Southern Regional'!BR7+Lehigh!BR7+'St Michael''s'!BR7+'St Michael''s'!BR13+'St Michael''s'!BR19+'St Michael''s'!BR25+'St Michael''s'!BR31+'Reddy Dev.'!BR7+Mission!BR7+Coshocton!BR7+'Garden City'!BR7+'Garden City'!BR23+'Garden City'!BR39+Suburban!BR7+Suburban!BR13+Suburban!BR29+Suburban!BR35+'Lake Huron'!BR7+'Lake Huron'!BR13+'Lake Huron'!BR29+'Lake Huron'!BR35+'Providence &amp; St John'!BR7+'Providence &amp; St John'!BR23+'East Liverpool'!BR7+'East Liverpool'!BR29+'East Liverpool'!BR51+'East Liverpool'!BR73+'St Joe &amp; St Mary''s'!BR7+'St Joe &amp; St Mary''s'!BR23+'St Joe &amp; St Mary''s'!BR39+'St Joe &amp; St Mary''s'!BR55+'St Joe &amp; St Mary''s'!BR71+'St Joe &amp; St Mary''s'!BR87+'St Joe &amp; St Mary''s'!BR103+Illinois!BR7+Illinois!BR23+Illinois!BR39+Illinois!BR55+Illinois!BR71+Illinois!BR87+Illinois!BR103+Illinois!BR119+Illinois!BR135+Illinois!BR151+Illinois!BR167+Illinois!BR183</f>
        <v/>
      </c>
      <c r="BV326" s="182">
        <f>BV8+BV24+BV40+BV57+BV73+BV89+BV105+BV121+BV137+BV153+BV169+BV179+BV195+BV211+BV227+BV243+BV259+BV275+BV291+BV307+Centinela!BS7+Centinela!BS31+Centinela!BS55+'Encino-Garden Grove'!BS8+'Encino-Garden Grove'!BS15+'Encino-Garden Grove'!BS22+'Encino-Garden Grove'!BS29+'Encino-Garden Grove'!BS74+'Encino-Garden Grove'!BS81+'Encino-Garden Grove'!BS88+'Encino-Garden Grove'!BS95+'St. Francis'!BS7+'St. Francis'!BS13+'St. Francis'!BS19+'St. Francis'!BS32+'St. Francis'!BS45+Alvarado!BS7+Alvarado!BS13+Pampa!BS7+Roxborough!BS7+'Lower Bucks'!BS8+'Lower Bucks'!BS14+'Lower Bucks'!BS20+'Dallas Medical Center'!BS7+Harlingen!BS7+Knapp!BS7+Knapp!BS22+Glendora!BS7+RHRI!BS7+Monroe!BS7+'Saint Mary''s Reno'!BS7+'Saint Mary''s Reno'!BS29+'Saint Mary''s Reno'!BS35+'Saint Mary''s Reno'!BS41+'Saint Mary''s Reno'!BS63+'Saint Mary''s Reno'!BS84+'North Vista'!BS8+'North Vista'!BS26+'Dallas Regional'!BS7+'Riverview &amp; Gadsden'!BS7+'Riverview &amp; Gadsden'!BS23+'Saint Clare''s'!BS7+Landmark!BS7+'Saint Mary''s Passaic'!BS7+'Southern Regional'!BS7+Lehigh!BS7+'St Michael''s'!BS7+'St Michael''s'!BS13+'St Michael''s'!BS19+'St Michael''s'!BS25+'St Michael''s'!BS31+'Reddy Dev.'!BS7+Mission!BS7+Coshocton!BS7+'Garden City'!BS7+'Garden City'!BS23+'Garden City'!BS39+Suburban!BS7+Suburban!BS13+Suburban!BS29+Suburban!BS35+'Lake Huron'!BS7+'Lake Huron'!BS13+'Lake Huron'!BS29+'Lake Huron'!BS35+'Providence &amp; St John'!BS7+'Providence &amp; St John'!BS23+'East Liverpool'!BS7+'East Liverpool'!BS29+'East Liverpool'!BS51+'East Liverpool'!BS73+'St Joe &amp; St Mary''s'!BS7+'St Joe &amp; St Mary''s'!BS23+'St Joe &amp; St Mary''s'!BS39+'St Joe &amp; St Mary''s'!BS55+'St Joe &amp; St Mary''s'!BS71+'St Joe &amp; St Mary''s'!BS87+'St Joe &amp; St Mary''s'!BS103+Illinois!BS7+Illinois!BS23+Illinois!BS39+Illinois!BS55+Illinois!BS71+Illinois!BS87+Illinois!BS103+Illinois!BS119+Illinois!BS135+Illinois!BS151+Illinois!BS167+Illinois!BS183</f>
        <v/>
      </c>
      <c r="BW326" s="182">
        <f>BW8+BW24+BW40+BW57+BW73+BW89+BW105+BW121+BW137+BW153+BW169+BW179+BW195+BW211+BW227+BW243+BW259+BW275+BW291+BW307+Centinela!BT7+Centinela!BT31+Centinela!BT55+'Encino-Garden Grove'!BT8+'Encino-Garden Grove'!BT15+'Encino-Garden Grove'!BT22+'Encino-Garden Grove'!BT29+'Encino-Garden Grove'!BT74+'Encino-Garden Grove'!BT81+'Encino-Garden Grove'!BT88+'Encino-Garden Grove'!BT95+'St. Francis'!BT7+'St. Francis'!BT13+'St. Francis'!BT19+'St. Francis'!BT32+'St. Francis'!BT45+Alvarado!BT7+Alvarado!BT13+Pampa!BT7+Roxborough!BT7+'Lower Bucks'!BT8+'Lower Bucks'!BT14+'Lower Bucks'!BT20+'Dallas Medical Center'!BT7+Harlingen!BT7+Knapp!BT7+Knapp!BT22+Glendora!BT7+RHRI!BT7+Monroe!BT7+'Saint Mary''s Reno'!BT7+'Saint Mary''s Reno'!BT29+'Saint Mary''s Reno'!BT35+'Saint Mary''s Reno'!BT41+'Saint Mary''s Reno'!BT63+'Saint Mary''s Reno'!BT84+'North Vista'!BT8+'North Vista'!BT26+'Dallas Regional'!BT7+'Riverview &amp; Gadsden'!BT7+'Riverview &amp; Gadsden'!BT23+'Saint Clare''s'!BT7+Landmark!BT7+'Saint Mary''s Passaic'!BT7+'Southern Regional'!BT7+Lehigh!BT7+'St Michael''s'!BT7+'St Michael''s'!BT13+'St Michael''s'!BT19+'St Michael''s'!BT25+'St Michael''s'!BT31+'Reddy Dev.'!BT7+Mission!BT7+Coshocton!BT7+'Garden City'!BT7+'Garden City'!BT23+'Garden City'!BT39+Suburban!BT7+Suburban!BT13+Suburban!BT29+Suburban!BT35+'Lake Huron'!BT7+'Lake Huron'!BT13+'Lake Huron'!BT29+'Lake Huron'!BT35+'Providence &amp; St John'!BT7+'Providence &amp; St John'!BT23+'East Liverpool'!BT7+'East Liverpool'!BT29+'East Liverpool'!BT51+'East Liverpool'!BT73+'St Joe &amp; St Mary''s'!BT7+'St Joe &amp; St Mary''s'!BT23+'St Joe &amp; St Mary''s'!BT39+'St Joe &amp; St Mary''s'!BT55+'St Joe &amp; St Mary''s'!BT71+'St Joe &amp; St Mary''s'!BT87+'St Joe &amp; St Mary''s'!BT103+Illinois!BT7+Illinois!BT23+Illinois!BT39+Illinois!BT55+Illinois!BT71+Illinois!BT87+Illinois!BT103+Illinois!BT119+Illinois!BT135+Illinois!BT151+Illinois!BT167+Illinois!BT183</f>
        <v/>
      </c>
      <c r="BX326" s="182">
        <f>BX8+BX24+BX40+BX57+BX73+BX89+BX105+BX121+BX137+BX153+BX169+BX179+BX195+BX211+BX227+BX243+BX259+BX275+BX291+BX307+Centinela!BU7+Centinela!BU31+Centinela!BU55+'Encino-Garden Grove'!BU8+'Encino-Garden Grove'!BU15+'Encino-Garden Grove'!BU22+'Encino-Garden Grove'!BU29+'Encino-Garden Grove'!BU74+'Encino-Garden Grove'!BU81+'Encino-Garden Grove'!BU88+'Encino-Garden Grove'!BU95+'St. Francis'!BU7+'St. Francis'!BU13+'St. Francis'!BU19+'St. Francis'!BU32+'St. Francis'!BU45+Alvarado!BU7+Alvarado!BU13+Pampa!BU7+Roxborough!BU7+'Lower Bucks'!BU8+'Lower Bucks'!BU14+'Lower Bucks'!BU20+'Dallas Medical Center'!BU7+Harlingen!BU7+Knapp!BU7+Knapp!BU22+Glendora!BU7+RHRI!BU7+Monroe!BU7+'Saint Mary''s Reno'!BU7+'Saint Mary''s Reno'!BU29+'Saint Mary''s Reno'!BU35+'Saint Mary''s Reno'!BU41+'Saint Mary''s Reno'!BU63+'Saint Mary''s Reno'!BU84+'North Vista'!BU8+'North Vista'!BU26+'Dallas Regional'!BU7+'Riverview &amp; Gadsden'!BU7+'Riverview &amp; Gadsden'!BU23+'Saint Clare''s'!BU7+Landmark!BU7+'Saint Mary''s Passaic'!BU7+'Southern Regional'!BU7+Lehigh!BU7+'St Michael''s'!BU7+'St Michael''s'!BU13+'St Michael''s'!BU19+'St Michael''s'!BU25+'St Michael''s'!BU31+'Reddy Dev.'!BU7+Mission!BU7+Coshocton!BU7+'Garden City'!BU7+'Garden City'!BU23+'Garden City'!BU39+Suburban!BU7+Suburban!BU13+Suburban!BU29+Suburban!BU35+'Lake Huron'!BU7+'Lake Huron'!BU13+'Lake Huron'!BU29+'Lake Huron'!BU35+'Providence &amp; St John'!BU7+'Providence &amp; St John'!BU23+'East Liverpool'!BU7+'East Liverpool'!BU29+'East Liverpool'!BU51+'East Liverpool'!BU73+'St Joe &amp; St Mary''s'!BU7+'St Joe &amp; St Mary''s'!BU23+'St Joe &amp; St Mary''s'!BU39+'St Joe &amp; St Mary''s'!BU55+'St Joe &amp; St Mary''s'!BU71+'St Joe &amp; St Mary''s'!BU87+'St Joe &amp; St Mary''s'!BU103+Illinois!BU7+Illinois!BU23+Illinois!BU39+Illinois!BU55+Illinois!BU71+Illinois!BU87+Illinois!BU103+Illinois!BU119+Illinois!BU135+Illinois!BU151+Illinois!BU167+Illinois!BU183</f>
        <v/>
      </c>
      <c r="BY326" s="182">
        <f>BY8+BY24+BY40+BY57+BY73+BY89+BY105+BY121+BY137+BY153+BY169+BY179+BY195+BY211+BY227+BY243+BY259+BY275+BY291+BY307+Centinela!BV7+Centinela!BV31+Centinela!BV55+'Encino-Garden Grove'!BV8+'Encino-Garden Grove'!BV15+'Encino-Garden Grove'!BV22+'Encino-Garden Grove'!BV29+'Encino-Garden Grove'!BV74+'Encino-Garden Grove'!BV81+'Encino-Garden Grove'!BV88+'Encino-Garden Grove'!BV95+'St. Francis'!BV7+'St. Francis'!BV13+'St. Francis'!BV19+'St. Francis'!BV32+'St. Francis'!BV45+Alvarado!BV7+Alvarado!BV13+Pampa!BV7+Roxborough!BV7+'Lower Bucks'!BV8+'Lower Bucks'!BV14+'Lower Bucks'!BV20+'Dallas Medical Center'!BV7+Harlingen!BV7+Knapp!BV7+Knapp!BV22+Glendora!BV7+RHRI!BV7+Monroe!BV7+'Saint Mary''s Reno'!BV7+'Saint Mary''s Reno'!BV29+'Saint Mary''s Reno'!BV35+'Saint Mary''s Reno'!BV41+'Saint Mary''s Reno'!BV63+'Saint Mary''s Reno'!BV84+'North Vista'!BV8+'North Vista'!BV26+'Dallas Regional'!BV7+'Riverview &amp; Gadsden'!BV7+'Riverview &amp; Gadsden'!BV23+'Saint Clare''s'!BV7+Landmark!BV7+'Saint Mary''s Passaic'!BV7+'Southern Regional'!BV7+Lehigh!BV7+'St Michael''s'!BV7+'St Michael''s'!BV13+'St Michael''s'!BV19+'St Michael''s'!BV25+'St Michael''s'!BV31+'Reddy Dev.'!BV7+Mission!BV7+Coshocton!BV7+'Garden City'!BV7+'Garden City'!BV23+'Garden City'!BV39+Suburban!BV7+Suburban!BV13+Suburban!BV29+Suburban!BV35+'Lake Huron'!BV7+'Lake Huron'!BV13+'Lake Huron'!BV29+'Lake Huron'!BV35+'Providence &amp; St John'!BV7+'Providence &amp; St John'!BV23+'East Liverpool'!BV7+'East Liverpool'!BV29+'East Liverpool'!BV51+'East Liverpool'!BV73+'St Joe &amp; St Mary''s'!BV7+'St Joe &amp; St Mary''s'!BV23+'St Joe &amp; St Mary''s'!BV39+'St Joe &amp; St Mary''s'!BV55+'St Joe &amp; St Mary''s'!BV71+'St Joe &amp; St Mary''s'!BV87+'St Joe &amp; St Mary''s'!BV103+Illinois!BV7+Illinois!BV23+Illinois!BV39+Illinois!BV55+Illinois!BV71+Illinois!BV87+Illinois!BV103+Illinois!BV119+Illinois!BV135+Illinois!BV151+Illinois!BV167+Illinois!BV183</f>
        <v/>
      </c>
      <c r="BZ326" s="182">
        <f>BZ8+BZ24+BZ40+BZ57+BZ73+BZ89+BZ105+BZ121+BZ137+BZ153+BZ169+BZ179+BZ195+BZ211+BZ227+BZ243+BZ259+BZ275+BZ291+BZ307+Centinela!BW7+Centinela!BW31+Centinela!BW55+'Encino-Garden Grove'!BW8+'Encino-Garden Grove'!BW15+'Encino-Garden Grove'!BW22+'Encino-Garden Grove'!BW29+'Encino-Garden Grove'!BW74+'Encino-Garden Grove'!BW81+'Encino-Garden Grove'!BW88+'Encino-Garden Grove'!BW95+'St. Francis'!BW7+'St. Francis'!BW13+'St. Francis'!BW19+'St. Francis'!BW32+'St. Francis'!BW45+Alvarado!BW7+Alvarado!BW13+Pampa!BW7+Roxborough!BW7+'Lower Bucks'!BW8+'Lower Bucks'!BW14+'Lower Bucks'!BW20+'Dallas Medical Center'!BW7+Harlingen!BW7+Knapp!BW7+Knapp!BW22+Glendora!BW7+RHRI!BW7+Monroe!BW7+'Saint Mary''s Reno'!BW7+'Saint Mary''s Reno'!BW29+'Saint Mary''s Reno'!BW35+'Saint Mary''s Reno'!BW41+'Saint Mary''s Reno'!BW63+'Saint Mary''s Reno'!BW84+'North Vista'!BW8+'North Vista'!BW26+'Dallas Regional'!BW7+'Riverview &amp; Gadsden'!BW7+'Riverview &amp; Gadsden'!BW23+'Saint Clare''s'!BW7+Landmark!BW7+'Saint Mary''s Passaic'!BW7+'Southern Regional'!BW7+Lehigh!BW7+'St Michael''s'!BW7+'St Michael''s'!BW13+'St Michael''s'!BW19+'St Michael''s'!BW25+'St Michael''s'!BW31+'Reddy Dev.'!BW7+Mission!BW7+Coshocton!BW7+'Garden City'!BW7+'Garden City'!BW23+'Garden City'!BW39+Suburban!BW7+Suburban!BW13+Suburban!BW29+Suburban!BW35+'Lake Huron'!BW7+'Lake Huron'!BW13+'Lake Huron'!BW29+'Lake Huron'!BW35+'Providence &amp; St John'!BW7+'Providence &amp; St John'!BW23+'East Liverpool'!BW7+'East Liverpool'!BW29+'East Liverpool'!BW51+'East Liverpool'!BW73+'St Joe &amp; St Mary''s'!BW7+'St Joe &amp; St Mary''s'!BW23+'St Joe &amp; St Mary''s'!BW39+'St Joe &amp; St Mary''s'!BW55+'St Joe &amp; St Mary''s'!BW71+'St Joe &amp; St Mary''s'!BW87+'St Joe &amp; St Mary''s'!BW103+Illinois!BW7+Illinois!BW23+Illinois!BW39+Illinois!BW55+Illinois!BW71+Illinois!BW87+Illinois!BW103+Illinois!BW119+Illinois!BW135+Illinois!BW151+Illinois!BW167+Illinois!BW183</f>
        <v/>
      </c>
      <c r="CA326" s="182">
        <f>CA8+CA24+CA40+CA57+CA73+CA89+CA105+CA121+CA137+CA153+CA169+CA179+CA195+CA211+CA227+CA243+CA259+CA275+CA291+CA307+Centinela!BX7+Centinela!BX31+Centinela!BX55+'Encino-Garden Grove'!BX8+'Encino-Garden Grove'!BX15+'Encino-Garden Grove'!BX22+'Encino-Garden Grove'!BX29+'Encino-Garden Grove'!BX74+'Encino-Garden Grove'!BX81+'Encino-Garden Grove'!BX88+'Encino-Garden Grove'!BX95+'St. Francis'!BX7+'St. Francis'!BX13+'St. Francis'!BX19+'St. Francis'!BX32+'St. Francis'!BX45+Alvarado!BX7+Alvarado!BX13+Pampa!BX7+Roxborough!BX7+'Lower Bucks'!BX8+'Lower Bucks'!BX14+'Lower Bucks'!BX20+'Dallas Medical Center'!BX7+Harlingen!BX7+Knapp!BX7+Knapp!BX22+Glendora!BX7+RHRI!BX7+Monroe!BX7+'Saint Mary''s Reno'!BX7+'Saint Mary''s Reno'!BX29+'Saint Mary''s Reno'!BX35+'Saint Mary''s Reno'!BX41+'Saint Mary''s Reno'!BX63+'Saint Mary''s Reno'!BX84+'North Vista'!BX8+'North Vista'!BX26+'Dallas Regional'!BX7+'Riverview &amp; Gadsden'!BX7+'Riverview &amp; Gadsden'!BX23+'Saint Clare''s'!BX7+Landmark!BX7+'Saint Mary''s Passaic'!BX7+'Southern Regional'!BX7+Lehigh!BX7+'St Michael''s'!BX7+'St Michael''s'!BX13+'St Michael''s'!BX19+'St Michael''s'!BX25+'St Michael''s'!BX31+'Reddy Dev.'!BX7+Mission!BX7+Coshocton!BX7+'Garden City'!BX7+'Garden City'!BX23+'Garden City'!BX39+Suburban!BX7+Suburban!BX13+Suburban!BX29+Suburban!BX35+'Lake Huron'!BX7+'Lake Huron'!BX13+'Lake Huron'!BX29+'Lake Huron'!BX35+'Providence &amp; St John'!BX7+'Providence &amp; St John'!BX23+'East Liverpool'!BX7+'East Liverpool'!BX29+'East Liverpool'!BX51+'East Liverpool'!BX73+'St Joe &amp; St Mary''s'!BX7+'St Joe &amp; St Mary''s'!BX23+'St Joe &amp; St Mary''s'!BX39+'St Joe &amp; St Mary''s'!BX55+'St Joe &amp; St Mary''s'!BX71+'St Joe &amp; St Mary''s'!BX87+'St Joe &amp; St Mary''s'!BX103+Illinois!BX7+Illinois!BX23+Illinois!BX39+Illinois!BX55+Illinois!BX71+Illinois!BX87+Illinois!BX103+Illinois!BX119+Illinois!BX135+Illinois!BX151+Illinois!BX167+Illinois!BX183</f>
        <v/>
      </c>
      <c r="CB326" s="182">
        <f>CB8+CB24+CB40+CB57+CB73+CB89+CB105+CB121+CB137+CB153+CB169+CB179+CB195+CB211+CB227+CB243+CB259+CB275+CB291+CB307+Centinela!BY7+Centinela!BY31+Centinela!BY55+'Encino-Garden Grove'!BY8+'Encino-Garden Grove'!BY15+'Encino-Garden Grove'!BY22+'Encino-Garden Grove'!BY29+'Encino-Garden Grove'!BY74+'Encino-Garden Grove'!BY81+'Encino-Garden Grove'!BY88+'Encino-Garden Grove'!BY95+'St. Francis'!BY7+'St. Francis'!BY13+'St. Francis'!BY19+'St. Francis'!BY32+'St. Francis'!BY45+Alvarado!BY7+Alvarado!BY13+Pampa!BY7+Roxborough!BY7+'Lower Bucks'!BY8+'Lower Bucks'!BY14+'Lower Bucks'!BY20+'Dallas Medical Center'!BY7+Harlingen!BY7+Knapp!BY7+Knapp!BY22+Glendora!BY7+RHRI!BY7+Monroe!BY7+'Saint Mary''s Reno'!BY7+'Saint Mary''s Reno'!BY29+'Saint Mary''s Reno'!BY35+'Saint Mary''s Reno'!BY41+'Saint Mary''s Reno'!BY63+'Saint Mary''s Reno'!BY84+'North Vista'!BY8+'North Vista'!BY26+'Dallas Regional'!BY7+'Riverview &amp; Gadsden'!BY7+'Riverview &amp; Gadsden'!BY23+'Saint Clare''s'!BY7+Landmark!BY7+'Saint Mary''s Passaic'!BY7+'Southern Regional'!BY7+Lehigh!BY7+'St Michael''s'!BY7+'St Michael''s'!BY13+'St Michael''s'!BY19+'St Michael''s'!BY25+'St Michael''s'!BY31+'Reddy Dev.'!BY7+Mission!BY7+Coshocton!BY7+'Garden City'!BY7+'Garden City'!BY23+'Garden City'!BY39+Suburban!BY7+Suburban!BY13+Suburban!BY29+Suburban!BY35+'Lake Huron'!BY7+'Lake Huron'!BY13+'Lake Huron'!BY29+'Lake Huron'!BY35+'Providence &amp; St John'!BY7+'Providence &amp; St John'!BY23+'East Liverpool'!BY7+'East Liverpool'!BY29+'East Liverpool'!BY51+'East Liverpool'!BY73+'St Joe &amp; St Mary''s'!BY7+'St Joe &amp; St Mary''s'!BY23+'St Joe &amp; St Mary''s'!BY39+'St Joe &amp; St Mary''s'!BY55+'St Joe &amp; St Mary''s'!BY71+'St Joe &amp; St Mary''s'!BY87+'St Joe &amp; St Mary''s'!BY103+Illinois!BY7+Illinois!BY23+Illinois!BY39+Illinois!BY55+Illinois!BY71+Illinois!BY87+Illinois!BY103+Illinois!BY119+Illinois!BY135+Illinois!BY151+Illinois!BY167+Illinois!BY183</f>
        <v/>
      </c>
      <c r="CC326" s="182">
        <f>CC8+CC24+CC40+CC57+CC73+CC89+CC105+CC121+CC137+CC153+CC169+CC179+CC195+CC211+CC227+CC243+CC259+CC275+CC291+CC307+Centinela!BZ7+Centinela!BZ31+Centinela!BZ55+'Encino-Garden Grove'!BZ8+'Encino-Garden Grove'!BZ15+'Encino-Garden Grove'!BZ22+'Encino-Garden Grove'!BZ29+'Encino-Garden Grove'!BZ74+'Encino-Garden Grove'!BZ81+'Encino-Garden Grove'!BZ88+'Encino-Garden Grove'!BZ95+'St. Francis'!BZ7+'St. Francis'!BZ13+'St. Francis'!BZ19+'St. Francis'!BZ32+'St. Francis'!BZ45+Alvarado!BZ7+Alvarado!BZ13+Pampa!BZ7+Roxborough!BZ7+'Lower Bucks'!BZ8+'Lower Bucks'!BZ14+'Lower Bucks'!BZ20+'Dallas Medical Center'!BZ7+Harlingen!BZ7+Knapp!BZ7+Knapp!BZ22+Glendora!BZ7+RHRI!BZ7+Monroe!BZ7+'Saint Mary''s Reno'!BZ7+'Saint Mary''s Reno'!BZ29+'Saint Mary''s Reno'!BZ35+'Saint Mary''s Reno'!BZ41+'Saint Mary''s Reno'!BZ63+'Saint Mary''s Reno'!BZ84+'North Vista'!BZ8+'North Vista'!BZ26+'Dallas Regional'!BZ7+'Riverview &amp; Gadsden'!BZ7+'Riverview &amp; Gadsden'!BZ23+'Saint Clare''s'!BZ7+Landmark!BZ7+'Saint Mary''s Passaic'!BZ7+'Southern Regional'!BZ7+Lehigh!BZ7+'St Michael''s'!BZ7+'St Michael''s'!BZ13+'St Michael''s'!BZ19+'St Michael''s'!BZ25+'St Michael''s'!BZ31+'Reddy Dev.'!BZ7+Mission!BZ7+Coshocton!BZ7+'Garden City'!BZ7+'Garden City'!BZ23+'Garden City'!BZ39+Suburban!BZ7+Suburban!BZ13+Suburban!BZ29+Suburban!BZ35+'Lake Huron'!BZ7+'Lake Huron'!BZ13+'Lake Huron'!BZ29+'Lake Huron'!BZ35+'Providence &amp; St John'!BZ7+'Providence &amp; St John'!BZ23+'East Liverpool'!BZ7+'East Liverpool'!BZ29+'East Liverpool'!BZ51+'East Liverpool'!BZ73+'St Joe &amp; St Mary''s'!BZ7+'St Joe &amp; St Mary''s'!BZ23+'St Joe &amp; St Mary''s'!BZ39+'St Joe &amp; St Mary''s'!BZ55+'St Joe &amp; St Mary''s'!BZ71+'St Joe &amp; St Mary''s'!BZ87+'St Joe &amp; St Mary''s'!BZ103+Illinois!BZ7+Illinois!BZ23+Illinois!BZ39+Illinois!BZ55+Illinois!BZ71+Illinois!BZ87+Illinois!BZ103+Illinois!BZ119+Illinois!BZ135+Illinois!BZ151+Illinois!BZ167+Illinois!BZ183</f>
        <v/>
      </c>
      <c r="CD326" s="182">
        <f>CD8+CD24+CD40+CD57+CD73+CD89+CD105+CD121+CD137+CD153+CD169+CD179+CD195+CD211+CD227+CD243+CD259+CD275+CD291+CD307+Centinela!CA7+Centinela!CA31+Centinela!CA55+'Encino-Garden Grove'!CA8+'Encino-Garden Grove'!CA15+'Encino-Garden Grove'!CA22+'Encino-Garden Grove'!CA29+'Encino-Garden Grove'!CA74+'Encino-Garden Grove'!CA81+'Encino-Garden Grove'!CA88+'Encino-Garden Grove'!CA95+'St. Francis'!CA7+'St. Francis'!CA13+'St. Francis'!CA19+'St. Francis'!CA32+'St. Francis'!CA45+Alvarado!CA7+Alvarado!CA13+Pampa!CA7+Roxborough!CA7+'Lower Bucks'!CA8+'Lower Bucks'!CA14+'Lower Bucks'!CA20+'Dallas Medical Center'!CA7+Harlingen!CA7+Knapp!CA7+Knapp!CA22+Glendora!CA7+RHRI!CA7+Monroe!CA7+'Saint Mary''s Reno'!CA7+'Saint Mary''s Reno'!CA29+'Saint Mary''s Reno'!CA35+'Saint Mary''s Reno'!CA41+'Saint Mary''s Reno'!CA63+'Saint Mary''s Reno'!CA84+'North Vista'!CA8+'North Vista'!CA26+'Dallas Regional'!CA7+'Riverview &amp; Gadsden'!CA7+'Riverview &amp; Gadsden'!CA23+'Saint Clare''s'!CA7+Landmark!CA7+'Saint Mary''s Passaic'!CA7+'Southern Regional'!CA7+Lehigh!CA7+'St Michael''s'!CA7+'St Michael''s'!CA13+'St Michael''s'!CA19+'St Michael''s'!CA25+'St Michael''s'!CA31+'Reddy Dev.'!CA7+Mission!CA7+Coshocton!CA7+'Garden City'!CA7+'Garden City'!CA23+'Garden City'!CA39+Suburban!CA7+Suburban!CA13+Suburban!CA29+Suburban!CA35+'Lake Huron'!CA7+'Lake Huron'!CA13+'Lake Huron'!CA29+'Lake Huron'!CA35+'Providence &amp; St John'!CA7+'Providence &amp; St John'!CA23+'East Liverpool'!CA7+'East Liverpool'!CA29+'East Liverpool'!CA51+'East Liverpool'!CA73+'St Joe &amp; St Mary''s'!CA7+'St Joe &amp; St Mary''s'!CA23+'St Joe &amp; St Mary''s'!CA39+'St Joe &amp; St Mary''s'!CA55+'St Joe &amp; St Mary''s'!CA71+'St Joe &amp; St Mary''s'!CA87+'St Joe &amp; St Mary''s'!CA103+Illinois!CA7+Illinois!CA23+Illinois!CA39+Illinois!CA55+Illinois!CA71+Illinois!CA87+Illinois!CA103+Illinois!CA119+Illinois!CA135+Illinois!CA151+Illinois!CA167+Illinois!CA183</f>
        <v/>
      </c>
      <c r="CE326" s="182">
        <f>CE8+CE24+CE40+CE57+CE73+CE89+CE105+CE121+CE137+CE153+CE169+CE179+CE195+CE211+CE227+CE243+CE259+CE275+CE291+CE307+Centinela!CB7+Centinela!CB31+Centinela!CB55+'Encino-Garden Grove'!CB8+'Encino-Garden Grove'!CB15+'Encino-Garden Grove'!CB22+'Encino-Garden Grove'!CB29+'Encino-Garden Grove'!CB74+'Encino-Garden Grove'!CB81+'Encino-Garden Grove'!CB88+'Encino-Garden Grove'!CB95+'St. Francis'!CB7+'St. Francis'!CB13+'St. Francis'!CB19+'St. Francis'!CB32+'St. Francis'!CB45+Alvarado!CB7+Alvarado!CB13+Pampa!CB7+Roxborough!CB7+'Lower Bucks'!CB8+'Lower Bucks'!CB14+'Lower Bucks'!CB20+'Dallas Medical Center'!CB7+Harlingen!CB7+Knapp!CB7+Knapp!CB22+Glendora!CB7+RHRI!CB7+Monroe!CB7+'Saint Mary''s Reno'!CB7+'Saint Mary''s Reno'!CB29+'Saint Mary''s Reno'!CB35+'Saint Mary''s Reno'!CB41+'Saint Mary''s Reno'!CB63+'Saint Mary''s Reno'!CB84+'North Vista'!CB8+'North Vista'!CB26+'Dallas Regional'!CB7+'Riverview &amp; Gadsden'!CB7+'Riverview &amp; Gadsden'!CB23+'Saint Clare''s'!CB7+Landmark!CB7+'Saint Mary''s Passaic'!CB7+'Southern Regional'!CB7+Lehigh!CB7+'St Michael''s'!CB7+'St Michael''s'!CB13+'St Michael''s'!CB19+'St Michael''s'!CB25+'St Michael''s'!CB31+'Reddy Dev.'!CB7+Mission!CB7+Coshocton!CB7+'Garden City'!CB7+'Garden City'!CB23+'Garden City'!CB39+Suburban!CB7+Suburban!CB13+Suburban!CB29+Suburban!CB35+'Lake Huron'!CB7+'Lake Huron'!CB13+'Lake Huron'!CB29+'Lake Huron'!CB35+'Providence &amp; St John'!CB7+'Providence &amp; St John'!CB23+'East Liverpool'!CB7+'East Liverpool'!CB29+'East Liverpool'!CB51+'East Liverpool'!CB73+'St Joe &amp; St Mary''s'!CB7+'St Joe &amp; St Mary''s'!CB23+'St Joe &amp; St Mary''s'!CB39+'St Joe &amp; St Mary''s'!CB55+'St Joe &amp; St Mary''s'!CB71+'St Joe &amp; St Mary''s'!CB87+'St Joe &amp; St Mary''s'!CB103+Illinois!CB7+Illinois!CB23+Illinois!CB39+Illinois!CB55+Illinois!CB71+Illinois!CB87+Illinois!CB103+Illinois!CB119+Illinois!CB135+Illinois!CB151+Illinois!CB167+Illinois!CB183</f>
        <v/>
      </c>
      <c r="CF326" s="182">
        <f>CF8+CF24+CF40+CF57+CF73+CF89+CF105+CF121+CF137+CF153+CF169+CF179+CF195+CF211+CF227+CF243+CF259+CF275+CF291+CF307+Centinela!CC7+Centinela!CC31+Centinela!CC55+'Encino-Garden Grove'!CC8+'Encino-Garden Grove'!CC15+'Encino-Garden Grove'!CC22+'Encino-Garden Grove'!CC29+'Encino-Garden Grove'!CC74+'Encino-Garden Grove'!CC81+'Encino-Garden Grove'!CC88+'Encino-Garden Grove'!CC95+'St. Francis'!CC7+'St. Francis'!CC13+'St. Francis'!CC19+'St. Francis'!CC32+'St. Francis'!CC45+Alvarado!CC7+Alvarado!CC13+Pampa!CC7+Roxborough!CC7+'Lower Bucks'!CC8+'Lower Bucks'!CC14+'Lower Bucks'!CC20+'Dallas Medical Center'!CC7+Harlingen!CC7+Knapp!CC7+Knapp!CC22+Glendora!CC7+RHRI!CC7+Monroe!CC7+'Saint Mary''s Reno'!CC7+'Saint Mary''s Reno'!CC29+'Saint Mary''s Reno'!CC35+'Saint Mary''s Reno'!CC41+'Saint Mary''s Reno'!CC63+'Saint Mary''s Reno'!CC84+'North Vista'!CC8+'North Vista'!CC26+'Dallas Regional'!CC7+'Riverview &amp; Gadsden'!CC7+'Riverview &amp; Gadsden'!CC23+'Saint Clare''s'!CC7+Landmark!CC7+'Saint Mary''s Passaic'!CC7+'Southern Regional'!CC7+Lehigh!CC7+'St Michael''s'!CC7+'St Michael''s'!CC13+'St Michael''s'!CC19+'St Michael''s'!CC25+'St Michael''s'!CC31+'Reddy Dev.'!CC7+Mission!CC7+Coshocton!CC7+'Garden City'!CC7+'Garden City'!CC23+'Garden City'!CC39+Suburban!CC7+Suburban!CC13+Suburban!CC29+Suburban!CC35+'Lake Huron'!CC7+'Lake Huron'!CC13+'Lake Huron'!CC29+'Lake Huron'!CC35+'Providence &amp; St John'!CC7+'Providence &amp; St John'!CC23+'East Liverpool'!CC7+'East Liverpool'!CC29+'East Liverpool'!CC51+'East Liverpool'!CC73+'St Joe &amp; St Mary''s'!CC7+'St Joe &amp; St Mary''s'!CC23+'St Joe &amp; St Mary''s'!CC39+'St Joe &amp; St Mary''s'!CC55+'St Joe &amp; St Mary''s'!CC71+'St Joe &amp; St Mary''s'!CC87+'St Joe &amp; St Mary''s'!CC103+Illinois!CC7+Illinois!CC23+Illinois!CC39+Illinois!CC55+Illinois!CC71+Illinois!CC87+Illinois!CC103+Illinois!CC119+Illinois!CC135+Illinois!CC151+Illinois!CC167+Illinois!CC183</f>
        <v/>
      </c>
      <c r="CG326" s="182">
        <f>CG8+CG24+CG40+CG57+CG73+CG89+CG105+CG121+CG137+CG153+CG169+CG179+CG195+CG211+CG227+CG243+CG259+CG275+CG291+CG307+Centinela!CD7+Centinela!CD31+Centinela!CD55+'Encino-Garden Grove'!CD8+'Encino-Garden Grove'!CD15+'Encino-Garden Grove'!CD22+'Encino-Garden Grove'!CD29+'Encino-Garden Grove'!CD74+'Encino-Garden Grove'!CD81+'Encino-Garden Grove'!CD88+'Encino-Garden Grove'!CD95+'St. Francis'!CD7+'St. Francis'!CD13+'St. Francis'!CD19+'St. Francis'!CD32+'St. Francis'!CD45+Alvarado!CD7+Alvarado!CD13+Pampa!CD7+Roxborough!CD7+'Lower Bucks'!CD8+'Lower Bucks'!CD14+'Lower Bucks'!CD20+'Dallas Medical Center'!CD7+Harlingen!CD7+Knapp!CD7+Knapp!CD22+Glendora!CD7+RHRI!CD7+Monroe!CD7+'Saint Mary''s Reno'!CD7+'Saint Mary''s Reno'!CD29+'Saint Mary''s Reno'!CD35+'Saint Mary''s Reno'!CD41+'Saint Mary''s Reno'!CD63+'Saint Mary''s Reno'!CD84+'North Vista'!CD8+'North Vista'!CD26+'Dallas Regional'!CD7+'Riverview &amp; Gadsden'!CD7+'Riverview &amp; Gadsden'!CD23+'Saint Clare''s'!CD7+Landmark!CD7+'Saint Mary''s Passaic'!CD7+'Southern Regional'!CD7+Lehigh!CD7+'St Michael''s'!CD7+'St Michael''s'!CD13+'St Michael''s'!CD19+'St Michael''s'!CD25+'St Michael''s'!CD31+'Reddy Dev.'!CD7+Mission!CD7+Coshocton!CD7+'Garden City'!CD7+'Garden City'!CD23+'Garden City'!CD39+Suburban!CD7+Suburban!CD13+Suburban!CD29+Suburban!CD35+'Lake Huron'!CD7+'Lake Huron'!CD13+'Lake Huron'!CD29+'Lake Huron'!CD35+'Providence &amp; St John'!CD7+'Providence &amp; St John'!CD23+'East Liverpool'!CD7+'East Liverpool'!CD29+'East Liverpool'!CD51+'East Liverpool'!CD73+'St Joe &amp; St Mary''s'!CD7+'St Joe &amp; St Mary''s'!CD23+'St Joe &amp; St Mary''s'!CD39+'St Joe &amp; St Mary''s'!CD55+'St Joe &amp; St Mary''s'!CD71+'St Joe &amp; St Mary''s'!CD87+'St Joe &amp; St Mary''s'!CD103+Illinois!CD7+Illinois!CD23+Illinois!CD39+Illinois!CD55+Illinois!CD71+Illinois!CD87+Illinois!CD103+Illinois!CD119+Illinois!CD135+Illinois!CD151+Illinois!CD167+Illinois!CD183</f>
        <v/>
      </c>
      <c r="CH326" s="182">
        <f>CH8+CH24+CH40+CH57+CH73+CH89+CH105+CH121+CH137+CH153+CH169+CH179+CH195+CH211+CH227+CH243+CH259+CH275+CH291+CH307+Centinela!CE7+Centinela!CE31+Centinela!CE55+'Encino-Garden Grove'!CE8+'Encino-Garden Grove'!CE15+'Encino-Garden Grove'!CE22+'Encino-Garden Grove'!CE29+'Encino-Garden Grove'!CE74+'Encino-Garden Grove'!CE81+'Encino-Garden Grove'!CE88+'Encino-Garden Grove'!CE95+'St. Francis'!CE7+'St. Francis'!CE13+'St. Francis'!CE19+'St. Francis'!CE32+'St. Francis'!CE45+Alvarado!CE7+Alvarado!CE13+Pampa!CE7+Roxborough!CE7+'Lower Bucks'!CE8+'Lower Bucks'!CE14+'Lower Bucks'!CE20+'Dallas Medical Center'!CE7+Harlingen!CE7+Knapp!CE7+Knapp!CE22+Glendora!CE7+RHRI!CE7+Monroe!CE7+'Saint Mary''s Reno'!CE7+'Saint Mary''s Reno'!CE29+'Saint Mary''s Reno'!CE35+'Saint Mary''s Reno'!CE41+'Saint Mary''s Reno'!CE63+'Saint Mary''s Reno'!CE84+'North Vista'!CE8+'North Vista'!CE26+'Dallas Regional'!CE7+'Riverview &amp; Gadsden'!CE7+'Riverview &amp; Gadsden'!CE23+'Saint Clare''s'!CE7+Landmark!CE7+'Saint Mary''s Passaic'!CE7+'Southern Regional'!CE7+Lehigh!CE7+'St Michael''s'!CE7+'St Michael''s'!CE13+'St Michael''s'!CE19+'St Michael''s'!CE25+'St Michael''s'!CE31+'Reddy Dev.'!CE7+Mission!CE7+Coshocton!CE7+'Garden City'!CE7+'Garden City'!CE23+'Garden City'!CE39+Suburban!CE7+Suburban!CE13+Suburban!CE29+Suburban!CE35+'Lake Huron'!CE7+'Lake Huron'!CE13+'Lake Huron'!CE29+'Lake Huron'!CE35+'Providence &amp; St John'!CE7+'Providence &amp; St John'!CE23+'East Liverpool'!CE7+'East Liverpool'!CE29+'East Liverpool'!CE51+'East Liverpool'!CE73+'St Joe &amp; St Mary''s'!CE7+'St Joe &amp; St Mary''s'!CE23+'St Joe &amp; St Mary''s'!CE39+'St Joe &amp; St Mary''s'!CE55+'St Joe &amp; St Mary''s'!CE71+'St Joe &amp; St Mary''s'!CE87+'St Joe &amp; St Mary''s'!CE103+Illinois!CE7+Illinois!CE23+Illinois!CE39+Illinois!CE55+Illinois!CE71+Illinois!CE87+Illinois!CE103+Illinois!CE119+Illinois!CE135+Illinois!CE151+Illinois!CE167+Illinois!CE183</f>
        <v/>
      </c>
      <c r="CI326" s="182">
        <f>CI8+CI24+CI40+CI57+CI73+CI89+CI105+CI121+CI137+CI153+CI169+CI179+CI195+CI211+CI227+CI243+CI259+CI275+CI291+CI307+Centinela!CF7+Centinela!CF31+Centinela!CF55+'Encino-Garden Grove'!CF8+'Encino-Garden Grove'!CF15+'Encino-Garden Grove'!CF22+'Encino-Garden Grove'!CF29+'Encino-Garden Grove'!CF74+'Encino-Garden Grove'!CF81+'Encino-Garden Grove'!CF88+'Encino-Garden Grove'!CF95+'St. Francis'!CF7+'St. Francis'!CF13+'St. Francis'!CF19+'St. Francis'!CF32+'St. Francis'!CF45+Alvarado!CF7+Alvarado!CF13+Pampa!CF7+Roxborough!CF7+'Lower Bucks'!CF8+'Lower Bucks'!CF14+'Lower Bucks'!CF20+'Dallas Medical Center'!CF7+Harlingen!CF7+Knapp!CF7+Knapp!CF22+Glendora!CF7+RHRI!CF7+Monroe!CF7+'Saint Mary''s Reno'!CF7+'Saint Mary''s Reno'!CF29+'Saint Mary''s Reno'!CF35+'Saint Mary''s Reno'!CF41+'Saint Mary''s Reno'!CF63+'Saint Mary''s Reno'!CF84+'North Vista'!CF8+'North Vista'!CF26+'Dallas Regional'!CF7+'Riverview &amp; Gadsden'!CF7+'Riverview &amp; Gadsden'!CF23+'Saint Clare''s'!CF7+Landmark!CF7+'Saint Mary''s Passaic'!CF7+'Southern Regional'!CF7+Lehigh!CF7+'St Michael''s'!CF7+'St Michael''s'!CF13+'St Michael''s'!CF19+'St Michael''s'!CF25+'St Michael''s'!CF31+'Reddy Dev.'!CF7+Mission!CF7+Coshocton!CF7+'Garden City'!CF7+'Garden City'!CF23+'Garden City'!CF39+Suburban!CF7+Suburban!CF13+Suburban!CF29+Suburban!CF35+'Lake Huron'!CF7+'Lake Huron'!CF13+'Lake Huron'!CF29+'Lake Huron'!CF35+'Providence &amp; St John'!CF7+'Providence &amp; St John'!CF23+'East Liverpool'!CF7+'East Liverpool'!CF29+'East Liverpool'!CF51+'East Liverpool'!CF73+'St Joe &amp; St Mary''s'!CF7+'St Joe &amp; St Mary''s'!CF23+'St Joe &amp; St Mary''s'!CF39+'St Joe &amp; St Mary''s'!CF55+'St Joe &amp; St Mary''s'!CF71+'St Joe &amp; St Mary''s'!CF87+'St Joe &amp; St Mary''s'!CF103+Illinois!CF7+Illinois!CF23+Illinois!CF39+Illinois!CF55+Illinois!CF71+Illinois!CF87+Illinois!CF103+Illinois!CF119+Illinois!CF135+Illinois!CF151+Illinois!CF167+Illinois!CF183</f>
        <v/>
      </c>
      <c r="CJ326" s="182">
        <f>CJ8+CJ24+CJ40+CJ57+CJ73+CJ89+CJ105+CJ121+CJ137+CJ153+CJ169+CJ179+CJ195+CJ211+CJ227+CJ243+CJ259+CJ275+CJ291+CJ307+Centinela!CG7+Centinela!CG31+Centinela!CG55+'Encino-Garden Grove'!CG8+'Encino-Garden Grove'!CG15+'Encino-Garden Grove'!CG22+'Encino-Garden Grove'!CG29+'Encino-Garden Grove'!CG74+'Encino-Garden Grove'!CG81+'Encino-Garden Grove'!CG88+'Encino-Garden Grove'!CG95+'St. Francis'!CG7+'St. Francis'!CG13+'St. Francis'!CG19+'St. Francis'!CG32+'St. Francis'!CG45+Alvarado!CG7+Alvarado!CG13+Pampa!CG7+Roxborough!CG7+'Lower Bucks'!CG8+'Lower Bucks'!CG14+'Lower Bucks'!CG20+'Dallas Medical Center'!CG7+Harlingen!CG7+Knapp!CG7+Knapp!CG22+Glendora!CG7+RHRI!CG7+Monroe!CG7+'Saint Mary''s Reno'!CG7+'Saint Mary''s Reno'!CG29+'Saint Mary''s Reno'!CG35+'Saint Mary''s Reno'!CG41+'Saint Mary''s Reno'!CG63+'Saint Mary''s Reno'!CG84+'North Vista'!CG8+'North Vista'!CG26+'Dallas Regional'!CG7+'Riverview &amp; Gadsden'!CG7+'Riverview &amp; Gadsden'!CG23+'Saint Clare''s'!CG7+Landmark!CG7+'Saint Mary''s Passaic'!CG7+'Southern Regional'!CG7+Lehigh!CG7+'St Michael''s'!CG7+'St Michael''s'!CG13+'St Michael''s'!CG19+'St Michael''s'!CG25+'St Michael''s'!CG31+'Reddy Dev.'!CG7+Mission!CG7+Coshocton!CG7+'Garden City'!CG7+'Garden City'!CG23+'Garden City'!CG39+Suburban!CG7+Suburban!CG13+Suburban!CG29+Suburban!CG35+'Lake Huron'!CG7+'Lake Huron'!CG13+'Lake Huron'!CG29+'Lake Huron'!CG35+'Providence &amp; St John'!CG7+'Providence &amp; St John'!CG23+'East Liverpool'!CG7+'East Liverpool'!CG29+'East Liverpool'!CG51+'East Liverpool'!CG73+'St Joe &amp; St Mary''s'!CG7+'St Joe &amp; St Mary''s'!CG23+'St Joe &amp; St Mary''s'!CG39+'St Joe &amp; St Mary''s'!CG55+'St Joe &amp; St Mary''s'!CG71+'St Joe &amp; St Mary''s'!CG87+'St Joe &amp; St Mary''s'!CG103+Illinois!CG7+Illinois!CG23+Illinois!CG39+Illinois!CG55+Illinois!CG71+Illinois!CG87+Illinois!CG103+Illinois!CG119+Illinois!CG135+Illinois!CG151+Illinois!CG167+Illinois!CG183</f>
        <v/>
      </c>
      <c r="CK326" s="182">
        <f>CK8+CK24+CK40+CK57+CK73+CK89+CK105+CK121+CK137+CK153+CK169+CK179+CK195+CK211+CK227+CK243+CK259+CK275+CK291+CK307+Centinela!CH7+Centinela!CH31+Centinela!CH55+'Encino-Garden Grove'!CH8+'Encino-Garden Grove'!CH15+'Encino-Garden Grove'!CH22+'Encino-Garden Grove'!CH29+'Encino-Garden Grove'!CH74+'Encino-Garden Grove'!CH81+'Encino-Garden Grove'!CH88+'Encino-Garden Grove'!CH95+'St. Francis'!CH7+'St. Francis'!CH13+'St. Francis'!CH19+'St. Francis'!CH32+'St. Francis'!CH45+Alvarado!CH7+Alvarado!CH13+Pampa!CH7+Roxborough!CH7+'Lower Bucks'!CH8+'Lower Bucks'!CH14+'Lower Bucks'!CH20+'Dallas Medical Center'!CH7+Harlingen!CH7+Knapp!CH7+Knapp!CH22+Glendora!CH7+RHRI!CH7+Monroe!CH7+'Saint Mary''s Reno'!CH7+'Saint Mary''s Reno'!CH29+'Saint Mary''s Reno'!CH35+'Saint Mary''s Reno'!CH41+'Saint Mary''s Reno'!CH63+'Saint Mary''s Reno'!CH84+'North Vista'!CH8+'North Vista'!CH26+'Dallas Regional'!CH7+'Riverview &amp; Gadsden'!CH7+'Riverview &amp; Gadsden'!CH23+'Saint Clare''s'!CH7+Landmark!CH7+'Saint Mary''s Passaic'!CH7+'Southern Regional'!CH7+Lehigh!CH7+'St Michael''s'!CH7+'St Michael''s'!CH13+'St Michael''s'!CH19+'St Michael''s'!CH25+'St Michael''s'!CH31+'Reddy Dev.'!CH7+Mission!CH7+Coshocton!CH7+'Garden City'!CH7+'Garden City'!CH23+'Garden City'!CH39+Suburban!CH7+Suburban!CH13+Suburban!CH29+Suburban!CH35+'Lake Huron'!CH7+'Lake Huron'!CH13+'Lake Huron'!CH29+'Lake Huron'!CH35+'Providence &amp; St John'!CH7+'Providence &amp; St John'!CH23+'East Liverpool'!CH7+'East Liverpool'!CH29+'East Liverpool'!CH51+'East Liverpool'!CH73+'St Joe &amp; St Mary''s'!CH7+'St Joe &amp; St Mary''s'!CH23+'St Joe &amp; St Mary''s'!CH39+'St Joe &amp; St Mary''s'!CH55+'St Joe &amp; St Mary''s'!CH71+'St Joe &amp; St Mary''s'!CH87+'St Joe &amp; St Mary''s'!CH103+Illinois!CH7+Illinois!CH23+Illinois!CH39+Illinois!CH55+Illinois!CH71+Illinois!CH87+Illinois!CH103+Illinois!CH119+Illinois!CH135+Illinois!CH151+Illinois!CH167+Illinois!CH183</f>
        <v/>
      </c>
      <c r="CL326" s="182">
        <f>CL8+CL24+CL40+CL57+CL73+CL89+CL105+CL121+CL137+CL153+CL169+CL179+CL195+CL211+CL227+CL243+CL259+CL275+CL291+CL307+Centinela!CI7+Centinela!CI31+Centinela!CI55+'Encino-Garden Grove'!CI8+'Encino-Garden Grove'!CI15+'Encino-Garden Grove'!CI22+'Encino-Garden Grove'!CI29+'Encino-Garden Grove'!CI74+'Encino-Garden Grove'!CI81+'Encino-Garden Grove'!CI88+'Encino-Garden Grove'!CI95+'St. Francis'!CI7+'St. Francis'!CI13+'St. Francis'!CI19+'St. Francis'!CI32+'St. Francis'!CI45+Alvarado!CI7+Alvarado!CI13+Pampa!CI7+Roxborough!CI7+'Lower Bucks'!CI8+'Lower Bucks'!CI14+'Lower Bucks'!CI20+'Dallas Medical Center'!CI7+Harlingen!CI7+Knapp!CI7+Knapp!CI22+Glendora!CI7+RHRI!CI7+Monroe!CI7+'Saint Mary''s Reno'!CI7+'Saint Mary''s Reno'!CI29+'Saint Mary''s Reno'!CI35+'Saint Mary''s Reno'!CI41+'Saint Mary''s Reno'!CI63+'Saint Mary''s Reno'!CI84+'North Vista'!CI8+'North Vista'!CI26+'Dallas Regional'!CI7+'Riverview &amp; Gadsden'!CI7+'Riverview &amp; Gadsden'!CI23+'Saint Clare''s'!CI7+Landmark!CI7+'Saint Mary''s Passaic'!CI7+'Southern Regional'!CI7+Lehigh!CI7+'St Michael''s'!CI7+'St Michael''s'!CI13+'St Michael''s'!CI19+'St Michael''s'!CI25+'St Michael''s'!CI31+'Reddy Dev.'!CI7+Mission!CI7+Coshocton!CI7+'Garden City'!CI7+'Garden City'!CI23+'Garden City'!CI39+Suburban!CI7+Suburban!CI13+Suburban!CI29+Suburban!CI35+'Lake Huron'!CI7+'Lake Huron'!CI13+'Lake Huron'!CI29+'Lake Huron'!CI35+'Providence &amp; St John'!CI7+'Providence &amp; St John'!CI23+'East Liverpool'!CI7+'East Liverpool'!CI29+'East Liverpool'!CI51+'East Liverpool'!CI73+'St Joe &amp; St Mary''s'!CI7+'St Joe &amp; St Mary''s'!CI23+'St Joe &amp; St Mary''s'!CI39+'St Joe &amp; St Mary''s'!CI55+'St Joe &amp; St Mary''s'!CI71+'St Joe &amp; St Mary''s'!CI87+'St Joe &amp; St Mary''s'!CI103+Illinois!CI7+Illinois!CI23+Illinois!CI39+Illinois!CI55+Illinois!CI71+Illinois!CI87+Illinois!CI103+Illinois!CI119+Illinois!CI135+Illinois!CI151+Illinois!CI167+Illinois!CI183</f>
        <v/>
      </c>
      <c r="CM326" s="182">
        <f>CM8+CM24+CM40+CM57+CM73+CM89+CM105+CM121+CM137+CM153+CM169+CM179+CM195+CM211+CM227+CM243+CM259+CM275+CM291+CM307+Centinela!CJ7+Centinela!CJ31+Centinela!CJ55+'Encino-Garden Grove'!CJ8+'Encino-Garden Grove'!CJ15+'Encino-Garden Grove'!CJ22+'Encino-Garden Grove'!CJ29+'Encino-Garden Grove'!CJ74+'Encino-Garden Grove'!CJ81+'Encino-Garden Grove'!CJ88+'Encino-Garden Grove'!CJ95+'St. Francis'!CJ7+'St. Francis'!CJ13+'St. Francis'!CJ19+'St. Francis'!CJ32+'St. Francis'!CJ45+Alvarado!CJ7+Alvarado!CJ13+Pampa!CJ7+Roxborough!CJ7+'Lower Bucks'!CJ8+'Lower Bucks'!CJ14+'Lower Bucks'!CJ20+'Dallas Medical Center'!CJ7+Harlingen!CJ7+Knapp!CJ7+Knapp!CJ22+Glendora!CJ7+RHRI!CJ7+Monroe!CJ7+'Saint Mary''s Reno'!CJ7+'Saint Mary''s Reno'!CJ29+'Saint Mary''s Reno'!CJ35+'Saint Mary''s Reno'!CJ41+'Saint Mary''s Reno'!CJ63+'Saint Mary''s Reno'!CJ84+'North Vista'!CJ8+'North Vista'!CJ26+'Dallas Regional'!CJ7+'Riverview &amp; Gadsden'!CJ7+'Riverview &amp; Gadsden'!CJ23+'Saint Clare''s'!CJ7+Landmark!CJ7+'Saint Mary''s Passaic'!CJ7+'Southern Regional'!CJ7+Lehigh!CJ7+'St Michael''s'!CJ7+'St Michael''s'!CJ13+'St Michael''s'!CJ19+'St Michael''s'!CJ25+'St Michael''s'!CJ31+'Reddy Dev.'!CJ7+Mission!CJ7+Coshocton!CJ7+'Garden City'!CJ7+'Garden City'!CJ23+'Garden City'!CJ39+Suburban!CJ7+Suburban!CJ13+Suburban!CJ29+Suburban!CJ35+'Lake Huron'!CJ7+'Lake Huron'!CJ13+'Lake Huron'!CJ29+'Lake Huron'!CJ35+'Providence &amp; St John'!CJ7+'Providence &amp; St John'!CJ23+'East Liverpool'!CJ7+'East Liverpool'!CJ29+'East Liverpool'!CJ51+'East Liverpool'!CJ73+'St Joe &amp; St Mary''s'!CJ7+'St Joe &amp; St Mary''s'!CJ23+'St Joe &amp; St Mary''s'!CJ39+'St Joe &amp; St Mary''s'!CJ55+'St Joe &amp; St Mary''s'!CJ71+'St Joe &amp; St Mary''s'!CJ87+'St Joe &amp; St Mary''s'!CJ103+Illinois!CJ7+Illinois!CJ23+Illinois!CJ39+Illinois!CJ55+Illinois!CJ71+Illinois!CJ87+Illinois!CJ103+Illinois!CJ119+Illinois!CJ135+Illinois!CJ151+Illinois!CJ167+Illinois!CJ183</f>
        <v/>
      </c>
      <c r="CN326" s="182">
        <f>CN8+CN24+CN40+CN57+CN73+CN89+CN105+CN121+CN137+CN153+CN169+CN179+CN195+CN211+CN227+CN243+CN259+CN275+CN291+CN307+Centinela!CK7+Centinela!CK31+Centinela!CK55+'Encino-Garden Grove'!CK8+'Encino-Garden Grove'!CK15+'Encino-Garden Grove'!CK22+'Encino-Garden Grove'!CK29+'Encino-Garden Grove'!CK74+'Encino-Garden Grove'!CK81+'Encino-Garden Grove'!CK88+'Encino-Garden Grove'!CK95+'St. Francis'!CK7+'St. Francis'!CK13+'St. Francis'!CK19+'St. Francis'!CK32+'St. Francis'!CK45+Alvarado!CK7+Alvarado!CK13+Pampa!CK7+Roxborough!CK7+'Lower Bucks'!CK8+'Lower Bucks'!CK14+'Lower Bucks'!CK20+'Dallas Medical Center'!CK7+Harlingen!CK7+Knapp!CK7+Knapp!CK22+Glendora!CK7+RHRI!CK7+Monroe!CK7+'Saint Mary''s Reno'!CK7+'Saint Mary''s Reno'!CK29+'Saint Mary''s Reno'!CK35+'Saint Mary''s Reno'!CK41+'Saint Mary''s Reno'!CK63+'Saint Mary''s Reno'!CK84+'North Vista'!CK8+'North Vista'!CK26+'Dallas Regional'!CK7+'Riverview &amp; Gadsden'!CK7+'Riverview &amp; Gadsden'!CK23+'Saint Clare''s'!CK7+Landmark!CK7+'Saint Mary''s Passaic'!CK7+'Southern Regional'!CK7+Lehigh!CK7+'St Michael''s'!CK7+'St Michael''s'!CK13+'St Michael''s'!CK19+'St Michael''s'!CK25+'St Michael''s'!CK31+'Reddy Dev.'!CK7+Mission!CK7+Coshocton!CK7+'Garden City'!CK7+'Garden City'!CK23+'Garden City'!CK39+Suburban!CK7+Suburban!CK13+Suburban!CK29+Suburban!CK35+'Lake Huron'!CK7+'Lake Huron'!CK13+'Lake Huron'!CK29+'Lake Huron'!CK35+'Providence &amp; St John'!CK7+'Providence &amp; St John'!CK23+'East Liverpool'!CK7+'East Liverpool'!CK29+'East Liverpool'!CK51+'East Liverpool'!CK73+'St Joe &amp; St Mary''s'!CK7+'St Joe &amp; St Mary''s'!CK23+'St Joe &amp; St Mary''s'!CK39+'St Joe &amp; St Mary''s'!CK55+'St Joe &amp; St Mary''s'!CK71+'St Joe &amp; St Mary''s'!CK87+'St Joe &amp; St Mary''s'!CK103+Illinois!CK7+Illinois!CK23+Illinois!CK39+Illinois!CK55+Illinois!CK71+Illinois!CK87+Illinois!CK103+Illinois!CK119+Illinois!CK135+Illinois!CK151+Illinois!CK167+Illinois!CK183</f>
        <v/>
      </c>
      <c r="CO326" s="182">
        <f>CO8+CO24+CO40+CO57+CO73+CO89+CO105+CO121+CO137+CO153+CO169+CO179+CO195+CO211+CO227+CO243+CO259+CO275+CO291+CO307+Centinela!CL7+Centinela!CL31+Centinela!CL55+'Encino-Garden Grove'!CL8+'Encino-Garden Grove'!CL15+'Encino-Garden Grove'!CL22+'Encino-Garden Grove'!CL29+'Encino-Garden Grove'!CL74+'Encino-Garden Grove'!CL81+'Encino-Garden Grove'!CL88+'Encino-Garden Grove'!CL95+'St. Francis'!CL7+'St. Francis'!CL13+'St. Francis'!CL19+'St. Francis'!CL32+'St. Francis'!CL45+Alvarado!CL7+Alvarado!CL13+Pampa!CL7+Roxborough!CL7+'Lower Bucks'!CL8+'Lower Bucks'!CL14+'Lower Bucks'!CL20+'Dallas Medical Center'!CL7+Harlingen!CL7+Knapp!CL7+Knapp!CL22+Glendora!CL7+RHRI!CL7+Monroe!CL7+'Saint Mary''s Reno'!CL7+'Saint Mary''s Reno'!CL29+'Saint Mary''s Reno'!CL35+'Saint Mary''s Reno'!CL41+'Saint Mary''s Reno'!CL63+'Saint Mary''s Reno'!CL84+'North Vista'!CL8+'North Vista'!CL26+'Dallas Regional'!CL7+'Riverview &amp; Gadsden'!CL7+'Riverview &amp; Gadsden'!CL23+'Saint Clare''s'!CL7+Landmark!CL7+'Saint Mary''s Passaic'!CL7+'Southern Regional'!CL7+Lehigh!CL7+'St Michael''s'!CL7+'St Michael''s'!CL13+'St Michael''s'!CL19+'St Michael''s'!CL25+'St Michael''s'!CL31+'Reddy Dev.'!CL7+Mission!CL7+Coshocton!CL7+'Garden City'!CL7+'Garden City'!CL23+'Garden City'!CL39+Suburban!CL7+Suburban!CL13+Suburban!CL29+Suburban!CL35+'Lake Huron'!CL7+'Lake Huron'!CL13+'Lake Huron'!CL29+'Lake Huron'!CL35+'Providence &amp; St John'!CL7+'Providence &amp; St John'!CL23+'East Liverpool'!CL7+'East Liverpool'!CL29+'East Liverpool'!CL51+'East Liverpool'!CL73+'St Joe &amp; St Mary''s'!CL7+'St Joe &amp; St Mary''s'!CL23+'St Joe &amp; St Mary''s'!CL39+'St Joe &amp; St Mary''s'!CL55+'St Joe &amp; St Mary''s'!CL71+'St Joe &amp; St Mary''s'!CL87+'St Joe &amp; St Mary''s'!CL103+Illinois!CL7+Illinois!CL23+Illinois!CL39+Illinois!CL55+Illinois!CL71+Illinois!CL87+Illinois!CL103+Illinois!CL119+Illinois!CL135+Illinois!CL151+Illinois!CL167+Illinois!CL183</f>
        <v/>
      </c>
      <c r="CP326" s="182">
        <f>CP8+CP24+CP40+CP57+CP73+CP89+CP105+CP121+CP137+CP153+CP169+CP179+CP195+CP211+CP227+CP243+CP259+CP275+CP291+CP307+Centinela!CM7+Centinela!CM31+Centinela!CM55+'Encino-Garden Grove'!CM8+'Encino-Garden Grove'!CM15+'Encino-Garden Grove'!CM22+'Encino-Garden Grove'!CM29+'Encino-Garden Grove'!CM74+'Encino-Garden Grove'!CM81+'Encino-Garden Grove'!CM88+'Encino-Garden Grove'!CM95+'St. Francis'!CM7+'St. Francis'!CM13+'St. Francis'!CM19+'St. Francis'!CM32+'St. Francis'!CM45+Alvarado!CM7+Alvarado!CM13+Pampa!CM7+Roxborough!CM7+'Lower Bucks'!CM8+'Lower Bucks'!CM14+'Lower Bucks'!CM20+'Dallas Medical Center'!CM7+Harlingen!CM7+Knapp!CM7+Knapp!CM22+Glendora!CM7+RHRI!CM7+Monroe!CM7+'Saint Mary''s Reno'!CM7+'Saint Mary''s Reno'!CM29+'Saint Mary''s Reno'!CM35+'Saint Mary''s Reno'!CM41+'Saint Mary''s Reno'!CM63+'Saint Mary''s Reno'!CM84+'North Vista'!CM8+'North Vista'!CM26+'Dallas Regional'!CM7+'Riverview &amp; Gadsden'!CM7+'Riverview &amp; Gadsden'!CM23+'Saint Clare''s'!CM7+Landmark!CM7+'Saint Mary''s Passaic'!CM7+'Southern Regional'!CM7+Lehigh!CM7+'St Michael''s'!CM7+'St Michael''s'!CM13+'St Michael''s'!CM19+'St Michael''s'!CM25+'St Michael''s'!CM31+'Reddy Dev.'!CM7+Mission!CM7+Coshocton!CM7+'Garden City'!CM7+'Garden City'!CM23+'Garden City'!CM39+Suburban!CM7+Suburban!CM13+Suburban!CM29+Suburban!CM35+'Lake Huron'!CM7+'Lake Huron'!CM13+'Lake Huron'!CM29+'Lake Huron'!CM35+'Providence &amp; St John'!CM7+'Providence &amp; St John'!CM23+'East Liverpool'!CM7+'East Liverpool'!CM29+'East Liverpool'!CM51+'East Liverpool'!CM73+'St Joe &amp; St Mary''s'!CM7+'St Joe &amp; St Mary''s'!CM23+'St Joe &amp; St Mary''s'!CM39+'St Joe &amp; St Mary''s'!CM55+'St Joe &amp; St Mary''s'!CM71+'St Joe &amp; St Mary''s'!CM87+'St Joe &amp; St Mary''s'!CM103+Illinois!CM7+Illinois!CM23+Illinois!CM39+Illinois!CM55+Illinois!CM71+Illinois!CM87+Illinois!CM103+Illinois!CM119+Illinois!CM135+Illinois!CM151+Illinois!CM167+Illinois!CM183</f>
        <v/>
      </c>
      <c r="CQ326" s="182">
        <f>CQ8+CQ24+CQ40+CQ57+CQ73+CQ89+CQ105+CQ121+CQ137+CQ153+CQ169+CQ179+CQ195+CQ211+CQ227+CQ243+CQ259+CQ275+CQ291+CQ307+Centinela!CN7+Centinela!CN31+Centinela!CN55+'Encino-Garden Grove'!CN8+'Encino-Garden Grove'!CN15+'Encino-Garden Grove'!CN22+'Encino-Garden Grove'!CN29+'Encino-Garden Grove'!CN74+'Encino-Garden Grove'!CN81+'Encino-Garden Grove'!CN88+'Encino-Garden Grove'!CN95+'St. Francis'!CN7+'St. Francis'!CN13+'St. Francis'!CN19+'St. Francis'!CN32+'St. Francis'!CN45+Alvarado!CN7+Alvarado!CN13+Pampa!CN7+Roxborough!CN7+'Lower Bucks'!CN8+'Lower Bucks'!CN14+'Lower Bucks'!CN20+'Dallas Medical Center'!CN7+Harlingen!CN7+Knapp!CN7+Knapp!CN22+Glendora!CN7+RHRI!CN7+Monroe!CN7+'Saint Mary''s Reno'!CN7+'Saint Mary''s Reno'!CN29+'Saint Mary''s Reno'!CN35+'Saint Mary''s Reno'!CN41+'Saint Mary''s Reno'!CN63+'Saint Mary''s Reno'!CN84+'North Vista'!CN8+'North Vista'!CN26+'Dallas Regional'!CN7+'Riverview &amp; Gadsden'!CN7+'Riverview &amp; Gadsden'!CN23+'Saint Clare''s'!CN7+Landmark!CN7+'Saint Mary''s Passaic'!CN7+'Southern Regional'!CN7+Lehigh!CN7+'St Michael''s'!CN7+'St Michael''s'!CN13+'St Michael''s'!CN19+'St Michael''s'!CN25+'St Michael''s'!CN31+'Reddy Dev.'!CN7+Mission!CN7+Coshocton!CN7+'Garden City'!CN7+'Garden City'!CN23+'Garden City'!CN39+Suburban!CN7+Suburban!CN13+Suburban!CN29+Suburban!CN35+'Lake Huron'!CN7+'Lake Huron'!CN13+'Lake Huron'!CN29+'Lake Huron'!CN35+'Providence &amp; St John'!CN7+'Providence &amp; St John'!CN23+'East Liverpool'!CN7+'East Liverpool'!CN29+'East Liverpool'!CN51+'East Liverpool'!CN73+'St Joe &amp; St Mary''s'!CN7+'St Joe &amp; St Mary''s'!CN23+'St Joe &amp; St Mary''s'!CN39+'St Joe &amp; St Mary''s'!CN55+'St Joe &amp; St Mary''s'!CN71+'St Joe &amp; St Mary''s'!CN87+'St Joe &amp; St Mary''s'!CN103+Illinois!CN7+Illinois!CN23+Illinois!CN39+Illinois!CN55+Illinois!CN71+Illinois!CN87+Illinois!CN103+Illinois!CN119+Illinois!CN135+Illinois!CN151+Illinois!CN167+Illinois!CN183</f>
        <v/>
      </c>
      <c r="CR326" s="182">
        <f>CR8+CR24+CR40+CR57+CR73+CR89+CR105+CR121+CR137+CR153+CR169+CR179+CR195+CR211+CR227+CR243+CR259+CR275+CR291+CR307+Centinela!CO7+Centinela!CO31+Centinela!CO55+'Encino-Garden Grove'!CO8+'Encino-Garden Grove'!CO15+'Encino-Garden Grove'!CO22+'Encino-Garden Grove'!CO29+'Encino-Garden Grove'!CO74+'Encino-Garden Grove'!CO81+'Encino-Garden Grove'!CO88+'Encino-Garden Grove'!CO95+'St. Francis'!CO7+'St. Francis'!CO13+'St. Francis'!CO19+'St. Francis'!CO32+'St. Francis'!CO45+Alvarado!CO7+Alvarado!CO13+Pampa!CO7+Roxborough!CO7+'Lower Bucks'!CO8+'Lower Bucks'!CO14+'Lower Bucks'!CO20+'Dallas Medical Center'!CO7+Harlingen!CO7+Knapp!CO7+Knapp!CO22+Glendora!CO7+RHRI!CO7+Monroe!CO7+'Saint Mary''s Reno'!CO7+'Saint Mary''s Reno'!CO29+'Saint Mary''s Reno'!CO35+'Saint Mary''s Reno'!CO41+'Saint Mary''s Reno'!CO63+'Saint Mary''s Reno'!CO84+'North Vista'!CO8+'North Vista'!CO26+'Dallas Regional'!CO7+'Riverview &amp; Gadsden'!CO7+'Riverview &amp; Gadsden'!CO23+'Saint Clare''s'!CO7+Landmark!CO7+'Saint Mary''s Passaic'!CO7+'Southern Regional'!CO7+Lehigh!CO7+'St Michael''s'!CO7+'St Michael''s'!CO13+'St Michael''s'!CO19+'St Michael''s'!CO25+'St Michael''s'!CO31+'Reddy Dev.'!CO7+Mission!CO7+Coshocton!CO7+'Garden City'!CO7+'Garden City'!CO23+'Garden City'!CO39+Suburban!CO7+Suburban!CO13+Suburban!CO29+Suburban!CO35+'Lake Huron'!CO7+'Lake Huron'!CO13+'Lake Huron'!CO29+'Lake Huron'!CO35+'Providence &amp; St John'!CO7+'Providence &amp; St John'!CO23+'East Liverpool'!CO7+'East Liverpool'!CO29+'East Liverpool'!CO51+'East Liverpool'!CO73+'St Joe &amp; St Mary''s'!CO7+'St Joe &amp; St Mary''s'!CO23+'St Joe &amp; St Mary''s'!CO39+'St Joe &amp; St Mary''s'!CO55+'St Joe &amp; St Mary''s'!CO71+'St Joe &amp; St Mary''s'!CO87+'St Joe &amp; St Mary''s'!CO103+Illinois!CO7+Illinois!CO23+Illinois!CO39+Illinois!CO55+Illinois!CO71+Illinois!CO87+Illinois!CO103+Illinois!CO119+Illinois!CO135+Illinois!CO151+Illinois!CO167+Illinois!CO183</f>
        <v/>
      </c>
      <c r="CS326" s="182">
        <f>CS8+CS24+CS40+CS57+CS73+CS89+CS105+CS121+CS137+CS153+CS169+CS179+CS195+CS211+CS227+CS243+CS259+CS275+CS291+CS307+Centinela!CP7+Centinela!CP31+Centinela!CP55+'Encino-Garden Grove'!CP8+'Encino-Garden Grove'!CP15+'Encino-Garden Grove'!CP22+'Encino-Garden Grove'!CP29+'Encino-Garden Grove'!CP74+'Encino-Garden Grove'!CP81+'Encino-Garden Grove'!CP88+'Encino-Garden Grove'!CP95+'St. Francis'!CP7+'St. Francis'!CP13+'St. Francis'!CP19+'St. Francis'!CP32+'St. Francis'!CP45+Alvarado!CP7+Alvarado!CP13+Pampa!CP7+Roxborough!CP7+'Lower Bucks'!CP8+'Lower Bucks'!CP14+'Lower Bucks'!CP20+'Dallas Medical Center'!CP7+Harlingen!CP7+Knapp!CP7+Knapp!CP22+Glendora!CP7+RHRI!CP7+Monroe!CP7+'Saint Mary''s Reno'!CP7+'Saint Mary''s Reno'!CP29+'Saint Mary''s Reno'!CP35+'Saint Mary''s Reno'!CP41+'Saint Mary''s Reno'!CP63+'Saint Mary''s Reno'!CP84+'North Vista'!CP8+'North Vista'!CP26+'Dallas Regional'!CP7+'Riverview &amp; Gadsden'!CP7+'Riverview &amp; Gadsden'!CP23+'Saint Clare''s'!CP7+Landmark!CP7+'Saint Mary''s Passaic'!CP7+'Southern Regional'!CP7+Lehigh!CP7+'St Michael''s'!CP7+'St Michael''s'!CP13+'St Michael''s'!CP19+'St Michael''s'!CP25+'St Michael''s'!CP31+'Reddy Dev.'!CP7+Mission!CP7+Coshocton!CP7+'Garden City'!CP7+'Garden City'!CP23+'Garden City'!CP39+Suburban!CP7+Suburban!CP13+Suburban!CP29+Suburban!CP35+'Lake Huron'!CP7+'Lake Huron'!CP13+'Lake Huron'!CP29+'Lake Huron'!CP35+'Providence &amp; St John'!CP7+'Providence &amp; St John'!CP23+'East Liverpool'!CP7+'East Liverpool'!CP29+'East Liverpool'!CP51+'East Liverpool'!CP73+'St Joe &amp; St Mary''s'!CP7+'St Joe &amp; St Mary''s'!CP23+'St Joe &amp; St Mary''s'!CP39+'St Joe &amp; St Mary''s'!CP55+'St Joe &amp; St Mary''s'!CP71+'St Joe &amp; St Mary''s'!CP87+'St Joe &amp; St Mary''s'!CP103+Illinois!CP7+Illinois!CP23+Illinois!CP39+Illinois!CP55+Illinois!CP71+Illinois!CP87+Illinois!CP103+Illinois!CP119+Illinois!CP135+Illinois!CP151+Illinois!CP167+Illinois!CP183</f>
        <v/>
      </c>
      <c r="CT326" s="182">
        <f>CT8+CT24+CT40+CT57+CT73+CT89+CT105+CT121+CT137+CT153+CT169+CT179+CT195+CT211+CT227+CT243+CT259+CT275+CT291+CT307+Centinela!CQ7+Centinela!CQ31+Centinela!CQ55+'Encino-Garden Grove'!CQ8+'Encino-Garden Grove'!CQ15+'Encino-Garden Grove'!CQ22+'Encino-Garden Grove'!CQ29+'Encino-Garden Grove'!CQ74+'Encino-Garden Grove'!CQ81+'Encino-Garden Grove'!CQ88+'Encino-Garden Grove'!CQ95+'St. Francis'!CQ7+'St. Francis'!CQ13+'St. Francis'!CQ19+'St. Francis'!CQ32+'St. Francis'!CQ45+Alvarado!CQ7+Alvarado!CQ13+Pampa!CQ7+Roxborough!CQ7+'Lower Bucks'!CQ8+'Lower Bucks'!CQ14+'Lower Bucks'!CQ20+'Dallas Medical Center'!CQ7+Harlingen!CQ7+Knapp!CQ7+Knapp!CQ22+Glendora!CQ7+RHRI!CQ7+Monroe!CQ7+'Saint Mary''s Reno'!CQ7+'Saint Mary''s Reno'!CQ29+'Saint Mary''s Reno'!CQ35+'Saint Mary''s Reno'!CQ41+'Saint Mary''s Reno'!CQ63+'Saint Mary''s Reno'!CQ84+'North Vista'!CQ8+'North Vista'!CQ26+'Dallas Regional'!CQ7+'Riverview &amp; Gadsden'!CQ7+'Riverview &amp; Gadsden'!CQ23+'Saint Clare''s'!CQ7+Landmark!CQ7+'Saint Mary''s Passaic'!CQ7+'Southern Regional'!CQ7+Lehigh!CQ7+'St Michael''s'!CQ7+'St Michael''s'!CQ13+'St Michael''s'!CQ19+'St Michael''s'!CQ25+'St Michael''s'!CQ31+'Reddy Dev.'!CQ7+Mission!CQ7+Coshocton!CQ7+'Garden City'!CQ7+'Garden City'!CQ23+'Garden City'!CQ39+Suburban!CQ7+Suburban!CQ13+Suburban!CQ29+Suburban!CQ35+'Lake Huron'!CQ7+'Lake Huron'!CQ13+'Lake Huron'!CQ29+'Lake Huron'!CQ35+'Providence &amp; St John'!CQ7+'Providence &amp; St John'!CQ23+'East Liverpool'!CQ7+'East Liverpool'!CQ29+'East Liverpool'!CQ51+'East Liverpool'!CQ73+'St Joe &amp; St Mary''s'!CQ7+'St Joe &amp; St Mary''s'!CQ23+'St Joe &amp; St Mary''s'!CQ39+'St Joe &amp; St Mary''s'!CQ55+'St Joe &amp; St Mary''s'!CQ71+'St Joe &amp; St Mary''s'!CQ87+'St Joe &amp; St Mary''s'!CQ103+Illinois!CQ7+Illinois!CQ23+Illinois!CQ39+Illinois!CQ55+Illinois!CQ71+Illinois!CQ87+Illinois!CQ103+Illinois!CQ119+Illinois!CQ135+Illinois!CQ151+Illinois!CQ167+Illinois!CQ183</f>
        <v/>
      </c>
      <c r="CU326" s="182">
        <f>CU8+CU24+CU40+CU57+CU73+CU89+CU105+CU121+CU137+CU153+CU169+CU179+CU195+CU211+CU227+CU243+CU259+CU275+CU291+CU307+Centinela!CR7+Centinela!CR31+Centinela!CR55+'Encino-Garden Grove'!CR8+'Encino-Garden Grove'!CR15+'Encino-Garden Grove'!CR22+'Encino-Garden Grove'!CR29+'Encino-Garden Grove'!CR74+'Encino-Garden Grove'!CR81+'Encino-Garden Grove'!CR88+'Encino-Garden Grove'!CR95+'St. Francis'!CR7+'St. Francis'!CR13+'St. Francis'!CR19+'St. Francis'!CR32+'St. Francis'!CR45+Alvarado!CR7+Alvarado!CR13+Pampa!CR7+Roxborough!CR7+'Lower Bucks'!CR8+'Lower Bucks'!CR14+'Lower Bucks'!CR20+'Dallas Medical Center'!CR7+Harlingen!CR7+Knapp!CR7+Knapp!CR22+Glendora!CR7+RHRI!CR7+Monroe!CR7+'Saint Mary''s Reno'!CR7+'Saint Mary''s Reno'!CR29+'Saint Mary''s Reno'!CR35+'Saint Mary''s Reno'!CR41+'Saint Mary''s Reno'!CR63+'Saint Mary''s Reno'!CR84+'North Vista'!CR8+'North Vista'!CR26+'Dallas Regional'!CR7+'Riverview &amp; Gadsden'!CR7+'Riverview &amp; Gadsden'!CR23+'Saint Clare''s'!CR7+Landmark!CR7+'Saint Mary''s Passaic'!CR7+'Southern Regional'!CR7+Lehigh!CR7+'St Michael''s'!CR7+'St Michael''s'!CR13+'St Michael''s'!CR19+'St Michael''s'!CR25+'St Michael''s'!CR31+'Reddy Dev.'!CR7+Mission!CR7+Coshocton!CR7+'Garden City'!CR7+'Garden City'!CR23+'Garden City'!CR39+Suburban!CR7+Suburban!CR13+Suburban!CR29+Suburban!CR35+'Lake Huron'!CR7+'Lake Huron'!CR13+'Lake Huron'!CR29+'Lake Huron'!CR35+'Providence &amp; St John'!CR7+'Providence &amp; St John'!CR23+'East Liverpool'!CR7+'East Liverpool'!CR29+'East Liverpool'!CR51+'East Liverpool'!CR73+'St Joe &amp; St Mary''s'!CR7+'St Joe &amp; St Mary''s'!CR23+'St Joe &amp; St Mary''s'!CR39+'St Joe &amp; St Mary''s'!CR55+'St Joe &amp; St Mary''s'!CR71+'St Joe &amp; St Mary''s'!CR87+'St Joe &amp; St Mary''s'!CR103+Illinois!CR7+Illinois!CR23+Illinois!CR39+Illinois!CR55+Illinois!CR71+Illinois!CR87+Illinois!CR103+Illinois!CR119+Illinois!CR135+Illinois!CR151+Illinois!CR167+Illinois!CR183</f>
        <v/>
      </c>
      <c r="CV326" s="182">
        <f>CV8+CV24+CV40+CV57+CV73+CV89+CV105+CV121+CV137+CV153+CV169+CV179+CV195+CV211+CV227+CV243+CV259+CV275+CV291+CV307+Centinela!CS7+Centinela!CS31+Centinela!CS55+'Encino-Garden Grove'!CS8+'Encino-Garden Grove'!CS15+'Encino-Garden Grove'!CS22+'Encino-Garden Grove'!CS29+'Encino-Garden Grove'!CS74+'Encino-Garden Grove'!CS81+'Encino-Garden Grove'!CS88+'Encino-Garden Grove'!CS95+'St. Francis'!CS7+'St. Francis'!CS13+'St. Francis'!CS19+'St. Francis'!CS32+'St. Francis'!CS45+Alvarado!CS7+Alvarado!CS13+Pampa!CS7+Roxborough!CS7+'Lower Bucks'!CS8+'Lower Bucks'!CS14+'Lower Bucks'!CS20+'Dallas Medical Center'!CS7+Harlingen!CS7+Knapp!CS7+Knapp!CS22+Glendora!CS7+RHRI!CS7+Monroe!CS7+'Saint Mary''s Reno'!CS7+'Saint Mary''s Reno'!CS29+'Saint Mary''s Reno'!CS35+'Saint Mary''s Reno'!CS41+'Saint Mary''s Reno'!CS63+'Saint Mary''s Reno'!CS84+'North Vista'!CS8+'North Vista'!CS26+'Dallas Regional'!CS7+'Riverview &amp; Gadsden'!CS7+'Riverview &amp; Gadsden'!CS23+'Saint Clare''s'!CS7+Landmark!CS7+'Saint Mary''s Passaic'!CS7+'Southern Regional'!CS7+Lehigh!CS7+'St Michael''s'!CS7+'St Michael''s'!CS13+'St Michael''s'!CS19+'St Michael''s'!CS25+'St Michael''s'!CS31+'Reddy Dev.'!CS7+Mission!CS7+Coshocton!CS7+'Garden City'!CS7+'Garden City'!CS23+'Garden City'!CS39+Suburban!CS7+Suburban!CS13+Suburban!CS29+Suburban!CS35+'Lake Huron'!CS7+'Lake Huron'!CS13+'Lake Huron'!CS29+'Lake Huron'!CS35+'Providence &amp; St John'!CS7+'Providence &amp; St John'!CS23+'East Liverpool'!CS7+'East Liverpool'!CS29+'East Liverpool'!CS51+'East Liverpool'!CS73+'St Joe &amp; St Mary''s'!CS7+'St Joe &amp; St Mary''s'!CS23+'St Joe &amp; St Mary''s'!CS39+'St Joe &amp; St Mary''s'!CS55+'St Joe &amp; St Mary''s'!CS71+'St Joe &amp; St Mary''s'!CS87+'St Joe &amp; St Mary''s'!CS103+Illinois!CS7+Illinois!CS23+Illinois!CS39+Illinois!CS55+Illinois!CS71+Illinois!CS87+Illinois!CS103+Illinois!CS119+Illinois!CS135+Illinois!CS151+Illinois!CS167+Illinois!CS183</f>
        <v/>
      </c>
      <c r="CW326" s="182">
        <f>CW8+CW24+CW40+CW57+CW73+CW89+CW105+CW121+CW137+CW153+CW169+CW179+CW195+CW211+CW227+CW243+CW259+CW275+CW291+CW307+Centinela!CT7+Centinela!CT31+Centinela!CT55+'Encino-Garden Grove'!CT8+'Encino-Garden Grove'!CT15+'Encino-Garden Grove'!CT22+'Encino-Garden Grove'!CT29+'Encino-Garden Grove'!CT74+'Encino-Garden Grove'!CT81+'Encino-Garden Grove'!CT88+'Encino-Garden Grove'!CT95+'St. Francis'!CT7+'St. Francis'!CT13+'St. Francis'!CT19+'St. Francis'!CT32+'St. Francis'!CT45+Alvarado!CT7+Alvarado!CT13+Pampa!CT7+Roxborough!CT7+'Lower Bucks'!CT8+'Lower Bucks'!CT14+'Lower Bucks'!CT20+'Dallas Medical Center'!CT7+Harlingen!CT7+Knapp!CT7+Knapp!CT22+Glendora!CT7+RHRI!CT7+Monroe!CT7+'Saint Mary''s Reno'!CT7+'Saint Mary''s Reno'!CT29+'Saint Mary''s Reno'!CT35+'Saint Mary''s Reno'!CT41+'Saint Mary''s Reno'!CT63+'Saint Mary''s Reno'!CT84+'North Vista'!CT8+'North Vista'!CT26+'Dallas Regional'!CT7+'Riverview &amp; Gadsden'!CT7+'Riverview &amp; Gadsden'!CT23+'Saint Clare''s'!CT7+Landmark!CT7+'Saint Mary''s Passaic'!CT7+'Southern Regional'!CT7+Lehigh!CT7+'St Michael''s'!CT7+'St Michael''s'!CT13+'St Michael''s'!CT19+'St Michael''s'!CT25+'St Michael''s'!CT31+'Reddy Dev.'!CT7+Mission!CT7+Coshocton!CT7+'Garden City'!CT7+'Garden City'!CT23+'Garden City'!CT39+Suburban!CT7+Suburban!CT13+Suburban!CT29+Suburban!CT35+'Lake Huron'!CT7+'Lake Huron'!CT13+'Lake Huron'!CT29+'Lake Huron'!CT35+'Providence &amp; St John'!CT7+'Providence &amp; St John'!CT23+'East Liverpool'!CT7+'East Liverpool'!CT29+'East Liverpool'!CT51+'East Liverpool'!CT73+'St Joe &amp; St Mary''s'!CT7+'St Joe &amp; St Mary''s'!CT23+'St Joe &amp; St Mary''s'!CT39+'St Joe &amp; St Mary''s'!CT55+'St Joe &amp; St Mary''s'!CT71+'St Joe &amp; St Mary''s'!CT87+'St Joe &amp; St Mary''s'!CT103+Illinois!CT7+Illinois!CT23+Illinois!CT39+Illinois!CT55+Illinois!CT71+Illinois!CT87+Illinois!CT103+Illinois!CT119+Illinois!CT135+Illinois!CT151+Illinois!CT167+Illinois!CT183</f>
        <v/>
      </c>
      <c r="CX326" s="182">
        <f>CX8+CX24+CX40+CX57+CX73+CX89+CX105+CX121+CX137+CX153+CX169+CX179+CX195+CX211+CX227+CX243+CX259+CX275+CX291+CX307+[3]Centinela!CU7+[3]Centinela!CU31+[3]Centinela!CU55+'[3]Encino-Garden Grove'!CU8+'[3]Encino-Garden Grove'!CU15+'[3]Encino-Garden Grove'!CU22+'[3]Encino-Garden Grove'!CU29+'[3]Encino-Garden Grove'!CU74+'[3]Encino-Garden Grove'!CU81+'[3]Encino-Garden Grove'!CU88+'[3]Encino-Garden Grove'!CU95+'[3]St. Francis'!CU7+'[3]St. Francis'!CU13+'[3]St. Francis'!CU19+'[3]St. Francis'!CU32+'[3]St. Francis'!CU45+[3]Alvarado!CU7+[3]Alvarado!CU13+[3]Pampa!CU7+[3]Roxborough!CU7+'[3]Lower Bucks'!CU8+'[3]Lower Bucks'!CU14+'[3]Lower Bucks'!CU20+'[3]Dallas Medical Center'!CU7+[3]Harlingen!CU7+[3]Knapp!CU7+[3]Knapp!CU22+[3]Glendora!CU7+[3]RHRI!CU7+[3]Monroe!CU7+'[3]Saint Mary''s Reno'!CU7+'[3]Saint Mary''s Reno'!CU29+'[3]Saint Mary''s Reno'!CU35+'[3]Saint Mary''s Reno'!CU41+'[3]Saint Mary''s Reno'!CU63+'[3]Saint Mary''s Reno'!CU84+'[3]North Vista'!CU8+'[3]North Vista'!CU26+'[3]Dallas Regional'!CU7+'[3]Riverview &amp; Gadsden'!CU7+'[3]Riverview &amp; Gadsden'!CU23+'[3]Saint Clare''s'!CU7+[3]Landmark!CU7+'[3]Saint Mary''s Passaic'!CU7+'[3]Southern Regional'!CU7+[3]Lehigh!CU7+'[3]St Michael''s'!CU7+'[3]St Michael''s'!CU13+'[3]St Michael''s'!CU19+'[3]St Michael''s'!CU25+'[3]St Michael''s'!CU31+'[3]Reddy Dev.'!CU7+[3]Mission!CU7+[3]Coshocton!CU7+'[3]Garden City'!CU7+'[3]Garden City'!CU23+'[3]Garden City'!CU39+[3]Suburban!CU7+[3]Suburban!CU13+[3]Suburban!CU29+[3]Suburban!CU35+'[3]Lake Huron'!CU7+'[3]Lake Huron'!CU13+'[3]Lake Huron'!CU29+'[3]Lake Huron'!CU35+'[3]Providence &amp; St John'!CU7+'[3]Providence &amp; St John'!CU23+'[3]East Liverpool'!CU7+'[3]East Liverpool'!CU29+'[3]East Liverpool'!CU51+'[3]East Liverpool'!CU73+'[3]St Joe &amp; St Mary''s'!CU7+'[3]St Joe &amp; St Mary''s'!CU23+'[3]St Joe &amp; St Mary''s'!CU39+'[3]St Joe &amp; St Mary''s'!CU55+'[3]St Joe &amp; St Mary''s'!CU71+'[3]St Joe &amp; St Mary''s'!CU87+'[3]St Joe &amp; St Mary''s'!CU103+[3]Illinois!CU7+[3]Illinois!CU23+[3]Illinois!CU39+[3]Illinois!CU55+[3]Illinois!CU71+[3]Illinois!CU87+[3]Illinois!CU103+[3]Illinois!CU119+[3]Illinois!CU135+[3]Illinois!CU151+[3]Illinois!CU167+[3]Illinois!CU183</f>
        <v/>
      </c>
      <c r="CY326" s="182">
        <f>CY8+CY24+CY40+CY57+CY73+CY89+CY105+CY121+CY137+CY153+CY169+CY179+CY195+CY211+CY227+CY243+CY259+CY275+CY291+CY307+Centinela!CV7+Centinela!CV31+Centinela!CV55+'Encino-Garden Grove'!CV8+'Encino-Garden Grove'!CV15+'Encino-Garden Grove'!CV22+'Encino-Garden Grove'!CV29+'Encino-Garden Grove'!CV74+'Encino-Garden Grove'!CV81+'Encino-Garden Grove'!CV88+'Encino-Garden Grove'!CV95+'St. Francis'!CV7+'St. Francis'!CV13+'St. Francis'!CV19+'St. Francis'!CV32+'St. Francis'!CV45+Alvarado!CV7+Alvarado!CV13+Pampa!CV7+Roxborough!CV7+'Lower Bucks'!CV8+'Lower Bucks'!CV14+'Lower Bucks'!CV20+'Dallas Medical Center'!CV7+Harlingen!CV7+Knapp!CV7+Knapp!CV22+Glendora!CV7+RHRI!CV7+Monroe!CV7+'Saint Mary''s Reno'!CV7+'Saint Mary''s Reno'!CV29+'Saint Mary''s Reno'!CV35+'Saint Mary''s Reno'!CV41+'Saint Mary''s Reno'!CV63+'Saint Mary''s Reno'!CV84+'North Vista'!CV8+'North Vista'!CV26+'Dallas Regional'!CV7+'Riverview &amp; Gadsden'!CV7+'Riverview &amp; Gadsden'!CV23+'Saint Clare''s'!CV7+Landmark!CV7+'Saint Mary''s Passaic'!CV7+'Southern Regional'!CV7+Lehigh!CV7+'St Michael''s'!CV7+'St Michael''s'!CV13+'St Michael''s'!CV19+'St Michael''s'!CV25+'St Michael''s'!CV31+'Reddy Dev.'!CV7+Mission!CV7+Coshocton!CV7+'Garden City'!CV7+'Garden City'!CV23+'Garden City'!CV39+Suburban!CV7+Suburban!CV13+Suburban!CV29+Suburban!CV35+'Lake Huron'!CV7+'Lake Huron'!CV13+'Lake Huron'!CV29+'Lake Huron'!CV35+'Providence &amp; St John'!CV7+'Providence &amp; St John'!CV23+'East Liverpool'!CV7+'East Liverpool'!CV29+'East Liverpool'!CV51+'East Liverpool'!CV73+'St Joe &amp; St Mary''s'!CV7+'St Joe &amp; St Mary''s'!CV23+'St Joe &amp; St Mary''s'!CV39+'St Joe &amp; St Mary''s'!CV55+'St Joe &amp; St Mary''s'!CV71+'St Joe &amp; St Mary''s'!CV87+'St Joe &amp; St Mary''s'!CV103+Illinois!CV7+Illinois!CV23+Illinois!CV39+Illinois!CV55+Illinois!CV71+Illinois!CV87+Illinois!CV103+Illinois!CV119+Illinois!CV135+Illinois!CV151+Illinois!CV167+Illinois!CV183</f>
        <v/>
      </c>
      <c r="CZ326" s="182">
        <f>CZ8+CZ24+CZ40+CZ57+CZ73+CZ89+CZ105+CZ121+CZ137+CZ153+CZ169+CZ179+CZ195+CZ211+CZ227+CZ243+CZ259+CZ275+CZ291+CZ307+Centinela!CW7+Centinela!CW31+Centinela!CW55+'Encino-Garden Grove'!CW8+'Encino-Garden Grove'!CW15+'Encino-Garden Grove'!CW22+'Encino-Garden Grove'!CW29+'Encino-Garden Grove'!CW74+'Encino-Garden Grove'!CW81+'Encino-Garden Grove'!CW88+'Encino-Garden Grove'!CW95+'St. Francis'!CW7+'St. Francis'!CW13+'St. Francis'!CW19+'St. Francis'!CW32+'St. Francis'!CW45+Alvarado!CW7+Alvarado!CW13+Pampa!CW7+Roxborough!CW7+'Lower Bucks'!CW8+'Lower Bucks'!CW14+'Lower Bucks'!CW20+'Dallas Medical Center'!CW7+Harlingen!CW7+Knapp!CW7+Knapp!CW22+Glendora!CW7+RHRI!CW7+Monroe!CW7+'Saint Mary''s Reno'!CW7+'Saint Mary''s Reno'!CW29+'Saint Mary''s Reno'!CW35+'Saint Mary''s Reno'!CW41+'Saint Mary''s Reno'!CW63+'Saint Mary''s Reno'!CW84+'North Vista'!CW8+'North Vista'!CW26+'Dallas Regional'!CW7+'Riverview &amp; Gadsden'!CW7+'Riverview &amp; Gadsden'!CW23+'Saint Clare''s'!CW7+Landmark!CW7+'Saint Mary''s Passaic'!CW7+'Southern Regional'!CW7+Lehigh!CW7+'St Michael''s'!CW7+'St Michael''s'!CW13+'St Michael''s'!CW19+'St Michael''s'!CW25+'St Michael''s'!CW31+'Reddy Dev.'!CW7+Mission!CW7+Coshocton!CW7+'Garden City'!CW7+'Garden City'!CW23+'Garden City'!CW39+Suburban!CW7+Suburban!CW13+Suburban!CW29+Suburban!CW35+'Lake Huron'!CW7+'Lake Huron'!CW13+'Lake Huron'!CW29+'Lake Huron'!CW35+'Providence &amp; St John'!CW7+'Providence &amp; St John'!CW23+'East Liverpool'!CW7+'East Liverpool'!CW29+'East Liverpool'!CW51+'East Liverpool'!CW73+'St Joe &amp; St Mary''s'!CW7+'St Joe &amp; St Mary''s'!CW23+'St Joe &amp; St Mary''s'!CW39+'St Joe &amp; St Mary''s'!CW55+'St Joe &amp; St Mary''s'!CW71+'St Joe &amp; St Mary''s'!CW87+'St Joe &amp; St Mary''s'!CW103+Illinois!CW7+Illinois!CW23+Illinois!CW39+Illinois!CW55+Illinois!CW71+Illinois!CW87+Illinois!CW103+Illinois!CW119+Illinois!CW135+Illinois!CW151+Illinois!CW167+Illinois!CW183</f>
        <v/>
      </c>
    </row>
    <row r="327">
      <c r="D327" s="437">
        <f>H327/G327</f>
        <v/>
      </c>
      <c r="E327" s="230" t="n">
        <v>0.07204964060933494</v>
      </c>
      <c r="F327" s="181" t="inlineStr">
        <is>
          <t>PPO</t>
        </is>
      </c>
      <c r="G327" s="182" t="n">
        <v>0</v>
      </c>
      <c r="H327" s="182">
        <f>Centinela!E13+Centinela!E19+'Encino-Garden Grove'!E36+'Encino-Garden Grove'!E43+'Encino-Garden Grove'!E50+'Encino-Garden Grove'!E57+'Encino-Garden Grove'!E102+'Encino-Garden Grove'!E109+'Encino-Garden Grove'!E116+'Encino-Garden Grove'!E123+Alvarado!E19+'Saint Mary''s Passaic'!E13+'St Michael''s'!E32+'East Liverpool'!E13+'East Liverpool'!E35+'East Liverpool'!E57+'East Liverpool'!E79</f>
        <v/>
      </c>
      <c r="I327" s="182">
        <f>Centinela!F13+Centinela!F19+'Encino-Garden Grove'!F36+'Encino-Garden Grove'!F43+'Encino-Garden Grove'!F50+'Encino-Garden Grove'!F57+'Encino-Garden Grove'!F102+'Encino-Garden Grove'!F109+'Encino-Garden Grove'!F116+'Encino-Garden Grove'!F123+Alvarado!F19+'Saint Mary''s Passaic'!F13+'St Michael''s'!F32+'East Liverpool'!F13+'East Liverpool'!F35+'East Liverpool'!F57+'East Liverpool'!F79</f>
        <v/>
      </c>
      <c r="J327" s="182">
        <f>Centinela!G13+Centinela!G19+'Encino-Garden Grove'!G36+'Encino-Garden Grove'!G43+'Encino-Garden Grove'!G50+'Encino-Garden Grove'!G57+'Encino-Garden Grove'!G102+'Encino-Garden Grove'!G109+'Encino-Garden Grove'!G116+'Encino-Garden Grove'!G123+Alvarado!G19+'Saint Mary''s Passaic'!G13+'St Michael''s'!G32+'East Liverpool'!G13+'East Liverpool'!G35+'East Liverpool'!G57+'East Liverpool'!G79</f>
        <v/>
      </c>
      <c r="K327" s="438" t="n"/>
      <c r="L327" s="438" t="n"/>
      <c r="N327" s="182">
        <f>Centinela!K13+Centinela!K19+'Encino-Garden Grove'!K36+'Encino-Garden Grove'!K43+'Encino-Garden Grove'!K50+'Encino-Garden Grove'!K57+'Encino-Garden Grove'!K102+'Encino-Garden Grove'!K109+'Encino-Garden Grove'!K116+'Encino-Garden Grove'!K123+Alvarado!K19+'Saint Mary''s Reno'!K13+'Saint Mary''s Reno'!K47+'Saint Mary''s Reno'!K69+'Saint Mary''s Passaic'!K13+'St Michael''s'!K32+'East Liverpool'!K13+'East Liverpool'!K35+'East Liverpool'!K57+'East Liverpool'!K79</f>
        <v/>
      </c>
      <c r="O327" s="182">
        <f>Centinela!L13+Centinela!L19+'Encino-Garden Grove'!L36+'Encino-Garden Grove'!L43+'Encino-Garden Grove'!L50+'Encino-Garden Grove'!L57+'Encino-Garden Grove'!L102+'Encino-Garden Grove'!L109+'Encino-Garden Grove'!L116+'Encino-Garden Grove'!L123+Alvarado!L19+'Saint Mary''s Reno'!L13+'Saint Mary''s Reno'!L47+'Saint Mary''s Reno'!L69+'Saint Mary''s Passaic'!L13+'St Michael''s'!L32+'East Liverpool'!L13+'East Liverpool'!L35+'East Liverpool'!L57+'East Liverpool'!L79</f>
        <v/>
      </c>
      <c r="P327" s="182">
        <f>Centinela!M13+Centinela!M19+'Encino-Garden Grove'!M36+'Encino-Garden Grove'!M43+'Encino-Garden Grove'!M50+'Encino-Garden Grove'!M57+'Encino-Garden Grove'!M102+'Encino-Garden Grove'!M109+'Encino-Garden Grove'!M116+'Encino-Garden Grove'!M123+Alvarado!M19+'Saint Mary''s Reno'!M13+'Saint Mary''s Reno'!M47+'Saint Mary''s Reno'!M69+'Saint Mary''s Passaic'!M13+'St Michael''s'!M32+'East Liverpool'!M13+'East Liverpool'!M35+'East Liverpool'!M57+'East Liverpool'!M79</f>
        <v/>
      </c>
      <c r="Q327" s="182">
        <f>Centinela!N13+Centinela!N19+'Encino-Garden Grove'!N36+'Encino-Garden Grove'!N43+'Encino-Garden Grove'!N50+'Encino-Garden Grove'!N57+'Encino-Garden Grove'!N102+'Encino-Garden Grove'!N109+'Encino-Garden Grove'!N116+'Encino-Garden Grove'!N123+Alvarado!N19+'Saint Mary''s Reno'!N13+'Saint Mary''s Reno'!N47+'Saint Mary''s Reno'!N69+'Saint Mary''s Passaic'!N13+'St Michael''s'!N32+'East Liverpool'!N13+'East Liverpool'!N35+'East Liverpool'!N57+'East Liverpool'!N79</f>
        <v/>
      </c>
      <c r="R327" s="182">
        <f>Centinela!O13+Centinela!O19+'Encino-Garden Grove'!O36+'Encino-Garden Grove'!O43+'Encino-Garden Grove'!O50+'Encino-Garden Grove'!O57+'Encino-Garden Grove'!O102+'Encino-Garden Grove'!O109+'Encino-Garden Grove'!O116+'Encino-Garden Grove'!O123+Alvarado!O19+'Saint Mary''s Reno'!O13+'Saint Mary''s Reno'!O47+'Saint Mary''s Reno'!O69+'Saint Mary''s Passaic'!O13+'St Michael''s'!O32+'East Liverpool'!O13+'East Liverpool'!O35+'East Liverpool'!O57+'East Liverpool'!O79</f>
        <v/>
      </c>
      <c r="S327" s="182">
        <f>Centinela!P13+Centinela!P19+'Encino-Garden Grove'!P36+'Encino-Garden Grove'!P43+'Encino-Garden Grove'!P50+'Encino-Garden Grove'!P57+'Encino-Garden Grove'!P102+'Encino-Garden Grove'!P109+'Encino-Garden Grove'!P116+'Encino-Garden Grove'!P123+Alvarado!P19+'Saint Mary''s Reno'!P13+'Saint Mary''s Reno'!P47+'Saint Mary''s Reno'!P69+'Saint Mary''s Passaic'!P13+'St Michael''s'!P32+'East Liverpool'!P13+'East Liverpool'!P35+'East Liverpool'!P57+'East Liverpool'!P79</f>
        <v/>
      </c>
      <c r="T327" s="182">
        <f>Centinela!Q13+Centinela!Q19+'Encino-Garden Grove'!Q36+'Encino-Garden Grove'!Q43+'Encino-Garden Grove'!Q50+'Encino-Garden Grove'!Q57+'Encino-Garden Grove'!Q102+'Encino-Garden Grove'!Q109+'Encino-Garden Grove'!Q116+'Encino-Garden Grove'!Q123+Alvarado!Q19+'Saint Mary''s Reno'!Q13+'Saint Mary''s Reno'!Q47+'Saint Mary''s Reno'!Q69+'Saint Mary''s Passaic'!Q13+'St Michael''s'!Q32+'East Liverpool'!Q13+'East Liverpool'!Q35+'East Liverpool'!Q57+'East Liverpool'!Q79</f>
        <v/>
      </c>
      <c r="U327" s="182">
        <f>Centinela!R13+Centinela!R19+'Encino-Garden Grove'!R36+'Encino-Garden Grove'!R43+'Encino-Garden Grove'!R50+'Encino-Garden Grove'!R57+'Encino-Garden Grove'!R102+'Encino-Garden Grove'!R109+'Encino-Garden Grove'!R116+'Encino-Garden Grove'!R123+Alvarado!R19+'Saint Mary''s Reno'!R13+'Saint Mary''s Reno'!R47+'Saint Mary''s Reno'!R69+'Saint Mary''s Passaic'!R13+'St Michael''s'!R32+'East Liverpool'!R13+'East Liverpool'!R35+'East Liverpool'!R57+'East Liverpool'!R79</f>
        <v/>
      </c>
      <c r="V327" s="182">
        <f>Centinela!S13+Centinela!S19+'Encino-Garden Grove'!S36+'Encino-Garden Grove'!S43+'Encino-Garden Grove'!S50+'Encino-Garden Grove'!S57+'Encino-Garden Grove'!S102+'Encino-Garden Grove'!S109+'Encino-Garden Grove'!S116+'Encino-Garden Grove'!S123+Alvarado!S19+'Saint Mary''s Reno'!S13+'Saint Mary''s Reno'!S47+'Saint Mary''s Reno'!S69+'Saint Mary''s Passaic'!S13+'St Michael''s'!S32+'East Liverpool'!S13+'East Liverpool'!S35+'East Liverpool'!S57+'East Liverpool'!S79</f>
        <v/>
      </c>
      <c r="W327" s="182">
        <f>Centinela!T13+Centinela!T19+'Encino-Garden Grove'!T36+'Encino-Garden Grove'!T43+'Encino-Garden Grove'!T50+'Encino-Garden Grove'!T57+'Encino-Garden Grove'!T102+'Encino-Garden Grove'!T109+'Encino-Garden Grove'!T116+'Encino-Garden Grove'!T123+Alvarado!T19+'Saint Mary''s Reno'!T13+'Saint Mary''s Reno'!T47+'Saint Mary''s Reno'!T69+'Saint Mary''s Passaic'!T13+'St Michael''s'!T32+'East Liverpool'!T13+'East Liverpool'!T35+'East Liverpool'!T57+'East Liverpool'!T79</f>
        <v/>
      </c>
      <c r="X327" s="182">
        <f>Centinela!U13+Centinela!U19+'Encino-Garden Grove'!U36+'Encino-Garden Grove'!U43+'Encino-Garden Grove'!U50+'Encino-Garden Grove'!U57+'Encino-Garden Grove'!U102+'Encino-Garden Grove'!U109+'Encino-Garden Grove'!U116+'Encino-Garden Grove'!U123+Alvarado!U19+'Saint Mary''s Reno'!U13+'Saint Mary''s Reno'!U47+'Saint Mary''s Reno'!U69+'Saint Mary''s Passaic'!U13+'St Michael''s'!U32+'East Liverpool'!U13+'East Liverpool'!U35+'East Liverpool'!U57+'East Liverpool'!U79</f>
        <v/>
      </c>
      <c r="Y327" s="182">
        <f>Centinela!V13+Centinela!V19+'Encino-Garden Grove'!V36+'Encino-Garden Grove'!V43+'Encino-Garden Grove'!V50+'Encino-Garden Grove'!V57+'Encino-Garden Grove'!V102+'Encino-Garden Grove'!V109+'Encino-Garden Grove'!V116+'Encino-Garden Grove'!V123+Alvarado!V19+'Saint Mary''s Reno'!V13+'Saint Mary''s Reno'!V47+'Saint Mary''s Reno'!V69+'Saint Mary''s Passaic'!V13+'St Michael''s'!V32+'East Liverpool'!V13+'East Liverpool'!V35+'East Liverpool'!V57+'East Liverpool'!V79</f>
        <v/>
      </c>
      <c r="Z327" s="182">
        <f>Centinela!W13+Centinela!W19+'Encino-Garden Grove'!W36+'Encino-Garden Grove'!W43+'Encino-Garden Grove'!W50+'Encino-Garden Grove'!W57+'Encino-Garden Grove'!W102+'Encino-Garden Grove'!W109+'Encino-Garden Grove'!W116+'Encino-Garden Grove'!W123+Alvarado!W19+'Saint Mary''s Reno'!W13+'Saint Mary''s Reno'!W47+'Saint Mary''s Reno'!W69+'Saint Mary''s Passaic'!W13+'St Michael''s'!W32+'East Liverpool'!W13+'East Liverpool'!W35+'East Liverpool'!W57+'East Liverpool'!W79</f>
        <v/>
      </c>
      <c r="AA327" s="182">
        <f>Centinela!X13+Centinela!X19+'Encino-Garden Grove'!X36+'Encino-Garden Grove'!X43+'Encino-Garden Grove'!X50+'Encino-Garden Grove'!X57+'Encino-Garden Grove'!X102+'Encino-Garden Grove'!X109+'Encino-Garden Grove'!X116+'Encino-Garden Grove'!X123+Alvarado!X19+'Saint Mary''s Reno'!X13+'Saint Mary''s Reno'!X47+'Saint Mary''s Reno'!X69+'Saint Mary''s Passaic'!X13+'St Michael''s'!X32+'East Liverpool'!X13+'East Liverpool'!X35+'East Liverpool'!X57+'East Liverpool'!X79</f>
        <v/>
      </c>
      <c r="AB327" s="182">
        <f>Centinela!Y13+Centinela!Y19+'Encino-Garden Grove'!Y36+'Encino-Garden Grove'!Y43+'Encino-Garden Grove'!Y50+'Encino-Garden Grove'!Y57+'Encino-Garden Grove'!Y102+'Encino-Garden Grove'!Y109+'Encino-Garden Grove'!Y116+'Encino-Garden Grove'!Y123+Alvarado!Y19+'Saint Mary''s Reno'!Y13+'Saint Mary''s Reno'!Y47+'Saint Mary''s Reno'!Y69+'Saint Mary''s Passaic'!Y13+'St Michael''s'!Y32+'East Liverpool'!Y13+'East Liverpool'!Y35+'East Liverpool'!Y57+'East Liverpool'!Y79</f>
        <v/>
      </c>
      <c r="AC327" s="182">
        <f>Centinela!Z13+Centinela!Z19+'Encino-Garden Grove'!Z36+'Encino-Garden Grove'!Z43+'Encino-Garden Grove'!Z50+'Encino-Garden Grove'!Z57+'Encino-Garden Grove'!Z102+'Encino-Garden Grove'!Z109+'Encino-Garden Grove'!Z116+'Encino-Garden Grove'!Z123+Alvarado!Z19+'Saint Mary''s Reno'!Z13+'Saint Mary''s Reno'!Z47+'Saint Mary''s Reno'!Z69+'Saint Mary''s Passaic'!Z13+'St Michael''s'!Z32+'East Liverpool'!Z13+'East Liverpool'!Z35+'East Liverpool'!Z57+'East Liverpool'!Z79</f>
        <v/>
      </c>
      <c r="AD327" s="182">
        <f>Centinela!AA13+Centinela!AA19+'Encino-Garden Grove'!AA36+'Encino-Garden Grove'!AA43+'Encino-Garden Grove'!AA50+'Encino-Garden Grove'!AA57+'Encino-Garden Grove'!AA102+'Encino-Garden Grove'!AA109+'Encino-Garden Grove'!AA116+'Encino-Garden Grove'!AA123+Alvarado!AA19+'Saint Mary''s Reno'!AA13+'Saint Mary''s Reno'!AA47+'Saint Mary''s Reno'!AA69+'Saint Mary''s Passaic'!AA13+'St Michael''s'!AA32+'East Liverpool'!AA13+'East Liverpool'!AA35+'East Liverpool'!AA57+'East Liverpool'!AA79</f>
        <v/>
      </c>
      <c r="AE327" s="182">
        <f>Centinela!AB13+Centinela!AB19+'Encino-Garden Grove'!AB36+'Encino-Garden Grove'!AB43+'Encino-Garden Grove'!AB50+'Encino-Garden Grove'!AB57+'Encino-Garden Grove'!AB102+'Encino-Garden Grove'!AB109+'Encino-Garden Grove'!AB116+'Encino-Garden Grove'!AB123+Alvarado!AB19+'Saint Mary''s Reno'!AB13+'Saint Mary''s Reno'!AB47+'Saint Mary''s Reno'!AB69+'Saint Mary''s Passaic'!AB13+'St Michael''s'!AB32+'East Liverpool'!AB13+'East Liverpool'!AB35+'East Liverpool'!AB57+'East Liverpool'!AB79</f>
        <v/>
      </c>
      <c r="AF327" s="182">
        <f>Centinela!AC13+Centinela!AC19+'Encino-Garden Grove'!AC36+'Encino-Garden Grove'!AC43+'Encino-Garden Grove'!AC50+'Encino-Garden Grove'!AC57+'Encino-Garden Grove'!AC102+'Encino-Garden Grove'!AC109+'Encino-Garden Grove'!AC116+'Encino-Garden Grove'!AC123+Alvarado!AC19+'Saint Mary''s Reno'!AC13+'Saint Mary''s Reno'!AC47+'Saint Mary''s Reno'!AC69+'Saint Mary''s Passaic'!AC13+'St Michael''s'!AC32+'East Liverpool'!AC13+'East Liverpool'!AC35+'East Liverpool'!AC57+'East Liverpool'!AC79</f>
        <v/>
      </c>
      <c r="AG327" s="182">
        <f>Centinela!AD13+Centinela!AD19+'Encino-Garden Grove'!AD36+'Encino-Garden Grove'!AD43+'Encino-Garden Grove'!AD50+'Encino-Garden Grove'!AD57+'Encino-Garden Grove'!AD102+'Encino-Garden Grove'!AD109+'Encino-Garden Grove'!AD116+'Encino-Garden Grove'!AD123+Alvarado!AD19+'Saint Mary''s Reno'!AD13+'Saint Mary''s Reno'!AD47+'Saint Mary''s Reno'!AD69+'Saint Mary''s Passaic'!AD13+'St Michael''s'!AD32+'East Liverpool'!AD13+'East Liverpool'!AD35+'East Liverpool'!AD57+'East Liverpool'!AD79</f>
        <v/>
      </c>
      <c r="AH327" s="182">
        <f>Centinela!AE13+Centinela!AE19+'Encino-Garden Grove'!AE36+'Encino-Garden Grove'!AE43+'Encino-Garden Grove'!AE50+'Encino-Garden Grove'!AE57+'Encino-Garden Grove'!AE102+'Encino-Garden Grove'!AE109+'Encino-Garden Grove'!AE116+'Encino-Garden Grove'!AE123+Alvarado!AE19+'Saint Mary''s Reno'!AE13+'Saint Mary''s Reno'!AE47+'Saint Mary''s Reno'!AE69+'Saint Mary''s Passaic'!AE13+'St Michael''s'!AE32+'East Liverpool'!AE13+'East Liverpool'!AE35+'East Liverpool'!AE57+'East Liverpool'!AE79</f>
        <v/>
      </c>
      <c r="AI327" s="182">
        <f>Centinela!AF13+Centinela!AF19+'Encino-Garden Grove'!AF36+'Encino-Garden Grove'!AF43+'Encino-Garden Grove'!AF50+'Encino-Garden Grove'!AF57+'Encino-Garden Grove'!AF102+'Encino-Garden Grove'!AF109+'Encino-Garden Grove'!AF116+'Encino-Garden Grove'!AF123+Alvarado!AF19+'Saint Mary''s Reno'!AF13+'Saint Mary''s Reno'!AF47+'Saint Mary''s Reno'!AF69+'Saint Mary''s Passaic'!AF13+'St Michael''s'!AF32+'East Liverpool'!AF13+'East Liverpool'!AF35+'East Liverpool'!AF57+'East Liverpool'!AF79</f>
        <v/>
      </c>
      <c r="AJ327" s="182">
        <f>Centinela!AG13+Centinela!AG19+'Encino-Garden Grove'!AG36+'Encino-Garden Grove'!AG43+'Encino-Garden Grove'!AG50+'Encino-Garden Grove'!AG57+'Encino-Garden Grove'!AG102+'Encino-Garden Grove'!AG109+'Encino-Garden Grove'!AG116+'Encino-Garden Grove'!AG123+Alvarado!AG19+'Saint Mary''s Reno'!AG13+'Saint Mary''s Reno'!AG47+'Saint Mary''s Reno'!AG69+'Saint Mary''s Passaic'!AG13+'St Michael''s'!AG32+'East Liverpool'!AG13+'East Liverpool'!AG35+'East Liverpool'!AG57+'East Liverpool'!AG79</f>
        <v/>
      </c>
      <c r="AK327" s="182">
        <f>Centinela!AH13+Centinela!AH19+'Encino-Garden Grove'!AH36+'Encino-Garden Grove'!AH43+'Encino-Garden Grove'!AH50+'Encino-Garden Grove'!AH57+'Encino-Garden Grove'!AH102+'Encino-Garden Grove'!AH109+'Encino-Garden Grove'!AH116+'Encino-Garden Grove'!AH123+Alvarado!AH19+'Saint Mary''s Reno'!AH13+'Saint Mary''s Reno'!AH47+'Saint Mary''s Reno'!AH69+'Saint Mary''s Passaic'!AH13+'St Michael''s'!AH32+'East Liverpool'!AH13+'East Liverpool'!AH35+'East Liverpool'!AH57+'East Liverpool'!AH79</f>
        <v/>
      </c>
      <c r="AL327" s="182">
        <f>Centinela!AI13+Centinela!AI19+'Encino-Garden Grove'!AI36+'Encino-Garden Grove'!AI43+'Encino-Garden Grove'!AI50+'Encino-Garden Grove'!AI57+'Encino-Garden Grove'!AI102+'Encino-Garden Grove'!AI109+'Encino-Garden Grove'!AI116+'Encino-Garden Grove'!AI123+Alvarado!AI19+'Saint Mary''s Reno'!AI13+'Saint Mary''s Reno'!AI47+'Saint Mary''s Reno'!AI69+'Saint Mary''s Passaic'!AI13+'St Michael''s'!AI32+'East Liverpool'!AI13+'East Liverpool'!AI35+'East Liverpool'!AI57+'East Liverpool'!AI79</f>
        <v/>
      </c>
      <c r="AM327" s="182">
        <f>Centinela!AJ13+Centinela!AJ19+'Encino-Garden Grove'!AJ36+'Encino-Garden Grove'!AJ43+'Encino-Garden Grove'!AJ50+'Encino-Garden Grove'!AJ57+'Encino-Garden Grove'!AJ102+'Encino-Garden Grove'!AJ109+'Encino-Garden Grove'!AJ116+'Encino-Garden Grove'!AJ123+Alvarado!AJ19+'Saint Mary''s Reno'!AJ13+'Saint Mary''s Reno'!AJ47+'Saint Mary''s Reno'!AJ69+'Saint Mary''s Passaic'!AJ13+'St Michael''s'!AJ32+'East Liverpool'!AJ13+'East Liverpool'!AJ35+'East Liverpool'!AJ57+'East Liverpool'!AJ79</f>
        <v/>
      </c>
      <c r="AN327" s="182">
        <f>Centinela!AK13+Centinela!AK19+'Encino-Garden Grove'!AK36+'Encino-Garden Grove'!AK43+'Encino-Garden Grove'!AK50+'Encino-Garden Grove'!AK57+'Encino-Garden Grove'!AK102+'Encino-Garden Grove'!AK109+'Encino-Garden Grove'!AK116+'Encino-Garden Grove'!AK123+Alvarado!AK19+'Saint Mary''s Reno'!AK13+'Saint Mary''s Reno'!AK47+'Saint Mary''s Reno'!AK69+'Saint Mary''s Passaic'!AK13+'St Michael''s'!AK32+'East Liverpool'!AK13+'East Liverpool'!AK35+'East Liverpool'!AK57+'East Liverpool'!AK79</f>
        <v/>
      </c>
      <c r="AO327" s="182">
        <f>Centinela!AL13+Centinela!AL19+'Encino-Garden Grove'!AL36+'Encino-Garden Grove'!AL43+'Encino-Garden Grove'!AL50+'Encino-Garden Grove'!AL57+'Encino-Garden Grove'!AL102+'Encino-Garden Grove'!AL109+'Encino-Garden Grove'!AL116+'Encino-Garden Grove'!AL123+Alvarado!AL19+'Saint Mary''s Reno'!AL13+'Saint Mary''s Reno'!AL47+'Saint Mary''s Reno'!AL69+'Saint Mary''s Passaic'!AL13+'St Michael''s'!AL32+'East Liverpool'!AL13+'East Liverpool'!AL35+'East Liverpool'!AL57+'East Liverpool'!AL79</f>
        <v/>
      </c>
      <c r="AP327" s="182">
        <f>Centinela!AM13+Centinela!AM19+'Encino-Garden Grove'!AM36+'Encino-Garden Grove'!AM43+'Encino-Garden Grove'!AM50+'Encino-Garden Grove'!AM57+'Encino-Garden Grove'!AM102+'Encino-Garden Grove'!AM109+'Encino-Garden Grove'!AM116+'Encino-Garden Grove'!AM123+Alvarado!AM19+'Saint Mary''s Reno'!AM13+'Saint Mary''s Reno'!AM47+'Saint Mary''s Reno'!AM69+'Saint Mary''s Passaic'!AM13+'St Michael''s'!AM32+'East Liverpool'!AM13+'East Liverpool'!AM35+'East Liverpool'!AM57+'East Liverpool'!AM79</f>
        <v/>
      </c>
      <c r="AQ327" s="182">
        <f>Centinela!AN13+Centinela!AN19+'Encino-Garden Grove'!AN36+'Encino-Garden Grove'!AN43+'Encino-Garden Grove'!AN50+'Encino-Garden Grove'!AN57+'Encino-Garden Grove'!AN102+'Encino-Garden Grove'!AN109+'Encino-Garden Grove'!AN116+'Encino-Garden Grove'!AN123+Alvarado!AN19+'Saint Mary''s Reno'!AN13+'Saint Mary''s Reno'!AN47+'Saint Mary''s Reno'!AN69+'Saint Mary''s Passaic'!AN13+'St Michael''s'!AN32+'East Liverpool'!AN13+'East Liverpool'!AN35+'East Liverpool'!AN57+'East Liverpool'!AN79</f>
        <v/>
      </c>
      <c r="AR327" s="182">
        <f>Centinela!AO13+Centinela!AO19+'Encino-Garden Grove'!AO36+'Encino-Garden Grove'!AO43+'Encino-Garden Grove'!AO50+'Encino-Garden Grove'!AO57+'Encino-Garden Grove'!AO102+'Encino-Garden Grove'!AO109+'Encino-Garden Grove'!AO116+'Encino-Garden Grove'!AO123+Alvarado!AO19+'Saint Mary''s Reno'!AO13+'Saint Mary''s Reno'!AO47+'Saint Mary''s Reno'!AO69+'Saint Mary''s Passaic'!AO13+'St Michael''s'!AO32+'East Liverpool'!AO13+'East Liverpool'!AO35+'East Liverpool'!AO57+'East Liverpool'!AO79</f>
        <v/>
      </c>
      <c r="AS327" s="182">
        <f>Centinela!AP13+Centinela!AP19+'Encino-Garden Grove'!AP36+'Encino-Garden Grove'!AP43+'Encino-Garden Grove'!AP50+'Encino-Garden Grove'!AP57+'Encino-Garden Grove'!AP102+'Encino-Garden Grove'!AP109+'Encino-Garden Grove'!AP116+'Encino-Garden Grove'!AP123+Alvarado!AP19+'Saint Mary''s Reno'!AP13+'Saint Mary''s Reno'!AP47+'Saint Mary''s Reno'!AP69+'Saint Mary''s Passaic'!AP13+'St Michael''s'!AP32+'East Liverpool'!AP13+'East Liverpool'!AP35+'East Liverpool'!AP57+'East Liverpool'!AP79</f>
        <v/>
      </c>
      <c r="AT327" s="182">
        <f>Centinela!AQ13+Centinela!AQ19+'Encino-Garden Grove'!AQ36+'Encino-Garden Grove'!AQ43+'Encino-Garden Grove'!AQ50+'Encino-Garden Grove'!AQ57+'Encino-Garden Grove'!AQ102+'Encino-Garden Grove'!AQ109+'Encino-Garden Grove'!AQ116+'Encino-Garden Grove'!AQ123+Alvarado!AQ19+'Saint Mary''s Reno'!AQ13+'Saint Mary''s Reno'!AQ47+'Saint Mary''s Reno'!AQ69+'Saint Mary''s Passaic'!AQ13+'St Michael''s'!AQ32+'East Liverpool'!AQ13+'East Liverpool'!AQ35+'East Liverpool'!AQ57+'East Liverpool'!AQ79</f>
        <v/>
      </c>
      <c r="AU327" s="182">
        <f>Centinela!AR13+Centinela!AR19+'Encino-Garden Grove'!AR36+'Encino-Garden Grove'!AR43+'Encino-Garden Grove'!AR50+'Encino-Garden Grove'!AR57+'Encino-Garden Grove'!AR102+'Encino-Garden Grove'!AR109+'Encino-Garden Grove'!AR116+'Encino-Garden Grove'!AR123+Alvarado!AR19+'Saint Mary''s Passaic'!AR13+'St Michael''s'!AR32+'East Liverpool'!AR13+'East Liverpool'!AR35+'East Liverpool'!AR57+'East Liverpool'!AR79</f>
        <v/>
      </c>
      <c r="AV327" s="182">
        <f>Centinela!AS13+Centinela!AS19+'Encino-Garden Grove'!AS36+'Encino-Garden Grove'!AS43+'Encino-Garden Grove'!AS50+'Encino-Garden Grove'!AS57+'Encino-Garden Grove'!AS102+'Encino-Garden Grove'!AS109+'Encino-Garden Grove'!AS116+'Encino-Garden Grove'!AS123+Alvarado!AS19+'Saint Mary''s Passaic'!AS13+'St Michael''s'!AS32+'East Liverpool'!AS13+'East Liverpool'!AS35+'East Liverpool'!AS57+'East Liverpool'!AS79</f>
        <v/>
      </c>
      <c r="AW327" s="182">
        <f>Centinela!AT13+Centinela!AT19+'Encino-Garden Grove'!AT36+'Encino-Garden Grove'!AT43+'Encino-Garden Grove'!AT50+'Encino-Garden Grove'!AT57+'Encino-Garden Grove'!AT102+'Encino-Garden Grove'!AT109+'Encino-Garden Grove'!AT116+'Encino-Garden Grove'!AT123+Alvarado!AT19+'Saint Mary''s Passaic'!AT13+'St Michael''s'!AT32+'East Liverpool'!AT13+'East Liverpool'!AT35+'East Liverpool'!AT57+'East Liverpool'!AT79</f>
        <v/>
      </c>
      <c r="AX327" s="182">
        <f>Centinela!AU13+Centinela!AU19+'Encino-Garden Grove'!AU36+'Encino-Garden Grove'!AU43+'Encino-Garden Grove'!AU50+'Encino-Garden Grove'!AU57+'Encino-Garden Grove'!AU102+'Encino-Garden Grove'!AU109+'Encino-Garden Grove'!AU116+'Encino-Garden Grove'!AU123+Alvarado!AU19+'Saint Mary''s Passaic'!AU13+'St Michael''s'!AU32+'East Liverpool'!AU13+'East Liverpool'!AU35+'East Liverpool'!AU57+'East Liverpool'!AU79</f>
        <v/>
      </c>
      <c r="AY327" s="182">
        <f>Centinela!AV13+Centinela!AV19+'Encino-Garden Grove'!AV36+'Encino-Garden Grove'!AV43+'Encino-Garden Grove'!AV50+'Encino-Garden Grove'!AV57+'Encino-Garden Grove'!AV102+'Encino-Garden Grove'!AV109+'Encino-Garden Grove'!AV116+'Encino-Garden Grove'!AV123+Alvarado!AV19+'Saint Mary''s Passaic'!AV13+'St Michael''s'!AV32+'East Liverpool'!AV13+'East Liverpool'!AV35+'East Liverpool'!AV57+'East Liverpool'!AV79</f>
        <v/>
      </c>
      <c r="AZ327" s="182">
        <f>Centinela!AW13+Centinela!AW19+'Encino-Garden Grove'!AW36+'Encino-Garden Grove'!AW43+'Encino-Garden Grove'!AW50+'Encino-Garden Grove'!AW57+'Encino-Garden Grove'!AW102+'Encino-Garden Grove'!AW109+'Encino-Garden Grove'!AW116+'Encino-Garden Grove'!AW123+Alvarado!AW19+'Saint Mary''s Passaic'!AW13+'St Michael''s'!AW32+'East Liverpool'!AW13+'East Liverpool'!AW35+'East Liverpool'!AW57+'East Liverpool'!AW79</f>
        <v/>
      </c>
      <c r="BA327" s="182">
        <f>Centinela!AX13+Centinela!AX19+'Encino-Garden Grove'!AX36+'Encino-Garden Grove'!AX43+'Encino-Garden Grove'!AX50+'Encino-Garden Grove'!AX57+'Encino-Garden Grove'!AX102+'Encino-Garden Grove'!AX109+'Encino-Garden Grove'!AX116+'Encino-Garden Grove'!AX123+Alvarado!AX19+'Saint Mary''s Passaic'!AX13+'St Michael''s'!AX32+'East Liverpool'!AX13+'East Liverpool'!AX35+'East Liverpool'!AX57+'East Liverpool'!AX79</f>
        <v/>
      </c>
      <c r="BB327" s="182">
        <f>Centinela!AY13+Centinela!AY19+'Encino-Garden Grove'!AY36+'Encino-Garden Grove'!AY43+'Encino-Garden Grove'!AY50+'Encino-Garden Grove'!AY57+'Encino-Garden Grove'!AY102+'Encino-Garden Grove'!AY109+'Encino-Garden Grove'!AY116+'Encino-Garden Grove'!AY123+Alvarado!AY19+'Saint Mary''s Passaic'!AY13+'St Michael''s'!AY32+'East Liverpool'!AY13+'East Liverpool'!AY35+'East Liverpool'!AY57+'East Liverpool'!AY79</f>
        <v/>
      </c>
      <c r="BC327" s="182">
        <f>Centinela!AZ13+Centinela!AZ19+'Encino-Garden Grove'!AZ36+'Encino-Garden Grove'!AZ43+'Encino-Garden Grove'!AZ50+'Encino-Garden Grove'!AZ57+'Encino-Garden Grove'!AZ102+'Encino-Garden Grove'!AZ109+'Encino-Garden Grove'!AZ116+'Encino-Garden Grove'!AZ123+Alvarado!AZ19+'Saint Mary''s Passaic'!AZ13+'St Michael''s'!AZ32+'East Liverpool'!AZ13+'East Liverpool'!AZ35+'East Liverpool'!AZ57+'East Liverpool'!AZ79</f>
        <v/>
      </c>
      <c r="BD327" s="182">
        <f>Centinela!BA13+Centinela!BA19+'Encino-Garden Grove'!BA36+'Encino-Garden Grove'!BA43+'Encino-Garden Grove'!BA50+'Encino-Garden Grove'!BA57+'Encino-Garden Grove'!BA102+'Encino-Garden Grove'!BA109+'Encino-Garden Grove'!BA116+'Encino-Garden Grove'!BA123+Alvarado!BA19+'Saint Mary''s Passaic'!BA13+'St Michael''s'!BA32+'East Liverpool'!BA13+'East Liverpool'!BA35+'East Liverpool'!BA57+'East Liverpool'!BA79</f>
        <v/>
      </c>
      <c r="BE327" s="182">
        <f>Centinela!BB13+Centinela!BB19+'Encino-Garden Grove'!BB36+'Encino-Garden Grove'!BB43+'Encino-Garden Grove'!BB50+'Encino-Garden Grove'!BB57+'Encino-Garden Grove'!BB102+'Encino-Garden Grove'!BB109+'Encino-Garden Grove'!BB116+'Encino-Garden Grove'!BB123+Alvarado!BB19+'Saint Mary''s Passaic'!BB13+'St Michael''s'!BB32+'East Liverpool'!BB13+'East Liverpool'!BB35+'East Liverpool'!BB57+'East Liverpool'!BB79</f>
        <v/>
      </c>
      <c r="BF327" s="182">
        <f>Centinela!BC13+Centinela!BC19+'Encino-Garden Grove'!BC36+'Encino-Garden Grove'!BC43+'Encino-Garden Grove'!BC50+'Encino-Garden Grove'!BC57+'Encino-Garden Grove'!BC102+'Encino-Garden Grove'!BC109+'Encino-Garden Grove'!BC116+'Encino-Garden Grove'!BC123+Alvarado!BC19+'Saint Mary''s Passaic'!BC13+'St Michael''s'!BC32+'East Liverpool'!BC13+'East Liverpool'!BC35+'East Liverpool'!BC57+'East Liverpool'!BC79</f>
        <v/>
      </c>
      <c r="BG327" s="182">
        <f>Centinela!BD13+Centinela!BD19+'Encino-Garden Grove'!BD36+'Encino-Garden Grove'!BD43+'Encino-Garden Grove'!BD50+'Encino-Garden Grove'!BD57+'Encino-Garden Grove'!BD102+'Encino-Garden Grove'!BD109+'Encino-Garden Grove'!BD116+'Encino-Garden Grove'!BD123+Alvarado!BD19+'Saint Mary''s Passaic'!BD13+'St Michael''s'!BD32+'East Liverpool'!BD13+'East Liverpool'!BD35+'East Liverpool'!BD57+'East Liverpool'!BD79</f>
        <v/>
      </c>
      <c r="BH327" s="182">
        <f>Centinela!BE13+Centinela!BE19+'Encino-Garden Grove'!BE36+'Encino-Garden Grove'!BE43+'Encino-Garden Grove'!BE50+'Encino-Garden Grove'!BE57+'Encino-Garden Grove'!BE102+'Encino-Garden Grove'!BE109+'Encino-Garden Grove'!BE116+'Encino-Garden Grove'!BE123+Alvarado!BE19+'Saint Mary''s Passaic'!BE13+'St Michael''s'!BE32+'East Liverpool'!BE13+'East Liverpool'!BE35+'East Liverpool'!BE57+'East Liverpool'!BE79</f>
        <v/>
      </c>
      <c r="BI327" s="182">
        <f>Centinela!BF13+Centinela!BF19+'Encino-Garden Grove'!BF36+'Encino-Garden Grove'!BF43+'Encino-Garden Grove'!BF50+'Encino-Garden Grove'!BF57+'Encino-Garden Grove'!BF102+'Encino-Garden Grove'!BF109+'Encino-Garden Grove'!BF116+'Encino-Garden Grove'!BF123+Alvarado!BF19+'Saint Mary''s Passaic'!BF13+'St Michael''s'!BF32+'East Liverpool'!BF13+'East Liverpool'!BF35+'East Liverpool'!BF57+'East Liverpool'!BF79</f>
        <v/>
      </c>
      <c r="BJ327" s="182">
        <f>Centinela!BG13+Centinela!BG19+'Encino-Garden Grove'!BG36+'Encino-Garden Grove'!BG43+'Encino-Garden Grove'!BG50+'Encino-Garden Grove'!BG57+'Encino-Garden Grove'!BG102+'Encino-Garden Grove'!BG109+'Encino-Garden Grove'!BG116+'Encino-Garden Grove'!BG123+Alvarado!BG19+'Saint Mary''s Passaic'!BG13+'St Michael''s'!BG32+'East Liverpool'!BG13+'East Liverpool'!BG35+'East Liverpool'!BG57+'East Liverpool'!BG79</f>
        <v/>
      </c>
      <c r="BK327" s="182">
        <f>Centinela!BH13+Centinela!BH19+'Encino-Garden Grove'!BH36+'Encino-Garden Grove'!BH43+'Encino-Garden Grove'!BH50+'Encino-Garden Grove'!BH57+'Encino-Garden Grove'!BH102+'Encino-Garden Grove'!BH109+'Encino-Garden Grove'!BH116+'Encino-Garden Grove'!BH123+Alvarado!BH19+'Saint Mary''s Passaic'!BH13+'St Michael''s'!BH32+'East Liverpool'!BH13+'East Liverpool'!BH35+'East Liverpool'!BH57+'East Liverpool'!BH79</f>
        <v/>
      </c>
      <c r="BL327" s="182">
        <f>Centinela!BI13+Centinela!BI19+'Encino-Garden Grove'!BI36+'Encino-Garden Grove'!BI43+'Encino-Garden Grove'!BI50+'Encino-Garden Grove'!BI57+'Encino-Garden Grove'!BI102+'Encino-Garden Grove'!BI109+'Encino-Garden Grove'!BI116+'Encino-Garden Grove'!BI123+Alvarado!BI19+'Saint Mary''s Passaic'!BI13+'St Michael''s'!BI32+'East Liverpool'!BI13+'East Liverpool'!BI35+'East Liverpool'!BI57+'East Liverpool'!BI79</f>
        <v/>
      </c>
      <c r="BM327" s="182">
        <f>Centinela!BJ13+Centinela!BJ19+'Encino-Garden Grove'!BJ36+'Encino-Garden Grove'!BJ43+'Encino-Garden Grove'!BJ50+'Encino-Garden Grove'!BJ57+'Encino-Garden Grove'!BJ102+'Encino-Garden Grove'!BJ109+'Encino-Garden Grove'!BJ116+'Encino-Garden Grove'!BJ123+Alvarado!BJ19+'Saint Mary''s Passaic'!BJ13+'St Michael''s'!BJ32+'East Liverpool'!BJ13+'East Liverpool'!BJ35+'East Liverpool'!BJ57+'East Liverpool'!BJ79</f>
        <v/>
      </c>
      <c r="BN327" s="182">
        <f>Centinela!BK13+Centinela!BK19+'Encino-Garden Grove'!BK36+'Encino-Garden Grove'!BK43+'Encino-Garden Grove'!BK50+'Encino-Garden Grove'!BK57+'Encino-Garden Grove'!BK102+'Encino-Garden Grove'!BK109+'Encino-Garden Grove'!BK116+'Encino-Garden Grove'!BK123+Alvarado!BK19+'Saint Mary''s Passaic'!BK13+'St Michael''s'!BK32+'East Liverpool'!BK13+'East Liverpool'!BK35+'East Liverpool'!BK57+'East Liverpool'!BK79</f>
        <v/>
      </c>
      <c r="BO327" s="182">
        <f>Centinela!BL13+Centinela!BL19+'Encino-Garden Grove'!BL36+'Encino-Garden Grove'!BL43+'Encino-Garden Grove'!BL50+'Encino-Garden Grove'!BL57+'Encino-Garden Grove'!BL102+'Encino-Garden Grove'!BL109+'Encino-Garden Grove'!BL116+'Encino-Garden Grove'!BL123+Alvarado!BL19+'Saint Mary''s Passaic'!BL13+'St Michael''s'!BL32+'East Liverpool'!BL13+'East Liverpool'!BL35+'East Liverpool'!BL57+'East Liverpool'!BL79</f>
        <v/>
      </c>
      <c r="BP327" s="182">
        <f>Centinela!BM13+Centinela!BM19+'Encino-Garden Grove'!BM36+'Encino-Garden Grove'!BM43+'Encino-Garden Grove'!BM50+'Encino-Garden Grove'!BM57+'Encino-Garden Grove'!BM102+'Encino-Garden Grove'!BM109+'Encino-Garden Grove'!BM116+'Encino-Garden Grove'!BM123+Alvarado!BM19+'Saint Mary''s Passaic'!BM13+'St Michael''s'!BM32+'East Liverpool'!BM13+'East Liverpool'!BM35+'East Liverpool'!BM57+'East Liverpool'!BM79</f>
        <v/>
      </c>
      <c r="BQ327" s="182">
        <f>Centinela!BN13+Centinela!BN19+'Encino-Garden Grove'!BN36+'Encino-Garden Grove'!BN43+'Encino-Garden Grove'!BN50+'Encino-Garden Grove'!BN57+'Encino-Garden Grove'!BN102+'Encino-Garden Grove'!BN109+'Encino-Garden Grove'!BN116+'Encino-Garden Grove'!BN123+Alvarado!BN19+'Saint Mary''s Passaic'!BN13+'St Michael''s'!BN32+'East Liverpool'!BN13+'East Liverpool'!BN35+'East Liverpool'!BN57+'East Liverpool'!BN79</f>
        <v/>
      </c>
      <c r="BR327" s="182">
        <f>Centinela!BO13+Centinela!BO19+'Encino-Garden Grove'!BO36+'Encino-Garden Grove'!BO43+'Encino-Garden Grove'!BO50+'Encino-Garden Grove'!BO57+'Encino-Garden Grove'!BO102+'Encino-Garden Grove'!BO109+'Encino-Garden Grove'!BO116+'Encino-Garden Grove'!BO123+Alvarado!BO19+'Saint Mary''s Passaic'!BO13+'St Michael''s'!BO32+'East Liverpool'!BO13+'East Liverpool'!BO35+'East Liverpool'!BO57+'East Liverpool'!BO79</f>
        <v/>
      </c>
      <c r="BS327" s="182">
        <f>Centinela!BP13+Centinela!BP19+'Encino-Garden Grove'!BP36+'Encino-Garden Grove'!BP43+'Encino-Garden Grove'!BP50+'Encino-Garden Grove'!BP57+'Encino-Garden Grove'!BP102+'Encino-Garden Grove'!BP109+'Encino-Garden Grove'!BP116+'Encino-Garden Grove'!BP123+Alvarado!BP19+'Saint Mary''s Passaic'!BP13+'St Michael''s'!BP32+'East Liverpool'!BP13+'East Liverpool'!BP35+'East Liverpool'!BP57+'East Liverpool'!BP79</f>
        <v/>
      </c>
      <c r="BT327" s="308">
        <f>Centinela!BQ13+Centinela!BQ19+'Encino-Garden Grove'!BQ36+'Encino-Garden Grove'!BQ43+'Encino-Garden Grove'!BQ50+'Encino-Garden Grove'!BQ57+'Encino-Garden Grove'!BQ102+'Encino-Garden Grove'!BQ109+'Encino-Garden Grove'!BQ116+'Encino-Garden Grove'!BQ123+Alvarado!BQ19+'Saint Mary''s Passaic'!BQ13+'St Michael''s'!BQ32+'East Liverpool'!BQ13+'East Liverpool'!BQ35+'East Liverpool'!BQ57+'East Liverpool'!BQ79</f>
        <v/>
      </c>
      <c r="BU327" s="308">
        <f>Centinela!BR13+Centinela!BR19+'Encino-Garden Grove'!BR36+'Encino-Garden Grove'!BR43+'Encino-Garden Grove'!BR50+'Encino-Garden Grove'!BR57+'Encino-Garden Grove'!BR102+'Encino-Garden Grove'!BR109+'Encino-Garden Grove'!BR116+'Encino-Garden Grove'!BR123+Alvarado!BR19+'Saint Mary''s Passaic'!BR13+'St Michael''s'!BR32+'East Liverpool'!BR13+'East Liverpool'!BR35+'East Liverpool'!BR57+'East Liverpool'!BR79</f>
        <v/>
      </c>
      <c r="BV327" s="308">
        <f>Centinela!BS13+Centinela!BS19+'Encino-Garden Grove'!BS36+'Encino-Garden Grove'!BS43+'Encino-Garden Grove'!BS50+'Encino-Garden Grove'!BS57+'Encino-Garden Grove'!BS102+'Encino-Garden Grove'!BS109+'Encino-Garden Grove'!BS116+'Encino-Garden Grove'!BS123+Alvarado!BS19+'Saint Mary''s Passaic'!BS13+'St Michael''s'!BS32+'East Liverpool'!BS13+'East Liverpool'!BS35+'East Liverpool'!BS57+'East Liverpool'!BS79</f>
        <v/>
      </c>
      <c r="BW327" s="182">
        <f>Centinela!BT13+Centinela!BT19+'Encino-Garden Grove'!BT36+'Encino-Garden Grove'!BT43+'Encino-Garden Grove'!BT50+'Encino-Garden Grove'!BT57+'Encino-Garden Grove'!BT102+'Encino-Garden Grove'!BT109+'Encino-Garden Grove'!BT116+'Encino-Garden Grove'!BT123+Alvarado!BT19+'Saint Mary''s Passaic'!BT13+'St Michael''s'!BT32+'East Liverpool'!BT13+'East Liverpool'!BT35+'East Liverpool'!BT57+'East Liverpool'!BT79</f>
        <v/>
      </c>
      <c r="BX327" s="182">
        <f>Centinela!BU13+Centinela!BU19+'Encino-Garden Grove'!BU36+'Encino-Garden Grove'!BU43+'Encino-Garden Grove'!BU50+'Encino-Garden Grove'!BU57+'Encino-Garden Grove'!BU102+'Encino-Garden Grove'!BU109+'Encino-Garden Grove'!BU116+'Encino-Garden Grove'!BU123+Alvarado!BU19+'Saint Mary''s Passaic'!BU13+'St Michael''s'!BU32+'East Liverpool'!BU13+'East Liverpool'!BU35+'East Liverpool'!BU57+'East Liverpool'!BU79</f>
        <v/>
      </c>
      <c r="BY327" s="182">
        <f>Centinela!BV13+Centinela!BV19+'Encino-Garden Grove'!BV36+'Encino-Garden Grove'!BV43+'Encino-Garden Grove'!BV50+'Encino-Garden Grove'!BV57+'Encino-Garden Grove'!BV102+'Encino-Garden Grove'!BV109+'Encino-Garden Grove'!BV116+'Encino-Garden Grove'!BV123+Alvarado!BV19+'Saint Mary''s Passaic'!BV13+'St Michael''s'!BV32+'East Liverpool'!BV13+'East Liverpool'!BV35+'East Liverpool'!BV57+'East Liverpool'!BV79</f>
        <v/>
      </c>
      <c r="BZ327" s="182">
        <f>Centinela!BW13+Centinela!BW19+'Encino-Garden Grove'!BW36+'Encino-Garden Grove'!BW43+'Encino-Garden Grove'!BW50+'Encino-Garden Grove'!BW57+'Encino-Garden Grove'!BW102+'Encino-Garden Grove'!BW109+'Encino-Garden Grove'!BW116+'Encino-Garden Grove'!BW123+Alvarado!BW19+'Saint Mary''s Passaic'!BW13+'St Michael''s'!BW32+'East Liverpool'!BW13+'East Liverpool'!BW35+'East Liverpool'!BW57+'East Liverpool'!BW79</f>
        <v/>
      </c>
      <c r="CA327" s="182">
        <f>Centinela!BX13+Centinela!BX19+'Encino-Garden Grove'!BX36+'Encino-Garden Grove'!BX43+'Encino-Garden Grove'!BX50+'Encino-Garden Grove'!BX57+'Encino-Garden Grove'!BX102+'Encino-Garden Grove'!BX109+'Encino-Garden Grove'!BX116+'Encino-Garden Grove'!BX123+Alvarado!BX19+'Saint Mary''s Passaic'!BX13+'St Michael''s'!BX32+'East Liverpool'!BX13+'East Liverpool'!BX35+'East Liverpool'!BX57+'East Liverpool'!BX79</f>
        <v/>
      </c>
      <c r="CB327" s="182">
        <f>Centinela!BY13+Centinela!BY19+'Encino-Garden Grove'!BY36+'Encino-Garden Grove'!BY43+'Encino-Garden Grove'!BY50+'Encino-Garden Grove'!BY57+'Encino-Garden Grove'!BY102+'Encino-Garden Grove'!BY109+'Encino-Garden Grove'!BY116+'Encino-Garden Grove'!BY123+Alvarado!BY19+'Saint Mary''s Passaic'!BY13+'St Michael''s'!BY32+'East Liverpool'!BY13+'East Liverpool'!BY35+'East Liverpool'!BY57+'East Liverpool'!BY79</f>
        <v/>
      </c>
      <c r="CC327" s="182">
        <f>Centinela!BZ13+Centinela!BZ19+'Encino-Garden Grove'!BZ36+'Encino-Garden Grove'!BZ43+'Encino-Garden Grove'!BZ50+'Encino-Garden Grove'!BZ57+'Encino-Garden Grove'!BZ102+'Encino-Garden Grove'!BZ109+'Encino-Garden Grove'!BZ116+'Encino-Garden Grove'!BZ123+Alvarado!BZ19+'Saint Mary''s Passaic'!BZ13+'St Michael''s'!BZ32+'East Liverpool'!BZ13+'East Liverpool'!BZ35+'East Liverpool'!BZ57+'East Liverpool'!BZ79</f>
        <v/>
      </c>
      <c r="CD327" s="182">
        <f>Centinela!CA13+Centinela!CA19+'Encino-Garden Grove'!CA36+'Encino-Garden Grove'!CA43+'Encino-Garden Grove'!CA50+'Encino-Garden Grove'!CA57+'Encino-Garden Grove'!CA102+'Encino-Garden Grove'!CA109+'Encino-Garden Grove'!CA116+'Encino-Garden Grove'!CA123+Alvarado!CA19+'Saint Mary''s Passaic'!CA13+'St Michael''s'!CA32+'East Liverpool'!CA13+'East Liverpool'!CA35+'East Liverpool'!CA57+'East Liverpool'!CA79</f>
        <v/>
      </c>
      <c r="CE327" s="182">
        <f>Centinela!CB13+Centinela!CB19+'Encino-Garden Grove'!CB36+'Encino-Garden Grove'!CB43+'Encino-Garden Grove'!CB50+'Encino-Garden Grove'!CB57+'Encino-Garden Grove'!CB102+'Encino-Garden Grove'!CB109+'Encino-Garden Grove'!CB116+'Encino-Garden Grove'!CB123+Alvarado!CB19+'Saint Mary''s Passaic'!CB13+'St Michael''s'!CB32+'East Liverpool'!CB13+'East Liverpool'!CB35+'East Liverpool'!CB57+'East Liverpool'!CB79</f>
        <v/>
      </c>
      <c r="CF327" s="182">
        <f>Centinela!CC13+Centinela!CC19+'Encino-Garden Grove'!CC36+'Encino-Garden Grove'!CC43+'Encino-Garden Grove'!CC50+'Encino-Garden Grove'!CC57+'Encino-Garden Grove'!CC102+'Encino-Garden Grove'!CC109+'Encino-Garden Grove'!CC116+'Encino-Garden Grove'!CC123+Alvarado!CC19+'Saint Mary''s Passaic'!CC13+'St Michael''s'!CC32+'East Liverpool'!CC13+'East Liverpool'!CC35+'East Liverpool'!CC57+'East Liverpool'!CC79</f>
        <v/>
      </c>
      <c r="CG327" s="182">
        <f>Centinela!CD13+Centinela!CD19+'Encino-Garden Grove'!CD36+'Encino-Garden Grove'!CD43+'Encino-Garden Grove'!CD50+'Encino-Garden Grove'!CD57+'Encino-Garden Grove'!CD102+'Encino-Garden Grove'!CD109+'Encino-Garden Grove'!CD116+'Encino-Garden Grove'!CD123+Alvarado!CD19+'Saint Mary''s Passaic'!CD13+'St Michael''s'!CD32+'East Liverpool'!CD13+'East Liverpool'!CD35+'East Liverpool'!CD57+'East Liverpool'!CD79</f>
        <v/>
      </c>
      <c r="CH327" s="182">
        <f>Centinela!CE13+Centinela!CE19+'Encino-Garden Grove'!CE36+'Encino-Garden Grove'!CE43+'Encino-Garden Grove'!CE50+'Encino-Garden Grove'!CE57+'Encino-Garden Grove'!CE102+'Encino-Garden Grove'!CE109+'Encino-Garden Grove'!CE116+'Encino-Garden Grove'!CE123+Alvarado!CE19+'Saint Mary''s Passaic'!CE13+'St Michael''s'!CE32+'East Liverpool'!CE13+'East Liverpool'!CE35+'East Liverpool'!CE57+'East Liverpool'!CE79</f>
        <v/>
      </c>
      <c r="CI327" s="182">
        <f>Centinela!CF13+Centinela!CF19+'Encino-Garden Grove'!CF36+'Encino-Garden Grove'!CF43+'Encino-Garden Grove'!CF50+'Encino-Garden Grove'!CF57+'Encino-Garden Grove'!CF102+'Encino-Garden Grove'!CF109+'Encino-Garden Grove'!CF116+'Encino-Garden Grove'!CF123+Alvarado!CF19+'Saint Mary''s Passaic'!CF13+'St Michael''s'!CF32+'East Liverpool'!CF13+'East Liverpool'!CF35+'East Liverpool'!CF57+'East Liverpool'!CF79</f>
        <v/>
      </c>
      <c r="CJ327" s="182">
        <f>Centinela!CG13+Centinela!CG19+'Encino-Garden Grove'!CG36+'Encino-Garden Grove'!CG43+'Encino-Garden Grove'!CG50+'Encino-Garden Grove'!CG57+'Encino-Garden Grove'!CG102+'Encino-Garden Grove'!CG109+'Encino-Garden Grove'!CG116+'Encino-Garden Grove'!CG123+Alvarado!CG19+'Saint Mary''s Passaic'!CG13+'St Michael''s'!CG32+'East Liverpool'!CG13+'East Liverpool'!CG35+'East Liverpool'!CG57+'East Liverpool'!CG79</f>
        <v/>
      </c>
      <c r="CK327" s="182">
        <f>Centinela!CH13+Centinela!CH19+'Encino-Garden Grove'!CH36+'Encino-Garden Grove'!CH43+'Encino-Garden Grove'!CH50+'Encino-Garden Grove'!CH57+'Encino-Garden Grove'!CH102+'Encino-Garden Grove'!CH109+'Encino-Garden Grove'!CH116+'Encino-Garden Grove'!CH123+Alvarado!CH19+'Saint Mary''s Passaic'!CH13+'St Michael''s'!CH32+'East Liverpool'!CH13+'East Liverpool'!CH35+'East Liverpool'!CH57+'East Liverpool'!CH79</f>
        <v/>
      </c>
      <c r="CL327" s="182">
        <f>Centinela!CI13+Centinela!CI19+'Encino-Garden Grove'!CI36+'Encino-Garden Grove'!CI43+'Encino-Garden Grove'!CI50+'Encino-Garden Grove'!CI57+'Encino-Garden Grove'!CI102+'Encino-Garden Grove'!CI109+'Encino-Garden Grove'!CI116+'Encino-Garden Grove'!CI123+Alvarado!CI19+'Saint Mary''s Passaic'!CI13+'St Michael''s'!CI32+'East Liverpool'!CI13+'East Liverpool'!CI35+'East Liverpool'!CI57+'East Liverpool'!CI79</f>
        <v/>
      </c>
      <c r="CM327" s="182">
        <f>Centinela!CJ13+Centinela!CJ19+'Encino-Garden Grove'!CJ36+'Encino-Garden Grove'!CJ43+'Encino-Garden Grove'!CJ50+'Encino-Garden Grove'!CJ57+'Encino-Garden Grove'!CJ102+'Encino-Garden Grove'!CJ109+'Encino-Garden Grove'!CJ116+'Encino-Garden Grove'!CJ123+Alvarado!CJ19+'Saint Mary''s Passaic'!CJ13+'St Michael''s'!CJ32+'East Liverpool'!CJ13+'East Liverpool'!CJ35+'East Liverpool'!CJ57+'East Liverpool'!CJ79</f>
        <v/>
      </c>
      <c r="CN327" s="182">
        <f>Centinela!CK13+Centinela!CK19+'Encino-Garden Grove'!CK36+'Encino-Garden Grove'!CK43+'Encino-Garden Grove'!CK50+'Encino-Garden Grove'!CK57+'Encino-Garden Grove'!CK102+'Encino-Garden Grove'!CK109+'Encino-Garden Grove'!CK116+'Encino-Garden Grove'!CK123+Alvarado!CK19+'Saint Mary''s Passaic'!CK13+'St Michael''s'!CK32+'East Liverpool'!CK13+'East Liverpool'!CK35+'East Liverpool'!CK57+'East Liverpool'!CK79</f>
        <v/>
      </c>
      <c r="CO327" s="182">
        <f>Centinela!CL13+Centinela!CL19+'Encino-Garden Grove'!CL36+'Encino-Garden Grove'!CL43+'Encino-Garden Grove'!CL50+'Encino-Garden Grove'!CL57+'Encino-Garden Grove'!CL102+'Encino-Garden Grove'!CL109+'Encino-Garden Grove'!CL116+'Encino-Garden Grove'!CL123+Alvarado!CL19+'Saint Mary''s Passaic'!CL13+'St Michael''s'!CL32+'East Liverpool'!CL13+'East Liverpool'!CL35+'East Liverpool'!CL57+'East Liverpool'!CL79</f>
        <v/>
      </c>
      <c r="CP327" s="182">
        <f>Centinela!CM13+Centinela!CM19+'Encino-Garden Grove'!CM36+'Encino-Garden Grove'!CM43+'Encino-Garden Grove'!CM50+'Encino-Garden Grove'!CM57+'Encino-Garden Grove'!CM102+'Encino-Garden Grove'!CM109+'Encino-Garden Grove'!CM116+'Encino-Garden Grove'!CM123+Alvarado!CM19+'Saint Mary''s Passaic'!CM13+'St Michael''s'!CM32+'East Liverpool'!CM13+'East Liverpool'!CM35+'East Liverpool'!CM57+'East Liverpool'!CM79</f>
        <v/>
      </c>
      <c r="CQ327" s="182">
        <f>Centinela!CN13+Centinela!CN19+'Encino-Garden Grove'!CN36+'Encino-Garden Grove'!CN43+'Encino-Garden Grove'!CN50+'Encino-Garden Grove'!CN57+'Encino-Garden Grove'!CN102+'Encino-Garden Grove'!CN109+'Encino-Garden Grove'!CN116+'Encino-Garden Grove'!CN123+Alvarado!CN19+'Saint Mary''s Passaic'!CN13+'St Michael''s'!CN32+'East Liverpool'!CN13+'East Liverpool'!CN35+'East Liverpool'!CN57+'East Liverpool'!CN79</f>
        <v/>
      </c>
      <c r="CR327" s="182">
        <f>Centinela!CO13+Centinela!CO19+'Encino-Garden Grove'!CO36+'Encino-Garden Grove'!CO43+'Encino-Garden Grove'!CO50+'Encino-Garden Grove'!CO57+'Encino-Garden Grove'!CO102+'Encino-Garden Grove'!CO109+'Encino-Garden Grove'!CO116+'Encino-Garden Grove'!CO123+Alvarado!CO19+'Saint Mary''s Passaic'!CO13+'St Michael''s'!CO32+'East Liverpool'!CO13+'East Liverpool'!CO35+'East Liverpool'!CO57+'East Liverpool'!CO79</f>
        <v/>
      </c>
      <c r="CS327" s="182">
        <f>Centinela!CP13+Centinela!CP19+'Encino-Garden Grove'!CP36+'Encino-Garden Grove'!CP43+'Encino-Garden Grove'!CP50+'Encino-Garden Grove'!CP57+'Encino-Garden Grove'!CP102+'Encino-Garden Grove'!CP109+'Encino-Garden Grove'!CP116+'Encino-Garden Grove'!CP123+Alvarado!CP19+'Saint Mary''s Passaic'!CP13+'St Michael''s'!CP32+'East Liverpool'!CP13+'East Liverpool'!CP35+'East Liverpool'!CP57+'East Liverpool'!CP79</f>
        <v/>
      </c>
      <c r="CT327" s="182">
        <f>Centinela!CQ13+Centinela!CQ19+'Encino-Garden Grove'!CQ36+'Encino-Garden Grove'!CQ43+'Encino-Garden Grove'!CQ50+'Encino-Garden Grove'!CQ57+'Encino-Garden Grove'!CQ102+'Encino-Garden Grove'!CQ109+'Encino-Garden Grove'!CQ116+'Encino-Garden Grove'!CQ123+Alvarado!CQ19+'Saint Mary''s Passaic'!CQ13+'St Michael''s'!CQ32+'East Liverpool'!CQ13+'East Liverpool'!CQ35+'East Liverpool'!CQ57+'East Liverpool'!CQ79</f>
        <v/>
      </c>
      <c r="CU327" s="182" t="n">
        <v>0</v>
      </c>
      <c r="CV327" s="182">
        <f>Centinela!CS13+Centinela!CS19+'Encino-Garden Grove'!CS36+'Encino-Garden Grove'!CS43+'Encino-Garden Grove'!CS50+'Encino-Garden Grove'!CS57+'Encino-Garden Grove'!CS102+'Encino-Garden Grove'!CS109+'Encino-Garden Grove'!CS116+'Encino-Garden Grove'!CS123+Alvarado!CS19+'Saint Mary''s Passaic'!CS13+'St Michael''s'!CS32+'East Liverpool'!CS13+'East Liverpool'!CS35+'East Liverpool'!CS57+'East Liverpool'!CS79</f>
        <v/>
      </c>
      <c r="CW327" s="182">
        <f>Centinela!CT13+Centinela!CT19+'Encino-Garden Grove'!CT36+'Encino-Garden Grove'!CT43+'Encino-Garden Grove'!CT50+'Encino-Garden Grove'!CT57+'Encino-Garden Grove'!CT102+'Encino-Garden Grove'!CT109+'Encino-Garden Grove'!CT116+'Encino-Garden Grove'!CT123+Alvarado!CT19+'Saint Mary''s Passaic'!CT13+'St Michael''s'!CT32+'East Liverpool'!CT13+'East Liverpool'!CT35+'East Liverpool'!CT57+'East Liverpool'!CT79</f>
        <v/>
      </c>
      <c r="CX327" s="182">
        <f>[3]Centinela!CU13+[3]Centinela!CU19+'[3]Encino-Garden Grove'!CU36+'[3]Encino-Garden Grove'!CU43+'[3]Encino-Garden Grove'!CU50+'[3]Encino-Garden Grove'!CU57+'[3]Encino-Garden Grove'!CU102+'[3]Encino-Garden Grove'!CU109+'[3]Encino-Garden Grove'!CU116+'[3]Encino-Garden Grove'!CU123+[3]Alvarado!CU19+'[3]Saint Mary''s Passaic'!CU13+'[3]St Michael''s'!CU32+'[3]East Liverpool'!CU13+'[3]East Liverpool'!CU35+'[3]East Liverpool'!CU57+'[3]East Liverpool'!CU79</f>
        <v/>
      </c>
      <c r="CY327" s="182">
        <f>Centinela!CV13+Centinela!CV19+'Encino-Garden Grove'!CV36+'Encino-Garden Grove'!CV43+'Encino-Garden Grove'!CV50+'Encino-Garden Grove'!CV57+'Encino-Garden Grove'!CV102+'Encino-Garden Grove'!CV109+'Encino-Garden Grove'!CV116+'Encino-Garden Grove'!CV123+Alvarado!CV19+'Saint Mary''s Passaic'!CV13+'St Michael''s'!CV32+'East Liverpool'!CV13+'East Liverpool'!CV35+'East Liverpool'!CV57+'East Liverpool'!CV79</f>
        <v/>
      </c>
      <c r="CZ327" s="182">
        <f>Centinela!CW13+Centinela!CW19+'Encino-Garden Grove'!CW36+'Encino-Garden Grove'!CW43+'Encino-Garden Grove'!CW50+'Encino-Garden Grove'!CW57+'Encino-Garden Grove'!CW102+'Encino-Garden Grove'!CW109+'Encino-Garden Grove'!CW116+'Encino-Garden Grove'!CW123+Alvarado!CW19+'Saint Mary''s Passaic'!CW13+'St Michael''s'!CW32+'East Liverpool'!CW13+'East Liverpool'!CW35+'East Liverpool'!CW57+'East Liverpool'!CW79</f>
        <v/>
      </c>
    </row>
    <row r="328">
      <c r="D328" s="439">
        <f>H328/G328</f>
        <v/>
      </c>
      <c r="E328" s="231" t="n">
        <v>0.01055027428558808</v>
      </c>
      <c r="F328" s="181" t="inlineStr">
        <is>
          <t>Value</t>
        </is>
      </c>
      <c r="G328" s="182" t="n">
        <v>0</v>
      </c>
      <c r="H328" s="182">
        <f>H14+H30+H46+H63+H79+H95+H111+H127+H143+H159+H185+H201+H217+H233+H249+H265+H281+H297+H313+Centinela!E25+Centinela!E49+Centinela!E73+'Encino-Garden Grove'!E64+'Encino-Garden Grove'!E130+'St. Francis'!E25+'St. Francis'!E38+'St. Francis'!E51+Alvarado!E25+Pampa!E13+Roxborough!E13+'Lower Bucks'!E26+'Dallas Medical Center'!E13+Harlingen!E13+Knapp!E13+Knapp!E28+Glendora!E13+RHRI!E13+Monroe!E13+'Saint Mary''s Reno'!E19+'Saint Mary''s Reno'!E53+'Saint Mary''s Reno'!E75+'Saint Mary''s Reno'!E90+'North Vista'!E15+'North Vista'!E33+'Dallas Regional'!E13+'Riverview &amp; Gadsden'!E13+'Riverview &amp; Gadsden'!E29+'Saint Clare''s'!E13+Landmark!E13+'Saint Mary''s Passaic'!E19+'Southern Regional'!E13+Lehigh!E13+'St Michael''s'!E37+'Reddy Dev.'!E13+Mission!E13+Coshocton!E13+'Garden City'!E13+'Garden City'!E29+'Garden City'!E45+Suburban!E19+Suburban!E41+'Lake Huron'!E19+'Lake Huron'!E41+'Providence &amp; St John'!E13+'Providence &amp; St John'!E29+'East Liverpool'!E19+'East Liverpool'!E41+'East Liverpool'!E63+'East Liverpool'!E85+'St Joe &amp; St Mary''s'!E13+'St Joe &amp; St Mary''s'!E29+'St Joe &amp; St Mary''s'!E45+'St Joe &amp; St Mary''s'!E61+'St Joe &amp; St Mary''s'!E77+'St Joe &amp; St Mary''s'!E93+'St Joe &amp; St Mary''s'!E109+Illinois!E13+Illinois!E29+Illinois!E45+Illinois!E61+Illinois!E77+Illinois!E93+Illinois!E109+Illinois!E125+Illinois!E141+Illinois!E157+Illinois!E173+Illinois!E189</f>
        <v/>
      </c>
      <c r="I328" s="182">
        <f>I14+I30+I46+I63+I79+I95+I111+I127+I143+I159+I185+I201+I217+I233+I249+I265+I281+I297+I313+Centinela!F25+Centinela!F49+Centinela!F73+'Encino-Garden Grove'!F64+'Encino-Garden Grove'!F130+'St. Francis'!F25+'St. Francis'!F38+'St. Francis'!F51+Alvarado!F25+Pampa!F13+Roxborough!F13+'Lower Bucks'!F26+'Dallas Medical Center'!F13+Harlingen!F13+Knapp!F13+Knapp!F28+Glendora!F13+RHRI!F13+Monroe!F13+'Saint Mary''s Reno'!F19+'Saint Mary''s Reno'!F53+'Saint Mary''s Reno'!F75+'Saint Mary''s Reno'!F90+'North Vista'!F15+'North Vista'!F33+'Dallas Regional'!F13+'Riverview &amp; Gadsden'!F13+'Riverview &amp; Gadsden'!F29+'Saint Clare''s'!F13+Landmark!F13+'Saint Mary''s Passaic'!F19+'Southern Regional'!F13+Lehigh!F13+'St Michael''s'!F37+'Reddy Dev.'!F13+Mission!F13+Coshocton!F13+'Garden City'!F13+'Garden City'!F29+'Garden City'!F45+Suburban!F19+Suburban!F41+'Lake Huron'!F19+'Lake Huron'!F41+'Providence &amp; St John'!F13+'Providence &amp; St John'!F29+'East Liverpool'!F19+'East Liverpool'!F41+'East Liverpool'!F63+'East Liverpool'!F85+'St Joe &amp; St Mary''s'!F13+'St Joe &amp; St Mary''s'!F29+'St Joe &amp; St Mary''s'!F45+'St Joe &amp; St Mary''s'!F61+'St Joe &amp; St Mary''s'!F77+'St Joe &amp; St Mary''s'!F93+'St Joe &amp; St Mary''s'!F109+Illinois!F13+Illinois!F29+Illinois!F45+Illinois!F61+Illinois!F77+Illinois!F93+Illinois!F109+Illinois!F125+Illinois!F141+Illinois!F157+Illinois!F173+Illinois!F189</f>
        <v/>
      </c>
      <c r="J328" s="182">
        <f>J14+J30+J46+J63+J79+J95+J111+J127+J143+J159+J185+J201+J217+J233+J249+J265+J281+J297+J313+Centinela!G25+Centinela!G49+Centinela!G73+'Encino-Garden Grove'!G64+'Encino-Garden Grove'!G130+'St. Francis'!G25+'St. Francis'!G38+'St. Francis'!G51+Alvarado!G25+Pampa!G13+Roxborough!G13+'Lower Bucks'!G26+'Dallas Medical Center'!G13+Harlingen!G13+Knapp!G13+Knapp!G28+Glendora!G13+RHRI!G13+Monroe!G13+'Saint Mary''s Reno'!G19+'Saint Mary''s Reno'!G53+'Saint Mary''s Reno'!G75+'Saint Mary''s Reno'!G90+'North Vista'!G15+'North Vista'!G33+'Dallas Regional'!G13+'Riverview &amp; Gadsden'!G13+'Riverview &amp; Gadsden'!G29+'Saint Clare''s'!G13+Landmark!G13+'Saint Mary''s Passaic'!G19+'Southern Regional'!G13+Lehigh!G13+'St Michael''s'!G37+'Reddy Dev.'!G13+Mission!G13+Coshocton!G13+'Garden City'!G13+'Garden City'!G29+'Garden City'!G45+Suburban!G19+Suburban!G41+'Lake Huron'!G19+'Lake Huron'!G41+'Providence &amp; St John'!G13+'Providence &amp; St John'!G29+'East Liverpool'!G19+'East Liverpool'!G41+'East Liverpool'!G63+'East Liverpool'!G85+'St Joe &amp; St Mary''s'!G13+'St Joe &amp; St Mary''s'!G29+'St Joe &amp; St Mary''s'!G45+'St Joe &amp; St Mary''s'!G61+'St Joe &amp; St Mary''s'!G77+'St Joe &amp; St Mary''s'!G93+'St Joe &amp; St Mary''s'!G109+Illinois!G13+Illinois!G29+Illinois!G45+Illinois!G61+Illinois!G77+Illinois!G93+Illinois!G109+Illinois!G125+Illinois!G141+Illinois!G157+Illinois!G173+Illinois!G189</f>
        <v/>
      </c>
      <c r="K328" s="182">
        <f>K14+K30+K46+K63+K79+K95+K111+K127+K143+K159+K185+K201+K217+K233+K249+K265+K281+K297+K313+Centinela!H25+Centinela!H49+Centinela!H73+'Encino-Garden Grove'!H64+'Encino-Garden Grove'!H130+'St. Francis'!H25+'St. Francis'!H38+'St. Francis'!H51+Alvarado!H25+Pampa!H13+Roxborough!H13+'Lower Bucks'!H26+'Dallas Medical Center'!H13+Harlingen!H13+Knapp!H13+Knapp!H28+Glendora!H13+RHRI!H13+Monroe!H13+'Saint Mary''s Reno'!H19+'Saint Mary''s Reno'!H53+'Saint Mary''s Reno'!H75+'Saint Mary''s Reno'!H90+'North Vista'!H15+'North Vista'!H33+'Dallas Regional'!H13+'Riverview &amp; Gadsden'!H13+'Riverview &amp; Gadsden'!H29+'Saint Clare''s'!H13+Landmark!H13+'Saint Mary''s Passaic'!H19+'Southern Regional'!H13+Lehigh!H13+'St Michael''s'!H37+'Reddy Dev.'!H13+Mission!H13+Coshocton!H13+'Garden City'!H13+'Garden City'!H29+'Garden City'!H45+Suburban!H19+Suburban!H41+'Lake Huron'!H19+'Lake Huron'!H41+'Providence &amp; St John'!H13+'Providence &amp; St John'!H29+'East Liverpool'!H19+'East Liverpool'!H41+'East Liverpool'!H63+'East Liverpool'!H85+'St Joe &amp; St Mary''s'!H13+'St Joe &amp; St Mary''s'!H29+'St Joe &amp; St Mary''s'!H45+'St Joe &amp; St Mary''s'!H61+'St Joe &amp; St Mary''s'!H77+'St Joe &amp; St Mary''s'!H93+'St Joe &amp; St Mary''s'!H109+Illinois!H13+Illinois!H29+Illinois!H45+Illinois!H61+Illinois!H77+Illinois!H93+Illinois!H109+Illinois!H125+Illinois!H141+Illinois!H157+Illinois!H173+Illinois!H189</f>
        <v/>
      </c>
      <c r="L328" s="182">
        <f>L14+L30+L46+L63+L79+L95+L111+L127+L143+L159+L185+L201+L217+L233+L249+L265+L281+L297+L313+Centinela!I25+Centinela!I49+Centinela!I73+'Encino-Garden Grove'!I64+'Encino-Garden Grove'!I130+'St. Francis'!I25+'St. Francis'!I38+'St. Francis'!I51+Alvarado!I25+Pampa!I13+Roxborough!I13+'Lower Bucks'!I26+'Dallas Medical Center'!I13+Harlingen!I13+Knapp!I13+Knapp!I28+Glendora!I13+RHRI!I13+Monroe!I13+'Saint Mary''s Reno'!I19+'Saint Mary''s Reno'!I53+'Saint Mary''s Reno'!I75+'Saint Mary''s Reno'!I90+'North Vista'!I15+'North Vista'!I33+'Dallas Regional'!I13+'Riverview &amp; Gadsden'!I13+'Riverview &amp; Gadsden'!I29+'Saint Clare''s'!I13+Landmark!I13+'Saint Mary''s Passaic'!I19+'Southern Regional'!I13+Lehigh!I13+'St Michael''s'!I37+'Reddy Dev.'!I13+Mission!I13+Coshocton!I13+'Garden City'!I13+'Garden City'!I29+'Garden City'!I45+Suburban!I19+Suburban!I41+'Lake Huron'!I19+'Lake Huron'!I41+'Providence &amp; St John'!I13+'Providence &amp; St John'!I29+'East Liverpool'!I19+'East Liverpool'!I41+'East Liverpool'!I63+'East Liverpool'!I85+'St Joe &amp; St Mary''s'!I13+'St Joe &amp; St Mary''s'!I29+'St Joe &amp; St Mary''s'!I45+'St Joe &amp; St Mary''s'!I61+'St Joe &amp; St Mary''s'!I77+'St Joe &amp; St Mary''s'!I93+'St Joe &amp; St Mary''s'!I109+Illinois!I13+Illinois!I29+Illinois!I45+Illinois!I61+Illinois!I77+Illinois!I93+Illinois!I109+Illinois!I125+Illinois!I141+Illinois!I157+Illinois!I173+Illinois!I189</f>
        <v/>
      </c>
      <c r="M328" s="182">
        <f>M14+M30+M46+M63+M79+M95+M111+M127+M143+M159+M185+M201+M217+M233+M249+M265+M281+M297+M313+Centinela!J25+Centinela!J49+Centinela!J73+'Encino-Garden Grove'!J64+'Encino-Garden Grove'!J130+'St. Francis'!J25+'St. Francis'!J38+'St. Francis'!J51+Alvarado!J25+Pampa!J13+Roxborough!J13+'Lower Bucks'!J26+'Dallas Medical Center'!J13+Harlingen!J13+Knapp!J13+Knapp!J28+Glendora!J13+RHRI!J13+Monroe!J13+'Saint Mary''s Reno'!J19+'Saint Mary''s Reno'!J53+'Saint Mary''s Reno'!J75+'Saint Mary''s Reno'!J90+'North Vista'!J15+'North Vista'!J33+'Dallas Regional'!J13+'Riverview &amp; Gadsden'!J13+'Riverview &amp; Gadsden'!J29+'Saint Clare''s'!J13+Landmark!J13+'Saint Mary''s Passaic'!J19+'Southern Regional'!J13+Lehigh!J13+'St Michael''s'!J37+'Reddy Dev.'!J13+Mission!J13+Coshocton!J13+'Garden City'!J13+'Garden City'!J29+'Garden City'!J45+Suburban!J19+Suburban!J41+'Lake Huron'!J19+'Lake Huron'!J41+'Providence &amp; St John'!J13+'Providence &amp; St John'!J29+'East Liverpool'!J19+'East Liverpool'!J41+'East Liverpool'!J63+'East Liverpool'!J85+'St Joe &amp; St Mary''s'!J13+'St Joe &amp; St Mary''s'!J29+'St Joe &amp; St Mary''s'!J45+'St Joe &amp; St Mary''s'!J61+'St Joe &amp; St Mary''s'!J77+'St Joe &amp; St Mary''s'!J93+'St Joe &amp; St Mary''s'!J109+Illinois!J13+Illinois!J29+Illinois!J45+Illinois!J61+Illinois!J77+Illinois!J93+Illinois!J109+Illinois!J125+Illinois!J141+Illinois!J157+Illinois!J173+Illinois!J189</f>
        <v/>
      </c>
      <c r="N328" s="182">
        <f>N14+N30+N46+N63+N79+N95+N111+N127+N143+N159+N185+N201+N217+N233+N249+N265+N281+N297+N313+Centinela!K25+Centinela!K49+Centinela!K73+'Encino-Garden Grove'!K64+'Encino-Garden Grove'!K130+'St. Francis'!K25+'St. Francis'!K38+'St. Francis'!K51+Alvarado!K25+Pampa!K13+Roxborough!K13+'Lower Bucks'!K26+'Dallas Medical Center'!K13+Harlingen!K13+Knapp!K13+Knapp!K28+Glendora!K13+RHRI!K13+Monroe!K13+'Saint Mary''s Reno'!K19+'Saint Mary''s Reno'!K53+'Saint Mary''s Reno'!K75+'Saint Mary''s Reno'!K90+'North Vista'!K15+'North Vista'!K33+'Dallas Regional'!K13+'Riverview &amp; Gadsden'!K13+'Riverview &amp; Gadsden'!K29+'Saint Clare''s'!K13+Landmark!K13+'Saint Mary''s Passaic'!K19+'Southern Regional'!K13+Lehigh!K13+'St Michael''s'!K37+'Reddy Dev.'!K13+Mission!K13+Coshocton!K13+'Garden City'!K13+'Garden City'!K29+'Garden City'!K45+Suburban!K19+Suburban!K41+'Lake Huron'!K19+'Lake Huron'!K41+'Providence &amp; St John'!K13+'Providence &amp; St John'!K29+'East Liverpool'!K19+'East Liverpool'!K41+'East Liverpool'!K63+'East Liverpool'!K85+'St Joe &amp; St Mary''s'!K13+'St Joe &amp; St Mary''s'!K29+'St Joe &amp; St Mary''s'!K45+'St Joe &amp; St Mary''s'!K61+'St Joe &amp; St Mary''s'!K77+'St Joe &amp; St Mary''s'!K93+'St Joe &amp; St Mary''s'!K109+Illinois!K13+Illinois!K29+Illinois!K45+Illinois!K61+Illinois!K77+Illinois!K93+Illinois!K109+Illinois!K125+Illinois!K141+Illinois!K157+Illinois!K173+Illinois!K189</f>
        <v/>
      </c>
      <c r="O328" s="182">
        <f>O14+O30+O46+O63+O79+O95+O111+O127+O143+O159+O185+O201+O217+O233+O249+O265+O281+O297+O313+Centinela!L25+Centinela!L49+Centinela!L73+'Encino-Garden Grove'!L64+'Encino-Garden Grove'!L130+'St. Francis'!L25+'St. Francis'!L38+'St. Francis'!L51+Alvarado!L25+Pampa!L13+Roxborough!L13+'Lower Bucks'!L26+'Dallas Medical Center'!L13+Harlingen!L13+Knapp!L13+Knapp!L28+Glendora!L13+RHRI!L13+Monroe!L13+'Saint Mary''s Reno'!L19+'Saint Mary''s Reno'!L53+'Saint Mary''s Reno'!L75+'Saint Mary''s Reno'!L90+'North Vista'!L15+'North Vista'!L33+'Dallas Regional'!L13+'Riverview &amp; Gadsden'!L13+'Riverview &amp; Gadsden'!L29+'Saint Clare''s'!L13+Landmark!L13+'Saint Mary''s Passaic'!L19+'Southern Regional'!L13+Lehigh!L13+'St Michael''s'!L37+'Reddy Dev.'!L13+Mission!L13+Coshocton!L13+'Garden City'!L13+'Garden City'!L29+'Garden City'!L45+Suburban!L19+Suburban!L41+'Lake Huron'!L19+'Lake Huron'!L41+'Providence &amp; St John'!L13+'Providence &amp; St John'!L29+'East Liverpool'!L19+'East Liverpool'!L41+'East Liverpool'!L63+'East Liverpool'!L85+'St Joe &amp; St Mary''s'!L13+'St Joe &amp; St Mary''s'!L29+'St Joe &amp; St Mary''s'!L45+'St Joe &amp; St Mary''s'!L61+'St Joe &amp; St Mary''s'!L77+'St Joe &amp; St Mary''s'!L93+'St Joe &amp; St Mary''s'!L109+Illinois!L13+Illinois!L29+Illinois!L45+Illinois!L61+Illinois!L77+Illinois!L93+Illinois!L109+Illinois!L125+Illinois!L141+Illinois!L157+Illinois!L173+Illinois!L189</f>
        <v/>
      </c>
      <c r="P328" s="182">
        <f>P14+P30+P46+P63+P79+P95+P111+P127+P143+P159+P185+P201+P217+P233+P249+P265+P281+P297+P313+Centinela!M25+Centinela!M49+Centinela!M73+'Encino-Garden Grove'!M64+'Encino-Garden Grove'!M130+'St. Francis'!M25+'St. Francis'!M38+'St. Francis'!M51+Alvarado!M25+Pampa!M13+Roxborough!M13+'Lower Bucks'!M26+'Dallas Medical Center'!M13+Harlingen!M13+Knapp!M13+Knapp!M28+Glendora!M13+RHRI!M13+Monroe!M13+'Saint Mary''s Reno'!M19+'Saint Mary''s Reno'!M53+'Saint Mary''s Reno'!M75+'Saint Mary''s Reno'!M90+'North Vista'!M15+'North Vista'!M33+'Dallas Regional'!M13+'Riverview &amp; Gadsden'!M13+'Riverview &amp; Gadsden'!M29+'Saint Clare''s'!M13+Landmark!M13+'Saint Mary''s Passaic'!M19+'Southern Regional'!M13+Lehigh!M13+'St Michael''s'!M37+'Reddy Dev.'!M13+Mission!M13+Coshocton!M13+'Garden City'!M13+'Garden City'!M29+'Garden City'!M45+Suburban!M19+Suburban!M41+'Lake Huron'!M19+'Lake Huron'!M41+'Providence &amp; St John'!M13+'Providence &amp; St John'!M29+'East Liverpool'!M19+'East Liverpool'!M41+'East Liverpool'!M63+'East Liverpool'!M85+'St Joe &amp; St Mary''s'!M13+'St Joe &amp; St Mary''s'!M29+'St Joe &amp; St Mary''s'!M45+'St Joe &amp; St Mary''s'!M61+'St Joe &amp; St Mary''s'!M77+'St Joe &amp; St Mary''s'!M93+'St Joe &amp; St Mary''s'!M109+Illinois!M13+Illinois!M29+Illinois!M45+Illinois!M61+Illinois!M77+Illinois!M93+Illinois!M109+Illinois!M125+Illinois!M141+Illinois!M157+Illinois!M173+Illinois!M189</f>
        <v/>
      </c>
      <c r="Q328" s="182">
        <f>Q14+Q30+Q46+Q63+Q79+Q95+Q111+Q127+Q143+Q159+Q185+Q201+Q217+Q233+Q249+Q265+Q281+Q297+Q313+Centinela!N25+Centinela!N49+Centinela!N73+'Encino-Garden Grove'!N64+'Encino-Garden Grove'!N130+'St. Francis'!N25+'St. Francis'!N38+'St. Francis'!N51+Alvarado!N25+Pampa!N13+Roxborough!N13+'Lower Bucks'!N26+'Dallas Medical Center'!N13+Harlingen!N13+Knapp!N13+Knapp!N28+Glendora!N13+RHRI!N13+Monroe!N13+'Saint Mary''s Reno'!N19+'Saint Mary''s Reno'!N53+'Saint Mary''s Reno'!N75+'Saint Mary''s Reno'!N90+'North Vista'!N15+'North Vista'!N33+'Dallas Regional'!N13+'Riverview &amp; Gadsden'!N13+'Riverview &amp; Gadsden'!N29+'Saint Clare''s'!N13+Landmark!N13+'Saint Mary''s Passaic'!N19+'Southern Regional'!N13+Lehigh!N13+'St Michael''s'!N37+'Reddy Dev.'!N13+Mission!N13+Coshocton!N13+'Garden City'!N13+'Garden City'!N29+'Garden City'!N45+Suburban!N19+Suburban!N41+'Lake Huron'!N19+'Lake Huron'!N41+'Providence &amp; St John'!N13+'Providence &amp; St John'!N29+'East Liverpool'!N19+'East Liverpool'!N41+'East Liverpool'!N63+'East Liverpool'!N85+'St Joe &amp; St Mary''s'!N13+'St Joe &amp; St Mary''s'!N29+'St Joe &amp; St Mary''s'!N45+'St Joe &amp; St Mary''s'!N61+'St Joe &amp; St Mary''s'!N77+'St Joe &amp; St Mary''s'!N93+'St Joe &amp; St Mary''s'!N109+Illinois!N13+Illinois!N29+Illinois!N45+Illinois!N61+Illinois!N77+Illinois!N93+Illinois!N109+Illinois!N125+Illinois!N141+Illinois!N157+Illinois!N173+Illinois!N189</f>
        <v/>
      </c>
      <c r="R328" s="182">
        <f>R14+R30+R46+R63+R79+R95+R111+R127+R143+R159+R185+R201+R217+R233+R249+R265+R281+R297+R313+Centinela!O25+Centinela!O49+Centinela!O73+'Encino-Garden Grove'!O64+'Encino-Garden Grove'!O130+'St. Francis'!O25+'St. Francis'!O38+'St. Francis'!O51+Alvarado!O25+Pampa!O13+Roxborough!O13+'Lower Bucks'!O26+'Dallas Medical Center'!O13+Harlingen!O13+Knapp!O13+Knapp!O28+Glendora!O13+RHRI!O13+Monroe!O13+'Saint Mary''s Reno'!O19+'Saint Mary''s Reno'!O53+'Saint Mary''s Reno'!O75+'Saint Mary''s Reno'!O90+'North Vista'!O15+'North Vista'!O33+'Dallas Regional'!O13+'Riverview &amp; Gadsden'!O13+'Riverview &amp; Gadsden'!O29+'Saint Clare''s'!O13+Landmark!O13+'Saint Mary''s Passaic'!O19+'Southern Regional'!O13+Lehigh!O13+'St Michael''s'!O37+'Reddy Dev.'!O13+Mission!O13+Coshocton!O13+'Garden City'!O13+'Garden City'!O29+'Garden City'!O45+Suburban!O19+Suburban!O41+'Lake Huron'!O19+'Lake Huron'!O41+'Providence &amp; St John'!O13+'Providence &amp; St John'!O29+'East Liverpool'!O19+'East Liverpool'!O41+'East Liverpool'!O63+'East Liverpool'!O85+'St Joe &amp; St Mary''s'!O13+'St Joe &amp; St Mary''s'!O29+'St Joe &amp; St Mary''s'!O45+'St Joe &amp; St Mary''s'!O61+'St Joe &amp; St Mary''s'!O77+'St Joe &amp; St Mary''s'!O93+'St Joe &amp; St Mary''s'!O109+Illinois!O13+Illinois!O29+Illinois!O45+Illinois!O61+Illinois!O77+Illinois!O93+Illinois!O109+Illinois!O125+Illinois!O141+Illinois!O157+Illinois!O173+Illinois!O189</f>
        <v/>
      </c>
      <c r="S328" s="182">
        <f>S14+S30+S46+S63+S79+S95+S111+S127+S143+S159+S185+S201+S217+S233+S249+S265+S281+S297+S313+Centinela!P25+Centinela!P49+Centinela!P73+'Encino-Garden Grove'!P64+'Encino-Garden Grove'!P130+'St. Francis'!P25+'St. Francis'!P38+'St. Francis'!P51+Alvarado!P25+Pampa!P13+Roxborough!P13+'Lower Bucks'!P26+'Dallas Medical Center'!P13+Harlingen!P13+Knapp!P13+Knapp!P28+Glendora!P13+RHRI!P13+Monroe!P13+'Saint Mary''s Reno'!P19+'Saint Mary''s Reno'!P53+'Saint Mary''s Reno'!P75+'Saint Mary''s Reno'!P90+'North Vista'!P15+'North Vista'!P33+'Dallas Regional'!P13+'Riverview &amp; Gadsden'!P13+'Riverview &amp; Gadsden'!P29+'Saint Clare''s'!P13+Landmark!P13+'Saint Mary''s Passaic'!P19+'Southern Regional'!P13+Lehigh!P13+'St Michael''s'!P37+'Reddy Dev.'!P13+Mission!P13+Coshocton!P13+'Garden City'!P13+'Garden City'!P29+'Garden City'!P45+Suburban!P19+Suburban!P41+'Lake Huron'!P19+'Lake Huron'!P41+'Providence &amp; St John'!P13+'Providence &amp; St John'!P29+'East Liverpool'!P19+'East Liverpool'!P41+'East Liverpool'!P63+'East Liverpool'!P85+'St Joe &amp; St Mary''s'!P13+'St Joe &amp; St Mary''s'!P29+'St Joe &amp; St Mary''s'!P45+'St Joe &amp; St Mary''s'!P61+'St Joe &amp; St Mary''s'!P77+'St Joe &amp; St Mary''s'!P93+'St Joe &amp; St Mary''s'!P109+Illinois!P13+Illinois!P29+Illinois!P45+Illinois!P61+Illinois!P77+Illinois!P93+Illinois!P109+Illinois!P125+Illinois!P141+Illinois!P157+Illinois!P173+Illinois!P189</f>
        <v/>
      </c>
      <c r="T328" s="182">
        <f>T14+T30+T46+T63+T79+T95+T111+T127+T143+T159+T185+T201+T217+T233+T249+T265+T281+T297+T313+Centinela!Q25+Centinela!Q49+Centinela!Q73+'Encino-Garden Grove'!Q64+'Encino-Garden Grove'!Q130+'St. Francis'!Q25+'St. Francis'!Q38+'St. Francis'!Q51+Alvarado!Q25+Pampa!Q13+Roxborough!Q13+'Lower Bucks'!Q26+'Dallas Medical Center'!Q13+Harlingen!Q13+Knapp!Q13+Knapp!Q28+Glendora!Q13+RHRI!Q13+Monroe!Q13+'Saint Mary''s Reno'!Q19+'Saint Mary''s Reno'!Q53+'Saint Mary''s Reno'!Q75+'Saint Mary''s Reno'!Q90+'North Vista'!Q15+'North Vista'!Q33+'Dallas Regional'!Q13+'Riverview &amp; Gadsden'!Q13+'Riverview &amp; Gadsden'!Q29+'Saint Clare''s'!Q13+Landmark!Q13+'Saint Mary''s Passaic'!Q19+'Southern Regional'!Q13+Lehigh!Q13+'St Michael''s'!Q37+'Reddy Dev.'!Q13+Mission!Q13+Coshocton!Q13+'Garden City'!Q13+'Garden City'!Q29+'Garden City'!Q45+Suburban!Q19+Suburban!Q41+'Lake Huron'!Q19+'Lake Huron'!Q41+'Providence &amp; St John'!Q13+'Providence &amp; St John'!Q29+'East Liverpool'!Q19+'East Liverpool'!Q41+'East Liverpool'!Q63+'East Liverpool'!Q85+'St Joe &amp; St Mary''s'!Q13+'St Joe &amp; St Mary''s'!Q29+'St Joe &amp; St Mary''s'!Q45+'St Joe &amp; St Mary''s'!Q61+'St Joe &amp; St Mary''s'!Q77+'St Joe &amp; St Mary''s'!Q93+'St Joe &amp; St Mary''s'!Q109+Illinois!Q13+Illinois!Q29+Illinois!Q45+Illinois!Q61+Illinois!Q77+Illinois!Q93+Illinois!Q109+Illinois!Q125+Illinois!Q141+Illinois!Q157+Illinois!Q173+Illinois!Q189</f>
        <v/>
      </c>
      <c r="U328" s="182">
        <f>U14+U30+U46+U63+U79+U95+U111+U127+U143+U159+U185+U201+U217+U233+U249+U265+U281+U297+U313+Centinela!R25+Centinela!R49+Centinela!R73+'Encino-Garden Grove'!R64+'Encino-Garden Grove'!R130+'St. Francis'!R25+'St. Francis'!R38+'St. Francis'!R51+Alvarado!R25+Pampa!R13+Roxborough!R13+'Lower Bucks'!R26+'Dallas Medical Center'!R13+Harlingen!R13+Knapp!R13+Knapp!R28+Glendora!R13+RHRI!R13+Monroe!R13+'Saint Mary''s Reno'!R19+'Saint Mary''s Reno'!R53+'Saint Mary''s Reno'!R75+'Saint Mary''s Reno'!R90+'North Vista'!R15+'North Vista'!R33+'Dallas Regional'!R13+'Riverview &amp; Gadsden'!R13+'Riverview &amp; Gadsden'!R29+'Saint Clare''s'!R13+Landmark!R13+'Saint Mary''s Passaic'!R19+'Southern Regional'!R13+Lehigh!R13+'St Michael''s'!R37+'Reddy Dev.'!R13+Mission!R13+Coshocton!R13+'Garden City'!R13+'Garden City'!R29+'Garden City'!R45+Suburban!R19+Suburban!R41+'Lake Huron'!R19+'Lake Huron'!R41+'Providence &amp; St John'!R13+'Providence &amp; St John'!R29+'East Liverpool'!R19+'East Liverpool'!R41+'East Liverpool'!R63+'East Liverpool'!R85+'St Joe &amp; St Mary''s'!R13+'St Joe &amp; St Mary''s'!R29+'St Joe &amp; St Mary''s'!R45+'St Joe &amp; St Mary''s'!R61+'St Joe &amp; St Mary''s'!R77+'St Joe &amp; St Mary''s'!R93+'St Joe &amp; St Mary''s'!R109+Illinois!R13+Illinois!R29+Illinois!R45+Illinois!R61+Illinois!R77+Illinois!R93+Illinois!R109+Illinois!R125+Illinois!R141+Illinois!R157+Illinois!R173+Illinois!R189</f>
        <v/>
      </c>
      <c r="V328" s="182">
        <f>V14+V30+V46+V63+V79+V95+V111+V127+V143+V159+V185+V201+V217+V233+V249+V265+V281+V297+V313+Centinela!S25+Centinela!S49+Centinela!S73+'Encino-Garden Grove'!S64+'Encino-Garden Grove'!S130+'St. Francis'!S25+'St. Francis'!S38+'St. Francis'!S51+Alvarado!S25+Pampa!S13+Roxborough!S13+'Lower Bucks'!S26+'Dallas Medical Center'!S13+Harlingen!S13+Knapp!S13+Knapp!S28+Glendora!S13+RHRI!S13+Monroe!S13+'Saint Mary''s Reno'!S19+'Saint Mary''s Reno'!S53+'Saint Mary''s Reno'!S75+'Saint Mary''s Reno'!S90+'North Vista'!S15+'North Vista'!S33+'Dallas Regional'!S13+'Riverview &amp; Gadsden'!S13+'Riverview &amp; Gadsden'!S29+'Saint Clare''s'!S13+Landmark!S13+'Saint Mary''s Passaic'!S19+'Southern Regional'!S13+Lehigh!S13+'St Michael''s'!S37+'Reddy Dev.'!S13+Mission!S13+Coshocton!S13+'Garden City'!S13+'Garden City'!S29+'Garden City'!S45+Suburban!S19+Suburban!S41+'Lake Huron'!S19+'Lake Huron'!S41+'Providence &amp; St John'!S13+'Providence &amp; St John'!S29+'East Liverpool'!S19+'East Liverpool'!S41+'East Liverpool'!S63+'East Liverpool'!S85+'St Joe &amp; St Mary''s'!S13+'St Joe &amp; St Mary''s'!S29+'St Joe &amp; St Mary''s'!S45+'St Joe &amp; St Mary''s'!S61+'St Joe &amp; St Mary''s'!S77+'St Joe &amp; St Mary''s'!S93+'St Joe &amp; St Mary''s'!S109+Illinois!S13+Illinois!S29+Illinois!S45+Illinois!S61+Illinois!S77+Illinois!S93+Illinois!S109+Illinois!S125+Illinois!S141+Illinois!S157+Illinois!S173+Illinois!S189</f>
        <v/>
      </c>
      <c r="W328" s="182">
        <f>W14+W30+W46+W63+W79+W95+W111+W127+W143+W159+W185+W201+W217+W233+W249+W265+W281+W297+W313+Centinela!T25+Centinela!T49+Centinela!T73+'Encino-Garden Grove'!T64+'Encino-Garden Grove'!T130+'St. Francis'!T25+'St. Francis'!T38+'St. Francis'!T51+Alvarado!T25+Pampa!T13+Roxborough!T13+'Lower Bucks'!T26+'Dallas Medical Center'!T13+Harlingen!T13+Knapp!T13+Knapp!T28+Glendora!T13+RHRI!T13+Monroe!T13+'Saint Mary''s Reno'!T19+'Saint Mary''s Reno'!T53+'Saint Mary''s Reno'!T75+'Saint Mary''s Reno'!T90+'North Vista'!T15+'North Vista'!T33+'Dallas Regional'!T13+'Riverview &amp; Gadsden'!T13+'Riverview &amp; Gadsden'!T29+'Saint Clare''s'!T13+Landmark!T13+'Saint Mary''s Passaic'!T19+'Southern Regional'!T13+Lehigh!T13+'St Michael''s'!T37+'Reddy Dev.'!T13+Mission!T13+Coshocton!T13+'Garden City'!T13+'Garden City'!T29+'Garden City'!T45+Suburban!T19+Suburban!T41+'Lake Huron'!T19+'Lake Huron'!T41+'Providence &amp; St John'!T13+'Providence &amp; St John'!T29+'East Liverpool'!T19+'East Liverpool'!T41+'East Liverpool'!T63+'East Liverpool'!T85+'St Joe &amp; St Mary''s'!T13+'St Joe &amp; St Mary''s'!T29+'St Joe &amp; St Mary''s'!T45+'St Joe &amp; St Mary''s'!T61+'St Joe &amp; St Mary''s'!T77+'St Joe &amp; St Mary''s'!T93+'St Joe &amp; St Mary''s'!T109+Illinois!T13+Illinois!T29+Illinois!T45+Illinois!T61+Illinois!T77+Illinois!T93+Illinois!T109+Illinois!T125+Illinois!T141+Illinois!T157+Illinois!T173+Illinois!T189</f>
        <v/>
      </c>
      <c r="X328" s="182">
        <f>X14+X30+X46+X63+X79+X95+X111+X127+X143+X159+X185+X201+X217+X233+X249+X265+X281+X297+X313+Centinela!U25+Centinela!U49+Centinela!U73+'Encino-Garden Grove'!U64+'Encino-Garden Grove'!U130+'St. Francis'!U25+'St. Francis'!U38+'St. Francis'!U51+Alvarado!U25+Pampa!U13+Roxborough!U13+'Lower Bucks'!U26+'Dallas Medical Center'!U13+Harlingen!U13+Knapp!U13+Knapp!U28+Glendora!U13+RHRI!U13+Monroe!U13+'Saint Mary''s Reno'!U19+'Saint Mary''s Reno'!U53+'Saint Mary''s Reno'!U75+'Saint Mary''s Reno'!U90+'North Vista'!U15+'North Vista'!U33+'Dallas Regional'!U13+'Riverview &amp; Gadsden'!U13+'Riverview &amp; Gadsden'!U29+'Saint Clare''s'!U13+Landmark!U13+'Saint Mary''s Passaic'!U19+'Southern Regional'!U13+Lehigh!U13+'St Michael''s'!U37+'Reddy Dev.'!U13+Mission!U13+Coshocton!U13+'Garden City'!U13+'Garden City'!U29+'Garden City'!U45+Suburban!U19+Suburban!U41+'Lake Huron'!U19+'Lake Huron'!U41+'Providence &amp; St John'!U13+'Providence &amp; St John'!U29+'East Liverpool'!U19+'East Liverpool'!U41+'East Liverpool'!U63+'East Liverpool'!U85+'St Joe &amp; St Mary''s'!U13+'St Joe &amp; St Mary''s'!U29+'St Joe &amp; St Mary''s'!U45+'St Joe &amp; St Mary''s'!U61+'St Joe &amp; St Mary''s'!U77+'St Joe &amp; St Mary''s'!U93+'St Joe &amp; St Mary''s'!U109+Illinois!U13+Illinois!U29+Illinois!U45+Illinois!U61+Illinois!U77+Illinois!U93+Illinois!U109+Illinois!U125+Illinois!U141+Illinois!U157+Illinois!U173+Illinois!U189</f>
        <v/>
      </c>
      <c r="Y328" s="182">
        <f>Y14+Y30+Y46+Y63+Y79+Y95+Y111+Y127+Y143+Y159+Y185+Y201+Y217+Y233+Y249+Y265+Y281+Y297+Y313+Centinela!V25+Centinela!V49+Centinela!V73+'Encino-Garden Grove'!V64+'Encino-Garden Grove'!V130+'St. Francis'!V25+'St. Francis'!V38+'St. Francis'!V51+Alvarado!V25+Pampa!V13+Roxborough!V13+'Lower Bucks'!V26+'Dallas Medical Center'!V13+Harlingen!V13+Knapp!V13+Knapp!V28+Glendora!V13+RHRI!V13+Monroe!V13+'Saint Mary''s Reno'!V19+'Saint Mary''s Reno'!V53+'Saint Mary''s Reno'!V75+'Saint Mary''s Reno'!V90+'North Vista'!V15+'North Vista'!V33+'Dallas Regional'!V13+'Riverview &amp; Gadsden'!V13+'Riverview &amp; Gadsden'!V29+'Saint Clare''s'!V13+Landmark!V13+'Saint Mary''s Passaic'!V19+'Southern Regional'!V13+Lehigh!V13+'St Michael''s'!V37+'Reddy Dev.'!V13+Mission!V13+Coshocton!V13+'Garden City'!V13+'Garden City'!V29+'Garden City'!V45+Suburban!V19+Suburban!V41+'Lake Huron'!V19+'Lake Huron'!V41+'Providence &amp; St John'!V13+'Providence &amp; St John'!V29+'East Liverpool'!V19+'East Liverpool'!V41+'East Liverpool'!V63+'East Liverpool'!V85+'St Joe &amp; St Mary''s'!V13+'St Joe &amp; St Mary''s'!V29+'St Joe &amp; St Mary''s'!V45+'St Joe &amp; St Mary''s'!V61+'St Joe &amp; St Mary''s'!V77+'St Joe &amp; St Mary''s'!V93+'St Joe &amp; St Mary''s'!V109+Illinois!V13+Illinois!V29+Illinois!V45+Illinois!V61+Illinois!V77+Illinois!V93+Illinois!V109+Illinois!V125+Illinois!V141+Illinois!V157+Illinois!V173+Illinois!V189</f>
        <v/>
      </c>
      <c r="Z328" s="182">
        <f>Z14+Z30+Z46+Z63+Z79+Z95+Z111+Z127+Z143+Z159+Z185+Z201+Z217+Z233+Z249+Z265+Z281+Z297+Z313+Centinela!W25+Centinela!W49+Centinela!W73+'Encino-Garden Grove'!W64+'Encino-Garden Grove'!W130+'St. Francis'!W25+'St. Francis'!W38+'St. Francis'!W51+Alvarado!W25+Pampa!W13+Roxborough!W13+'Lower Bucks'!W26+'Dallas Medical Center'!W13+Harlingen!W13+Knapp!W13+Knapp!W28+Glendora!W13+RHRI!W13+Monroe!W13+'Saint Mary''s Reno'!W19+'Saint Mary''s Reno'!W53+'Saint Mary''s Reno'!W75+'Saint Mary''s Reno'!W90+'North Vista'!W15+'North Vista'!W33+'Dallas Regional'!W13+'Riverview &amp; Gadsden'!W13+'Riverview &amp; Gadsden'!W29+'Saint Clare''s'!W13+Landmark!W13+'Saint Mary''s Passaic'!W19+'Southern Regional'!W13+Lehigh!W13+'St Michael''s'!W37+'Reddy Dev.'!W13+Mission!W13+Coshocton!W13+'Garden City'!W13+'Garden City'!W29+'Garden City'!W45+Suburban!W19+Suburban!W41+'Lake Huron'!W19+'Lake Huron'!W41+'Providence &amp; St John'!W13+'Providence &amp; St John'!W29+'East Liverpool'!W19+'East Liverpool'!W41+'East Liverpool'!W63+'East Liverpool'!W85+'St Joe &amp; St Mary''s'!W13+'St Joe &amp; St Mary''s'!W29+'St Joe &amp; St Mary''s'!W45+'St Joe &amp; St Mary''s'!W61+'St Joe &amp; St Mary''s'!W77+'St Joe &amp; St Mary''s'!W93+'St Joe &amp; St Mary''s'!W109+Illinois!W13+Illinois!W29+Illinois!W45+Illinois!W61+Illinois!W77+Illinois!W93+Illinois!W109+Illinois!W125+Illinois!W141+Illinois!W157+Illinois!W173+Illinois!W189</f>
        <v/>
      </c>
      <c r="AA328" s="182">
        <f>AA14+AA30+AA46+AA63+AA79+AA95+AA111+AA127+AA143+AA159+AA185+AA201+AA217+AA233+AA249+AA265+AA281+AA297+AA313+Centinela!X25+Centinela!X49+Centinela!X73+'Encino-Garden Grove'!X64+'Encino-Garden Grove'!X130+'St. Francis'!X25+'St. Francis'!X38+'St. Francis'!X51+Alvarado!X25+Pampa!X13+Roxborough!X13+'Lower Bucks'!X26+'Dallas Medical Center'!X13+Harlingen!X13+Knapp!X13+Knapp!X28+Glendora!X13+RHRI!X13+Monroe!X13+'Saint Mary''s Reno'!X19+'Saint Mary''s Reno'!X53+'Saint Mary''s Reno'!X75+'Saint Mary''s Reno'!X90+'North Vista'!X15+'North Vista'!X33+'Dallas Regional'!X13+'Riverview &amp; Gadsden'!X13+'Riverview &amp; Gadsden'!X29+'Saint Clare''s'!X13+Landmark!X13+'Saint Mary''s Passaic'!X19+'Southern Regional'!X13+Lehigh!X13+'St Michael''s'!X37+'Reddy Dev.'!X13+Mission!X13+Coshocton!X13+'Garden City'!X13+'Garden City'!X29+'Garden City'!X45+Suburban!X19+Suburban!X41+'Lake Huron'!X19+'Lake Huron'!X41+'Providence &amp; St John'!X13+'Providence &amp; St John'!X29+'East Liverpool'!X19+'East Liverpool'!X41+'East Liverpool'!X63+'East Liverpool'!X85+'St Joe &amp; St Mary''s'!X13+'St Joe &amp; St Mary''s'!X29+'St Joe &amp; St Mary''s'!X45+'St Joe &amp; St Mary''s'!X61+'St Joe &amp; St Mary''s'!X77+'St Joe &amp; St Mary''s'!X93+'St Joe &amp; St Mary''s'!X109+Illinois!X13+Illinois!X29+Illinois!X45+Illinois!X61+Illinois!X77+Illinois!X93+Illinois!X109+Illinois!X125+Illinois!X141+Illinois!X157+Illinois!X173+Illinois!X189</f>
        <v/>
      </c>
      <c r="AB328" s="182">
        <f>AB14+AB30+AB46+AB63+AB79+AB95+AB111+AB127+AB143+AB159+AB185+AB201+AB217+AB233+AB249+AB265+AB281+AB297+AB313+Centinela!Y25+Centinela!Y49+Centinela!Y73+'Encino-Garden Grove'!Y64+'Encino-Garden Grove'!Y130+'St. Francis'!Y25+'St. Francis'!Y38+'St. Francis'!Y51+Alvarado!Y25+Pampa!Y13+Roxborough!Y13+'Lower Bucks'!Y26+'Dallas Medical Center'!Y13+Harlingen!Y13+Knapp!Y13+Knapp!Y28+Glendora!Y13+RHRI!Y13+Monroe!Y13+'Saint Mary''s Reno'!Y19+'Saint Mary''s Reno'!Y53+'Saint Mary''s Reno'!Y75+'Saint Mary''s Reno'!Y90+'North Vista'!Y15+'North Vista'!Y33+'Dallas Regional'!Y13+'Riverview &amp; Gadsden'!Y13+'Riverview &amp; Gadsden'!Y29+'Saint Clare''s'!Y13+Landmark!Y13+'Saint Mary''s Passaic'!Y19+'Southern Regional'!Y13+Lehigh!Y13+'St Michael''s'!Y37+'Reddy Dev.'!Y13+Mission!Y13+Coshocton!Y13+'Garden City'!Y13+'Garden City'!Y29+'Garden City'!Y45+Suburban!Y19+Suburban!Y41+'Lake Huron'!Y19+'Lake Huron'!Y41+'Providence &amp; St John'!Y13+'Providence &amp; St John'!Y29+'East Liverpool'!Y19+'East Liverpool'!Y41+'East Liverpool'!Y63+'East Liverpool'!Y85+'St Joe &amp; St Mary''s'!Y13+'St Joe &amp; St Mary''s'!Y29+'St Joe &amp; St Mary''s'!Y45+'St Joe &amp; St Mary''s'!Y61+'St Joe &amp; St Mary''s'!Y77+'St Joe &amp; St Mary''s'!Y93+'St Joe &amp; St Mary''s'!Y109+Illinois!Y13+Illinois!Y29+Illinois!Y45+Illinois!Y61+Illinois!Y77+Illinois!Y93+Illinois!Y109+Illinois!Y125+Illinois!Y141+Illinois!Y157+Illinois!Y173+Illinois!Y189</f>
        <v/>
      </c>
      <c r="AC328" s="182">
        <f>AC14+AC30+AC46+AC63+AC79+AC95+AC111+AC127+AC143+AC159+AC185+AC201+AC217+AC233+AC249+AC265+AC281+AC297+AC313+Centinela!Z25+Centinela!Z49+Centinela!Z73+'Encino-Garden Grove'!Z64+'Encino-Garden Grove'!Z130+'St. Francis'!Z25+'St. Francis'!Z38+'St. Francis'!Z51+Alvarado!Z25+Pampa!Z13+Roxborough!Z13+'Lower Bucks'!Z26+'Dallas Medical Center'!Z13+Harlingen!Z13+Knapp!Z13+Knapp!Z28+Glendora!Z13+RHRI!Z13+Monroe!Z13+'Saint Mary''s Reno'!Z19+'Saint Mary''s Reno'!Z53+'Saint Mary''s Reno'!Z75+'Saint Mary''s Reno'!Z90+'North Vista'!Z15+'North Vista'!Z33+'Dallas Regional'!Z13+'Riverview &amp; Gadsden'!Z13+'Riverview &amp; Gadsden'!Z29+'Saint Clare''s'!Z13+Landmark!Z13+'Saint Mary''s Passaic'!Z19+'Southern Regional'!Z13+Lehigh!Z13+'St Michael''s'!Z37+'Reddy Dev.'!Z13+Mission!Z13+Coshocton!Z13+'Garden City'!Z13+'Garden City'!Z29+'Garden City'!Z45+Suburban!Z19+Suburban!Z41+'Lake Huron'!Z19+'Lake Huron'!Z41+'Providence &amp; St John'!Z13+'Providence &amp; St John'!Z29+'East Liverpool'!Z19+'East Liverpool'!Z41+'East Liverpool'!Z63+'East Liverpool'!Z85+'St Joe &amp; St Mary''s'!Z13+'St Joe &amp; St Mary''s'!Z29+'St Joe &amp; St Mary''s'!Z45+'St Joe &amp; St Mary''s'!Z61+'St Joe &amp; St Mary''s'!Z77+'St Joe &amp; St Mary''s'!Z93+'St Joe &amp; St Mary''s'!Z109+Illinois!Z13+Illinois!Z29+Illinois!Z45+Illinois!Z61+Illinois!Z77+Illinois!Z93+Illinois!Z109+Illinois!Z125+Illinois!Z141+Illinois!Z157+Illinois!Z173+Illinois!Z189</f>
        <v/>
      </c>
      <c r="AD328" s="182">
        <f>AD14+AD30+AD46+AD63+AD79+AD95+AD111+AD127+AD143+AD159+AD185+AD201+AD217+AD233+AD249+AD265+AD281+AD297+AD313+Centinela!AA25+Centinela!AA49+Centinela!AA73+'Encino-Garden Grove'!AA64+'Encino-Garden Grove'!AA130+'St. Francis'!AA25+'St. Francis'!AA38+'St. Francis'!AA51+Alvarado!AA25+Pampa!AA13+Roxborough!AA13+'Lower Bucks'!AA26+'Dallas Medical Center'!AA13+Harlingen!AA13+Knapp!AA13+Knapp!AA28+Glendora!AA13+RHRI!AA13+Monroe!AA13+'Saint Mary''s Reno'!AA19+'Saint Mary''s Reno'!AA53+'Saint Mary''s Reno'!AA75+'Saint Mary''s Reno'!AA90+'North Vista'!AA15+'North Vista'!AA33+'Dallas Regional'!AA13+'Riverview &amp; Gadsden'!AA13+'Riverview &amp; Gadsden'!AA29+'Saint Clare''s'!AA13+Landmark!AA13+'Saint Mary''s Passaic'!AA19+'Southern Regional'!AA13+Lehigh!AA13+'St Michael''s'!AA37+'Reddy Dev.'!AA13+Mission!AA13+Coshocton!AA13+'Garden City'!AA13+'Garden City'!AA29+'Garden City'!AA45+Suburban!AA19+Suburban!AA41+'Lake Huron'!AA19+'Lake Huron'!AA41+'Providence &amp; St John'!AA13+'Providence &amp; St John'!AA29+'East Liverpool'!AA19+'East Liverpool'!AA41+'East Liverpool'!AA63+'East Liverpool'!AA85+'St Joe &amp; St Mary''s'!AA13+'St Joe &amp; St Mary''s'!AA29+'St Joe &amp; St Mary''s'!AA45+'St Joe &amp; St Mary''s'!AA61+'St Joe &amp; St Mary''s'!AA77+'St Joe &amp; St Mary''s'!AA93+'St Joe &amp; St Mary''s'!AA109+Illinois!AA13+Illinois!AA29+Illinois!AA45+Illinois!AA61+Illinois!AA77+Illinois!AA93+Illinois!AA109+Illinois!AA125+Illinois!AA141+Illinois!AA157+Illinois!AA173+Illinois!AA189</f>
        <v/>
      </c>
      <c r="AE328" s="182">
        <f>AE14+AE30+AE46+AE63+AE79+AE95+AE111+AE127+AE143+AE159+AE185+AE201+AE217+AE233+AE249+AE265+AE281+AE297+AE313+Centinela!AB25+Centinela!AB49+Centinela!AB73+'Encino-Garden Grove'!AB64+'Encino-Garden Grove'!AB130+'St. Francis'!AB25+'St. Francis'!AB38+'St. Francis'!AB51+Alvarado!AB25+Pampa!AB13+Roxborough!AB13+'Lower Bucks'!AB26+'Dallas Medical Center'!AB13+Harlingen!AB13+Knapp!AB13+Knapp!AB28+Glendora!AB13+RHRI!AB13+Monroe!AB13+'Saint Mary''s Reno'!AB19+'Saint Mary''s Reno'!AB53+'Saint Mary''s Reno'!AB75+'Saint Mary''s Reno'!AB90+'North Vista'!AB15+'North Vista'!AB33+'Dallas Regional'!AB13+'Riverview &amp; Gadsden'!AB13+'Riverview &amp; Gadsden'!AB29+'Saint Clare''s'!AB13+Landmark!AB13+'Saint Mary''s Passaic'!AB19+'Southern Regional'!AB13+Lehigh!AB13+'St Michael''s'!AB37+'Reddy Dev.'!AB13+Mission!AB13+Coshocton!AB13+'Garden City'!AB13+'Garden City'!AB29+'Garden City'!AB45+Suburban!AB19+Suburban!AB41+'Lake Huron'!AB19+'Lake Huron'!AB41+'Providence &amp; St John'!AB13+'Providence &amp; St John'!AB29+'East Liverpool'!AB19+'East Liverpool'!AB41+'East Liverpool'!AB63+'East Liverpool'!AB85+'St Joe &amp; St Mary''s'!AB13+'St Joe &amp; St Mary''s'!AB29+'St Joe &amp; St Mary''s'!AB45+'St Joe &amp; St Mary''s'!AB61+'St Joe &amp; St Mary''s'!AB77+'St Joe &amp; St Mary''s'!AB93+'St Joe &amp; St Mary''s'!AB109+Illinois!AB13+Illinois!AB29+Illinois!AB45+Illinois!AB61+Illinois!AB77+Illinois!AB93+Illinois!AB109+Illinois!AB125+Illinois!AB141+Illinois!AB157+Illinois!AB173+Illinois!AB189</f>
        <v/>
      </c>
      <c r="AF328" s="182">
        <f>AF14+AF30+AF46+AF63+AF79+AF95+AF111+AF127+AF143+AF159+AF185+AF201+AF217+AF233+AF249+AF265+AF281+AF297+AF313+Centinela!AC25+Centinela!AC49+Centinela!AC73+'Encino-Garden Grove'!AC64+'Encino-Garden Grove'!AC130+'St. Francis'!AC25+'St. Francis'!AC38+'St. Francis'!AC51+Alvarado!AC25+Pampa!AC13+Roxborough!AC13+'Lower Bucks'!AC26+'Dallas Medical Center'!AC13+Harlingen!AC13+Knapp!AC13+Knapp!AC28+Glendora!AC13+RHRI!AC13+Monroe!AC13+'Saint Mary''s Reno'!AC19+'Saint Mary''s Reno'!AC53+'Saint Mary''s Reno'!AC75+'Saint Mary''s Reno'!AC90+'North Vista'!AC15+'North Vista'!AC33+'Dallas Regional'!AC13+'Riverview &amp; Gadsden'!AC13+'Riverview &amp; Gadsden'!AC29+'Saint Clare''s'!AC13+Landmark!AC13+'Saint Mary''s Passaic'!AC19+'Southern Regional'!AC13+Lehigh!AC13+'St Michael''s'!AC37+'Reddy Dev.'!AC13+Mission!AC13+Coshocton!AC13+'Garden City'!AC13+'Garden City'!AC29+'Garden City'!AC45+Suburban!AC19+Suburban!AC41+'Lake Huron'!AC19+'Lake Huron'!AC41+'Providence &amp; St John'!AC13+'Providence &amp; St John'!AC29+'East Liverpool'!AC19+'East Liverpool'!AC41+'East Liverpool'!AC63+'East Liverpool'!AC85+'St Joe &amp; St Mary''s'!AC13+'St Joe &amp; St Mary''s'!AC29+'St Joe &amp; St Mary''s'!AC45+'St Joe &amp; St Mary''s'!AC61+'St Joe &amp; St Mary''s'!AC77+'St Joe &amp; St Mary''s'!AC93+'St Joe &amp; St Mary''s'!AC109+Illinois!AC13+Illinois!AC29+Illinois!AC45+Illinois!AC61+Illinois!AC77+Illinois!AC93+Illinois!AC109+Illinois!AC125+Illinois!AC141+Illinois!AC157+Illinois!AC173+Illinois!AC189</f>
        <v/>
      </c>
      <c r="AG328" s="182">
        <f>AG14+AG30+AG46+AG63+AG79+AG95+AG111+AG127+AG143+AG159+AG185+AG201+AG217+AG233+AG249+AG265+AG281+AG297+AG313+Centinela!AD25+Centinela!AD49+Centinela!AD73+'Encino-Garden Grove'!AD64+'Encino-Garden Grove'!AD130+'St. Francis'!AD25+'St. Francis'!AD38+'St. Francis'!AD51+Alvarado!AD25+Pampa!AD13+Roxborough!AD13+'Lower Bucks'!AD26+'Dallas Medical Center'!AD13+Harlingen!AD13+Knapp!AD13+Knapp!AD28+Glendora!AD13+RHRI!AD13+Monroe!AD13+'Saint Mary''s Reno'!AD19+'Saint Mary''s Reno'!AD53+'Saint Mary''s Reno'!AD75+'Saint Mary''s Reno'!AD90+'North Vista'!AD15+'North Vista'!AD33+'Dallas Regional'!AD13+'Riverview &amp; Gadsden'!AD13+'Riverview &amp; Gadsden'!AD29+'Saint Clare''s'!AD13+Landmark!AD13+'Saint Mary''s Passaic'!AD19+'Southern Regional'!AD13+Lehigh!AD13+'St Michael''s'!AD37+'Reddy Dev.'!AD13+Mission!AD13+Coshocton!AD13+'Garden City'!AD13+'Garden City'!AD29+'Garden City'!AD45+Suburban!AD19+Suburban!AD41+'Lake Huron'!AD19+'Lake Huron'!AD41+'Providence &amp; St John'!AD13+'Providence &amp; St John'!AD29+'East Liverpool'!AD19+'East Liverpool'!AD41+'East Liverpool'!AD63+'East Liverpool'!AD85+'St Joe &amp; St Mary''s'!AD13+'St Joe &amp; St Mary''s'!AD29+'St Joe &amp; St Mary''s'!AD45+'St Joe &amp; St Mary''s'!AD61+'St Joe &amp; St Mary''s'!AD77+'St Joe &amp; St Mary''s'!AD93+'St Joe &amp; St Mary''s'!AD109+Illinois!AD13+Illinois!AD29+Illinois!AD45+Illinois!AD61+Illinois!AD77+Illinois!AD93+Illinois!AD109+Illinois!AD125+Illinois!AD141+Illinois!AD157+Illinois!AD173+Illinois!AD189</f>
        <v/>
      </c>
      <c r="AH328" s="182">
        <f>AH14+AH30+AH46+AH63+AH79+AH95+AH111+AH127+AH143+AH159+AH185+AH201+AH217+AH233+AH249+AH265+AH281+AH297+AH313+Centinela!AE25+Centinela!AE49+Centinela!AE73+'Encino-Garden Grove'!AE64+'Encino-Garden Grove'!AE130+'St. Francis'!AE25+'St. Francis'!AE38+'St. Francis'!AE51+Alvarado!AE25+Pampa!AE13+Roxborough!AE13+'Lower Bucks'!AE26+'Dallas Medical Center'!AE13+Harlingen!AE13+Knapp!AE13+Knapp!AE28+Glendora!AE13+RHRI!AE13+Monroe!AE13+'Saint Mary''s Reno'!AE19+'Saint Mary''s Reno'!AE53+'Saint Mary''s Reno'!AE75+'Saint Mary''s Reno'!AE90+'North Vista'!AE15+'North Vista'!AE33+'Dallas Regional'!AE13+'Riverview &amp; Gadsden'!AE13+'Riverview &amp; Gadsden'!AE29+'Saint Clare''s'!AE13+Landmark!AE13+'Saint Mary''s Passaic'!AE19+'Southern Regional'!AE13+Lehigh!AE13+'St Michael''s'!AE37+'Reddy Dev.'!AE13+Mission!AE13+Coshocton!AE13+'Garden City'!AE13+'Garden City'!AE29+'Garden City'!AE45+Suburban!AE19+Suburban!AE41+'Lake Huron'!AE19+'Lake Huron'!AE41+'Providence &amp; St John'!AE13+'Providence &amp; St John'!AE29+'East Liverpool'!AE19+'East Liverpool'!AE41+'East Liverpool'!AE63+'East Liverpool'!AE85+'St Joe &amp; St Mary''s'!AE13+'St Joe &amp; St Mary''s'!AE29+'St Joe &amp; St Mary''s'!AE45+'St Joe &amp; St Mary''s'!AE61+'St Joe &amp; St Mary''s'!AE77+'St Joe &amp; St Mary''s'!AE93+'St Joe &amp; St Mary''s'!AE109+Illinois!AE13+Illinois!AE29+Illinois!AE45+Illinois!AE61+Illinois!AE77+Illinois!AE93+Illinois!AE109+Illinois!AE125+Illinois!AE141+Illinois!AE157+Illinois!AE173+Illinois!AE189</f>
        <v/>
      </c>
      <c r="AI328" s="182">
        <f>AI14+AI30+AI46+AI63+AI79+AI95+AI111+AI127+AI143+AI159+AI185+AI201+AI217+AI233+AI249+AI265+AI281+AI297+AI313+Centinela!AF25+Centinela!AF49+Centinela!AF73+'Encino-Garden Grove'!AF64+'Encino-Garden Grove'!AF130+'St. Francis'!AF25+'St. Francis'!AF38+'St. Francis'!AF51+Alvarado!AF25+Pampa!AF13+Roxborough!AF13+'Lower Bucks'!AF26+'Dallas Medical Center'!AF13+Harlingen!AF13+Knapp!AF13+Knapp!AF28+Glendora!AF13+RHRI!AF13+Monroe!AF13+'Saint Mary''s Reno'!AF19+'Saint Mary''s Reno'!AF53+'Saint Mary''s Reno'!AF75+'Saint Mary''s Reno'!AF90+'North Vista'!AF15+'North Vista'!AF33+'Dallas Regional'!AF13+'Riverview &amp; Gadsden'!AF13+'Riverview &amp; Gadsden'!AF29+'Saint Clare''s'!AF13+Landmark!AF13+'Saint Mary''s Passaic'!AF19+'Southern Regional'!AF13+Lehigh!AF13+'St Michael''s'!AF37+'Reddy Dev.'!AF13+Mission!AF13+Coshocton!AF13+'Garden City'!AF13+'Garden City'!AF29+'Garden City'!AF45+Suburban!AF19+Suburban!AF41+'Lake Huron'!AF19+'Lake Huron'!AF41+'Providence &amp; St John'!AF13+'Providence &amp; St John'!AF29+'East Liverpool'!AF19+'East Liverpool'!AF41+'East Liverpool'!AF63+'East Liverpool'!AF85+'St Joe &amp; St Mary''s'!AF13+'St Joe &amp; St Mary''s'!AF29+'St Joe &amp; St Mary''s'!AF45+'St Joe &amp; St Mary''s'!AF61+'St Joe &amp; St Mary''s'!AF77+'St Joe &amp; St Mary''s'!AF93+'St Joe &amp; St Mary''s'!AF109+Illinois!AF13+Illinois!AF29+Illinois!AF45+Illinois!AF61+Illinois!AF77+Illinois!AF93+Illinois!AF109+Illinois!AF125+Illinois!AF141+Illinois!AF157+Illinois!AF173+Illinois!AF189</f>
        <v/>
      </c>
      <c r="AJ328" s="182">
        <f>AJ14+AJ30+AJ46+AJ63+AJ79+AJ95+AJ111+AJ127+AJ143+AJ159+AJ185+AJ201+AJ217+AJ233+AJ249+AJ265+AJ281+AJ297+AJ313+Centinela!AG25+Centinela!AG49+Centinela!AG73+'Encino-Garden Grove'!AG64+'Encino-Garden Grove'!AG130+'St. Francis'!AG25+'St. Francis'!AG38+'St. Francis'!AG51+Alvarado!AG25+Pampa!AG13+Roxborough!AG13+'Lower Bucks'!AG26+'Dallas Medical Center'!AG13+Harlingen!AG13+Knapp!AG13+Knapp!AG28+Glendora!AG13+RHRI!AG13+Monroe!AG13+'Saint Mary''s Reno'!AG19+'Saint Mary''s Reno'!AG53+'Saint Mary''s Reno'!AG75+'Saint Mary''s Reno'!AG90+'North Vista'!AG15+'North Vista'!AG33+'Dallas Regional'!AG13+'Riverview &amp; Gadsden'!AG13+'Riverview &amp; Gadsden'!AG29+'Saint Clare''s'!AG13+Landmark!AG13+'Saint Mary''s Passaic'!AG19+'Southern Regional'!AG13+Lehigh!AG13+'St Michael''s'!AG37+'Reddy Dev.'!AG13+Mission!AG13+Coshocton!AG13+'Garden City'!AG13+'Garden City'!AG29+'Garden City'!AG45+Suburban!AG19+Suburban!AG41+'Lake Huron'!AG19+'Lake Huron'!AG41+'Providence &amp; St John'!AG13+'Providence &amp; St John'!AG29+'East Liverpool'!AG19+'East Liverpool'!AG41+'East Liverpool'!AG63+'East Liverpool'!AG85+'St Joe &amp; St Mary''s'!AG13+'St Joe &amp; St Mary''s'!AG29+'St Joe &amp; St Mary''s'!AG45+'St Joe &amp; St Mary''s'!AG61+'St Joe &amp; St Mary''s'!AG77+'St Joe &amp; St Mary''s'!AG93+'St Joe &amp; St Mary''s'!AG109+Illinois!AG13+Illinois!AG29+Illinois!AG45+Illinois!AG61+Illinois!AG77+Illinois!AG93+Illinois!AG109+Illinois!AG125+Illinois!AG141+Illinois!AG157+Illinois!AG173+Illinois!AG189</f>
        <v/>
      </c>
      <c r="AK328" s="182">
        <f>AK14+AK30+AK46+AK63+AK79+AK95+AK111+AK127+AK143+AK159+AK185+AK201+AK217+AK233+AK249+AK265+AK281+AK297+AK313+Centinela!AH25+Centinela!AH49+Centinela!AH73+'Encino-Garden Grove'!AH64+'Encino-Garden Grove'!AH130+'St. Francis'!AH25+'St. Francis'!AH38+'St. Francis'!AH51+Alvarado!AH25+Pampa!AH13+Roxborough!AH13+'Lower Bucks'!AH26+'Dallas Medical Center'!AH13+Harlingen!AH13+Knapp!AH13+Knapp!AH28+Glendora!AH13+RHRI!AH13+Monroe!AH13+'Saint Mary''s Reno'!AH19+'Saint Mary''s Reno'!AH53+'Saint Mary''s Reno'!AH75+'Saint Mary''s Reno'!AH90+'North Vista'!AH15+'North Vista'!AH33+'Dallas Regional'!AH13+'Riverview &amp; Gadsden'!AH13+'Riverview &amp; Gadsden'!AH29+'Saint Clare''s'!AH13+Landmark!AH13+'Saint Mary''s Passaic'!AH19+'Southern Regional'!AH13+Lehigh!AH13+'St Michael''s'!AH37+'Reddy Dev.'!AH13+Mission!AH13+Coshocton!AH13+'Garden City'!AH13+'Garden City'!AH29+'Garden City'!AH45+Suburban!AH19+Suburban!AH41+'Lake Huron'!AH19+'Lake Huron'!AH41+'Providence &amp; St John'!AH13+'Providence &amp; St John'!AH29+'East Liverpool'!AH19+'East Liverpool'!AH41+'East Liverpool'!AH63+'East Liverpool'!AH85+'St Joe &amp; St Mary''s'!AH13+'St Joe &amp; St Mary''s'!AH29+'St Joe &amp; St Mary''s'!AH45+'St Joe &amp; St Mary''s'!AH61+'St Joe &amp; St Mary''s'!AH77+'St Joe &amp; St Mary''s'!AH93+'St Joe &amp; St Mary''s'!AH109+Illinois!AH13+Illinois!AH29+Illinois!AH45+Illinois!AH61+Illinois!AH77+Illinois!AH93+Illinois!AH109+Illinois!AH125+Illinois!AH141+Illinois!AH157+Illinois!AH173+Illinois!AH189</f>
        <v/>
      </c>
      <c r="AL328" s="182">
        <f>AL14+AL30+AL46+AL63+AL79+AL95+AL111+AL127+AL143+AL159+AL185+AL201+AL217+AL233+AL249+AL265+AL281+AL297+AL313+Centinela!AI25+Centinela!AI49+Centinela!AI73+'Encino-Garden Grove'!AI64+'Encino-Garden Grove'!AI130+'St. Francis'!AI25+'St. Francis'!AI38+'St. Francis'!AI51+Alvarado!AI25+Pampa!AI13+Roxborough!AI13+'Lower Bucks'!AI26+'Dallas Medical Center'!AI13+Harlingen!AI13+Knapp!AI13+Knapp!AI28+Glendora!AI13+RHRI!AI13+Monroe!AI13+'Saint Mary''s Reno'!AI19+'Saint Mary''s Reno'!AI53+'Saint Mary''s Reno'!AI75+'Saint Mary''s Reno'!AI90+'North Vista'!AI15+'North Vista'!AI33+'Dallas Regional'!AI13+'Riverview &amp; Gadsden'!AI13+'Riverview &amp; Gadsden'!AI29+'Saint Clare''s'!AI13+Landmark!AI13+'Saint Mary''s Passaic'!AI19+'Southern Regional'!AI13+Lehigh!AI13+'St Michael''s'!AI37+'Reddy Dev.'!AI13+Mission!AI13+Coshocton!AI13+'Garden City'!AI13+'Garden City'!AI29+'Garden City'!AI45+Suburban!AI19+Suburban!AI41+'Lake Huron'!AI19+'Lake Huron'!AI41+'Providence &amp; St John'!AI13+'Providence &amp; St John'!AI29+'East Liverpool'!AI19+'East Liverpool'!AI41+'East Liverpool'!AI63+'East Liverpool'!AI85+'St Joe &amp; St Mary''s'!AI13+'St Joe &amp; St Mary''s'!AI29+'St Joe &amp; St Mary''s'!AI45+'St Joe &amp; St Mary''s'!AI61+'St Joe &amp; St Mary''s'!AI77+'St Joe &amp; St Mary''s'!AI93+'St Joe &amp; St Mary''s'!AI109+Illinois!AI13+Illinois!AI29+Illinois!AI45+Illinois!AI61+Illinois!AI77+Illinois!AI93+Illinois!AI109+Illinois!AI125+Illinois!AI141+Illinois!AI157+Illinois!AI173+Illinois!AI189</f>
        <v/>
      </c>
      <c r="AM328" s="182">
        <f>AM14+AM30+AM46+AM63+AM79+AM95+AM111+AM127+AM143+AM159+AM185+AM201+AM217+AM233+AM249+AM265+AM281+AM297+AM313+Centinela!AJ25+Centinela!AJ49+Centinela!AJ73+'Encino-Garden Grove'!AJ64+'Encino-Garden Grove'!AJ130+'St. Francis'!AJ25+'St. Francis'!AJ38+'St. Francis'!AJ51+Alvarado!AJ25+Pampa!AJ13+Roxborough!AJ13+'Lower Bucks'!AJ26+'Dallas Medical Center'!AJ13+Harlingen!AJ13+Knapp!AJ13+Knapp!AJ28+Glendora!AJ13+RHRI!AJ13+Monroe!AJ13+'Saint Mary''s Reno'!AJ19+'Saint Mary''s Reno'!AJ53+'Saint Mary''s Reno'!AJ75+'Saint Mary''s Reno'!AJ90+'North Vista'!AJ15+'North Vista'!AJ33+'Dallas Regional'!AJ13+'Riverview &amp; Gadsden'!AJ13+'Riverview &amp; Gadsden'!AJ29+'Saint Clare''s'!AJ13+Landmark!AJ13+'Saint Mary''s Passaic'!AJ19+'Southern Regional'!AJ13+Lehigh!AJ13+'St Michael''s'!AJ37+'Reddy Dev.'!AJ13+Mission!AJ13+Coshocton!AJ13+'Garden City'!AJ13+'Garden City'!AJ29+'Garden City'!AJ45+Suburban!AJ19+Suburban!AJ41+'Lake Huron'!AJ19+'Lake Huron'!AJ41+'Providence &amp; St John'!AJ13+'Providence &amp; St John'!AJ29+'East Liverpool'!AJ19+'East Liverpool'!AJ41+'East Liverpool'!AJ63+'East Liverpool'!AJ85+'St Joe &amp; St Mary''s'!AJ13+'St Joe &amp; St Mary''s'!AJ29+'St Joe &amp; St Mary''s'!AJ45+'St Joe &amp; St Mary''s'!AJ61+'St Joe &amp; St Mary''s'!AJ77+'St Joe &amp; St Mary''s'!AJ93+'St Joe &amp; St Mary''s'!AJ109+Illinois!AJ13+Illinois!AJ29+Illinois!AJ45+Illinois!AJ61+Illinois!AJ77+Illinois!AJ93+Illinois!AJ109+Illinois!AJ125+Illinois!AJ141+Illinois!AJ157+Illinois!AJ173+Illinois!AJ189</f>
        <v/>
      </c>
      <c r="AN328" s="182">
        <f>AN14+AN30+AN46+AN63+AN79+AN95+AN111+AN127+AN143+AN159+AN185+AN201+AN217+AN233+AN249+AN265+AN281+AN297+AN313+Centinela!AK25+Centinela!AK49+Centinela!AK73+'Encino-Garden Grove'!AK64+'Encino-Garden Grove'!AK130+'St. Francis'!AK25+'St. Francis'!AK38+'St. Francis'!AK51+Alvarado!AK25+Pampa!AK13+Roxborough!AK13+'Lower Bucks'!AK26+'Dallas Medical Center'!AK13+Harlingen!AK13+Knapp!AK13+Knapp!AK28+Glendora!AK13+RHRI!AK13+Monroe!AK13+'Saint Mary''s Reno'!AK19+'Saint Mary''s Reno'!AK53+'Saint Mary''s Reno'!AK75+'Saint Mary''s Reno'!AK90+'North Vista'!AK15+'North Vista'!AK33+'Dallas Regional'!AK13+'Riverview &amp; Gadsden'!AK13+'Riverview &amp; Gadsden'!AK29+'Saint Clare''s'!AK13+Landmark!AK13+'Saint Mary''s Passaic'!AK19+'Southern Regional'!AK13+Lehigh!AK13+'St Michael''s'!AK37+'Reddy Dev.'!AK13+Mission!AK13+Coshocton!AK13+'Garden City'!AK13+'Garden City'!AK29+'Garden City'!AK45+Suburban!AK19+Suburban!AK41+'Lake Huron'!AK19+'Lake Huron'!AK41+'Providence &amp; St John'!AK13+'Providence &amp; St John'!AK29+'East Liverpool'!AK19+'East Liverpool'!AK41+'East Liverpool'!AK63+'East Liverpool'!AK85+'St Joe &amp; St Mary''s'!AK13+'St Joe &amp; St Mary''s'!AK29+'St Joe &amp; St Mary''s'!AK45+'St Joe &amp; St Mary''s'!AK61+'St Joe &amp; St Mary''s'!AK77+'St Joe &amp; St Mary''s'!AK93+'St Joe &amp; St Mary''s'!AK109+Illinois!AK13+Illinois!AK29+Illinois!AK45+Illinois!AK61+Illinois!AK77+Illinois!AK93+Illinois!AK109+Illinois!AK125+Illinois!AK141+Illinois!AK157+Illinois!AK173+Illinois!AK189</f>
        <v/>
      </c>
      <c r="AO328" s="182">
        <f>AO14+AO30+AO46+AO63+AO79+AO95+AO111+AO127+AO143+AO159+AO185+AO201+AO217+AO233+AO249+AO265+AO281+AO297+AO313+Centinela!AL25+Centinela!AL49+Centinela!AL73+'Encino-Garden Grove'!AL64+'Encino-Garden Grove'!AL130+'St. Francis'!AL25+'St. Francis'!AL38+'St. Francis'!AL51+Alvarado!AL25+Pampa!AL13+Roxborough!AL13+'Lower Bucks'!AL26+'Dallas Medical Center'!AL13+Harlingen!AL13+Knapp!AL13+Knapp!AL28+Glendora!AL13+RHRI!AL13+Monroe!AL13+'Saint Mary''s Reno'!AL19+'Saint Mary''s Reno'!AL53+'Saint Mary''s Reno'!AL75+'Saint Mary''s Reno'!AL90+'North Vista'!AL15+'North Vista'!AL33+'Dallas Regional'!AL13+'Riverview &amp; Gadsden'!AL13+'Riverview &amp; Gadsden'!AL29+'Saint Clare''s'!AL13+Landmark!AL13+'Saint Mary''s Passaic'!AL19+'Southern Regional'!AL13+Lehigh!AL13+'St Michael''s'!AL37+'Reddy Dev.'!AL13+Mission!AL13+Coshocton!AL13+'Garden City'!AL13+'Garden City'!AL29+'Garden City'!AL45+Suburban!AL19+Suburban!AL41+'Lake Huron'!AL19+'Lake Huron'!AL41+'Providence &amp; St John'!AL13+'Providence &amp; St John'!AL29+'East Liverpool'!AL19+'East Liverpool'!AL41+'East Liverpool'!AL63+'East Liverpool'!AL85+'St Joe &amp; St Mary''s'!AL13+'St Joe &amp; St Mary''s'!AL29+'St Joe &amp; St Mary''s'!AL45+'St Joe &amp; St Mary''s'!AL61+'St Joe &amp; St Mary''s'!AL77+'St Joe &amp; St Mary''s'!AL93+'St Joe &amp; St Mary''s'!AL109+Illinois!AL13+Illinois!AL29+Illinois!AL45+Illinois!AL61+Illinois!AL77+Illinois!AL93+Illinois!AL109+Illinois!AL125+Illinois!AL141+Illinois!AL157+Illinois!AL173+Illinois!AL189</f>
        <v/>
      </c>
      <c r="AP328" s="182">
        <f>AP14+AP30+AP46+AP63+AP79+AP95+AP111+AP127+AP143+AP159+AP185+AP201+AP217+AP233+AP249+AP265+AP281+AP297+AP313+Centinela!AM25+Centinela!AM49+Centinela!AM73+'Encino-Garden Grove'!AM64+'Encino-Garden Grove'!AM130+'St. Francis'!AM25+'St. Francis'!AM38+'St. Francis'!AM51+Alvarado!AM25+Pampa!AM13+Roxborough!AM13+'Lower Bucks'!AM26+'Dallas Medical Center'!AM13+Harlingen!AM13+Knapp!AM13+Knapp!AM28+Glendora!AM13+RHRI!AM13+Monroe!AM13+'Saint Mary''s Reno'!AM19+'Saint Mary''s Reno'!AM53+'Saint Mary''s Reno'!AM75+'Saint Mary''s Reno'!AM90+'North Vista'!AM15+'North Vista'!AM33+'Dallas Regional'!AM13+'Riverview &amp; Gadsden'!AM13+'Riverview &amp; Gadsden'!AM29+'Saint Clare''s'!AM13+Landmark!AM13+'Saint Mary''s Passaic'!AM19+'Southern Regional'!AM13+Lehigh!AM13+'St Michael''s'!AM37+'Reddy Dev.'!AM13+Mission!AM13+Coshocton!AM13+'Garden City'!AM13+'Garden City'!AM29+'Garden City'!AM45+Suburban!AM19+Suburban!AM41+'Lake Huron'!AM19+'Lake Huron'!AM41+'Providence &amp; St John'!AM13+'Providence &amp; St John'!AM29+'East Liverpool'!AM19+'East Liverpool'!AM41+'East Liverpool'!AM63+'East Liverpool'!AM85+'St Joe &amp; St Mary''s'!AM13+'St Joe &amp; St Mary''s'!AM29+'St Joe &amp; St Mary''s'!AM45+'St Joe &amp; St Mary''s'!AM61+'St Joe &amp; St Mary''s'!AM77+'St Joe &amp; St Mary''s'!AM93+'St Joe &amp; St Mary''s'!AM109+Illinois!AM13+Illinois!AM29+Illinois!AM45+Illinois!AM61+Illinois!AM77+Illinois!AM93+Illinois!AM109+Illinois!AM125+Illinois!AM141+Illinois!AM157+Illinois!AM173+Illinois!AM189</f>
        <v/>
      </c>
      <c r="AQ328" s="182">
        <f>AQ14+AQ30+AQ46+AQ63+AQ79+AQ95+AQ111+AQ127+AQ143+AQ159+AQ185+AQ201+AQ217+AQ233+AQ249+AQ265+AQ281+AQ297+AQ313+Centinela!AN25+Centinela!AN49+Centinela!AN73+'Encino-Garden Grove'!AN64+'Encino-Garden Grove'!AN130+'St. Francis'!AN25+'St. Francis'!AN38+'St. Francis'!AN51+Alvarado!AN25+Pampa!AN13+Roxborough!AN13+'Lower Bucks'!AN26+'Dallas Medical Center'!AN13+Harlingen!AN13+Knapp!AN13+Knapp!AN28+Glendora!AN13+RHRI!AN13+Monroe!AN13+'Saint Mary''s Reno'!AN19+'Saint Mary''s Reno'!AN53+'Saint Mary''s Reno'!AN75+'Saint Mary''s Reno'!AN90+'North Vista'!AN15+'North Vista'!AN33+'Dallas Regional'!AN13+'Riverview &amp; Gadsden'!AN13+'Riverview &amp; Gadsden'!AN29+'Saint Clare''s'!AN13+Landmark!AN13+'Saint Mary''s Passaic'!AN19+'Southern Regional'!AN13+Lehigh!AN13+'St Michael''s'!AN37+'Reddy Dev.'!AN13+Mission!AN13+Coshocton!AN13+'Garden City'!AN13+'Garden City'!AN29+'Garden City'!AN45+Suburban!AN19+Suburban!AN41+'Lake Huron'!AN19+'Lake Huron'!AN41+'Providence &amp; St John'!AN13+'Providence &amp; St John'!AN29+'East Liverpool'!AN19+'East Liverpool'!AN41+'East Liverpool'!AN63+'East Liverpool'!AN85+'St Joe &amp; St Mary''s'!AN13+'St Joe &amp; St Mary''s'!AN29+'St Joe &amp; St Mary''s'!AN45+'St Joe &amp; St Mary''s'!AN61+'St Joe &amp; St Mary''s'!AN77+'St Joe &amp; St Mary''s'!AN93+'St Joe &amp; St Mary''s'!AN109+Illinois!AN13+Illinois!AN29+Illinois!AN45+Illinois!AN61+Illinois!AN77+Illinois!AN93+Illinois!AN109+Illinois!AN125+Illinois!AN141+Illinois!AN157+Illinois!AN173+Illinois!AN189</f>
        <v/>
      </c>
      <c r="AR328" s="182">
        <f>AR14+AR30+AR46+AR63+AR79+AR95+AR111+AR127+AR143+AR159+AR185+AR201+AR217+AR233+AR249+AR265+AR281+AR297+AR313+Centinela!AO25+Centinela!AO49+Centinela!AO73+'Encino-Garden Grove'!AO64+'Encino-Garden Grove'!AO130+'St. Francis'!AO25+'St. Francis'!AO38+'St. Francis'!AO51+Alvarado!AO25+Pampa!AO13+Roxborough!AO13+'Lower Bucks'!AO26+'Dallas Medical Center'!AO13+Harlingen!AO13+Knapp!AO13+Knapp!AO28+Glendora!AO13+RHRI!AO13+Monroe!AO13+'Saint Mary''s Reno'!AO19+'Saint Mary''s Reno'!AO53+'Saint Mary''s Reno'!AO75+'Saint Mary''s Reno'!AO90+'North Vista'!AO15+'North Vista'!AO33+'Dallas Regional'!AO13+'Riverview &amp; Gadsden'!AO13+'Riverview &amp; Gadsden'!AO29+'Saint Clare''s'!AO13+Landmark!AO13+'Saint Mary''s Passaic'!AO19+'Southern Regional'!AO13+Lehigh!AO13+'St Michael''s'!AO37+'Reddy Dev.'!AO13+Mission!AO13+Coshocton!AO13+'Garden City'!AO13+'Garden City'!AO29+'Garden City'!AO45+Suburban!AO19+Suburban!AO41+'Lake Huron'!AO19+'Lake Huron'!AO41+'Providence &amp; St John'!AO13+'Providence &amp; St John'!AO29+'East Liverpool'!AO19+'East Liverpool'!AO41+'East Liverpool'!AO63+'East Liverpool'!AO85+'St Joe &amp; St Mary''s'!AO13+'St Joe &amp; St Mary''s'!AO29+'St Joe &amp; St Mary''s'!AO45+'St Joe &amp; St Mary''s'!AO61+'St Joe &amp; St Mary''s'!AO77+'St Joe &amp; St Mary''s'!AO93+'St Joe &amp; St Mary''s'!AO109+Illinois!AO13+Illinois!AO29+Illinois!AO45+Illinois!AO61+Illinois!AO77+Illinois!AO93+Illinois!AO109+Illinois!AO125+Illinois!AO141+Illinois!AO157+Illinois!AO173+Illinois!AO189</f>
        <v/>
      </c>
      <c r="AS328" s="182">
        <f>AS14+AS30+AS46+AS63+AS79+AS95+AS111+AS127+AS143+AS159+AS185+AS201+AS217+AS233+AS249+AS265+AS281+AS297+AS313+Centinela!AP25+Centinela!AP49+Centinela!AP73+'Encino-Garden Grove'!AP64+'Encino-Garden Grove'!AP130+'St. Francis'!AP25+'St. Francis'!AP38+'St. Francis'!AP51+Alvarado!AP25+Pampa!AP13+Roxborough!AP13+'Lower Bucks'!AP26+'Dallas Medical Center'!AP13+Harlingen!AP13+Knapp!AP13+Knapp!AP28+Glendora!AP13+RHRI!AP13+Monroe!AP13+'Saint Mary''s Reno'!AP19+'Saint Mary''s Reno'!AP53+'Saint Mary''s Reno'!AP75+'Saint Mary''s Reno'!AP90+'North Vista'!AP15+'North Vista'!AP33+'Dallas Regional'!AP13+'Riverview &amp; Gadsden'!AP13+'Riverview &amp; Gadsden'!AP29+'Saint Clare''s'!AP13+Landmark!AP13+'Saint Mary''s Passaic'!AP19+'Southern Regional'!AP13+Lehigh!AP13+'St Michael''s'!AP37+'Reddy Dev.'!AP13+Mission!AP13+Coshocton!AP13+'Garden City'!AP13+'Garden City'!AP29+'Garden City'!AP45+Suburban!AP19+Suburban!AP41+'Lake Huron'!AP19+'Lake Huron'!AP41+'Providence &amp; St John'!AP13+'Providence &amp; St John'!AP29+'East Liverpool'!AP19+'East Liverpool'!AP41+'East Liverpool'!AP63+'East Liverpool'!AP85+'St Joe &amp; St Mary''s'!AP13+'St Joe &amp; St Mary''s'!AP29+'St Joe &amp; St Mary''s'!AP45+'St Joe &amp; St Mary''s'!AP61+'St Joe &amp; St Mary''s'!AP77+'St Joe &amp; St Mary''s'!AP93+'St Joe &amp; St Mary''s'!AP109+Illinois!AP13+Illinois!AP29+Illinois!AP45+Illinois!AP61+Illinois!AP77+Illinois!AP93+Illinois!AP109+Illinois!AP125+Illinois!AP141+Illinois!AP157+Illinois!AP173+Illinois!AP189</f>
        <v/>
      </c>
      <c r="AT328" s="182">
        <f>AT14+AT30+AT46+AT63+AT79+AT95+AT111+AT127+AT143+AT159+AT185+AT201+AT217+AT233+AT249+AT265+AT281+AT297+AT313+Centinela!AQ25+Centinela!AQ49+Centinela!AQ73+'Encino-Garden Grove'!AQ64+'Encino-Garden Grove'!AQ130+'St. Francis'!AQ25+'St. Francis'!AQ38+'St. Francis'!AQ51+Alvarado!AQ25+Pampa!AQ13+Roxborough!AQ13+'Lower Bucks'!AQ26+'Dallas Medical Center'!AQ13+Harlingen!AQ13+Knapp!AQ13+Knapp!AQ28+Glendora!AQ13+RHRI!AQ13+Monroe!AQ13+'Saint Mary''s Reno'!AQ19+'Saint Mary''s Reno'!AQ53+'Saint Mary''s Reno'!AQ75+'Saint Mary''s Reno'!AQ90+'North Vista'!AQ15+'North Vista'!AQ33+'Dallas Regional'!AQ13+'Riverview &amp; Gadsden'!AQ13+'Riverview &amp; Gadsden'!AQ29+'Saint Clare''s'!AQ13+Landmark!AQ13+'Saint Mary''s Passaic'!AQ19+'Southern Regional'!AQ13+Lehigh!AQ13+'St Michael''s'!AQ37+'Reddy Dev.'!AQ13+Mission!AQ13+Coshocton!AQ13+'Garden City'!AQ13+'Garden City'!AQ29+'Garden City'!AQ45+Suburban!AQ19+Suburban!AQ41+'Lake Huron'!AQ19+'Lake Huron'!AQ41+'Providence &amp; St John'!AQ13+'Providence &amp; St John'!AQ29+'East Liverpool'!AQ19+'East Liverpool'!AQ41+'East Liverpool'!AQ63+'East Liverpool'!AQ85+'St Joe &amp; St Mary''s'!AQ13+'St Joe &amp; St Mary''s'!AQ29+'St Joe &amp; St Mary''s'!AQ45+'St Joe &amp; St Mary''s'!AQ61+'St Joe &amp; St Mary''s'!AQ77+'St Joe &amp; St Mary''s'!AQ93+'St Joe &amp; St Mary''s'!AQ109+Illinois!AQ13+Illinois!AQ29+Illinois!AQ45+Illinois!AQ61+Illinois!AQ77+Illinois!AQ93+Illinois!AQ109+Illinois!AQ125+Illinois!AQ141+Illinois!AQ157+Illinois!AQ173+Illinois!AQ189</f>
        <v/>
      </c>
      <c r="AU328" s="182">
        <f>AU14+AU30+AU46+AU63+AU79+AU95+AU111+AU127+AU143+AU159+AU185+AU201+AU217+AU233+AU249+AU265+AU281+AU297+AU313+Centinela!AR25+Centinela!AR49+Centinela!AR73+'Encino-Garden Grove'!AR64+'Encino-Garden Grove'!AR130+'St. Francis'!AR25+'St. Francis'!AR38+'St. Francis'!AR51+Alvarado!AR25+Pampa!AR13+Roxborough!AR13+'Lower Bucks'!AR26+'Dallas Medical Center'!AR13+Harlingen!AR13+Knapp!AR13+Knapp!AR28+Glendora!AR13+RHRI!AR13+Monroe!AR13+'Saint Mary''s Reno'!AR19+'Saint Mary''s Reno'!AR53+'Saint Mary''s Reno'!AR75+'Saint Mary''s Reno'!AR90+'North Vista'!AR15+'North Vista'!AR33+'Dallas Regional'!AR13+'Riverview &amp; Gadsden'!AR13+'Riverview &amp; Gadsden'!AR29+'Saint Clare''s'!AR13+Landmark!AR13+'Saint Mary''s Passaic'!AR19+'Southern Regional'!AR13+Lehigh!AR13+'St Michael''s'!AR37+'Reddy Dev.'!AR13+Mission!AR13+Coshocton!AR13+'Garden City'!AR13+'Garden City'!AR29+'Garden City'!AR45+Suburban!AR19+Suburban!AR41+'Lake Huron'!AR19+'Lake Huron'!AR41+'Providence &amp; St John'!AR13+'Providence &amp; St John'!AR29+'East Liverpool'!AR19+'East Liverpool'!AR41+'East Liverpool'!AR63+'East Liverpool'!AR85+'St Joe &amp; St Mary''s'!AR13+'St Joe &amp; St Mary''s'!AR29+'St Joe &amp; St Mary''s'!AR45+'St Joe &amp; St Mary''s'!AR61+'St Joe &amp; St Mary''s'!AR77+'St Joe &amp; St Mary''s'!AR93+'St Joe &amp; St Mary''s'!AR109+Illinois!AR13+Illinois!AR29+Illinois!AR45+Illinois!AR61+Illinois!AR77+Illinois!AR93+Illinois!AR109+Illinois!AR125+Illinois!AR141+Illinois!AR157+Illinois!AR173+Illinois!AR189</f>
        <v/>
      </c>
      <c r="AV328" s="182">
        <f>AV14+AV30+AV46+AV63+AV79+AV95+AV111+AV127+AV143+AV159+AV185+AV201+AV217+AV233+AV249+AV265+AV281+AV297+AV313+Centinela!AS25+Centinela!AS49+Centinela!AS73+'Encino-Garden Grove'!AS64+'Encino-Garden Grove'!AS130+'St. Francis'!AS25+'St. Francis'!AS38+'St. Francis'!AS51+Alvarado!AS25+Pampa!AS13+Roxborough!AS13+'Lower Bucks'!AS26+'Dallas Medical Center'!AS13+Harlingen!AS13+Knapp!AS13+Knapp!AS28+Glendora!AS13+RHRI!AS13+Monroe!AS13+'Saint Mary''s Reno'!AS19+'Saint Mary''s Reno'!AS53+'Saint Mary''s Reno'!AS75+'Saint Mary''s Reno'!AS90+'North Vista'!AS15+'North Vista'!AS33+'Dallas Regional'!AS13+'Riverview &amp; Gadsden'!AS13+'Riverview &amp; Gadsden'!AS29+'Saint Clare''s'!AS13+Landmark!AS13+'Saint Mary''s Passaic'!AS19+'Southern Regional'!AS13+Lehigh!AS13+'St Michael''s'!AS37+'Reddy Dev.'!AS13+Mission!AS13+Coshocton!AS13+'Garden City'!AS13+'Garden City'!AS29+'Garden City'!AS45+Suburban!AS19+Suburban!AS41+'Lake Huron'!AS19+'Lake Huron'!AS41+'Providence &amp; St John'!AS13+'Providence &amp; St John'!AS29+'East Liverpool'!AS19+'East Liverpool'!AS41+'East Liverpool'!AS63+'East Liverpool'!AS85+'St Joe &amp; St Mary''s'!AS13+'St Joe &amp; St Mary''s'!AS29+'St Joe &amp; St Mary''s'!AS45+'St Joe &amp; St Mary''s'!AS61+'St Joe &amp; St Mary''s'!AS77+'St Joe &amp; St Mary''s'!AS93+'St Joe &amp; St Mary''s'!AS109+Illinois!AS13+Illinois!AS29+Illinois!AS45+Illinois!AS61+Illinois!AS77+Illinois!AS93+Illinois!AS109+Illinois!AS125+Illinois!AS141+Illinois!AS157+Illinois!AS173+Illinois!AS189</f>
        <v/>
      </c>
      <c r="AW328" s="182">
        <f>AW14+AW30+AW46+AW63+AW79+AW95+AW111+AW127+AW143+AW159+AW185+AW201+AW217+AW233+AW249+AW265+AW281+AW297+AW313+Centinela!AT25+Centinela!AT49+Centinela!AT73+'Encino-Garden Grove'!AT64+'Encino-Garden Grove'!AT130+'St. Francis'!AT25+'St. Francis'!AT38+'St. Francis'!AT51+Alvarado!AT25+Pampa!AT13+Roxborough!AT13+'Lower Bucks'!AT26+'Dallas Medical Center'!AT13+Harlingen!AT13+Knapp!AT13+Knapp!AT28+Glendora!AT13+RHRI!AT13+Monroe!AT13+'Saint Mary''s Reno'!AT19+'Saint Mary''s Reno'!AT53+'Saint Mary''s Reno'!AT75+'Saint Mary''s Reno'!AT90+'North Vista'!AT15+'North Vista'!AT33+'Dallas Regional'!AT13+'Riverview &amp; Gadsden'!AT13+'Riverview &amp; Gadsden'!AT29+'Saint Clare''s'!AT13+Landmark!AT13+'Saint Mary''s Passaic'!AT19+'Southern Regional'!AT13+Lehigh!AT13+'St Michael''s'!AT37+'Reddy Dev.'!AT13+Mission!AT13+Coshocton!AT13+'Garden City'!AT13+'Garden City'!AT29+'Garden City'!AT45+Suburban!AT19+Suburban!AT41+'Lake Huron'!AT19+'Lake Huron'!AT41+'Providence &amp; St John'!AT13+'Providence &amp; St John'!AT29+'East Liverpool'!AT19+'East Liverpool'!AT41+'East Liverpool'!AT63+'East Liverpool'!AT85+'St Joe &amp; St Mary''s'!AT13+'St Joe &amp; St Mary''s'!AT29+'St Joe &amp; St Mary''s'!AT45+'St Joe &amp; St Mary''s'!AT61+'St Joe &amp; St Mary''s'!AT77+'St Joe &amp; St Mary''s'!AT93+'St Joe &amp; St Mary''s'!AT109+Illinois!AT13+Illinois!AT29+Illinois!AT45+Illinois!AT61+Illinois!AT77+Illinois!AT93+Illinois!AT109+Illinois!AT125+Illinois!AT141+Illinois!AT157+Illinois!AT173+Illinois!AT189</f>
        <v/>
      </c>
      <c r="AX328" s="182">
        <f>AX14+AX30+AX46+AX63+AX79+AX95+AX111+AX127+AX143+AX159+AX185+AX201+AX217+AX233+AX249+AX265+AX281+AX297+AX313+Centinela!AU25+Centinela!AU49+Centinela!AU73+'Encino-Garden Grove'!AU64+'Encino-Garden Grove'!AU130+'St. Francis'!AU25+'St. Francis'!AU38+'St. Francis'!AU51+Alvarado!AU25+Pampa!AU13+Roxborough!AU13+'Lower Bucks'!AU26+'Dallas Medical Center'!AU13+Harlingen!AU13+Knapp!AU13+Knapp!AU28+Glendora!AU13+RHRI!AU13+Monroe!AU13+'Saint Mary''s Reno'!AU19+'Saint Mary''s Reno'!AU53+'Saint Mary''s Reno'!AU75+'Saint Mary''s Reno'!AU90+'North Vista'!AU15+'North Vista'!AU33+'Dallas Regional'!AU13+'Riverview &amp; Gadsden'!AU13+'Riverview &amp; Gadsden'!AU29+'Saint Clare''s'!AU13+Landmark!AU13+'Saint Mary''s Passaic'!AU19+'Southern Regional'!AU13+Lehigh!AU13+'St Michael''s'!AU37+'Reddy Dev.'!AU13+Mission!AU13+Coshocton!AU13+'Garden City'!AU13+'Garden City'!AU29+'Garden City'!AU45+Suburban!AU19+Suburban!AU41+'Lake Huron'!AU19+'Lake Huron'!AU41+'Providence &amp; St John'!AU13+'Providence &amp; St John'!AU29+'East Liverpool'!AU19+'East Liverpool'!AU41+'East Liverpool'!AU63+'East Liverpool'!AU85+'St Joe &amp; St Mary''s'!AU13+'St Joe &amp; St Mary''s'!AU29+'St Joe &amp; St Mary''s'!AU45+'St Joe &amp; St Mary''s'!AU61+'St Joe &amp; St Mary''s'!AU77+'St Joe &amp; St Mary''s'!AU93+'St Joe &amp; St Mary''s'!AU109+Illinois!AU13+Illinois!AU29+Illinois!AU45+Illinois!AU61+Illinois!AU77+Illinois!AU93+Illinois!AU109+Illinois!AU125+Illinois!AU141+Illinois!AU157+Illinois!AU173+Illinois!AU189</f>
        <v/>
      </c>
      <c r="AY328" s="182">
        <f>AY14+AY30+AY46+AY63+AY79+AY95+AY111+AY127+AY143+AY159+AY185+AY201+AY217+AY233+AY249+AY265+AY281+AY297+AY313+Centinela!AV25+Centinela!AV49+Centinela!AV73+'Encino-Garden Grove'!AV64+'Encino-Garden Grove'!AV130+'St. Francis'!AV25+'St. Francis'!AV38+'St. Francis'!AV51+Alvarado!AV25+Pampa!AV13+Roxborough!AV13+'Lower Bucks'!AV26+'Dallas Medical Center'!AV13+Harlingen!AV13+Knapp!AV13+Knapp!AV28+Glendora!AV13+RHRI!AV13+Monroe!AV13+'Saint Mary''s Reno'!AV19+'Saint Mary''s Reno'!AV53+'Saint Mary''s Reno'!AV75+'Saint Mary''s Reno'!AV90+'North Vista'!AV15+'North Vista'!AV33+'Dallas Regional'!AV13+'Riverview &amp; Gadsden'!AV13+'Riverview &amp; Gadsden'!AV29+'Saint Clare''s'!AV13+Landmark!AV13+'Saint Mary''s Passaic'!AV19+'Southern Regional'!AV13+Lehigh!AV13+'St Michael''s'!AV37+'Reddy Dev.'!AV13+Mission!AV13+Coshocton!AV13+'Garden City'!AV13+'Garden City'!AV29+'Garden City'!AV45+Suburban!AV19+Suburban!AV41+'Lake Huron'!AV19+'Lake Huron'!AV41+'Providence &amp; St John'!AV13+'Providence &amp; St John'!AV29+'East Liverpool'!AV19+'East Liverpool'!AV41+'East Liverpool'!AV63+'East Liverpool'!AV85+'St Joe &amp; St Mary''s'!AV13+'St Joe &amp; St Mary''s'!AV29+'St Joe &amp; St Mary''s'!AV45+'St Joe &amp; St Mary''s'!AV61+'St Joe &amp; St Mary''s'!AV77+'St Joe &amp; St Mary''s'!AV93+'St Joe &amp; St Mary''s'!AV109+Illinois!AV13+Illinois!AV29+Illinois!AV45+Illinois!AV61+Illinois!AV77+Illinois!AV93+Illinois!AV109+Illinois!AV125+Illinois!AV141+Illinois!AV157+Illinois!AV173+Illinois!AV189</f>
        <v/>
      </c>
      <c r="AZ328" s="182">
        <f>AZ14+AZ30+AZ46+AZ63+AZ79+AZ95+AZ111+AZ127+AZ143+AZ159+AZ185+AZ201+AZ217+AZ233+AZ249+AZ265+AZ281+AZ297+AZ313+Centinela!AW25+Centinela!AW49+Centinela!AW73+'Encino-Garden Grove'!AW64+'Encino-Garden Grove'!AW130+'St. Francis'!AW25+'St. Francis'!AW38+'St. Francis'!AW51+Alvarado!AW25+Pampa!AW13+Roxborough!AW13+'Lower Bucks'!AW26+'Dallas Medical Center'!AW13+Harlingen!AW13+Knapp!AW13+Knapp!AW28+Glendora!AW13+RHRI!AW13+Monroe!AW13+'Saint Mary''s Reno'!AW19+'Saint Mary''s Reno'!AW53+'Saint Mary''s Reno'!AW75+'Saint Mary''s Reno'!AW90+'North Vista'!AW15+'North Vista'!AW33+'Dallas Regional'!AW13+'Riverview &amp; Gadsden'!AW13+'Riverview &amp; Gadsden'!AW29+'Saint Clare''s'!AW13+Landmark!AW13+'Saint Mary''s Passaic'!AW19+'Southern Regional'!AW13+Lehigh!AW13+'St Michael''s'!AW37+'Reddy Dev.'!AW13+Mission!AW13+Coshocton!AW13+'Garden City'!AW13+'Garden City'!AW29+'Garden City'!AW45+Suburban!AW19+Suburban!AW41+'Lake Huron'!AW19+'Lake Huron'!AW41+'Providence &amp; St John'!AW13+'Providence &amp; St John'!AW29+'East Liverpool'!AW19+'East Liverpool'!AW41+'East Liverpool'!AW63+'East Liverpool'!AW85+'St Joe &amp; St Mary''s'!AW13+'St Joe &amp; St Mary''s'!AW29+'St Joe &amp; St Mary''s'!AW45+'St Joe &amp; St Mary''s'!AW61+'St Joe &amp; St Mary''s'!AW77+'St Joe &amp; St Mary''s'!AW93+'St Joe &amp; St Mary''s'!AW109+Illinois!AW13+Illinois!AW29+Illinois!AW45+Illinois!AW61+Illinois!AW77+Illinois!AW93+Illinois!AW109+Illinois!AW125+Illinois!AW141+Illinois!AW157+Illinois!AW173+Illinois!AW189</f>
        <v/>
      </c>
      <c r="BA328" s="182">
        <f>BA14+BA30+BA46+BA63+BA79+BA95+BA111+BA127+BA143+BA159+BA185+BA201+BA217+BA233+BA249+BA265+BA281+BA297+BA313+Centinela!AX25+Centinela!AX49+Centinela!AX73+'Encino-Garden Grove'!AX64+'Encino-Garden Grove'!AX130+'St. Francis'!AX25+'St. Francis'!AX38+'St. Francis'!AX51+Alvarado!AX25+Pampa!AX13+Roxborough!AX13+'Lower Bucks'!AX26+'Dallas Medical Center'!AX13+Harlingen!AX13+Knapp!AX13+Knapp!AX28+Glendora!AX13+RHRI!AX13+Monroe!AX13+'Saint Mary''s Reno'!AX19+'Saint Mary''s Reno'!AX53+'Saint Mary''s Reno'!AX75+'Saint Mary''s Reno'!AX90+'North Vista'!AX15+'North Vista'!AX33+'Dallas Regional'!AX13+'Riverview &amp; Gadsden'!AX13+'Riverview &amp; Gadsden'!AX29+'Saint Clare''s'!AX13+Landmark!AX13+'Saint Mary''s Passaic'!AX19+'Southern Regional'!AX13+Lehigh!AX13+'St Michael''s'!AX37+'Reddy Dev.'!AX13+Mission!AX13+Coshocton!AX13+'Garden City'!AX13+'Garden City'!AX29+'Garden City'!AX45+Suburban!AX19+Suburban!AX41+'Lake Huron'!AX19+'Lake Huron'!AX41+'Providence &amp; St John'!AX13+'Providence &amp; St John'!AX29+'East Liverpool'!AX19+'East Liverpool'!AX41+'East Liverpool'!AX63+'East Liverpool'!AX85+'St Joe &amp; St Mary''s'!AX13+'St Joe &amp; St Mary''s'!AX29+'St Joe &amp; St Mary''s'!AX45+'St Joe &amp; St Mary''s'!AX61+'St Joe &amp; St Mary''s'!AX77+'St Joe &amp; St Mary''s'!AX93+'St Joe &amp; St Mary''s'!AX109+Illinois!AX13+Illinois!AX29+Illinois!AX45+Illinois!AX61+Illinois!AX77+Illinois!AX93+Illinois!AX109+Illinois!AX125+Illinois!AX141+Illinois!AX157+Illinois!AX173+Illinois!AX189</f>
        <v/>
      </c>
      <c r="BB328" s="182">
        <f>BB14+BB30+BB46+BB63+BB79+BB95+BB111+BB127+BB143+BB159+BB185+BB201+BB217+BB233+BB249+BB265+BB281+BB297+BB313+Centinela!AY25+Centinela!AY49+Centinela!AY73+'Encino-Garden Grove'!AY64+'Encino-Garden Grove'!AY130+'St. Francis'!AY25+'St. Francis'!AY38+'St. Francis'!AY51+Alvarado!AY25+Pampa!AY13+Roxborough!AY13+'Lower Bucks'!AY26+'Dallas Medical Center'!AY13+Harlingen!AY13+Knapp!AY13+Knapp!AY28+Glendora!AY13+RHRI!AY13+Monroe!AY13+'Saint Mary''s Reno'!AY19+'Saint Mary''s Reno'!AY53+'Saint Mary''s Reno'!AY75+'Saint Mary''s Reno'!AY90+'North Vista'!AY15+'North Vista'!AY33+'Dallas Regional'!AY13+'Riverview &amp; Gadsden'!AY13+'Riverview &amp; Gadsden'!AY29+'Saint Clare''s'!AY13+Landmark!AY13+'Saint Mary''s Passaic'!AY19+'Southern Regional'!AY13+Lehigh!AY13+'St Michael''s'!AY37+'Reddy Dev.'!AY13+Mission!AY13+Coshocton!AY13+'Garden City'!AY13+'Garden City'!AY29+'Garden City'!AY45+Suburban!AY19+Suburban!AY41+'Lake Huron'!AY19+'Lake Huron'!AY41+'Providence &amp; St John'!AY13+'Providence &amp; St John'!AY29+'East Liverpool'!AY19+'East Liverpool'!AY41+'East Liverpool'!AY63+'East Liverpool'!AY85+'St Joe &amp; St Mary''s'!AY13+'St Joe &amp; St Mary''s'!AY29+'St Joe &amp; St Mary''s'!AY45+'St Joe &amp; St Mary''s'!AY61+'St Joe &amp; St Mary''s'!AY77+'St Joe &amp; St Mary''s'!AY93+'St Joe &amp; St Mary''s'!AY109+Illinois!AY13+Illinois!AY29+Illinois!AY45+Illinois!AY61+Illinois!AY77+Illinois!AY93+Illinois!AY109+Illinois!AY125+Illinois!AY141+Illinois!AY157+Illinois!AY173+Illinois!AY189</f>
        <v/>
      </c>
      <c r="BC328" s="182">
        <f>BC14+BC30+BC46+BC63+BC79+BC95+BC111+BC127+BC143+BC159+BC185+BC201+BC217+BC233+BC249+BC265+BC281+BC297+BC313+Centinela!AZ25+Centinela!AZ49+Centinela!AZ73+'Encino-Garden Grove'!AZ64+'Encino-Garden Grove'!AZ130+'St. Francis'!AZ25+'St. Francis'!AZ38+'St. Francis'!AZ51+Alvarado!AZ25+Pampa!AZ13+Roxborough!AZ13+'Lower Bucks'!AZ26+'Dallas Medical Center'!AZ13+Harlingen!AZ13+Knapp!AZ13+Knapp!AZ28+Glendora!AZ13+RHRI!AZ13+Monroe!AZ13+'Saint Mary''s Reno'!AZ19+'Saint Mary''s Reno'!AZ53+'Saint Mary''s Reno'!AZ75+'Saint Mary''s Reno'!AZ90+'North Vista'!AZ15+'North Vista'!AZ33+'Dallas Regional'!AZ13+'Riverview &amp; Gadsden'!AZ13+'Riverview &amp; Gadsden'!AZ29+'Saint Clare''s'!AZ13+Landmark!AZ13+'Saint Mary''s Passaic'!AZ19+'Southern Regional'!AZ13+Lehigh!AZ13+'St Michael''s'!AZ37+'Reddy Dev.'!AZ13+Mission!AZ13+Coshocton!AZ13+'Garden City'!AZ13+'Garden City'!AZ29+'Garden City'!AZ45+Suburban!AZ19+Suburban!AZ41+'Lake Huron'!AZ19+'Lake Huron'!AZ41+'Providence &amp; St John'!AZ13+'Providence &amp; St John'!AZ29+'East Liverpool'!AZ19+'East Liverpool'!AZ41+'East Liverpool'!AZ63+'East Liverpool'!AZ85+'St Joe &amp; St Mary''s'!AZ13+'St Joe &amp; St Mary''s'!AZ29+'St Joe &amp; St Mary''s'!AZ45+'St Joe &amp; St Mary''s'!AZ61+'St Joe &amp; St Mary''s'!AZ77+'St Joe &amp; St Mary''s'!AZ93+'St Joe &amp; St Mary''s'!AZ109+Illinois!AZ13+Illinois!AZ29+Illinois!AZ45+Illinois!AZ61+Illinois!AZ77+Illinois!AZ93+Illinois!AZ109+Illinois!AZ125+Illinois!AZ141+Illinois!AZ157+Illinois!AZ173+Illinois!AZ189</f>
        <v/>
      </c>
      <c r="BD328" s="182">
        <f>BD14+BD30+BD46+BD63+BD79+BD95+BD111+BD127+BD143+BD159+BD185+BD201+BD217+BD233+BD249+BD265+BD281+BD297+BD313+Centinela!BA25+Centinela!BA49+Centinela!BA73+'Encino-Garden Grove'!BA64+'Encino-Garden Grove'!BA130+'St. Francis'!BA25+'St. Francis'!BA38+'St. Francis'!BA51+Alvarado!BA25+Pampa!BA13+Roxborough!BA13+'Lower Bucks'!BA26+'Dallas Medical Center'!BA13+Harlingen!BA13+Knapp!BA13+Knapp!BA28+Glendora!BA13+RHRI!BA13+Monroe!BA13+'Saint Mary''s Reno'!BA19+'Saint Mary''s Reno'!BA53+'Saint Mary''s Reno'!BA75+'Saint Mary''s Reno'!BA90+'North Vista'!BA15+'North Vista'!BA33+'Dallas Regional'!BA13+'Riverview &amp; Gadsden'!BA13+'Riverview &amp; Gadsden'!BA29+'Saint Clare''s'!BA13+Landmark!BA13+'Saint Mary''s Passaic'!BA19+'Southern Regional'!BA13+Lehigh!BA13+'St Michael''s'!BA37+'Reddy Dev.'!BA13+Mission!BA13+Coshocton!BA13+'Garden City'!BA13+'Garden City'!BA29+'Garden City'!BA45+Suburban!BA19+Suburban!BA41+'Lake Huron'!BA19+'Lake Huron'!BA41+'Providence &amp; St John'!BA13+'Providence &amp; St John'!BA29+'East Liverpool'!BA19+'East Liverpool'!BA41+'East Liverpool'!BA63+'East Liverpool'!BA85+'St Joe &amp; St Mary''s'!BA13+'St Joe &amp; St Mary''s'!BA29+'St Joe &amp; St Mary''s'!BA45+'St Joe &amp; St Mary''s'!BA61+'St Joe &amp; St Mary''s'!BA77+'St Joe &amp; St Mary''s'!BA93+'St Joe &amp; St Mary''s'!BA109+Illinois!BA13+Illinois!BA29+Illinois!BA45+Illinois!BA61+Illinois!BA77+Illinois!BA93+Illinois!BA109+Illinois!BA125+Illinois!BA141+Illinois!BA157+Illinois!BA173+Illinois!BA189</f>
        <v/>
      </c>
      <c r="BE328" s="182">
        <f>BE14+BE30+BE46+BE63+BE79+BE95+BE111+BE127+BE143+BE159+BE185+BE201+BE217+BE233+BE249+BE265+BE281+BE297+BE313+Centinela!BB25+Centinela!BB49+Centinela!BB73+'Encino-Garden Grove'!BB64+'Encino-Garden Grove'!BB130+'St. Francis'!BB25+'St. Francis'!BB38+'St. Francis'!BB51+Alvarado!BB25+Pampa!BB13+Roxborough!BB13+'Lower Bucks'!BB26+'Dallas Medical Center'!BB13+Harlingen!BB13+Knapp!BB13+Knapp!BB28+Glendora!BB13+RHRI!BB13+Monroe!BB13+'Saint Mary''s Reno'!BB19+'Saint Mary''s Reno'!BB53+'Saint Mary''s Reno'!BB75+'Saint Mary''s Reno'!BB90+'North Vista'!BB15+'North Vista'!BB33+'Dallas Regional'!BB13+'Riverview &amp; Gadsden'!BB13+'Riverview &amp; Gadsden'!BB29+'Saint Clare''s'!BB13+Landmark!BB13+'Saint Mary''s Passaic'!BB19+'Southern Regional'!BB13+Lehigh!BB13+'St Michael''s'!BB37+'Reddy Dev.'!BB13+Mission!BB13+Coshocton!BB13+'Garden City'!BB13+'Garden City'!BB29+'Garden City'!BB45+Suburban!BB19+Suburban!BB41+'Lake Huron'!BB19+'Lake Huron'!BB41+'Providence &amp; St John'!BB13+'Providence &amp; St John'!BB29+'East Liverpool'!BB19+'East Liverpool'!BB41+'East Liverpool'!BB63+'East Liverpool'!BB85+'St Joe &amp; St Mary''s'!BB13+'St Joe &amp; St Mary''s'!BB29+'St Joe &amp; St Mary''s'!BB45+'St Joe &amp; St Mary''s'!BB61+'St Joe &amp; St Mary''s'!BB77+'St Joe &amp; St Mary''s'!BB93+'St Joe &amp; St Mary''s'!BB109+Illinois!BB13+Illinois!BB29+Illinois!BB45+Illinois!BB61+Illinois!BB77+Illinois!BB93+Illinois!BB109+Illinois!BB125+Illinois!BB141+Illinois!BB157+Illinois!BB173+Illinois!BB189</f>
        <v/>
      </c>
      <c r="BF328" s="182">
        <f>BF14+BF30+BF46+BF63+BF79+BF95+BF111+BF127+BF143+BF159+BF185+BF201+BF217+BF233+BF249+BF265+BF281+BF297+BF313+Centinela!BC25+Centinela!BC49+Centinela!BC73+'Encino-Garden Grove'!BC64+'Encino-Garden Grove'!BC130+'St. Francis'!BC25+'St. Francis'!BC38+'St. Francis'!BC51+Alvarado!BC25+Pampa!BC13+Roxborough!BC13+'Lower Bucks'!BC26+'Dallas Medical Center'!BC13+Harlingen!BC13+Knapp!BC13+Knapp!BC28+Glendora!BC13+RHRI!BC13+Monroe!BC13+'Saint Mary''s Reno'!BC19+'Saint Mary''s Reno'!BC53+'Saint Mary''s Reno'!BC75+'Saint Mary''s Reno'!BC90+'North Vista'!BC15+'North Vista'!BC33+'Dallas Regional'!BC13+'Riverview &amp; Gadsden'!BC13+'Riverview &amp; Gadsden'!BC29+'Saint Clare''s'!BC13+Landmark!BC13+'Saint Mary''s Passaic'!BC19+'Southern Regional'!BC13+Lehigh!BC13+'St Michael''s'!BC37+'Reddy Dev.'!BC13+Mission!BC13+Coshocton!BC13+'Garden City'!BC13+'Garden City'!BC29+'Garden City'!BC45+Suburban!BC19+Suburban!BC41+'Lake Huron'!BC19+'Lake Huron'!BC41+'Providence &amp; St John'!BC13+'Providence &amp; St John'!BC29+'East Liverpool'!BC19+'East Liverpool'!BC41+'East Liverpool'!BC63+'East Liverpool'!BC85+'St Joe &amp; St Mary''s'!BC13+'St Joe &amp; St Mary''s'!BC29+'St Joe &amp; St Mary''s'!BC45+'St Joe &amp; St Mary''s'!BC61+'St Joe &amp; St Mary''s'!BC77+'St Joe &amp; St Mary''s'!BC93+'St Joe &amp; St Mary''s'!BC109+Illinois!BC13+Illinois!BC29+Illinois!BC45+Illinois!BC61+Illinois!BC77+Illinois!BC93+Illinois!BC109+Illinois!BC125+Illinois!BC141+Illinois!BC157+Illinois!BC173+Illinois!BC189</f>
        <v/>
      </c>
      <c r="BG328" s="182">
        <f>BG14+BG30+BG46+BG63+BG79+BG95+BG111+BG127+BG143+BG159+BG185+BG201+BG217+BG233+BG249+BG265+BG281+BG297+BG313+Centinela!BD25+Centinela!BD49+Centinela!BD73+'Encino-Garden Grove'!BD64+'Encino-Garden Grove'!BD130+'St. Francis'!BD25+'St. Francis'!BD38+'St. Francis'!BD51+Alvarado!BD25+Pampa!BD13+Roxborough!BD13+'Lower Bucks'!BD26+'Dallas Medical Center'!BD13+Harlingen!BD13+Knapp!BD13+Knapp!BD28+Glendora!BD13+RHRI!BD13+Monroe!BD13+'Saint Mary''s Reno'!BD19+'Saint Mary''s Reno'!BD53+'Saint Mary''s Reno'!BD75+'Saint Mary''s Reno'!BD90+'North Vista'!BD15+'North Vista'!BD33+'Dallas Regional'!BD13+'Riverview &amp; Gadsden'!BD13+'Riverview &amp; Gadsden'!BD29+'Saint Clare''s'!BD13+Landmark!BD13+'Saint Mary''s Passaic'!BD19+'Southern Regional'!BD13+Lehigh!BD13+'St Michael''s'!BD37+'Reddy Dev.'!BD13+Mission!BD13+Coshocton!BD13+'Garden City'!BD13+'Garden City'!BD29+'Garden City'!BD45+Suburban!BD19+Suburban!BD41+'Lake Huron'!BD19+'Lake Huron'!BD41+'Providence &amp; St John'!BD13+'Providence &amp; St John'!BD29+'East Liverpool'!BD19+'East Liverpool'!BD41+'East Liverpool'!BD63+'East Liverpool'!BD85+'St Joe &amp; St Mary''s'!BD13+'St Joe &amp; St Mary''s'!BD29+'St Joe &amp; St Mary''s'!BD45+'St Joe &amp; St Mary''s'!BD61+'St Joe &amp; St Mary''s'!BD77+'St Joe &amp; St Mary''s'!BD93+'St Joe &amp; St Mary''s'!BD109+Illinois!BD13+Illinois!BD29+Illinois!BD45+Illinois!BD61+Illinois!BD77+Illinois!BD93+Illinois!BD109+Illinois!BD125+Illinois!BD141+Illinois!BD157+Illinois!BD173+Illinois!BD189</f>
        <v/>
      </c>
      <c r="BH328" s="182">
        <f>BH14+BH30+BH46+BH63+BH79+BH95+BH111+BH127+BH143+BH159+BH185+BH201+BH217+BH233+BH249+BH265+BH281+BH297+BH313+Centinela!BE25+Centinela!BE49+Centinela!BE73+'Encino-Garden Grove'!BE64+'Encino-Garden Grove'!BE130+'St. Francis'!BE25+'St. Francis'!BE38+'St. Francis'!BE51+Alvarado!BE25+Pampa!BE13+Roxborough!BE13+'Lower Bucks'!BE26+'Dallas Medical Center'!BE13+Harlingen!BE13+Knapp!BE13+Knapp!BE28+Glendora!BE13+RHRI!BE13+Monroe!BE13+'Saint Mary''s Reno'!BE19+'Saint Mary''s Reno'!BE53+'Saint Mary''s Reno'!BE75+'Saint Mary''s Reno'!BE90+'North Vista'!BE15+'North Vista'!BE33+'Dallas Regional'!BE13+'Riverview &amp; Gadsden'!BE13+'Riverview &amp; Gadsden'!BE29+'Saint Clare''s'!BE13+Landmark!BE13+'Saint Mary''s Passaic'!BE19+'Southern Regional'!BE13+Lehigh!BE13+'St Michael''s'!BE37+'Reddy Dev.'!BE13+Mission!BE13+Coshocton!BE13+'Garden City'!BE13+'Garden City'!BE29+'Garden City'!BE45+Suburban!BE19+Suburban!BE41+'Lake Huron'!BE19+'Lake Huron'!BE41+'Providence &amp; St John'!BE13+'Providence &amp; St John'!BE29+'East Liverpool'!BE19+'East Liverpool'!BE41+'East Liverpool'!BE63+'East Liverpool'!BE85+'St Joe &amp; St Mary''s'!BE13+'St Joe &amp; St Mary''s'!BE29+'St Joe &amp; St Mary''s'!BE45+'St Joe &amp; St Mary''s'!BE61+'St Joe &amp; St Mary''s'!BE77+'St Joe &amp; St Mary''s'!BE93+'St Joe &amp; St Mary''s'!BE109+Illinois!BE13+Illinois!BE29+Illinois!BE45+Illinois!BE61+Illinois!BE77+Illinois!BE93+Illinois!BE109+Illinois!BE125+Illinois!BE141+Illinois!BE157+Illinois!BE173+Illinois!BE189</f>
        <v/>
      </c>
      <c r="BI328" s="182">
        <f>BI14+BI30+BI46+BI63+BI79+BI95+BI111+BI127+BI143+BI159+BI185+BI201+BI217+BI233+BI249+BI265+BI281+BI297+BI313+Centinela!BF25+Centinela!BF49+Centinela!BF73+'Encino-Garden Grove'!BF64+'Encino-Garden Grove'!BF130+'St. Francis'!BF25+'St. Francis'!BF38+'St. Francis'!BF51+Alvarado!BF25+Pampa!BF13+Roxborough!BF13+'Lower Bucks'!BF26+'Dallas Medical Center'!BF13+Harlingen!BF13+Knapp!BF13+Knapp!BF28+Glendora!BF13+RHRI!BF13+Monroe!BF13+'Saint Mary''s Reno'!BF19+'Saint Mary''s Reno'!BF53+'Saint Mary''s Reno'!BF75+'Saint Mary''s Reno'!BF90+'North Vista'!BF15+'North Vista'!BF33+'Dallas Regional'!BF13+'Riverview &amp; Gadsden'!BF13+'Riverview &amp; Gadsden'!BF29+'Saint Clare''s'!BF13+Landmark!BF13+'Saint Mary''s Passaic'!BF19+'Southern Regional'!BF13+Lehigh!BF13+'St Michael''s'!BF37+'Reddy Dev.'!BF13+Mission!BF13+Coshocton!BF13+'Garden City'!BF13+'Garden City'!BF29+'Garden City'!BF45+Suburban!BF19+Suburban!BF41+'Lake Huron'!BF19+'Lake Huron'!BF41+'Providence &amp; St John'!BF13+'Providence &amp; St John'!BF29+'East Liverpool'!BF19+'East Liverpool'!BF41+'East Liverpool'!BF63+'East Liverpool'!BF85+'St Joe &amp; St Mary''s'!BF13+'St Joe &amp; St Mary''s'!BF29+'St Joe &amp; St Mary''s'!BF45+'St Joe &amp; St Mary''s'!BF61+'St Joe &amp; St Mary''s'!BF77+'St Joe &amp; St Mary''s'!BF93+'St Joe &amp; St Mary''s'!BF109+Illinois!BF13+Illinois!BF29+Illinois!BF45+Illinois!BF61+Illinois!BF77+Illinois!BF93+Illinois!BF109+Illinois!BF125+Illinois!BF141+Illinois!BF157+Illinois!BF173+Illinois!BF189</f>
        <v/>
      </c>
      <c r="BJ328" s="182">
        <f>BJ14+BJ30+BJ46+BJ63+BJ79+BJ95+BJ111+BJ127+BJ143+BJ159+BJ185+BJ201+BJ217+BJ233+BJ249+BJ265+BJ281+BJ297+BJ313+Centinela!BG25+Centinela!BG49+Centinela!BG73+'Encino-Garden Grove'!BG64+'Encino-Garden Grove'!BG130+'St. Francis'!BG25+'St. Francis'!BG38+'St. Francis'!BG51+Alvarado!BG25+Pampa!BG13+Roxborough!BG13+'Lower Bucks'!BG26+'Dallas Medical Center'!BG13+Harlingen!BG13+Knapp!BG13+Knapp!BG28+Glendora!BG13+RHRI!BG13+Monroe!BG13+'Saint Mary''s Reno'!BG19+'Saint Mary''s Reno'!BG53+'Saint Mary''s Reno'!BG75+'Saint Mary''s Reno'!BG90+'North Vista'!BG15+'North Vista'!BG33+'Dallas Regional'!BG13+'Riverview &amp; Gadsden'!BG13+'Riverview &amp; Gadsden'!BG29+'Saint Clare''s'!BG13+Landmark!BG13+'Saint Mary''s Passaic'!BG19+'Southern Regional'!BG13+Lehigh!BG13+'St Michael''s'!BG37+'Reddy Dev.'!BG13+Mission!BG13+Coshocton!BG13+'Garden City'!BG13+'Garden City'!BG29+'Garden City'!BG45+Suburban!BG19+Suburban!BG41+'Lake Huron'!BG19+'Lake Huron'!BG41+'Providence &amp; St John'!BG13+'Providence &amp; St John'!BG29+'East Liverpool'!BG19+'East Liverpool'!BG41+'East Liverpool'!BG63+'East Liverpool'!BG85+'St Joe &amp; St Mary''s'!BG13+'St Joe &amp; St Mary''s'!BG29+'St Joe &amp; St Mary''s'!BG45+'St Joe &amp; St Mary''s'!BG61+'St Joe &amp; St Mary''s'!BG77+'St Joe &amp; St Mary''s'!BG93+'St Joe &amp; St Mary''s'!BG109+Illinois!BG13+Illinois!BG29+Illinois!BG45+Illinois!BG61+Illinois!BG77+Illinois!BG93+Illinois!BG109+Illinois!BG125+Illinois!BG141+Illinois!BG157+Illinois!BG173+Illinois!BG189</f>
        <v/>
      </c>
      <c r="BK328" s="182">
        <f>BK14+BK30+BK46+BK63+BK79+BK95+BK111+BK127+BK143+BK159+BK185+BK201+BK217+BK233+BK249+BK265+BK281+BK297+BK313+Centinela!BH25+Centinela!BH49+Centinela!BH73+'Encino-Garden Grove'!BH64+'Encino-Garden Grove'!BH130+'St. Francis'!BH25+'St. Francis'!BH38+'St. Francis'!BH51+Alvarado!BH25+Pampa!BH13+Roxborough!BH13+'Lower Bucks'!BH26+'Dallas Medical Center'!BH13+Harlingen!BH13+Knapp!BH13+Knapp!BH28+Glendora!BH13+RHRI!BH13+Monroe!BH13+'Saint Mary''s Reno'!BH19+'Saint Mary''s Reno'!BH53+'Saint Mary''s Reno'!BH75+'Saint Mary''s Reno'!BH90+'North Vista'!BH15+'North Vista'!BH33+'Dallas Regional'!BH13+'Riverview &amp; Gadsden'!BH13+'Riverview &amp; Gadsden'!BH29+'Saint Clare''s'!BH13+Landmark!BH13+'Saint Mary''s Passaic'!BH19+'Southern Regional'!BH13+Lehigh!BH13+'St Michael''s'!BH37+'Reddy Dev.'!BH13+Mission!BH13+Coshocton!BH13+'Garden City'!BH13+'Garden City'!BH29+'Garden City'!BH45+Suburban!BH19+Suburban!BH41+'Lake Huron'!BH19+'Lake Huron'!BH41+'Providence &amp; St John'!BH13+'Providence &amp; St John'!BH29+'East Liverpool'!BH19+'East Liverpool'!BH41+'East Liverpool'!BH63+'East Liverpool'!BH85+'St Joe &amp; St Mary''s'!BH13+'St Joe &amp; St Mary''s'!BH29+'St Joe &amp; St Mary''s'!BH45+'St Joe &amp; St Mary''s'!BH61+'St Joe &amp; St Mary''s'!BH77+'St Joe &amp; St Mary''s'!BH93+'St Joe &amp; St Mary''s'!BH109+Illinois!BH13+Illinois!BH29+Illinois!BH45+Illinois!BH61+Illinois!BH77+Illinois!BH93+Illinois!BH109+Illinois!BH125+Illinois!BH141+Illinois!BH157+Illinois!BH173+Illinois!BH189</f>
        <v/>
      </c>
      <c r="BL328" s="182">
        <f>BL14+BL30+BL46+BL63+BL79+BL95+BL111+BL127+BL143+BL159+BL185+BL201+BL217+BL233+BL249+BL265+BL281+BL297+BL313+Centinela!BI25+Centinela!BI49+Centinela!BI73+'Encino-Garden Grove'!BI64+'Encino-Garden Grove'!BI130+'St. Francis'!BI25+'St. Francis'!BI38+'St. Francis'!BI51+Alvarado!BI25+Pampa!BI13+Roxborough!BI13+'Lower Bucks'!BI26+'Dallas Medical Center'!BI13+Harlingen!BI13+Knapp!BI13+Knapp!BI28+Glendora!BI13+RHRI!BI13+Monroe!BI13+'Saint Mary''s Reno'!BI19+'Saint Mary''s Reno'!BI53+'Saint Mary''s Reno'!BI75+'Saint Mary''s Reno'!BI90+'North Vista'!BI15+'North Vista'!BI33+'Dallas Regional'!BI13+'Riverview &amp; Gadsden'!BI13+'Riverview &amp; Gadsden'!BI29+'Saint Clare''s'!BI13+Landmark!BI13+'Saint Mary''s Passaic'!BI19+'Southern Regional'!BI13+Lehigh!BI13+'St Michael''s'!BI37+'Reddy Dev.'!BI13+Mission!BI13+Coshocton!BI13+'Garden City'!BI13+'Garden City'!BI29+'Garden City'!BI45+Suburban!BI19+Suburban!BI41+'Lake Huron'!BI19+'Lake Huron'!BI41+'Providence &amp; St John'!BI13+'Providence &amp; St John'!BI29+'East Liverpool'!BI19+'East Liverpool'!BI41+'East Liverpool'!BI63+'East Liverpool'!BI85+'St Joe &amp; St Mary''s'!BI13+'St Joe &amp; St Mary''s'!BI29+'St Joe &amp; St Mary''s'!BI45+'St Joe &amp; St Mary''s'!BI61+'St Joe &amp; St Mary''s'!BI77+'St Joe &amp; St Mary''s'!BI93+'St Joe &amp; St Mary''s'!BI109+Illinois!BI13+Illinois!BI29+Illinois!BI45+Illinois!BI61+Illinois!BI77+Illinois!BI93+Illinois!BI109+Illinois!BI125+Illinois!BI141+Illinois!BI157+Illinois!BI173+Illinois!BI189</f>
        <v/>
      </c>
      <c r="BM328" s="182">
        <f>BM14+BM30+BM46+BM63+BM79+BM95+BM111+BM127+BM143+BM159+BM185+BM201+BM217+BM233+BM249+BM265+BM281+BM297+BM313+Centinela!BJ25+Centinela!BJ49+Centinela!BJ73+'Encino-Garden Grove'!BJ64+'Encino-Garden Grove'!BJ130+'St. Francis'!BJ25+'St. Francis'!BJ38+'St. Francis'!BJ51+Alvarado!BJ25+Pampa!BJ13+Roxborough!BJ13+'Lower Bucks'!BJ26+'Dallas Medical Center'!BJ13+Harlingen!BJ13+Knapp!BJ13+Knapp!BJ28+Glendora!BJ13+RHRI!BJ13+Monroe!BJ13+'Saint Mary''s Reno'!BJ19+'Saint Mary''s Reno'!BJ53+'Saint Mary''s Reno'!BJ75+'Saint Mary''s Reno'!BJ90+'North Vista'!BJ15+'North Vista'!BJ33+'Dallas Regional'!BJ13+'Riverview &amp; Gadsden'!BJ13+'Riverview &amp; Gadsden'!BJ29+'Saint Clare''s'!BJ13+Landmark!BJ13+'Saint Mary''s Passaic'!BJ19+'Southern Regional'!BJ13+Lehigh!BJ13+'St Michael''s'!BJ37+'Reddy Dev.'!BJ13+Mission!BJ13+Coshocton!BJ13+'Garden City'!BJ13+'Garden City'!BJ29+'Garden City'!BJ45+Suburban!BJ19+Suburban!BJ41+'Lake Huron'!BJ19+'Lake Huron'!BJ41+'Providence &amp; St John'!BJ13+'Providence &amp; St John'!BJ29+'East Liverpool'!BJ19+'East Liverpool'!BJ41+'East Liverpool'!BJ63+'East Liverpool'!BJ85+'St Joe &amp; St Mary''s'!BJ13+'St Joe &amp; St Mary''s'!BJ29+'St Joe &amp; St Mary''s'!BJ45+'St Joe &amp; St Mary''s'!BJ61+'St Joe &amp; St Mary''s'!BJ77+'St Joe &amp; St Mary''s'!BJ93+'St Joe &amp; St Mary''s'!BJ109+Illinois!BJ13+Illinois!BJ29+Illinois!BJ45+Illinois!BJ61+Illinois!BJ77+Illinois!BJ93+Illinois!BJ109+Illinois!BJ125+Illinois!BJ141+Illinois!BJ157+Illinois!BJ173+Illinois!BJ189</f>
        <v/>
      </c>
      <c r="BN328" s="182">
        <f>BN14+BN30+BN46+BN63+BN79+BN95+BN111+BN127+BN143+BN159+BN185+BN201+BN217+BN233+BN249+BN265+BN281+BN297+BN313+Centinela!BK25+Centinela!BK49+Centinela!BK73+'Encino-Garden Grove'!BK64+'Encino-Garden Grove'!BK130+'St. Francis'!BK25+'St. Francis'!BK38+'St. Francis'!BK51+Alvarado!BK25+Pampa!BK13+Roxborough!BK13+'Lower Bucks'!BK26+'Dallas Medical Center'!BK13+Harlingen!BK13+Knapp!BK13+Knapp!BK28+Glendora!BK13+RHRI!BK13+Monroe!BK13+'Saint Mary''s Reno'!BK19+'Saint Mary''s Reno'!BK53+'Saint Mary''s Reno'!BK75+'Saint Mary''s Reno'!BK90+'North Vista'!BK15+'North Vista'!BK33+'Dallas Regional'!BK13+'Riverview &amp; Gadsden'!BK13+'Riverview &amp; Gadsden'!BK29+'Saint Clare''s'!BK13+Landmark!BK13+'Saint Mary''s Passaic'!BK19+'Southern Regional'!BK13+Lehigh!BK13+'St Michael''s'!BK37+'Reddy Dev.'!BK13+Mission!BK13+Coshocton!BK13+'Garden City'!BK13+'Garden City'!BK29+'Garden City'!BK45+Suburban!BK19+Suburban!BK41+'Lake Huron'!BK19+'Lake Huron'!BK41+'Providence &amp; St John'!BK13+'Providence &amp; St John'!BK29+'East Liverpool'!BK19+'East Liverpool'!BK41+'East Liverpool'!BK63+'East Liverpool'!BK85+'St Joe &amp; St Mary''s'!BK13+'St Joe &amp; St Mary''s'!BK29+'St Joe &amp; St Mary''s'!BK45+'St Joe &amp; St Mary''s'!BK61+'St Joe &amp; St Mary''s'!BK77+'St Joe &amp; St Mary''s'!BK93+'St Joe &amp; St Mary''s'!BK109+Illinois!BK13+Illinois!BK29+Illinois!BK45+Illinois!BK61+Illinois!BK77+Illinois!BK93+Illinois!BK109+Illinois!BK125+Illinois!BK141+Illinois!BK157+Illinois!BK173+Illinois!BK189</f>
        <v/>
      </c>
      <c r="BO328" s="182">
        <f>BO14+BO30+BO46+BO63+BO79+BO95+BO111+BO127+BO143+BO159+BO185+BO201+BO217+BO233+BO249+BO265+BO281+BO297+BO313+Centinela!BL25+Centinela!BL49+Centinela!BL73+'Encino-Garden Grove'!BL64+'Encino-Garden Grove'!BL130+'St. Francis'!BL25+'St. Francis'!BL38+'St. Francis'!BL51+Alvarado!BL25+Pampa!BL13+Roxborough!BL13+'Lower Bucks'!BL26+'Dallas Medical Center'!BL13+Harlingen!BL13+Knapp!BL13+Knapp!BL28+Glendora!BL13+RHRI!BL13+Monroe!BL13+'Saint Mary''s Reno'!BL19+'Saint Mary''s Reno'!BL53+'Saint Mary''s Reno'!BL75+'Saint Mary''s Reno'!BL90+'North Vista'!BL15+'North Vista'!BL33+'Dallas Regional'!BL13+'Riverview &amp; Gadsden'!BL13+'Riverview &amp; Gadsden'!BL29+'Saint Clare''s'!BL13+Landmark!BL13+'Saint Mary''s Passaic'!BL19+'Southern Regional'!BL13+Lehigh!BL13+'St Michael''s'!BL37+'Reddy Dev.'!BL13+Mission!BL13+Coshocton!BL13+'Garden City'!BL13+'Garden City'!BL29+'Garden City'!BL45+Suburban!BL19+Suburban!BL41+'Lake Huron'!BL19+'Lake Huron'!BL41+'Providence &amp; St John'!BL13+'Providence &amp; St John'!BL29+'East Liverpool'!BL19+'East Liverpool'!BL41+'East Liverpool'!BL63+'East Liverpool'!BL85+'St Joe &amp; St Mary''s'!BL13+'St Joe &amp; St Mary''s'!BL29+'St Joe &amp; St Mary''s'!BL45+'St Joe &amp; St Mary''s'!BL61+'St Joe &amp; St Mary''s'!BL77+'St Joe &amp; St Mary''s'!BL93+'St Joe &amp; St Mary''s'!BL109+Illinois!BL13+Illinois!BL29+Illinois!BL45+Illinois!BL61+Illinois!BL77+Illinois!BL93+Illinois!BL109+Illinois!BL125+Illinois!BL141+Illinois!BL157+Illinois!BL173+Illinois!BL189</f>
        <v/>
      </c>
      <c r="BP328" s="182">
        <f>BP14+BP30+BP46+BP63+BP79+BP95+BP111+BP127+BP143+BP159+BP185+BP201+BP217+BP233+BP249+BP265+BP281+BP297+BP313+Centinela!BM25+Centinela!BM49+Centinela!BM73+'Encino-Garden Grove'!BM64+'Encino-Garden Grove'!BM130+'St. Francis'!BM25+'St. Francis'!BM38+'St. Francis'!BM51+Alvarado!BM25+Pampa!BM13+Roxborough!BM13+'Lower Bucks'!BM26+'Dallas Medical Center'!BM13+Harlingen!BM13+Knapp!BM13+Knapp!BM28+Glendora!BM13+RHRI!BM13+Monroe!BM13+'Saint Mary''s Reno'!BM19+'Saint Mary''s Reno'!BM53+'Saint Mary''s Reno'!BM75+'Saint Mary''s Reno'!BM90+'North Vista'!BM15+'North Vista'!BM33+'Dallas Regional'!BM13+'Riverview &amp; Gadsden'!BM13+'Riverview &amp; Gadsden'!BM29+'Saint Clare''s'!BM13+Landmark!BM13+'Saint Mary''s Passaic'!BM19+'Southern Regional'!BM13+Lehigh!BM13+'St Michael''s'!BM37+'Reddy Dev.'!BM13+Mission!BM13+Coshocton!BM13+'Garden City'!BM13+'Garden City'!BM29+'Garden City'!BM45+Suburban!BM19+Suburban!BM41+'Lake Huron'!BM19+'Lake Huron'!BM41+'Providence &amp; St John'!BM13+'Providence &amp; St John'!BM29+'East Liverpool'!BM19+'East Liverpool'!BM41+'East Liverpool'!BM63+'East Liverpool'!BM85+'St Joe &amp; St Mary''s'!BM13+'St Joe &amp; St Mary''s'!BM29+'St Joe &amp; St Mary''s'!BM45+'St Joe &amp; St Mary''s'!BM61+'St Joe &amp; St Mary''s'!BM77+'St Joe &amp; St Mary''s'!BM93+'St Joe &amp; St Mary''s'!BM109+Illinois!BM13+Illinois!BM29+Illinois!BM45+Illinois!BM61+Illinois!BM77+Illinois!BM93+Illinois!BM109+Illinois!BM125+Illinois!BM141+Illinois!BM157+Illinois!BM173+Illinois!BM189</f>
        <v/>
      </c>
      <c r="BQ328" s="182">
        <f>BQ14+BQ30+BQ46+BQ63+BQ79+BQ95+BQ111+BQ127+BQ143+BQ159+BQ185+BQ201+BQ217+BQ233+BQ249+BQ265+BQ281+BQ297+BQ313+Centinela!BN25+Centinela!BN49+Centinela!BN73+'Encino-Garden Grove'!BN64+'Encino-Garden Grove'!BN130+'St. Francis'!BN25+'St. Francis'!BN38+'St. Francis'!BN51+Alvarado!BN25+Pampa!BN13+Roxborough!BN13+'Lower Bucks'!BN26+'Dallas Medical Center'!BN13+Harlingen!BN13+Knapp!BN13+Knapp!BN28+Glendora!BN13+RHRI!BN13+Monroe!BN13+'Saint Mary''s Reno'!BN19+'Saint Mary''s Reno'!BN53+'Saint Mary''s Reno'!BN75+'Saint Mary''s Reno'!BN90+'North Vista'!BN15+'North Vista'!BN33+'Dallas Regional'!BN13+'Riverview &amp; Gadsden'!BN13+'Riverview &amp; Gadsden'!BN29+'Saint Clare''s'!BN13+Landmark!BN13+'Saint Mary''s Passaic'!BN19+'Southern Regional'!BN13+Lehigh!BN13+'St Michael''s'!BN37+'Reddy Dev.'!BN13+Mission!BN13+Coshocton!BN13+'Garden City'!BN13+'Garden City'!BN29+'Garden City'!BN45+Suburban!BN19+Suburban!BN41+'Lake Huron'!BN19+'Lake Huron'!BN41+'Providence &amp; St John'!BN13+'Providence &amp; St John'!BN29+'East Liverpool'!BN19+'East Liverpool'!BN41+'East Liverpool'!BN63+'East Liverpool'!BN85+'St Joe &amp; St Mary''s'!BN13+'St Joe &amp; St Mary''s'!BN29+'St Joe &amp; St Mary''s'!BN45+'St Joe &amp; St Mary''s'!BN61+'St Joe &amp; St Mary''s'!BN77+'St Joe &amp; St Mary''s'!BN93+'St Joe &amp; St Mary''s'!BN109+Illinois!BN13+Illinois!BN29+Illinois!BN45+Illinois!BN61+Illinois!BN77+Illinois!BN93+Illinois!BN109+Illinois!BN125+Illinois!BN141+Illinois!BN157+Illinois!BN173+Illinois!BN189</f>
        <v/>
      </c>
      <c r="BR328" s="182">
        <f>BR14+BR30+BR46+BR63+BR79+BR95+BR111+BR127+BR143+BR159+BR185+BR201+BR217+BR233+BR249+BR265+BR281+BR297+BR313+Centinela!BO25+Centinela!BO49+Centinela!BO73+'Encino-Garden Grove'!BO64+'Encino-Garden Grove'!BO130+'St. Francis'!BO25+'St. Francis'!BO38+'St. Francis'!BO51+Alvarado!BO25+Pampa!BO13+Roxborough!BO13+'Lower Bucks'!BO26+'Dallas Medical Center'!BO13+Harlingen!BO13+Knapp!BO13+Knapp!BO28+Glendora!BO13+RHRI!BO13+Monroe!BO13+'Saint Mary''s Reno'!BO19+'Saint Mary''s Reno'!BO53+'Saint Mary''s Reno'!BO75+'Saint Mary''s Reno'!BO90+'North Vista'!BO15+'North Vista'!BO33+'Dallas Regional'!BO13+'Riverview &amp; Gadsden'!BO13+'Riverview &amp; Gadsden'!BO29+'Saint Clare''s'!BO13+Landmark!BO13+'Saint Mary''s Passaic'!BO19+'Southern Regional'!BO13+Lehigh!BO13+'St Michael''s'!BO37+'Reddy Dev.'!BO13+Mission!BO13+Coshocton!BO13+'Garden City'!BO13+'Garden City'!BO29+'Garden City'!BO45+Suburban!BO19+Suburban!BO41+'Lake Huron'!BO19+'Lake Huron'!BO41+'Providence &amp; St John'!BO13+'Providence &amp; St John'!BO29+'East Liverpool'!BO19+'East Liverpool'!BO41+'East Liverpool'!BO63+'East Liverpool'!BO85+'St Joe &amp; St Mary''s'!BO13+'St Joe &amp; St Mary''s'!BO29+'St Joe &amp; St Mary''s'!BO45+'St Joe &amp; St Mary''s'!BO61+'St Joe &amp; St Mary''s'!BO77+'St Joe &amp; St Mary''s'!BO93+'St Joe &amp; St Mary''s'!BO109+Illinois!BO13+Illinois!BO29+Illinois!BO45+Illinois!BO61+Illinois!BO77+Illinois!BO93+Illinois!BO109+Illinois!BO125+Illinois!BO141+Illinois!BO157+Illinois!BO173+Illinois!BO189</f>
        <v/>
      </c>
      <c r="BS328" s="182">
        <f>BS14+BS30+BS46+BS63+BS79+BS95+BS111+BS127+BS143+BS159+BS185+BS201+BS217+BS233+BS249+BS265+BS281+BS297+BS313+Centinela!BP25+Centinela!BP49+Centinela!BP73+'Encino-Garden Grove'!BP64+'Encino-Garden Grove'!BP130+'St. Francis'!BP25+'St. Francis'!BP38+'St. Francis'!BP51+Alvarado!BP25+Pampa!BP13+Roxborough!BP13+'Lower Bucks'!BP26+'Dallas Medical Center'!BP13+Harlingen!BP13+Knapp!BP13+Knapp!BP28+Glendora!BP13+RHRI!BP13+Monroe!BP13+'Saint Mary''s Reno'!BP19+'Saint Mary''s Reno'!BP53+'Saint Mary''s Reno'!BP75+'Saint Mary''s Reno'!BP90+'North Vista'!BP15+'North Vista'!BP33+'Dallas Regional'!BP13+'Riverview &amp; Gadsden'!BP13+'Riverview &amp; Gadsden'!BP29+'Saint Clare''s'!BP13+Landmark!BP13+'Saint Mary''s Passaic'!BP19+'Southern Regional'!BP13+Lehigh!BP13+'St Michael''s'!BP37+'Reddy Dev.'!BP13+Mission!BP13+Coshocton!BP13+'Garden City'!BP13+'Garden City'!BP29+'Garden City'!BP45+Suburban!BP19+Suburban!BP41+'Lake Huron'!BP19+'Lake Huron'!BP41+'Providence &amp; St John'!BP13+'Providence &amp; St John'!BP29+'East Liverpool'!BP19+'East Liverpool'!BP41+'East Liverpool'!BP63+'East Liverpool'!BP85+'St Joe &amp; St Mary''s'!BP13+'St Joe &amp; St Mary''s'!BP29+'St Joe &amp; St Mary''s'!BP45+'St Joe &amp; St Mary''s'!BP61+'St Joe &amp; St Mary''s'!BP77+'St Joe &amp; St Mary''s'!BP93+'St Joe &amp; St Mary''s'!BP109+Illinois!BP13+Illinois!BP29+Illinois!BP45+Illinois!BP61+Illinois!BP77+Illinois!BP93+Illinois!BP109+Illinois!BP125+Illinois!BP141+Illinois!BP157+Illinois!BP173+Illinois!BP189</f>
        <v/>
      </c>
      <c r="BT328" s="182">
        <f>BT14+BT30+BT46+BT63+BT79+BT95+BT111+BT127+BT143+BT159+BT185+BT201+BT217+BT233+BT249+BT265+BT281+BT297+BT313+Centinela!BQ25+Centinela!BQ49+Centinela!BQ73+'Encino-Garden Grove'!BQ64+'Encino-Garden Grove'!BQ130+'St. Francis'!BQ25+'St. Francis'!BQ38+'St. Francis'!BQ51+Alvarado!BQ25+Pampa!BQ13+Roxborough!BQ13+'Lower Bucks'!BQ26+'Dallas Medical Center'!BQ13+Harlingen!BQ13+Knapp!BQ13+Knapp!BQ28+Glendora!BQ13+RHRI!BQ13+Monroe!BQ13+'Saint Mary''s Reno'!BQ19+'Saint Mary''s Reno'!BQ53+'Saint Mary''s Reno'!BQ75+'Saint Mary''s Reno'!BQ90+'North Vista'!BQ15+'North Vista'!BQ33+'Dallas Regional'!BQ13+'Riverview &amp; Gadsden'!BQ13+'Riverview &amp; Gadsden'!BQ29+'Saint Clare''s'!BQ13+Landmark!BQ13+'Saint Mary''s Passaic'!BQ19+'Southern Regional'!BQ13+Lehigh!BQ13+'St Michael''s'!BQ37+'Reddy Dev.'!BQ13+Mission!BQ13+Coshocton!BQ13+'Garden City'!BQ13+'Garden City'!BQ29+'Garden City'!BQ45+Suburban!BQ19+Suburban!BQ41+'Lake Huron'!BQ19+'Lake Huron'!BQ41+'Providence &amp; St John'!BQ13+'Providence &amp; St John'!BQ29+'East Liverpool'!BQ19+'East Liverpool'!BQ41+'East Liverpool'!BQ63+'East Liverpool'!BQ85+'St Joe &amp; St Mary''s'!BQ13+'St Joe &amp; St Mary''s'!BQ29+'St Joe &amp; St Mary''s'!BQ45+'St Joe &amp; St Mary''s'!BQ61+'St Joe &amp; St Mary''s'!BQ77+'St Joe &amp; St Mary''s'!BQ93+'St Joe &amp; St Mary''s'!BQ109+Illinois!BQ13+Illinois!BQ29+Illinois!BQ45+Illinois!BQ61+Illinois!BQ77+Illinois!BQ93+Illinois!BQ109+Illinois!BQ125+Illinois!BQ141+Illinois!BQ157+Illinois!BQ173+Illinois!BQ189</f>
        <v/>
      </c>
      <c r="BU328" s="182">
        <f>BU14+BU30+BU46+BU63+BU79+BU95+BU111+BU127+BU143+BU159+BU185+BU201+BU217+BU233+BU249+BU265+BU281+BU297+BU313+Centinela!BR25+Centinela!BR49+Centinela!BR73+'Encino-Garden Grove'!BR64+'Encino-Garden Grove'!BR130+'St. Francis'!BR25+'St. Francis'!BR38+'St. Francis'!BR51+Alvarado!BR25+Pampa!BR13+Roxborough!BR13+'Lower Bucks'!BR26+'Dallas Medical Center'!BR13+Harlingen!BR13+Knapp!BR13+Knapp!BR28+Glendora!BR13+RHRI!BR13+Monroe!BR13+'Saint Mary''s Reno'!BR19+'Saint Mary''s Reno'!BR53+'Saint Mary''s Reno'!BR75+'Saint Mary''s Reno'!BR90+'North Vista'!BR15+'North Vista'!BR33+'Dallas Regional'!BR13+'Riverview &amp; Gadsden'!BR13+'Riverview &amp; Gadsden'!BR29+'Saint Clare''s'!BR13+Landmark!BR13+'Saint Mary''s Passaic'!BR19+'Southern Regional'!BR13+Lehigh!BR13+'St Michael''s'!BR37+'Reddy Dev.'!BR13+Mission!BR13+Coshocton!BR13+'Garden City'!BR13+'Garden City'!BR29+'Garden City'!BR45+Suburban!BR19+Suburban!BR41+'Lake Huron'!BR19+'Lake Huron'!BR41+'Providence &amp; St John'!BR13+'Providence &amp; St John'!BR29+'East Liverpool'!BR19+'East Liverpool'!BR41+'East Liverpool'!BR63+'East Liverpool'!BR85+'St Joe &amp; St Mary''s'!BR13+'St Joe &amp; St Mary''s'!BR29+'St Joe &amp; St Mary''s'!BR45+'St Joe &amp; St Mary''s'!BR61+'St Joe &amp; St Mary''s'!BR77+'St Joe &amp; St Mary''s'!BR93+'St Joe &amp; St Mary''s'!BR109+Illinois!BR13+Illinois!BR29+Illinois!BR45+Illinois!BR61+Illinois!BR77+Illinois!BR93+Illinois!BR109+Illinois!BR125+Illinois!BR141+Illinois!BR157+Illinois!BR173+Illinois!BR189</f>
        <v/>
      </c>
      <c r="BV328" s="182">
        <f>BV14+BV30+BV46+BV63+BV79+BV95+BV111+BV127+BV143+BV159+BV185+BV201+BV217+BV233+BV249+BV265+BV281+BV297+BV313+Centinela!BS25+Centinela!BS49+Centinela!BS73+'Encino-Garden Grove'!BS64+'Encino-Garden Grove'!BS130+'St. Francis'!BS25+'St. Francis'!BS38+'St. Francis'!BS51+Alvarado!BS25+Pampa!BS13+Roxborough!BS13+'Lower Bucks'!BS26+'Dallas Medical Center'!BS13+Harlingen!BS13+Knapp!BS13+Knapp!BS28+Glendora!BS13+RHRI!BS13+Monroe!BS13+'Saint Mary''s Reno'!BS19+'Saint Mary''s Reno'!BS53+'Saint Mary''s Reno'!BS75+'Saint Mary''s Reno'!BS90+'North Vista'!BS15+'North Vista'!BS33+'Dallas Regional'!BS13+'Riverview &amp; Gadsden'!BS13+'Riverview &amp; Gadsden'!BS29+'Saint Clare''s'!BS13+Landmark!BS13+'Saint Mary''s Passaic'!BS19+'Southern Regional'!BS13+Lehigh!BS13+'St Michael''s'!BS37+'Reddy Dev.'!BS13+Mission!BS13+Coshocton!BS13+'Garden City'!BS13+'Garden City'!BS29+'Garden City'!BS45+Suburban!BS19+Suburban!BS41+'Lake Huron'!BS19+'Lake Huron'!BS41+'Providence &amp; St John'!BS13+'Providence &amp; St John'!BS29+'East Liverpool'!BS19+'East Liverpool'!BS41+'East Liverpool'!BS63+'East Liverpool'!BS85+'St Joe &amp; St Mary''s'!BS13+'St Joe &amp; St Mary''s'!BS29+'St Joe &amp; St Mary''s'!BS45+'St Joe &amp; St Mary''s'!BS61+'St Joe &amp; St Mary''s'!BS77+'St Joe &amp; St Mary''s'!BS93+'St Joe &amp; St Mary''s'!BS109+Illinois!BS13+Illinois!BS29+Illinois!BS45+Illinois!BS61+Illinois!BS77+Illinois!BS93+Illinois!BS109+Illinois!BS125+Illinois!BS141+Illinois!BS157+Illinois!BS173+Illinois!BS189</f>
        <v/>
      </c>
      <c r="BW328" s="182">
        <f>BW14+BW30+BW46+BW63+BW79+BW95+BW111+BW127+BW143+BW159+BW185+BW201+BW217+BW233+BW249+BW265+BW281+BW297+BW313+Centinela!BT25+Centinela!BT49+Centinela!BT73+'Encino-Garden Grove'!BT64+'Encino-Garden Grove'!BT130+'St. Francis'!BT25+'St. Francis'!BT38+'St. Francis'!BT51+Alvarado!BT25+Pampa!BT13+Roxborough!BT13+'Lower Bucks'!BT26+'Dallas Medical Center'!BT13+Harlingen!BT13+Knapp!BT13+Knapp!BT28+Glendora!BT13+RHRI!BT13+Monroe!BT13+'Saint Mary''s Reno'!BT19+'Saint Mary''s Reno'!BT53+'Saint Mary''s Reno'!BT75+'Saint Mary''s Reno'!BT90+'North Vista'!BT15+'North Vista'!BT33+'Dallas Regional'!BT13+'Riverview &amp; Gadsden'!BT13+'Riverview &amp; Gadsden'!BT29+'Saint Clare''s'!BT13+Landmark!BT13+'Saint Mary''s Passaic'!BT19+'Southern Regional'!BT13+Lehigh!BT13+'St Michael''s'!BT37+'Reddy Dev.'!BT13+Mission!BT13+Coshocton!BT13+'Garden City'!BT13+'Garden City'!BT29+'Garden City'!BT45+Suburban!BT19+Suburban!BT41+'Lake Huron'!BT19+'Lake Huron'!BT41+'Providence &amp; St John'!BT13+'Providence &amp; St John'!BT29+'East Liverpool'!BT19+'East Liverpool'!BT41+'East Liverpool'!BT63+'East Liverpool'!BT85+'St Joe &amp; St Mary''s'!BT13+'St Joe &amp; St Mary''s'!BT29+'St Joe &amp; St Mary''s'!BT45+'St Joe &amp; St Mary''s'!BT61+'St Joe &amp; St Mary''s'!BT77+'St Joe &amp; St Mary''s'!BT93+'St Joe &amp; St Mary''s'!BT109+Illinois!BT13+Illinois!BT29+Illinois!BT45+Illinois!BT61+Illinois!BT77+Illinois!BT93+Illinois!BT109+Illinois!BT125+Illinois!BT141+Illinois!BT157+Illinois!BT173+Illinois!BT189</f>
        <v/>
      </c>
      <c r="BX328" s="182">
        <f>BX14+BX30+BX46+BX63+BX79+BX95+BX111+BX127+BX143+BX159+BX185+BX201+BX217+BX233+BX249+BX265+BX281+BX297+BX313+Centinela!BU25+Centinela!BU49+Centinela!BU73+'Encino-Garden Grove'!BU64+'Encino-Garden Grove'!BU130+'St. Francis'!BU25+'St. Francis'!BU38+'St. Francis'!BU51+Alvarado!BU25+Pampa!BU13+Roxborough!BU13+'Lower Bucks'!BU26+'Dallas Medical Center'!BU13+Harlingen!BU13+Knapp!BU13+Knapp!BU28+Glendora!BU13+RHRI!BU13+Monroe!BU13+'Saint Mary''s Reno'!BU19+'Saint Mary''s Reno'!BU53+'Saint Mary''s Reno'!BU75+'Saint Mary''s Reno'!BU90+'North Vista'!BU15+'North Vista'!BU33+'Dallas Regional'!BU13+'Riverview &amp; Gadsden'!BU13+'Riverview &amp; Gadsden'!BU29+'Saint Clare''s'!BU13+Landmark!BU13+'Saint Mary''s Passaic'!BU19+'Southern Regional'!BU13+Lehigh!BU13+'St Michael''s'!BU37+'Reddy Dev.'!BU13+Mission!BU13+Coshocton!BU13+'Garden City'!BU13+'Garden City'!BU29+'Garden City'!BU45+Suburban!BU19+Suburban!BU41+'Lake Huron'!BU19+'Lake Huron'!BU41+'Providence &amp; St John'!BU13+'Providence &amp; St John'!BU29+'East Liverpool'!BU19+'East Liverpool'!BU41+'East Liverpool'!BU63+'East Liverpool'!BU85+'St Joe &amp; St Mary''s'!BU13+'St Joe &amp; St Mary''s'!BU29+'St Joe &amp; St Mary''s'!BU45+'St Joe &amp; St Mary''s'!BU61+'St Joe &amp; St Mary''s'!BU77+'St Joe &amp; St Mary''s'!BU93+'St Joe &amp; St Mary''s'!BU109+Illinois!BU13+Illinois!BU29+Illinois!BU45+Illinois!BU61+Illinois!BU77+Illinois!BU93+Illinois!BU109+Illinois!BU125+Illinois!BU141+Illinois!BU157+Illinois!BU173+Illinois!BU189</f>
        <v/>
      </c>
      <c r="BY328" s="182">
        <f>BY14+BY30+BY46+BY63+BY79+BY95+BY111+BY127+BY143+BY159+BY185+BY201+BY217+BY233+BY249+BY265+BY281+BY297+BY313+Centinela!BV25+Centinela!BV49+Centinela!BV73+'Encino-Garden Grove'!BV64+'Encino-Garden Grove'!BV130+'St. Francis'!BV25+'St. Francis'!BV38+'St. Francis'!BV51+Alvarado!BV25+Pampa!BV13+Roxborough!BV13+'Lower Bucks'!BV26+'Dallas Medical Center'!BV13+Harlingen!BV13+Knapp!BV13+Knapp!BV28+Glendora!BV13+RHRI!BV13+Monroe!BV13+'Saint Mary''s Reno'!BV19+'Saint Mary''s Reno'!BV53+'Saint Mary''s Reno'!BV75+'Saint Mary''s Reno'!BV90+'North Vista'!BV15+'North Vista'!BV33+'Dallas Regional'!BV13+'Riverview &amp; Gadsden'!BV13+'Riverview &amp; Gadsden'!BV29+'Saint Clare''s'!BV13+Landmark!BV13+'Saint Mary''s Passaic'!BV19+'Southern Regional'!BV13+Lehigh!BV13+'St Michael''s'!BV37+'Reddy Dev.'!BV13+Mission!BV13+Coshocton!BV13+'Garden City'!BV13+'Garden City'!BV29+'Garden City'!BV45+Suburban!BV19+Suburban!BV41+'Lake Huron'!BV19+'Lake Huron'!BV41+'Providence &amp; St John'!BV13+'Providence &amp; St John'!BV29+'East Liverpool'!BV19+'East Liverpool'!BV41+'East Liverpool'!BV63+'East Liverpool'!BV85+'St Joe &amp; St Mary''s'!BV13+'St Joe &amp; St Mary''s'!BV29+'St Joe &amp; St Mary''s'!BV45+'St Joe &amp; St Mary''s'!BV61+'St Joe &amp; St Mary''s'!BV77+'St Joe &amp; St Mary''s'!BV93+'St Joe &amp; St Mary''s'!BV109+Illinois!BV13+Illinois!BV29+Illinois!BV45+Illinois!BV61+Illinois!BV77+Illinois!BV93+Illinois!BV109+Illinois!BV125+Illinois!BV141+Illinois!BV157+Illinois!BV173+Illinois!BV189</f>
        <v/>
      </c>
      <c r="BZ328" s="182">
        <f>BZ14+BZ30+BZ46+BZ63+BZ79+BZ95+BZ111+BZ127+BZ143+BZ159+BZ185+BZ201+BZ217+BZ233+BZ249+BZ265+BZ281+BZ297+BZ313+Centinela!BW25+Centinela!BW49+Centinela!BW73+'Encino-Garden Grove'!BW64+'Encino-Garden Grove'!BW130+'St. Francis'!BW25+'St. Francis'!BW38+'St. Francis'!BW51+Alvarado!BW25+Pampa!BW13+Roxborough!BW13+'Lower Bucks'!BW26+'Dallas Medical Center'!BW13+Harlingen!BW13+Knapp!BW13+Knapp!BW28+Glendora!BW13+RHRI!BW13+Monroe!BW13+'Saint Mary''s Reno'!BW19+'Saint Mary''s Reno'!BW53+'Saint Mary''s Reno'!BW75+'Saint Mary''s Reno'!BW90+'North Vista'!BW15+'North Vista'!BW33+'Dallas Regional'!BW13+'Riverview &amp; Gadsden'!BW13+'Riverview &amp; Gadsden'!BW29+'Saint Clare''s'!BW13+Landmark!BW13+'Saint Mary''s Passaic'!BW19+'Southern Regional'!BW13+Lehigh!BW13+'St Michael''s'!BW37+'Reddy Dev.'!BW13+Mission!BW13+Coshocton!BW13+'Garden City'!BW13+'Garden City'!BW29+'Garden City'!BW45+Suburban!BW19+Suburban!BW41+'Lake Huron'!BW19+'Lake Huron'!BW41+'Providence &amp; St John'!BW13+'Providence &amp; St John'!BW29+'East Liverpool'!BW19+'East Liverpool'!BW41+'East Liverpool'!BW63+'East Liverpool'!BW85+'St Joe &amp; St Mary''s'!BW13+'St Joe &amp; St Mary''s'!BW29+'St Joe &amp; St Mary''s'!BW45+'St Joe &amp; St Mary''s'!BW61+'St Joe &amp; St Mary''s'!BW77+'St Joe &amp; St Mary''s'!BW93+'St Joe &amp; St Mary''s'!BW109+Illinois!BW13+Illinois!BW29+Illinois!BW45+Illinois!BW61+Illinois!BW77+Illinois!BW93+Illinois!BW109+Illinois!BW125+Illinois!BW141+Illinois!BW157+Illinois!BW173+Illinois!BW189</f>
        <v/>
      </c>
      <c r="CA328" s="182">
        <f>CA14+CA30+CA46+CA63+CA79+CA95+CA111+CA127+CA143+CA159+CA185+CA201+CA217+CA233+CA249+CA265+CA281+CA297+CA313+Centinela!BX25+Centinela!BX49+Centinela!BX73+'Encino-Garden Grove'!BX64+'Encino-Garden Grove'!BX130+'St. Francis'!BX25+'St. Francis'!BX38+'St. Francis'!BX51+Alvarado!BX25+Pampa!BX13+Roxborough!BX13+'Lower Bucks'!BX26+'Dallas Medical Center'!BX13+Harlingen!BX13+Knapp!BX13+Knapp!BX28+Glendora!BX13+RHRI!BX13+Monroe!BX13+'Saint Mary''s Reno'!BX19+'Saint Mary''s Reno'!BX53+'Saint Mary''s Reno'!BX75+'Saint Mary''s Reno'!BX90+'North Vista'!BX15+'North Vista'!BX33+'Dallas Regional'!BX13+'Riverview &amp; Gadsden'!BX13+'Riverview &amp; Gadsden'!BX29+'Saint Clare''s'!BX13+Landmark!BX13+'Saint Mary''s Passaic'!BX19+'Southern Regional'!BX13+Lehigh!BX13+'St Michael''s'!BX37+'Reddy Dev.'!BX13+Mission!BX13+Coshocton!BX13+'Garden City'!BX13+'Garden City'!BX29+'Garden City'!BX45+Suburban!BX19+Suburban!BX41+'Lake Huron'!BX19+'Lake Huron'!BX41+'Providence &amp; St John'!BX13+'Providence &amp; St John'!BX29+'East Liverpool'!BX19+'East Liverpool'!BX41+'East Liverpool'!BX63+'East Liverpool'!BX85+'St Joe &amp; St Mary''s'!BX13+'St Joe &amp; St Mary''s'!BX29+'St Joe &amp; St Mary''s'!BX45+'St Joe &amp; St Mary''s'!BX61+'St Joe &amp; St Mary''s'!BX77+'St Joe &amp; St Mary''s'!BX93+'St Joe &amp; St Mary''s'!BX109+Illinois!BX13+Illinois!BX29+Illinois!BX45+Illinois!BX61+Illinois!BX77+Illinois!BX93+Illinois!BX109+Illinois!BX125+Illinois!BX141+Illinois!BX157+Illinois!BX173+Illinois!BX189</f>
        <v/>
      </c>
      <c r="CB328" s="182">
        <f>CB14+CB30+CB46+CB63+CB79+CB95+CB111+CB127+CB143+CB159+CB185+CB201+CB217+CB233+CB249+CB265+CB281+CB297+CB313+Centinela!BY25+Centinela!BY49+Centinela!BY73+'Encino-Garden Grove'!BY64+'Encino-Garden Grove'!BY130+'St. Francis'!BY25+'St. Francis'!BY38+'St. Francis'!BY51+Alvarado!BY25+Pampa!BY13+Roxborough!BY13+'Lower Bucks'!BY26+'Dallas Medical Center'!BY13+Harlingen!BY13+Knapp!BY13+Knapp!BY28+Glendora!BY13+RHRI!BY13+Monroe!BY13+'Saint Mary''s Reno'!BY19+'Saint Mary''s Reno'!BY53+'Saint Mary''s Reno'!BY75+'Saint Mary''s Reno'!BY90+'North Vista'!BY15+'North Vista'!BY33+'Dallas Regional'!BY13+'Riverview &amp; Gadsden'!BY13+'Riverview &amp; Gadsden'!BY29+'Saint Clare''s'!BY13+Landmark!BY13+'Saint Mary''s Passaic'!BY19+'Southern Regional'!BY13+Lehigh!BY13+'St Michael''s'!BY37+'Reddy Dev.'!BY13+Mission!BY13+Coshocton!BY13+'Garden City'!BY13+'Garden City'!BY29+'Garden City'!BY45+Suburban!BY19+Suburban!BY41+'Lake Huron'!BY19+'Lake Huron'!BY41+'Providence &amp; St John'!BY13+'Providence &amp; St John'!BY29+'East Liverpool'!BY19+'East Liverpool'!BY41+'East Liverpool'!BY63+'East Liverpool'!BY85+'St Joe &amp; St Mary''s'!BY13+'St Joe &amp; St Mary''s'!BY29+'St Joe &amp; St Mary''s'!BY45+'St Joe &amp; St Mary''s'!BY61+'St Joe &amp; St Mary''s'!BY77+'St Joe &amp; St Mary''s'!BY93+'St Joe &amp; St Mary''s'!BY109+Illinois!BY13+Illinois!BY29+Illinois!BY45+Illinois!BY61+Illinois!BY77+Illinois!BY93+Illinois!BY109+Illinois!BY125+Illinois!BY141+Illinois!BY157+Illinois!BY173+Illinois!BY189</f>
        <v/>
      </c>
      <c r="CC328" s="182">
        <f>CC14+CC30+CC46+CC63+CC79+CC95+CC111+CC127+CC143+CC159+CC185+CC201+CC217+CC233+CC249+CC265+CC281+CC297+CC313+Centinela!BZ25+Centinela!BZ49+Centinela!BZ73+'Encino-Garden Grove'!BZ64+'Encino-Garden Grove'!BZ130+'St. Francis'!BZ25+'St. Francis'!BZ38+'St. Francis'!BZ51+Alvarado!BZ25+Pampa!BZ13+Roxborough!BZ13+'Lower Bucks'!BZ26+'Dallas Medical Center'!BZ13+Harlingen!BZ13+Knapp!BZ13+Knapp!BZ28+Glendora!BZ13+RHRI!BZ13+Monroe!BZ13+'Saint Mary''s Reno'!BZ19+'Saint Mary''s Reno'!BZ53+'Saint Mary''s Reno'!BZ75+'Saint Mary''s Reno'!BZ90+'North Vista'!BZ15+'North Vista'!BZ33+'Dallas Regional'!BZ13+'Riverview &amp; Gadsden'!BZ13+'Riverview &amp; Gadsden'!BZ29+'Saint Clare''s'!BZ13+Landmark!BZ13+'Saint Mary''s Passaic'!BZ19+'Southern Regional'!BZ13+Lehigh!BZ13+'St Michael''s'!BZ37+'Reddy Dev.'!BZ13+Mission!BZ13+Coshocton!BZ13+'Garden City'!BZ13+'Garden City'!BZ29+'Garden City'!BZ45+Suburban!BZ19+Suburban!BZ41+'Lake Huron'!BZ19+'Lake Huron'!BZ41+'Providence &amp; St John'!BZ13+'Providence &amp; St John'!BZ29+'East Liverpool'!BZ19+'East Liverpool'!BZ41+'East Liverpool'!BZ63+'East Liverpool'!BZ85+'St Joe &amp; St Mary''s'!BZ13+'St Joe &amp; St Mary''s'!BZ29+'St Joe &amp; St Mary''s'!BZ45+'St Joe &amp; St Mary''s'!BZ61+'St Joe &amp; St Mary''s'!BZ77+'St Joe &amp; St Mary''s'!BZ93+'St Joe &amp; St Mary''s'!BZ109+Illinois!BZ13+Illinois!BZ29+Illinois!BZ45+Illinois!BZ61+Illinois!BZ77+Illinois!BZ93+Illinois!BZ109+Illinois!BZ125+Illinois!BZ141+Illinois!BZ157+Illinois!BZ173+Illinois!BZ189</f>
        <v/>
      </c>
      <c r="CD328" s="182">
        <f>CD14+CD30+CD46+CD63+CD79+CD95+CD111+CD127+CD143+CD159+CD185+CD201+CD217+CD233+CD249+CD265+CD281+CD297+CD313+Centinela!CA25+Centinela!CA49+Centinela!CA73+'Encino-Garden Grove'!CA64+'Encino-Garden Grove'!CA130+'St. Francis'!CA25+'St. Francis'!CA38+'St. Francis'!CA51+Alvarado!CA25+Pampa!CA13+Roxborough!CA13+'Lower Bucks'!CA26+'Dallas Medical Center'!CA13+Harlingen!CA13+Knapp!CA13+Knapp!CA28+Glendora!CA13+RHRI!CA13+Monroe!CA13+'Saint Mary''s Reno'!CA19+'Saint Mary''s Reno'!CA53+'Saint Mary''s Reno'!CA75+'Saint Mary''s Reno'!CA90+'North Vista'!CA15+'North Vista'!CA33+'Dallas Regional'!CA13+'Riverview &amp; Gadsden'!CA13+'Riverview &amp; Gadsden'!CA29+'Saint Clare''s'!CA13+Landmark!CA13+'Saint Mary''s Passaic'!CA19+'Southern Regional'!CA13+Lehigh!CA13+'St Michael''s'!CA37+'Reddy Dev.'!CA13+Mission!CA13+Coshocton!CA13+'Garden City'!CA13+'Garden City'!CA29+'Garden City'!CA45+Suburban!CA19+Suburban!CA41+'Lake Huron'!CA19+'Lake Huron'!CA41+'Providence &amp; St John'!CA13+'Providence &amp; St John'!CA29+'East Liverpool'!CA19+'East Liverpool'!CA41+'East Liverpool'!CA63+'East Liverpool'!CA85+'St Joe &amp; St Mary''s'!CA13+'St Joe &amp; St Mary''s'!CA29+'St Joe &amp; St Mary''s'!CA45+'St Joe &amp; St Mary''s'!CA61+'St Joe &amp; St Mary''s'!CA77+'St Joe &amp; St Mary''s'!CA93+'St Joe &amp; St Mary''s'!CA109+Illinois!CA13+Illinois!CA29+Illinois!CA45+Illinois!CA61+Illinois!CA77+Illinois!CA93+Illinois!CA109+Illinois!CA125+Illinois!CA141+Illinois!CA157+Illinois!CA173+Illinois!CA189</f>
        <v/>
      </c>
      <c r="CE328" s="182">
        <f>CE14+CE30+CE46+CE63+CE79+CE95+CE111+CE127+CE143+CE159+CE185+CE201+CE217+CE233+CE249+CE265+CE281+CE297+CE313+Centinela!CB25+Centinela!CB49+Centinela!CB73+'Encino-Garden Grove'!CB64+'Encino-Garden Grove'!CB130+'St. Francis'!CB25+'St. Francis'!CB38+'St. Francis'!CB51+Alvarado!CB25+Pampa!CB13+Roxborough!CB13+'Lower Bucks'!CB26+'Dallas Medical Center'!CB13+Harlingen!CB13+Knapp!CB13+Knapp!CB28+Glendora!CB13+RHRI!CB13+Monroe!CB13+'Saint Mary''s Reno'!CB19+'Saint Mary''s Reno'!CB53+'Saint Mary''s Reno'!CB75+'Saint Mary''s Reno'!CB90+'North Vista'!CB15+'North Vista'!CB33+'Dallas Regional'!CB13+'Riverview &amp; Gadsden'!CB13+'Riverview &amp; Gadsden'!CB29+'Saint Clare''s'!CB13+Landmark!CB13+'Saint Mary''s Passaic'!CB19+'Southern Regional'!CB13+Lehigh!CB13+'St Michael''s'!CB37+'Reddy Dev.'!CB13+Mission!CB13+Coshocton!CB13+'Garden City'!CB13+'Garden City'!CB29+'Garden City'!CB45+Suburban!CB19+Suburban!CB41+'Lake Huron'!CB19+'Lake Huron'!CB41+'Providence &amp; St John'!CB13+'Providence &amp; St John'!CB29+'East Liverpool'!CB19+'East Liverpool'!CB41+'East Liverpool'!CB63+'East Liverpool'!CB85+'St Joe &amp; St Mary''s'!CB13+'St Joe &amp; St Mary''s'!CB29+'St Joe &amp; St Mary''s'!CB45+'St Joe &amp; St Mary''s'!CB61+'St Joe &amp; St Mary''s'!CB77+'St Joe &amp; St Mary''s'!CB93+'St Joe &amp; St Mary''s'!CB109+Illinois!CB13+Illinois!CB29+Illinois!CB45+Illinois!CB61+Illinois!CB77+Illinois!CB93+Illinois!CB109+Illinois!CB125+Illinois!CB141+Illinois!CB157+Illinois!CB173+Illinois!CB189</f>
        <v/>
      </c>
      <c r="CF328" s="182">
        <f>CF14+CF30+CF46+CF63+CF79+CF95+CF111+CF127+CF143+CF159+CF185+CF201+CF217+CF233+CF249+CF265+CF281+CF297+CF313+Centinela!CC25+Centinela!CC49+Centinela!CC73+'Encino-Garden Grove'!CC64+'Encino-Garden Grove'!CC130+'St. Francis'!CC25+'St. Francis'!CC38+'St. Francis'!CC51+Alvarado!CC25+Pampa!CC13+Roxborough!CC13+'Lower Bucks'!CC26+'Dallas Medical Center'!CC13+Harlingen!CC13+Knapp!CC13+Knapp!CC28+Glendora!CC13+RHRI!CC13+Monroe!CC13+'Saint Mary''s Reno'!CC19+'Saint Mary''s Reno'!CC53+'Saint Mary''s Reno'!CC75+'Saint Mary''s Reno'!CC90+'North Vista'!CC15+'North Vista'!CC33+'Dallas Regional'!CC13+'Riverview &amp; Gadsden'!CC13+'Riverview &amp; Gadsden'!CC29+'Saint Clare''s'!CC13+Landmark!CC13+'Saint Mary''s Passaic'!CC19+'Southern Regional'!CC13+Lehigh!CC13+'St Michael''s'!CC37+'Reddy Dev.'!CC13+Mission!CC13+Coshocton!CC13+'Garden City'!CC13+'Garden City'!CC29+'Garden City'!CC45+Suburban!CC19+Suburban!CC41+'Lake Huron'!CC19+'Lake Huron'!CC41+'Providence &amp; St John'!CC13+'Providence &amp; St John'!CC29+'East Liverpool'!CC19+'East Liverpool'!CC41+'East Liverpool'!CC63+'East Liverpool'!CC85+'St Joe &amp; St Mary''s'!CC13+'St Joe &amp; St Mary''s'!CC29+'St Joe &amp; St Mary''s'!CC45+'St Joe &amp; St Mary''s'!CC61+'St Joe &amp; St Mary''s'!CC77+'St Joe &amp; St Mary''s'!CC93+'St Joe &amp; St Mary''s'!CC109+Illinois!CC13+Illinois!CC29+Illinois!CC45+Illinois!CC61+Illinois!CC77+Illinois!CC93+Illinois!CC109+Illinois!CC125+Illinois!CC141+Illinois!CC157+Illinois!CC173+Illinois!CC189</f>
        <v/>
      </c>
      <c r="CG328" s="182">
        <f>CG14+CG30+CG46+CG63+CG79+CG95+CG111+CG127+CG143+CG159+CG185+CG201+CG217+CG233+CG249+CG265+CG281+CG297+CG313+Centinela!CD25+Centinela!CD49+Centinela!CD73+'Encino-Garden Grove'!CD64+'Encino-Garden Grove'!CD130+'St. Francis'!CD25+'St. Francis'!CD38+'St. Francis'!CD51+Alvarado!CD25+Pampa!CD13+Roxborough!CD13+'Lower Bucks'!CD26+'Dallas Medical Center'!CD13+Harlingen!CD13+Knapp!CD13+Knapp!CD28+Glendora!CD13+RHRI!CD13+Monroe!CD13+'Saint Mary''s Reno'!CD19+'Saint Mary''s Reno'!CD53+'Saint Mary''s Reno'!CD75+'Saint Mary''s Reno'!CD90+'North Vista'!CD15+'North Vista'!CD33+'Dallas Regional'!CD13+'Riverview &amp; Gadsden'!CD13+'Riverview &amp; Gadsden'!CD29+'Saint Clare''s'!CD13+Landmark!CD13+'Saint Mary''s Passaic'!CD19+'Southern Regional'!CD13+Lehigh!CD13+'St Michael''s'!CD37+'Reddy Dev.'!CD13+Mission!CD13+Coshocton!CD13+'Garden City'!CD13+'Garden City'!CD29+'Garden City'!CD45+Suburban!CD19+Suburban!CD41+'Lake Huron'!CD19+'Lake Huron'!CD41+'Providence &amp; St John'!CD13+'Providence &amp; St John'!CD29+'East Liverpool'!CD19+'East Liverpool'!CD41+'East Liverpool'!CD63+'East Liverpool'!CD85+'St Joe &amp; St Mary''s'!CD13+'St Joe &amp; St Mary''s'!CD29+'St Joe &amp; St Mary''s'!CD45+'St Joe &amp; St Mary''s'!CD61+'St Joe &amp; St Mary''s'!CD77+'St Joe &amp; St Mary''s'!CD93+'St Joe &amp; St Mary''s'!CD109+Illinois!CD13+Illinois!CD29+Illinois!CD45+Illinois!CD61+Illinois!CD77+Illinois!CD93+Illinois!CD109+Illinois!CD125+Illinois!CD141+Illinois!CD157+Illinois!CD173+Illinois!CD189</f>
        <v/>
      </c>
      <c r="CH328" s="182">
        <f>CH14+CH30+CH46+CH63+CH79+CH95+CH111+CH127+CH143+CH159+CH185+CH201+CH217+CH233+CH249+CH265+CH281+CH297+CH313+Centinela!CE25+Centinela!CE49+Centinela!CE73+'Encino-Garden Grove'!CE64+'Encino-Garden Grove'!CE130+'St. Francis'!CE25+'St. Francis'!CE38+'St. Francis'!CE51+Alvarado!CE25+Pampa!CE13+Roxborough!CE13+'Lower Bucks'!CE26+'Dallas Medical Center'!CE13+Harlingen!CE13+Knapp!CE13+Knapp!CE28+Glendora!CE13+RHRI!CE13+Monroe!CE13+'Saint Mary''s Reno'!CE19+'Saint Mary''s Reno'!CE53+'Saint Mary''s Reno'!CE75+'Saint Mary''s Reno'!CE90+'North Vista'!CE15+'North Vista'!CE33+'Dallas Regional'!CE13+'Riverview &amp; Gadsden'!CE13+'Riverview &amp; Gadsden'!CE29+'Saint Clare''s'!CE13+Landmark!CE13+'Saint Mary''s Passaic'!CE19+'Southern Regional'!CE13+Lehigh!CE13+'St Michael''s'!CE37+'Reddy Dev.'!CE13+Mission!CE13+Coshocton!CE13+'Garden City'!CE13+'Garden City'!CE29+'Garden City'!CE45+Suburban!CE19+Suburban!CE41+'Lake Huron'!CE19+'Lake Huron'!CE41+'Providence &amp; St John'!CE13+'Providence &amp; St John'!CE29+'East Liverpool'!CE19+'East Liverpool'!CE41+'East Liverpool'!CE63+'East Liverpool'!CE85+'St Joe &amp; St Mary''s'!CE13+'St Joe &amp; St Mary''s'!CE29+'St Joe &amp; St Mary''s'!CE45+'St Joe &amp; St Mary''s'!CE61+'St Joe &amp; St Mary''s'!CE77+'St Joe &amp; St Mary''s'!CE93+'St Joe &amp; St Mary''s'!CE109+Illinois!CE13+Illinois!CE29+Illinois!CE45+Illinois!CE61+Illinois!CE77+Illinois!CE93+Illinois!CE109+Illinois!CE125+Illinois!CE141+Illinois!CE157+Illinois!CE173+Illinois!CE189</f>
        <v/>
      </c>
      <c r="CI328" s="182">
        <f>CI14+CI30+CI46+CI63+CI79+CI95+CI111+CI127+CI143+CI159+CI185+CI201+CI217+CI233+CI249+CI265+CI281+CI297+CI313+Centinela!CF25+Centinela!CF49+Centinela!CF73+'Encino-Garden Grove'!CF64+'Encino-Garden Grove'!CF130+'St. Francis'!CF25+'St. Francis'!CF38+'St. Francis'!CF51+Alvarado!CF25+Pampa!CF13+Roxborough!CF13+'Lower Bucks'!CF26+'Dallas Medical Center'!CF13+Harlingen!CF13+Knapp!CF13+Knapp!CF28+Glendora!CF13+RHRI!CF13+Monroe!CF13+'Saint Mary''s Reno'!CF19+'Saint Mary''s Reno'!CF53+'Saint Mary''s Reno'!CF75+'Saint Mary''s Reno'!CF90+'North Vista'!CF15+'North Vista'!CF33+'Dallas Regional'!CF13+'Riverview &amp; Gadsden'!CF13+'Riverview &amp; Gadsden'!CF29+'Saint Clare''s'!CF13+Landmark!CF13+'Saint Mary''s Passaic'!CF19+'Southern Regional'!CF13+Lehigh!CF13+'St Michael''s'!CF37+'Reddy Dev.'!CF13+Mission!CF13+Coshocton!CF13+'Garden City'!CF13+'Garden City'!CF29+'Garden City'!CF45+Suburban!CF19+Suburban!CF41+'Lake Huron'!CF19+'Lake Huron'!CF41+'Providence &amp; St John'!CF13+'Providence &amp; St John'!CF29+'East Liverpool'!CF19+'East Liverpool'!CF41+'East Liverpool'!CF63+'East Liverpool'!CF85+'St Joe &amp; St Mary''s'!CF13+'St Joe &amp; St Mary''s'!CF29+'St Joe &amp; St Mary''s'!CF45+'St Joe &amp; St Mary''s'!CF61+'St Joe &amp; St Mary''s'!CF77+'St Joe &amp; St Mary''s'!CF93+'St Joe &amp; St Mary''s'!CF109+Illinois!CF13+Illinois!CF29+Illinois!CF45+Illinois!CF61+Illinois!CF77+Illinois!CF93+Illinois!CF109+Illinois!CF125+Illinois!CF141+Illinois!CF157+Illinois!CF173+Illinois!CF189</f>
        <v/>
      </c>
      <c r="CJ328" s="182">
        <f>CJ14+CJ30+CJ46+CJ63+CJ79+CJ95+CJ111+CJ127+CJ143+CJ159+CJ185+CJ201+CJ217+CJ233+CJ249+CJ265+CJ281+CJ297+CJ313+Centinela!CG25+Centinela!CG49+Centinela!CG73+'Encino-Garden Grove'!CG64+'Encino-Garden Grove'!CG130+'St. Francis'!CG25+'St. Francis'!CG38+'St. Francis'!CG51+Alvarado!CG25+Pampa!CG13+Roxborough!CG13+'Lower Bucks'!CG26+'Dallas Medical Center'!CG13+Harlingen!CG13+Knapp!CG13+Knapp!CG28+Glendora!CG13+RHRI!CG13+Monroe!CG13+'Saint Mary''s Reno'!CG19+'Saint Mary''s Reno'!CG53+'Saint Mary''s Reno'!CG75+'Saint Mary''s Reno'!CG90+'North Vista'!CG15+'North Vista'!CG33+'Dallas Regional'!CG13+'Riverview &amp; Gadsden'!CG13+'Riverview &amp; Gadsden'!CG29+'Saint Clare''s'!CG13+Landmark!CG13+'Saint Mary''s Passaic'!CG19+'Southern Regional'!CG13+Lehigh!CG13+'St Michael''s'!CG37+'Reddy Dev.'!CG13+Mission!CG13+Coshocton!CG13+'Garden City'!CG13+'Garden City'!CG29+'Garden City'!CG45+Suburban!CG19+Suburban!CG41+'Lake Huron'!CG19+'Lake Huron'!CG41+'Providence &amp; St John'!CG13+'Providence &amp; St John'!CG29+'East Liverpool'!CG19+'East Liverpool'!CG41+'East Liverpool'!CG63+'East Liverpool'!CG85+'St Joe &amp; St Mary''s'!CG13+'St Joe &amp; St Mary''s'!CG29+'St Joe &amp; St Mary''s'!CG45+'St Joe &amp; St Mary''s'!CG61+'St Joe &amp; St Mary''s'!CG77+'St Joe &amp; St Mary''s'!CG93+'St Joe &amp; St Mary''s'!CG109+Illinois!CG13+Illinois!CG29+Illinois!CG45+Illinois!CG61+Illinois!CG77+Illinois!CG93+Illinois!CG109+Illinois!CG125+Illinois!CG141+Illinois!CG157+Illinois!CG173+Illinois!CG189</f>
        <v/>
      </c>
      <c r="CK328" s="182">
        <f>CK14+CK30+CK46+CK63+CK79+CK95+CK111+CK127+CK143+CK159+CK185+CK201+CK217+CK233+CK249+CK265+CK281+CK297+CK313+Centinela!CH25+Centinela!CH49+Centinela!CH73+'Encino-Garden Grove'!CH64+'Encino-Garden Grove'!CH130+'St. Francis'!CH25+'St. Francis'!CH38+'St. Francis'!CH51+Alvarado!CH25+Pampa!CH13+Roxborough!CH13+'Lower Bucks'!CH26+'Dallas Medical Center'!CH13+Harlingen!CH13+Knapp!CH13+Knapp!CH28+Glendora!CH13+RHRI!CH13+Monroe!CH13+'Saint Mary''s Reno'!CH19+'Saint Mary''s Reno'!CH53+'Saint Mary''s Reno'!CH75+'Saint Mary''s Reno'!CH90+'North Vista'!CH15+'North Vista'!CH33+'Dallas Regional'!CH13+'Riverview &amp; Gadsden'!CH13+'Riverview &amp; Gadsden'!CH29+'Saint Clare''s'!CH13+Landmark!CH13+'Saint Mary''s Passaic'!CH19+'Southern Regional'!CH13+Lehigh!CH13+'St Michael''s'!CH37+'Reddy Dev.'!CH13+Mission!CH13+Coshocton!CH13+'Garden City'!CH13+'Garden City'!CH29+'Garden City'!CH45+Suburban!CH19+Suburban!CH41+'Lake Huron'!CH19+'Lake Huron'!CH41+'Providence &amp; St John'!CH13+'Providence &amp; St John'!CH29+'East Liverpool'!CH19+'East Liverpool'!CH41+'East Liverpool'!CH63+'East Liverpool'!CH85+'St Joe &amp; St Mary''s'!CH13+'St Joe &amp; St Mary''s'!CH29+'St Joe &amp; St Mary''s'!CH45+'St Joe &amp; St Mary''s'!CH61+'St Joe &amp; St Mary''s'!CH77+'St Joe &amp; St Mary''s'!CH93+'St Joe &amp; St Mary''s'!CH109+Illinois!CH13+Illinois!CH29+Illinois!CH45+Illinois!CH61+Illinois!CH77+Illinois!CH93+Illinois!CH109+Illinois!CH125+Illinois!CH141+Illinois!CH157+Illinois!CH173+Illinois!CH189</f>
        <v/>
      </c>
      <c r="CL328" s="182">
        <f>CL14+CL30+CL46+CL63+CL79+CL95+CL111+CL127+CL143+CL159+CL185+CL201+CL217+CL233+CL249+CL265+CL281+CL297+CL313+Centinela!CI25+Centinela!CI49+Centinela!CI73+'Encino-Garden Grove'!CI64+'Encino-Garden Grove'!CI130+'St. Francis'!CI25+'St. Francis'!CI38+'St. Francis'!CI51+Alvarado!CI25+Pampa!CI13+Roxborough!CI13+'Lower Bucks'!CI26+'Dallas Medical Center'!CI13+Harlingen!CI13+Knapp!CI13+Knapp!CI28+Glendora!CI13+RHRI!CI13+Monroe!CI13+'Saint Mary''s Reno'!CI19+'Saint Mary''s Reno'!CI53+'Saint Mary''s Reno'!CI75+'Saint Mary''s Reno'!CI90+'North Vista'!CI15+'North Vista'!CI33+'Dallas Regional'!CI13+'Riverview &amp; Gadsden'!CI13+'Riverview &amp; Gadsden'!CI29+'Saint Clare''s'!CI13+Landmark!CI13+'Saint Mary''s Passaic'!CI19+'Southern Regional'!CI13+Lehigh!CI13+'St Michael''s'!CI37+'Reddy Dev.'!CI13+Mission!CI13+Coshocton!CI13+'Garden City'!CI13+'Garden City'!CI29+'Garden City'!CI45+Suburban!CI19+Suburban!CI41+'Lake Huron'!CI19+'Lake Huron'!CI41+'Providence &amp; St John'!CI13+'Providence &amp; St John'!CI29+'East Liverpool'!CI19+'East Liverpool'!CI41+'East Liverpool'!CI63+'East Liverpool'!CI85+'St Joe &amp; St Mary''s'!CI13+'St Joe &amp; St Mary''s'!CI29+'St Joe &amp; St Mary''s'!CI45+'St Joe &amp; St Mary''s'!CI61+'St Joe &amp; St Mary''s'!CI77+'St Joe &amp; St Mary''s'!CI93+'St Joe &amp; St Mary''s'!CI109+Illinois!CI13+Illinois!CI29+Illinois!CI45+Illinois!CI61+Illinois!CI77+Illinois!CI93+Illinois!CI109+Illinois!CI125+Illinois!CI141+Illinois!CI157+Illinois!CI173+Illinois!CI189</f>
        <v/>
      </c>
      <c r="CM328" s="182">
        <f>CM14+CM30+CM46+CM63+CM79+CM95+CM111+CM127+CM143+CM159+CM185+CM201+CM217+CM233+CM249+CM265+CM281+CM297+CM313+Centinela!CJ25+Centinela!CJ49+Centinela!CJ73+'Encino-Garden Grove'!CJ64+'Encino-Garden Grove'!CJ130+'St. Francis'!CJ25+'St. Francis'!CJ38+'St. Francis'!CJ51+Alvarado!CJ25+Pampa!CJ13+Roxborough!CJ13+'Lower Bucks'!CJ26+'Dallas Medical Center'!CJ13+Harlingen!CJ13+Knapp!CJ13+Knapp!CJ28+Glendora!CJ13+RHRI!CJ13+Monroe!CJ13+'Saint Mary''s Reno'!CJ19+'Saint Mary''s Reno'!CJ53+'Saint Mary''s Reno'!CJ75+'Saint Mary''s Reno'!CJ90+'North Vista'!CJ15+'North Vista'!CJ33+'Dallas Regional'!CJ13+'Riverview &amp; Gadsden'!CJ13+'Riverview &amp; Gadsden'!CJ29+'Saint Clare''s'!CJ13+Landmark!CJ13+'Saint Mary''s Passaic'!CJ19+'Southern Regional'!CJ13+Lehigh!CJ13+'St Michael''s'!CJ37+'Reddy Dev.'!CJ13+Mission!CJ13+Coshocton!CJ13+'Garden City'!CJ13+'Garden City'!CJ29+'Garden City'!CJ45+Suburban!CJ19+Suburban!CJ41+'Lake Huron'!CJ19+'Lake Huron'!CJ41+'Providence &amp; St John'!CJ13+'Providence &amp; St John'!CJ29+'East Liverpool'!CJ19+'East Liverpool'!CJ41+'East Liverpool'!CJ63+'East Liverpool'!CJ85+'St Joe &amp; St Mary''s'!CJ13+'St Joe &amp; St Mary''s'!CJ29+'St Joe &amp; St Mary''s'!CJ45+'St Joe &amp; St Mary''s'!CJ61+'St Joe &amp; St Mary''s'!CJ77+'St Joe &amp; St Mary''s'!CJ93+'St Joe &amp; St Mary''s'!CJ109+Illinois!CJ13+Illinois!CJ29+Illinois!CJ45+Illinois!CJ61+Illinois!CJ77+Illinois!CJ93+Illinois!CJ109+Illinois!CJ125+Illinois!CJ141+Illinois!CJ157+Illinois!CJ173+Illinois!CJ189</f>
        <v/>
      </c>
      <c r="CN328" s="182">
        <f>CN14+CN30+CN46+CN63+CN79+CN95+CN111+CN127+CN143+CN159+CN185+CN201+CN217+CN233+CN249+CN265+CN281+CN297+CN313+Centinela!CK25+Centinela!CK49+Centinela!CK73+'Encino-Garden Grove'!CK64+'Encino-Garden Grove'!CK130+'St. Francis'!CK25+'St. Francis'!CK38+'St. Francis'!CK51+Alvarado!CK25+Pampa!CK13+Roxborough!CK13+'Lower Bucks'!CK26+'Dallas Medical Center'!CK13+Harlingen!CK13+Knapp!CK13+Knapp!CK28+Glendora!CK13+RHRI!CK13+Monroe!CK13+'Saint Mary''s Reno'!CK19+'Saint Mary''s Reno'!CK53+'Saint Mary''s Reno'!CK75+'Saint Mary''s Reno'!CK90+'North Vista'!CK15+'North Vista'!CK33+'Dallas Regional'!CK13+'Riverview &amp; Gadsden'!CK13+'Riverview &amp; Gadsden'!CK29+'Saint Clare''s'!CK13+Landmark!CK13+'Saint Mary''s Passaic'!CK19+'Southern Regional'!CK13+Lehigh!CK13+'St Michael''s'!CK37+'Reddy Dev.'!CK13+Mission!CK13+Coshocton!CK13+'Garden City'!CK13+'Garden City'!CK29+'Garden City'!CK45+Suburban!CK19+Suburban!CK41+'Lake Huron'!CK19+'Lake Huron'!CK41+'Providence &amp; St John'!CK13+'Providence &amp; St John'!CK29+'East Liverpool'!CK19+'East Liverpool'!CK41+'East Liverpool'!CK63+'East Liverpool'!CK85+'St Joe &amp; St Mary''s'!CK13+'St Joe &amp; St Mary''s'!CK29+'St Joe &amp; St Mary''s'!CK45+'St Joe &amp; St Mary''s'!CK61+'St Joe &amp; St Mary''s'!CK77+'St Joe &amp; St Mary''s'!CK93+'St Joe &amp; St Mary''s'!CK109+Illinois!CK13+Illinois!CK29+Illinois!CK45+Illinois!CK61+Illinois!CK77+Illinois!CK93+Illinois!CK109+Illinois!CK125+Illinois!CK141+Illinois!CK157+Illinois!CK173+Illinois!CK189</f>
        <v/>
      </c>
      <c r="CO328" s="182">
        <f>CO14+CO30+CO46+CO63+CO79+CO95+CO111+CO127+CO143+CO159+CO185+CO201+CO217+CO233+CO249+CO265+CO281+CO297+CO313+Centinela!CL25+Centinela!CL49+Centinela!CL73+'Encino-Garden Grove'!CL64+'Encino-Garden Grove'!CL130+'St. Francis'!CL25+'St. Francis'!CL38+'St. Francis'!CL51+Alvarado!CL25+Pampa!CL13+Roxborough!CL13+'Lower Bucks'!CL26+'Dallas Medical Center'!CL13+Harlingen!CL13+Knapp!CL13+Knapp!CL28+Glendora!CL13+RHRI!CL13+Monroe!CL13+'Saint Mary''s Reno'!CL19+'Saint Mary''s Reno'!CL53+'Saint Mary''s Reno'!CL75+'Saint Mary''s Reno'!CL90+'North Vista'!CL15+'North Vista'!CL33+'Dallas Regional'!CL13+'Riverview &amp; Gadsden'!CL13+'Riverview &amp; Gadsden'!CL29+'Saint Clare''s'!CL13+Landmark!CL13+'Saint Mary''s Passaic'!CL19+'Southern Regional'!CL13+Lehigh!CL13+'St Michael''s'!CL37+'Reddy Dev.'!CL13+Mission!CL13+Coshocton!CL13+'Garden City'!CL13+'Garden City'!CL29+'Garden City'!CL45+Suburban!CL19+Suburban!CL41+'Lake Huron'!CL19+'Lake Huron'!CL41+'Providence &amp; St John'!CL13+'Providence &amp; St John'!CL29+'East Liverpool'!CL19+'East Liverpool'!CL41+'East Liverpool'!CL63+'East Liverpool'!CL85+'St Joe &amp; St Mary''s'!CL13+'St Joe &amp; St Mary''s'!CL29+'St Joe &amp; St Mary''s'!CL45+'St Joe &amp; St Mary''s'!CL61+'St Joe &amp; St Mary''s'!CL77+'St Joe &amp; St Mary''s'!CL93+'St Joe &amp; St Mary''s'!CL109+Illinois!CL13+Illinois!CL29+Illinois!CL45+Illinois!CL61+Illinois!CL77+Illinois!CL93+Illinois!CL109+Illinois!CL125+Illinois!CL141+Illinois!CL157+Illinois!CL173+Illinois!CL189</f>
        <v/>
      </c>
      <c r="CP328" s="182">
        <f>CP14+CP30+CP46+CP63+CP79+CP95+CP111+CP127+CP143+CP159+CP185+CP201+CP217+CP233+CP249+CP265+CP281+CP297+CP313+Centinela!CM25+Centinela!CM49+Centinela!CM73+'Encino-Garden Grove'!CM64+'Encino-Garden Grove'!CM130+'St. Francis'!CM25+'St. Francis'!CM38+'St. Francis'!CM51+Alvarado!CM25+Pampa!CM13+Roxborough!CM13+'Lower Bucks'!CM26+'Dallas Medical Center'!CM13+Harlingen!CM13+Knapp!CM13+Knapp!CM28+Glendora!CM13+RHRI!CM13+Monroe!CM13+'Saint Mary''s Reno'!CM19+'Saint Mary''s Reno'!CM53+'Saint Mary''s Reno'!CM75+'Saint Mary''s Reno'!CM90+'North Vista'!CM15+'North Vista'!CM33+'Dallas Regional'!CM13+'Riverview &amp; Gadsden'!CM13+'Riverview &amp; Gadsden'!CM29+'Saint Clare''s'!CM13+Landmark!CM13+'Saint Mary''s Passaic'!CM19+'Southern Regional'!CM13+Lehigh!CM13+'St Michael''s'!CM37+'Reddy Dev.'!CM13+Mission!CM13+Coshocton!CM13+'Garden City'!CM13+'Garden City'!CM29+'Garden City'!CM45+Suburban!CM19+Suburban!CM41+'Lake Huron'!CM19+'Lake Huron'!CM41+'Providence &amp; St John'!CM13+'Providence &amp; St John'!CM29+'East Liverpool'!CM19+'East Liverpool'!CM41+'East Liverpool'!CM63+'East Liverpool'!CM85+'St Joe &amp; St Mary''s'!CM13+'St Joe &amp; St Mary''s'!CM29+'St Joe &amp; St Mary''s'!CM45+'St Joe &amp; St Mary''s'!CM61+'St Joe &amp; St Mary''s'!CM77+'St Joe &amp; St Mary''s'!CM93+'St Joe &amp; St Mary''s'!CM109+Illinois!CM13+Illinois!CM29+Illinois!CM45+Illinois!CM61+Illinois!CM77+Illinois!CM93+Illinois!CM109+Illinois!CM125+Illinois!CM141+Illinois!CM157+Illinois!CM173+Illinois!CM189</f>
        <v/>
      </c>
      <c r="CQ328" s="182">
        <f>CQ14+CQ30+CQ46+CQ63+CQ79+CQ95+CQ111+CQ127+CQ143+CQ159+CQ185+CQ201+CQ217+CQ233+CQ249+CQ265+CQ281+CQ297+CQ313+Centinela!CN25+Centinela!CN49+Centinela!CN73+'Encino-Garden Grove'!CN64+'Encino-Garden Grove'!CN130+'St. Francis'!CN25+'St. Francis'!CN38+'St. Francis'!CN51+Alvarado!CN25+Pampa!CN13+Roxborough!CN13+'Lower Bucks'!CN26+'Dallas Medical Center'!CN13+Harlingen!CN13+Knapp!CN13+Knapp!CN28+Glendora!CN13+RHRI!CN13+Monroe!CN13+'Saint Mary''s Reno'!CN19+'Saint Mary''s Reno'!CN53+'Saint Mary''s Reno'!CN75+'Saint Mary''s Reno'!CN90+'North Vista'!CN15+'North Vista'!CN33+'Dallas Regional'!CN13+'Riverview &amp; Gadsden'!CN13+'Riverview &amp; Gadsden'!CN29+'Saint Clare''s'!CN13+Landmark!CN13+'Saint Mary''s Passaic'!CN19+'Southern Regional'!CN13+Lehigh!CN13+'St Michael''s'!CN37+'Reddy Dev.'!CN13+Mission!CN13+Coshocton!CN13+'Garden City'!CN13+'Garden City'!CN29+'Garden City'!CN45+Suburban!CN19+Suburban!CN41+'Lake Huron'!CN19+'Lake Huron'!CN41+'Providence &amp; St John'!CN13+'Providence &amp; St John'!CN29+'East Liverpool'!CN19+'East Liverpool'!CN41+'East Liverpool'!CN63+'East Liverpool'!CN85+'St Joe &amp; St Mary''s'!CN13+'St Joe &amp; St Mary''s'!CN29+'St Joe &amp; St Mary''s'!CN45+'St Joe &amp; St Mary''s'!CN61+'St Joe &amp; St Mary''s'!CN77+'St Joe &amp; St Mary''s'!CN93+'St Joe &amp; St Mary''s'!CN109+Illinois!CN13+Illinois!CN29+Illinois!CN45+Illinois!CN61+Illinois!CN77+Illinois!CN93+Illinois!CN109+Illinois!CN125+Illinois!CN141+Illinois!CN157+Illinois!CN173+Illinois!CN189</f>
        <v/>
      </c>
      <c r="CR328" s="182">
        <f>CR14+CR30+CR46+CR63+CR79+CR95+CR111+CR127+CR143+CR159+CR185+CR201+CR217+CR233+CR249+CR265+CR281+CR297+CR313+Centinela!CO25+Centinela!CO49+Centinela!CO73+'Encino-Garden Grove'!CO64+'Encino-Garden Grove'!CO130+'St. Francis'!CO25+'St. Francis'!CO38+'St. Francis'!CO51+Alvarado!CO25+Pampa!CO13+Roxborough!CO13+'Lower Bucks'!CO26+'Dallas Medical Center'!CO13+Harlingen!CO13+Knapp!CO13+Knapp!CO28+Glendora!CO13+RHRI!CO13+Monroe!CO13+'Saint Mary''s Reno'!CO19+'Saint Mary''s Reno'!CO53+'Saint Mary''s Reno'!CO75+'Saint Mary''s Reno'!CO90+'North Vista'!CO15+'North Vista'!CO33+'Dallas Regional'!CO13+'Riverview &amp; Gadsden'!CO13+'Riverview &amp; Gadsden'!CO29+'Saint Clare''s'!CO13+Landmark!CO13+'Saint Mary''s Passaic'!CO19+'Southern Regional'!CO13+Lehigh!CO13+'St Michael''s'!CO37+'Reddy Dev.'!CO13+Mission!CO13+Coshocton!CO13+'Garden City'!CO13+'Garden City'!CO29+'Garden City'!CO45+Suburban!CO19+Suburban!CO41+'Lake Huron'!CO19+'Lake Huron'!CO41+'Providence &amp; St John'!CO13+'Providence &amp; St John'!CO29+'East Liverpool'!CO19+'East Liverpool'!CO41+'East Liverpool'!CO63+'East Liverpool'!CO85+'St Joe &amp; St Mary''s'!CO13+'St Joe &amp; St Mary''s'!CO29+'St Joe &amp; St Mary''s'!CO45+'St Joe &amp; St Mary''s'!CO61+'St Joe &amp; St Mary''s'!CO77+'St Joe &amp; St Mary''s'!CO93+'St Joe &amp; St Mary''s'!CO109+Illinois!CO13+Illinois!CO29+Illinois!CO45+Illinois!CO61+Illinois!CO77+Illinois!CO93+Illinois!CO109+Illinois!CO125+Illinois!CO141+Illinois!CO157+Illinois!CO173+Illinois!CO189</f>
        <v/>
      </c>
      <c r="CS328" s="182">
        <f>CS14+CS30+CS46+CS63+CS79+CS95+CS111+CS127+CS143+CS159+CS185+CS201+CS217+CS233+CS249+CS265+CS281+CS297+CS313+Centinela!CP25+Centinela!CP49+Centinela!CP73+'Encino-Garden Grove'!CP64+'Encino-Garden Grove'!CP130+'St. Francis'!CP25+'St. Francis'!CP38+'St. Francis'!CP51+Alvarado!CP25+Pampa!CP13+Roxborough!CP13+'Lower Bucks'!CP26+'Dallas Medical Center'!CP13+Harlingen!CP13+Knapp!CP13+Knapp!CP28+Glendora!CP13+RHRI!CP13+Monroe!CP13+'Saint Mary''s Reno'!CP19+'Saint Mary''s Reno'!CP53+'Saint Mary''s Reno'!CP75+'Saint Mary''s Reno'!CP90+'North Vista'!CP15+'North Vista'!CP33+'Dallas Regional'!CP13+'Riverview &amp; Gadsden'!CP13+'Riverview &amp; Gadsden'!CP29+'Saint Clare''s'!CP13+Landmark!CP13+'Saint Mary''s Passaic'!CP19+'Southern Regional'!CP13+Lehigh!CP13+'St Michael''s'!CP37+'Reddy Dev.'!CP13+Mission!CP13+Coshocton!CP13+'Garden City'!CP13+'Garden City'!CP29+'Garden City'!CP45+Suburban!CP19+Suburban!CP41+'Lake Huron'!CP19+'Lake Huron'!CP41+'Providence &amp; St John'!CP13+'Providence &amp; St John'!CP29+'East Liverpool'!CP19+'East Liverpool'!CP41+'East Liverpool'!CP63+'East Liverpool'!CP85+'St Joe &amp; St Mary''s'!CP13+'St Joe &amp; St Mary''s'!CP29+'St Joe &amp; St Mary''s'!CP45+'St Joe &amp; St Mary''s'!CP61+'St Joe &amp; St Mary''s'!CP77+'St Joe &amp; St Mary''s'!CP93+'St Joe &amp; St Mary''s'!CP109+Illinois!CP13+Illinois!CP29+Illinois!CP45+Illinois!CP61+Illinois!CP77+Illinois!CP93+Illinois!CP109+Illinois!CP125+Illinois!CP141+Illinois!CP157+Illinois!CP173+Illinois!CP189</f>
        <v/>
      </c>
      <c r="CT328" s="182">
        <f>CT14+CT30+CT46+CT63+CT79+CT95+CT111+CT127+CT143+CT159+CT185+CT201+CT217+CT233+CT249+CT265+CT281+CT297+CT313+Centinela!CQ25+Centinela!CQ49+Centinela!CQ73+'Encino-Garden Grove'!CQ64+'Encino-Garden Grove'!CQ130+'St. Francis'!CQ25+'St. Francis'!CQ38+'St. Francis'!CQ51+Alvarado!CQ25+Pampa!CQ13+Roxborough!CQ13+'Lower Bucks'!CQ26+'Dallas Medical Center'!CQ13+Harlingen!CQ13+Knapp!CQ13+Knapp!CQ28+Glendora!CQ13+RHRI!CQ13+Monroe!CQ13+'Saint Mary''s Reno'!CQ19+'Saint Mary''s Reno'!CQ53+'Saint Mary''s Reno'!CQ75+'Saint Mary''s Reno'!CQ90+'North Vista'!CQ15+'North Vista'!CQ33+'Dallas Regional'!CQ13+'Riverview &amp; Gadsden'!CQ13+'Riverview &amp; Gadsden'!CQ29+'Saint Clare''s'!CQ13+Landmark!CQ13+'Saint Mary''s Passaic'!CQ19+'Southern Regional'!CQ13+Lehigh!CQ13+'St Michael''s'!CQ37+'Reddy Dev.'!CQ13+Mission!CQ13+Coshocton!CQ13+'Garden City'!CQ13+'Garden City'!CQ29+'Garden City'!CQ45+Suburban!CQ19+Suburban!CQ41+'Lake Huron'!CQ19+'Lake Huron'!CQ41+'Providence &amp; St John'!CQ13+'Providence &amp; St John'!CQ29+'East Liverpool'!CQ19+'East Liverpool'!CQ41+'East Liverpool'!CQ63+'East Liverpool'!CQ85+'St Joe &amp; St Mary''s'!CQ13+'St Joe &amp; St Mary''s'!CQ29+'St Joe &amp; St Mary''s'!CQ45+'St Joe &amp; St Mary''s'!CQ61+'St Joe &amp; St Mary''s'!CQ77+'St Joe &amp; St Mary''s'!CQ93+'St Joe &amp; St Mary''s'!CQ109+Illinois!CQ13+Illinois!CQ29+Illinois!CQ45+Illinois!CQ61+Illinois!CQ77+Illinois!CQ93+Illinois!CQ109+Illinois!CQ125+Illinois!CQ141+Illinois!CQ157+Illinois!CQ173+Illinois!CQ189</f>
        <v/>
      </c>
      <c r="CU328" s="182">
        <f>CU14+CU30+CU46+CU63+CU79+CU95+CU111+CU127+CU143+CU159+CU185+CU201+CU217+CU233+CU249+CU265+CU281+CU297+CU313+Centinela!CR25+Centinela!CR49+Centinela!CR73+'Encino-Garden Grove'!CR64+'Encino-Garden Grove'!CR130+'St. Francis'!CR25+'St. Francis'!CR38+'St. Francis'!CR51+Alvarado!CR25+Pampa!CR13+Roxborough!CR13+'Lower Bucks'!CR26+'Dallas Medical Center'!CR13+Harlingen!CR13+Knapp!CR13+Knapp!CR28+Glendora!CR13+RHRI!CR13+Monroe!CR13+'Saint Mary''s Reno'!CR19+'Saint Mary''s Reno'!CR53+'Saint Mary''s Reno'!CR75+'Saint Mary''s Reno'!CR90+'North Vista'!CR15+'North Vista'!CR33+'Dallas Regional'!CR13+'Riverview &amp; Gadsden'!CR13+'Riverview &amp; Gadsden'!CR29+'Saint Clare''s'!CR13+Landmark!CR13+'Saint Mary''s Passaic'!CR19+'Southern Regional'!CR13+Lehigh!CR13+'St Michael''s'!CR37+'Reddy Dev.'!CR13+Mission!CR13+Coshocton!CR13+'Garden City'!CR13+'Garden City'!CR29+'Garden City'!CR45+Suburban!CR19+Suburban!CR41+'Lake Huron'!CR19+'Lake Huron'!CR41+'Providence &amp; St John'!CR13+'Providence &amp; St John'!CR29+'East Liverpool'!CR19+'East Liverpool'!CR41+'East Liverpool'!CR63+'East Liverpool'!CR85+'St Joe &amp; St Mary''s'!CR13+'St Joe &amp; St Mary''s'!CR29+'St Joe &amp; St Mary''s'!CR45+'St Joe &amp; St Mary''s'!CR61+'St Joe &amp; St Mary''s'!CR77+'St Joe &amp; St Mary''s'!CR93+'St Joe &amp; St Mary''s'!CR109+Illinois!CR13+Illinois!CR29+Illinois!CR45+Illinois!CR61+Illinois!CR77+Illinois!CR93+Illinois!CR109+Illinois!CR125+Illinois!CR141+Illinois!CR157+Illinois!CR173+Illinois!CR189</f>
        <v/>
      </c>
      <c r="CV328" s="182">
        <f>CV14+CV30+CV46+CV63+CV79+CV95+CV111+CV127+CV143+CV159+CV185+CV201+CV217+CV233+CV249+CV265+CV281+CV297+CV313+Centinela!CS25+Centinela!CS49+Centinela!CS73+'Encino-Garden Grove'!CS64+'Encino-Garden Grove'!CS130+'St. Francis'!CS25+'St. Francis'!CS38+'St. Francis'!CS51+Alvarado!CS25+Pampa!CS13+Roxborough!CS13+'Lower Bucks'!CS26+'Dallas Medical Center'!CS13+Harlingen!CS13+Knapp!CS13+Knapp!CS28+Glendora!CS13+RHRI!CS13+Monroe!CS13+'Saint Mary''s Reno'!CS19+'Saint Mary''s Reno'!CS53+'Saint Mary''s Reno'!CS75+'Saint Mary''s Reno'!CS90+'North Vista'!CS15+'North Vista'!CS33+'Dallas Regional'!CS13+'Riverview &amp; Gadsden'!CS13+'Riverview &amp; Gadsden'!CS29+'Saint Clare''s'!CS13+Landmark!CS13+'Saint Mary''s Passaic'!CS19+'Southern Regional'!CS13+Lehigh!CS13+'St Michael''s'!CS37+'Reddy Dev.'!CS13+Mission!CS13+Coshocton!CS13+'Garden City'!CS13+'Garden City'!CS29+'Garden City'!CS45+Suburban!CS19+Suburban!CS41+'Lake Huron'!CS19+'Lake Huron'!CS41+'Providence &amp; St John'!CS13+'Providence &amp; St John'!CS29+'East Liverpool'!CS19+'East Liverpool'!CS41+'East Liverpool'!CS63+'East Liverpool'!CS85+'St Joe &amp; St Mary''s'!CS13+'St Joe &amp; St Mary''s'!CS29+'St Joe &amp; St Mary''s'!CS45+'St Joe &amp; St Mary''s'!CS61+'St Joe &amp; St Mary''s'!CS77+'St Joe &amp; St Mary''s'!CS93+'St Joe &amp; St Mary''s'!CS109+Illinois!CS13+Illinois!CS29+Illinois!CS45+Illinois!CS61+Illinois!CS77+Illinois!CS93+Illinois!CS109+Illinois!CS125+Illinois!CS141+Illinois!CS157+Illinois!CS173+Illinois!CS189</f>
        <v/>
      </c>
      <c r="CW328" s="182">
        <f>CW14+CW30+CW46+CW63+CW79+CW95+CW111+CW127+CW143+CW159+CW185+CW201+CW217+CW233+CW249+CW265+CW281+CW297+CW313+Centinela!CT25+Centinela!CT49+Centinela!CT73+'Encino-Garden Grove'!CT64+'Encino-Garden Grove'!CT130+'St. Francis'!CT25+'St. Francis'!CT38+'St. Francis'!CT51+Alvarado!CT25+Pampa!CT13+Roxborough!CT13+'Lower Bucks'!CT26+'Dallas Medical Center'!CT13+Harlingen!CT13+Knapp!CT13+Knapp!CT28+Glendora!CT13+RHRI!CT13+Monroe!CT13+'Saint Mary''s Reno'!CT19+'Saint Mary''s Reno'!CT53+'Saint Mary''s Reno'!CT75+'Saint Mary''s Reno'!CT90+'North Vista'!CT15+'North Vista'!CT33+'Dallas Regional'!CT13+'Riverview &amp; Gadsden'!CT13+'Riverview &amp; Gadsden'!CT29+'Saint Clare''s'!CT13+Landmark!CT13+'Saint Mary''s Passaic'!CT19+'Southern Regional'!CT13+Lehigh!CT13+'St Michael''s'!CT37+'Reddy Dev.'!CT13+Mission!CT13+Coshocton!CT13+'Garden City'!CT13+'Garden City'!CT29+'Garden City'!CT45+Suburban!CT19+Suburban!CT41+'Lake Huron'!CT19+'Lake Huron'!CT41+'Providence &amp; St John'!CT13+'Providence &amp; St John'!CT29+'East Liverpool'!CT19+'East Liverpool'!CT41+'East Liverpool'!CT63+'East Liverpool'!CT85+'St Joe &amp; St Mary''s'!CT13+'St Joe &amp; St Mary''s'!CT29+'St Joe &amp; St Mary''s'!CT45+'St Joe &amp; St Mary''s'!CT61+'St Joe &amp; St Mary''s'!CT77+'St Joe &amp; St Mary''s'!CT93+'St Joe &amp; St Mary''s'!CT109+Illinois!CT13+Illinois!CT29+Illinois!CT45+Illinois!CT61+Illinois!CT77+Illinois!CT93+Illinois!CT109+Illinois!CT125+Illinois!CT141+Illinois!CT157+Illinois!CT173+Illinois!CT189</f>
        <v/>
      </c>
      <c r="CX328" s="182">
        <f>CX14+CX30+CX46+CX63+CX79+CX95+CX111+CX127+CX143+CX159+CX185+CX201+CX217+CX233+CX249+CX265+CX281+CX297+CX313+[3]Centinela!CU25+[3]Centinela!CU49+[3]Centinela!CU73+'[3]Encino-Garden Grove'!CU64+'[3]Encino-Garden Grove'!CU130+'[3]St. Francis'!CU25+'[3]St. Francis'!CU38+'[3]St. Francis'!CU51+[3]Alvarado!CU25+[3]Pampa!CU13+[3]Roxborough!CU13+'[3]Lower Bucks'!CU26+'[3]Dallas Medical Center'!CU13+[3]Harlingen!CU13+[3]Knapp!CU13+[3]Knapp!CU28+[3]Glendora!CU13+[3]RHRI!CU13+[3]Monroe!CU13+'[3]Saint Mary''s Reno'!CU19+'[3]Saint Mary''s Reno'!CU53+'[3]Saint Mary''s Reno'!CU75+'[3]Saint Mary''s Reno'!CU90+'[3]North Vista'!CU15+'[3]North Vista'!CU33+'[3]Dallas Regional'!CU13+'[3]Riverview &amp; Gadsden'!CU13+'[3]Riverview &amp; Gadsden'!CU29+'[3]Saint Clare''s'!CU13+[3]Landmark!CU13+'[3]Saint Mary''s Passaic'!CU19+'[3]Southern Regional'!CU13+[3]Lehigh!CU13+'[3]St Michael''s'!CU37+'[3]Reddy Dev.'!CU13+[3]Mission!CU13+[3]Coshocton!CU13+'[3]Garden City'!CU13+'[3]Garden City'!CU29+'[3]Garden City'!CU45+[3]Suburban!CU19+[3]Suburban!CU41+'[3]Lake Huron'!CU19+'[3]Lake Huron'!CU41+'[3]Providence &amp; St John'!CU13+'[3]Providence &amp; St John'!CU29+'[3]East Liverpool'!CU19+'[3]East Liverpool'!CU41+'[3]East Liverpool'!CU63+'[3]East Liverpool'!CU85+'[3]St Joe &amp; St Mary''s'!CU13+'[3]St Joe &amp; St Mary''s'!CU29+'[3]St Joe &amp; St Mary''s'!CU45+'[3]St Joe &amp; St Mary''s'!CU61+'[3]St Joe &amp; St Mary''s'!CU77+'[3]St Joe &amp; St Mary''s'!CU93+'[3]St Joe &amp; St Mary''s'!CU109+[3]Illinois!CU13+[3]Illinois!CU29+[3]Illinois!CU45+[3]Illinois!CU61+[3]Illinois!CU77+[3]Illinois!CU93+[3]Illinois!CU109+[3]Illinois!CU125+[3]Illinois!CU141+[3]Illinois!CU157+[3]Illinois!CU173+[3]Illinois!CU189</f>
        <v/>
      </c>
      <c r="CY328" s="182">
        <f>CY14+CY30+CY46+CY63+CY79+CY95+CY111+CY127+CY143+CY159+CY185+CY201+CY217+CY233+CY249+CY265+CY281+CY297+CY313+Centinela!CV25+Centinela!CV49+Centinela!CV73+'Encino-Garden Grove'!CV64+'Encino-Garden Grove'!CV130+'St. Francis'!CV25+'St. Francis'!CV38+'St. Francis'!CV51+Alvarado!CV25+Pampa!CV13+Roxborough!CV13+'Lower Bucks'!CV26+'Dallas Medical Center'!CV13+Harlingen!CV13+Knapp!CV13+Knapp!CV28+Glendora!CV13+RHRI!CV13+Monroe!CV13+'Saint Mary''s Reno'!CV19+'Saint Mary''s Reno'!CV53+'Saint Mary''s Reno'!CV75+'Saint Mary''s Reno'!CV90+'North Vista'!CV15+'North Vista'!CV33+'Dallas Regional'!CV13+'Riverview &amp; Gadsden'!CV13+'Riverview &amp; Gadsden'!CV29+'Saint Clare''s'!CV13+Landmark!CV13+'Saint Mary''s Passaic'!CV19+'Southern Regional'!CV13+Lehigh!CV13+'St Michael''s'!CV37+'Reddy Dev.'!CV13+Mission!CV13+Coshocton!CV13+'Garden City'!CV13+'Garden City'!CV29+'Garden City'!CV45+Suburban!CV19+Suburban!CV41+'Lake Huron'!CV19+'Lake Huron'!CV41+'Providence &amp; St John'!CV13+'Providence &amp; St John'!CV29+'East Liverpool'!CV19+'East Liverpool'!CV41+'East Liverpool'!CV63+'East Liverpool'!CV85+'St Joe &amp; St Mary''s'!CV13+'St Joe &amp; St Mary''s'!CV29+'St Joe &amp; St Mary''s'!CV45+'St Joe &amp; St Mary''s'!CV61+'St Joe &amp; St Mary''s'!CV77+'St Joe &amp; St Mary''s'!CV93+'St Joe &amp; St Mary''s'!CV109+Illinois!CV13+Illinois!CV29+Illinois!CV45+Illinois!CV61+Illinois!CV77+Illinois!CV93+Illinois!CV109+Illinois!CV125+Illinois!CV141+Illinois!CV157+Illinois!CV173+Illinois!CV189</f>
        <v/>
      </c>
      <c r="CZ328" s="182">
        <f>CZ14+CZ30+CZ46+CZ63+CZ79+CZ95+CZ111+CZ127+CZ143+CZ159+CZ185+CZ201+CZ217+CZ233+CZ249+CZ265+CZ281+CZ297+CZ313+Centinela!CW25+Centinela!CW49+Centinela!CW73+'Encino-Garden Grove'!CW64+'Encino-Garden Grove'!CW130+'St. Francis'!CW25+'St. Francis'!CW38+'St. Francis'!CW51+Alvarado!CW25+Pampa!CW13+Roxborough!CW13+'Lower Bucks'!CW26+'Dallas Medical Center'!CW13+Harlingen!CW13+Knapp!CW13+Knapp!CW28+Glendora!CW13+RHRI!CW13+Monroe!CW13+'Saint Mary''s Reno'!CW19+'Saint Mary''s Reno'!CW53+'Saint Mary''s Reno'!CW75+'Saint Mary''s Reno'!CW90+'North Vista'!CW15+'North Vista'!CW33+'Dallas Regional'!CW13+'Riverview &amp; Gadsden'!CW13+'Riverview &amp; Gadsden'!CW29+'Saint Clare''s'!CW13+Landmark!CW13+'Saint Mary''s Passaic'!CW19+'Southern Regional'!CW13+Lehigh!CW13+'St Michael''s'!CW37+'Reddy Dev.'!CW13+Mission!CW13+Coshocton!CW13+'Garden City'!CW13+'Garden City'!CW29+'Garden City'!CW45+Suburban!CW19+Suburban!CW41+'Lake Huron'!CW19+'Lake Huron'!CW41+'Providence &amp; St John'!CW13+'Providence &amp; St John'!CW29+'East Liverpool'!CW19+'East Liverpool'!CW41+'East Liverpool'!CW63+'East Liverpool'!CW85+'St Joe &amp; St Mary''s'!CW13+'St Joe &amp; St Mary''s'!CW29+'St Joe &amp; St Mary''s'!CW45+'St Joe &amp; St Mary''s'!CW61+'St Joe &amp; St Mary''s'!CW77+'St Joe &amp; St Mary''s'!CW93+'St Joe &amp; St Mary''s'!CW109+Illinois!CW13+Illinois!CW29+Illinois!CW45+Illinois!CW61+Illinois!CW77+Illinois!CW93+Illinois!CW109+Illinois!CW125+Illinois!CW141+Illinois!CW157+Illinois!CW173+Illinois!CW189</f>
        <v/>
      </c>
    </row>
    <row r="329" customFormat="1" s="183">
      <c r="B329" s="81" t="n"/>
      <c r="C329" s="81" t="n"/>
      <c r="D329" s="440">
        <f>H329/G329</f>
        <v/>
      </c>
      <c r="E329" s="229" t="n">
        <v>0.02311828445574937</v>
      </c>
      <c r="F329" s="189" t="inlineStr">
        <is>
          <t>Total</t>
        </is>
      </c>
      <c r="G329" s="187" t="n">
        <v>0</v>
      </c>
      <c r="H329" s="433">
        <f>SUM(H326:H328)</f>
        <v/>
      </c>
      <c r="I329" s="433">
        <f>SUM(I326:I328)</f>
        <v/>
      </c>
      <c r="J329" s="433">
        <f>SUM(J326:J328)</f>
        <v/>
      </c>
      <c r="K329" s="434" t="n"/>
      <c r="L329" s="434" t="n"/>
      <c r="N329" s="187">
        <f>SUM(N326:N328)</f>
        <v/>
      </c>
      <c r="O329" s="187">
        <f>SUM(O326:O328)</f>
        <v/>
      </c>
      <c r="P329" s="187">
        <f>SUM(P326:P328)</f>
        <v/>
      </c>
      <c r="Q329" s="187">
        <f>SUM(Q326:Q328)</f>
        <v/>
      </c>
      <c r="R329" s="187">
        <f>SUM(R326:R328)</f>
        <v/>
      </c>
      <c r="S329" s="187">
        <f>SUM(S326:S328)</f>
        <v/>
      </c>
      <c r="T329" s="187">
        <f>SUM(T326:T328)</f>
        <v/>
      </c>
      <c r="U329" s="187">
        <f>SUM(U326:U328)</f>
        <v/>
      </c>
      <c r="V329" s="187">
        <f>SUM(V326:V328)</f>
        <v/>
      </c>
      <c r="W329" s="187">
        <f>SUM(W326:W328)</f>
        <v/>
      </c>
      <c r="X329" s="187">
        <f>SUM(X326:X328)</f>
        <v/>
      </c>
      <c r="Y329" s="187">
        <f>SUM(Y326:Y328)</f>
        <v/>
      </c>
      <c r="Z329" s="187">
        <f>SUM(Z326:Z328)</f>
        <v/>
      </c>
      <c r="AA329" s="187">
        <f>SUM(AA326:AA328)</f>
        <v/>
      </c>
      <c r="AB329" s="187">
        <f>SUM(AB326:AB328)</f>
        <v/>
      </c>
      <c r="AC329" s="187">
        <f>SUM(AC326:AC328)</f>
        <v/>
      </c>
      <c r="AD329" s="187">
        <f>SUM(AD326:AD328)</f>
        <v/>
      </c>
      <c r="AE329" s="187">
        <f>SUM(AE326:AE328)</f>
        <v/>
      </c>
      <c r="AF329" s="187">
        <f>SUM(AF326:AF328)</f>
        <v/>
      </c>
      <c r="AG329" s="187">
        <f>SUM(AG326:AG328)</f>
        <v/>
      </c>
      <c r="AH329" s="187">
        <f>SUM(AH326:AH328)</f>
        <v/>
      </c>
      <c r="AI329" s="187">
        <f>SUM(AI326:AI328)</f>
        <v/>
      </c>
      <c r="AJ329" s="187">
        <f>SUM(AJ326:AJ328)</f>
        <v/>
      </c>
      <c r="AK329" s="187">
        <f>SUM(AK326:AK328)</f>
        <v/>
      </c>
      <c r="AL329" s="187">
        <f>SUM(AL326:AL328)</f>
        <v/>
      </c>
      <c r="AM329" s="187">
        <f>SUM(AM326:AM328)</f>
        <v/>
      </c>
      <c r="AN329" s="187">
        <f>SUM(AN326:AN328)</f>
        <v/>
      </c>
      <c r="AO329" s="187">
        <f>SUM(AO326:AO328)</f>
        <v/>
      </c>
      <c r="AP329" s="187">
        <f>SUM(AP326:AP328)</f>
        <v/>
      </c>
      <c r="AQ329" s="187">
        <f>SUM(AQ326:AQ328)</f>
        <v/>
      </c>
      <c r="AR329" s="187">
        <f>SUM(AR326:AR328)</f>
        <v/>
      </c>
      <c r="AS329" s="187">
        <f>SUM(AS326:AS328)</f>
        <v/>
      </c>
      <c r="AT329" s="187">
        <f>SUM(AT326:AT328)</f>
        <v/>
      </c>
      <c r="AU329" s="187">
        <f>SUM(AU326:AU328)</f>
        <v/>
      </c>
      <c r="AV329" s="187">
        <f>SUM(AV326:AV328)</f>
        <v/>
      </c>
      <c r="AW329" s="187">
        <f>SUM(AW326:AW328)</f>
        <v/>
      </c>
      <c r="AX329" s="187">
        <f>SUM(AX326:AX328)</f>
        <v/>
      </c>
      <c r="AY329" s="187">
        <f>SUM(AY326:AY328)</f>
        <v/>
      </c>
      <c r="AZ329" s="187">
        <f>SUM(AZ326:AZ328)</f>
        <v/>
      </c>
      <c r="BA329" s="187">
        <f>SUM(BA326:BA328)</f>
        <v/>
      </c>
      <c r="BB329" s="187">
        <f>SUM(BB326:BB328)</f>
        <v/>
      </c>
      <c r="BC329" s="187">
        <f>SUM(BC326:BC328)</f>
        <v/>
      </c>
      <c r="BD329" s="187">
        <f>SUM(BD326:BD328)</f>
        <v/>
      </c>
      <c r="BE329" s="187">
        <f>SUM(BE326:BE328)</f>
        <v/>
      </c>
      <c r="BF329" s="187">
        <f>SUM(BF326:BF328)</f>
        <v/>
      </c>
      <c r="BG329" s="187">
        <f>SUM(BG326:BG328)</f>
        <v/>
      </c>
      <c r="BH329" s="187">
        <f>SUM(BH326:BH328)</f>
        <v/>
      </c>
      <c r="BI329" s="187">
        <f>SUM(BI326:BI328)</f>
        <v/>
      </c>
      <c r="BJ329" s="187">
        <f>SUM(BJ326:BJ328)</f>
        <v/>
      </c>
      <c r="BK329" s="187">
        <f>SUM(BK326:BK328)</f>
        <v/>
      </c>
      <c r="BL329" s="187">
        <f>SUM(BL326:BL328)</f>
        <v/>
      </c>
      <c r="BM329" s="187">
        <f>SUM(BM326:BM328)</f>
        <v/>
      </c>
      <c r="BN329" s="187">
        <f>SUM(BN326:BN328)</f>
        <v/>
      </c>
      <c r="BO329" s="187">
        <f>SUM(BO326:BO328)</f>
        <v/>
      </c>
      <c r="BP329" s="187">
        <f>SUM(BP326:BP328)</f>
        <v/>
      </c>
      <c r="BQ329" s="187">
        <f>SUM(BQ326:BQ328)</f>
        <v/>
      </c>
      <c r="BR329" s="187">
        <f>SUM(BR326:BR328)</f>
        <v/>
      </c>
      <c r="BS329" s="187">
        <f>SUM(BS326:BS328)</f>
        <v/>
      </c>
      <c r="BT329" s="302">
        <f>SUM(BT326:BT328)</f>
        <v/>
      </c>
      <c r="BU329" s="302">
        <f>SUM(BU326:BU328)</f>
        <v/>
      </c>
      <c r="BV329" s="187">
        <f>SUM(BV326:BV328)</f>
        <v/>
      </c>
      <c r="BW329" s="187">
        <f>SUM(BW326:BW328)</f>
        <v/>
      </c>
      <c r="BX329" s="187">
        <f>SUM(BX326:BX328)</f>
        <v/>
      </c>
      <c r="BY329" s="187">
        <f>SUM(BY326:BY328)</f>
        <v/>
      </c>
      <c r="BZ329" s="187">
        <f>SUM(BZ326:BZ328)</f>
        <v/>
      </c>
      <c r="CA329" s="187">
        <f>SUM(CA326:CA328)</f>
        <v/>
      </c>
      <c r="CB329" s="187">
        <f>SUM(CB326:CB328)</f>
        <v/>
      </c>
      <c r="CC329" s="187">
        <f>SUM(CC326:CC328)</f>
        <v/>
      </c>
      <c r="CD329" s="187">
        <f>SUM(CD326:CD328)</f>
        <v/>
      </c>
      <c r="CE329" s="187">
        <f>SUM(CE326:CE328)</f>
        <v/>
      </c>
      <c r="CF329" s="187">
        <f>SUM(CF326:CF328)</f>
        <v/>
      </c>
      <c r="CG329" s="187">
        <f>SUM(CG326:CG328)</f>
        <v/>
      </c>
      <c r="CH329" s="187">
        <f>SUM(CH326:CH328)</f>
        <v/>
      </c>
      <c r="CI329" s="187">
        <f>SUM(CI326:CI328)</f>
        <v/>
      </c>
      <c r="CJ329" s="187">
        <f>SUM(CJ326:CJ328)</f>
        <v/>
      </c>
      <c r="CK329" s="187">
        <f>SUM(CK326:CK328)</f>
        <v/>
      </c>
      <c r="CL329" s="187">
        <f>SUM(CL326:CL328)</f>
        <v/>
      </c>
      <c r="CM329" s="187">
        <f>SUM(CM326:CM328)</f>
        <v/>
      </c>
      <c r="CN329" s="187">
        <f>SUM(CN326:CN328)</f>
        <v/>
      </c>
      <c r="CO329" s="187">
        <f>SUM(CO326:CO328)</f>
        <v/>
      </c>
      <c r="CP329" s="187">
        <f>SUM(CP326:CP328)</f>
        <v/>
      </c>
      <c r="CQ329" s="187">
        <f>SUM(CQ326:CQ328)</f>
        <v/>
      </c>
      <c r="CR329" s="187">
        <f>SUM(CR326:CR328)</f>
        <v/>
      </c>
      <c r="CS329" s="187">
        <f>SUM(CS326:CS328)</f>
        <v/>
      </c>
      <c r="CT329" s="187">
        <f>SUM(CT326:CT328)</f>
        <v/>
      </c>
      <c r="CU329" s="187" t="n">
        <v>20436</v>
      </c>
      <c r="CV329" s="187">
        <f>SUM(CV326:CV328)</f>
        <v/>
      </c>
      <c r="CW329" s="187">
        <f>SUM(CW326:CW328)</f>
        <v/>
      </c>
      <c r="CX329" s="187">
        <f>SUM(CX326:CX328)</f>
        <v/>
      </c>
      <c r="CY329" s="187">
        <f>SUM(CY326:CY328)</f>
        <v/>
      </c>
      <c r="CZ329" s="187">
        <f>SUM(CZ326:CZ328)</f>
        <v/>
      </c>
    </row>
    <row r="330">
      <c r="D330" s="441" t="n"/>
      <c r="E330" s="186" t="n"/>
      <c r="G330" s="256" t="n">
        <v>0</v>
      </c>
      <c r="H330" s="188">
        <f>H329=H322</f>
        <v/>
      </c>
      <c r="I330" s="188">
        <f>I329=I322</f>
        <v/>
      </c>
      <c r="J330" s="188">
        <f>J329=J322</f>
        <v/>
      </c>
      <c r="K330" s="188">
        <f>K329=K322</f>
        <v/>
      </c>
      <c r="L330" s="188">
        <f>L329=L322</f>
        <v/>
      </c>
      <c r="M330" s="188">
        <f>M329=M322</f>
        <v/>
      </c>
      <c r="N330" s="188">
        <f>N329=N322</f>
        <v/>
      </c>
      <c r="O330" s="188">
        <f>O329=O322</f>
        <v/>
      </c>
      <c r="P330" s="188">
        <f>P329=P322</f>
        <v/>
      </c>
      <c r="Q330" s="188">
        <f>Q329=Q322</f>
        <v/>
      </c>
      <c r="R330" s="188">
        <f>R329=R322</f>
        <v/>
      </c>
      <c r="S330" s="188">
        <f>S329=S322</f>
        <v/>
      </c>
      <c r="T330" s="188">
        <f>T329=T322</f>
        <v/>
      </c>
      <c r="U330" s="188">
        <f>U329=U322</f>
        <v/>
      </c>
      <c r="V330" s="188">
        <f>V329=V322</f>
        <v/>
      </c>
      <c r="W330" s="188">
        <f>W329=W322</f>
        <v/>
      </c>
      <c r="X330" s="188">
        <f>X329=X322</f>
        <v/>
      </c>
      <c r="Y330" s="188">
        <f>Y329=Y322</f>
        <v/>
      </c>
      <c r="Z330" s="188">
        <f>Z329=Z322</f>
        <v/>
      </c>
      <c r="AA330" s="188">
        <f>AA329=AA322</f>
        <v/>
      </c>
      <c r="AB330" s="188">
        <f>AB329=AB322</f>
        <v/>
      </c>
      <c r="AC330" s="188">
        <f>AC329=AC322</f>
        <v/>
      </c>
      <c r="AD330" s="188">
        <f>AD329=AD322</f>
        <v/>
      </c>
      <c r="AE330" s="188">
        <f>AE329=AE322</f>
        <v/>
      </c>
      <c r="AF330" s="188">
        <f>AF329=AF322</f>
        <v/>
      </c>
      <c r="AG330" s="188">
        <f>AG329=AG322</f>
        <v/>
      </c>
      <c r="AH330" s="188">
        <f>AH329=AH322</f>
        <v/>
      </c>
      <c r="AI330" s="188">
        <f>AI329=AI322</f>
        <v/>
      </c>
      <c r="AJ330" s="188">
        <f>AJ329=AJ322</f>
        <v/>
      </c>
      <c r="AK330" s="188">
        <f>AK329=AK322</f>
        <v/>
      </c>
      <c r="AL330" s="188">
        <f>AL329=AL322</f>
        <v/>
      </c>
      <c r="AM330" s="188">
        <f>AM329=AM322</f>
        <v/>
      </c>
      <c r="AN330" s="188">
        <f>AN329=AN322</f>
        <v/>
      </c>
      <c r="AO330" s="188">
        <f>AO329=AO322</f>
        <v/>
      </c>
      <c r="AP330" s="188">
        <f>AP329=AP322</f>
        <v/>
      </c>
      <c r="AQ330" s="188">
        <f>AQ329=AQ322</f>
        <v/>
      </c>
      <c r="AR330" s="188">
        <f>AR329=AR322</f>
        <v/>
      </c>
      <c r="AS330" s="188">
        <f>AS329=AS322</f>
        <v/>
      </c>
      <c r="AT330" s="188">
        <f>AT329=AT322</f>
        <v/>
      </c>
      <c r="AU330" s="188">
        <f>AU329=AU322</f>
        <v/>
      </c>
      <c r="AV330" s="188">
        <f>AV329=AV322</f>
        <v/>
      </c>
      <c r="AW330" s="188">
        <f>AW329=AW322</f>
        <v/>
      </c>
      <c r="AX330" s="188">
        <f>AX329=AX322</f>
        <v/>
      </c>
      <c r="AY330" s="188">
        <f>AY329=AY322</f>
        <v/>
      </c>
      <c r="AZ330" s="188">
        <f>AZ329=AZ322</f>
        <v/>
      </c>
      <c r="BA330" s="188">
        <f>BA329=BA322</f>
        <v/>
      </c>
      <c r="BB330" s="188">
        <f>BB329=BB322</f>
        <v/>
      </c>
      <c r="BC330" s="188">
        <f>BC329=BC322</f>
        <v/>
      </c>
      <c r="BD330" s="188">
        <f>BD329=BD322</f>
        <v/>
      </c>
      <c r="BE330" s="188">
        <f>BE329=BE322</f>
        <v/>
      </c>
      <c r="BF330" s="188">
        <f>BF329=BF322</f>
        <v/>
      </c>
      <c r="BG330" s="188">
        <f>BG329=BG322</f>
        <v/>
      </c>
      <c r="BH330" s="188">
        <f>BH329=BH322</f>
        <v/>
      </c>
      <c r="BI330" s="188">
        <f>BI329=BI322</f>
        <v/>
      </c>
      <c r="BJ330" s="188">
        <f>BJ329=BJ322</f>
        <v/>
      </c>
      <c r="BK330" s="188">
        <f>BK329=BK322</f>
        <v/>
      </c>
      <c r="BL330" s="188">
        <f>BL329=BL322</f>
        <v/>
      </c>
      <c r="BM330" s="188">
        <f>BM329=BM322</f>
        <v/>
      </c>
      <c r="BN330" s="188">
        <f>BN329=BN322</f>
        <v/>
      </c>
      <c r="BO330" s="188">
        <f>BO329=BO322</f>
        <v/>
      </c>
      <c r="BP330" s="188">
        <f>BP329=BP322</f>
        <v/>
      </c>
      <c r="BQ330" s="188">
        <f>BQ329=BQ322</f>
        <v/>
      </c>
      <c r="BR330" s="188">
        <f>BR329=BR322</f>
        <v/>
      </c>
      <c r="BS330" s="188">
        <f>BS329=BS322</f>
        <v/>
      </c>
      <c r="BT330" s="188">
        <f>BT329=BT322</f>
        <v/>
      </c>
      <c r="BU330" s="188">
        <f>BU329=BU322</f>
        <v/>
      </c>
      <c r="BV330" s="188">
        <f>BV329=BV322</f>
        <v/>
      </c>
      <c r="BW330" s="188">
        <f>BW329=BW322</f>
        <v/>
      </c>
      <c r="BX330" s="188">
        <f>BX329=BX322</f>
        <v/>
      </c>
      <c r="BY330" s="188">
        <f>BY329=BY322</f>
        <v/>
      </c>
      <c r="BZ330" s="188">
        <f>BZ329=BZ322</f>
        <v/>
      </c>
      <c r="CA330" s="188">
        <f>CA329=CA322</f>
        <v/>
      </c>
      <c r="CB330" s="188">
        <f>CB329=CB322</f>
        <v/>
      </c>
      <c r="CC330" s="188">
        <f>CC329=CC322</f>
        <v/>
      </c>
      <c r="CD330" s="188">
        <f>CD329=CD322</f>
        <v/>
      </c>
      <c r="CE330" s="188">
        <f>CE329=CE322</f>
        <v/>
      </c>
      <c r="CF330" s="188">
        <f>CF329=CF322</f>
        <v/>
      </c>
      <c r="CG330" s="188">
        <f>CG329=CG322</f>
        <v/>
      </c>
      <c r="CH330" s="188">
        <f>CH329=CH322</f>
        <v/>
      </c>
      <c r="CI330" s="188">
        <f>CI329=CI322</f>
        <v/>
      </c>
      <c r="CJ330" s="188">
        <f>CJ329=CJ322</f>
        <v/>
      </c>
      <c r="CK330" s="188">
        <f>CK329=CK322</f>
        <v/>
      </c>
      <c r="CL330" s="188">
        <f>CL329=CL322</f>
        <v/>
      </c>
      <c r="CM330" s="188">
        <f>CM329=CM322</f>
        <v/>
      </c>
      <c r="CN330" s="188">
        <f>CN329=CN322</f>
        <v/>
      </c>
      <c r="CO330" s="188">
        <f>CO329=CO322</f>
        <v/>
      </c>
      <c r="CP330" s="188">
        <f>CP329=CP322</f>
        <v/>
      </c>
      <c r="CQ330" s="188">
        <f>CQ329=CQ322</f>
        <v/>
      </c>
      <c r="CR330" s="188">
        <f>CR329=CR322</f>
        <v/>
      </c>
      <c r="CS330" s="188">
        <f>CS329=CS322</f>
        <v/>
      </c>
      <c r="CT330" s="188">
        <f>CT329=CT322</f>
        <v/>
      </c>
      <c r="CU330" s="188">
        <f>CU329=CU322</f>
        <v/>
      </c>
      <c r="CV330" s="188">
        <f>CV329=CV322</f>
        <v/>
      </c>
      <c r="CW330" s="188">
        <f>CW329=CW322</f>
        <v/>
      </c>
      <c r="CX330" s="256">
        <f>CX329=CX322</f>
        <v/>
      </c>
      <c r="CY330" s="256">
        <f>CY329=CY322</f>
        <v/>
      </c>
      <c r="CZ330" s="256">
        <f>CZ329=CZ322</f>
        <v/>
      </c>
    </row>
    <row r="331">
      <c r="D331" s="226" t="n"/>
      <c r="E331" s="186" t="n"/>
      <c r="G331" s="256" t="n">
        <v>0</v>
      </c>
      <c r="H331" s="188" t="n"/>
      <c r="I331" s="188" t="n"/>
      <c r="J331" s="188" t="n"/>
      <c r="K331" s="188" t="n"/>
      <c r="L331" s="188" t="n"/>
      <c r="M331" s="291" t="n"/>
      <c r="N331" s="256" t="n"/>
      <c r="O331" s="256" t="n"/>
      <c r="P331" s="256" t="n"/>
      <c r="Q331" s="256" t="n"/>
      <c r="R331" s="256" t="n"/>
      <c r="S331" s="256" t="n"/>
      <c r="T331" s="256" t="n"/>
      <c r="U331" s="256" t="n"/>
      <c r="V331" s="256" t="n"/>
      <c r="W331" s="256" t="n"/>
      <c r="X331" s="256" t="n"/>
      <c r="Y331" s="256" t="n"/>
      <c r="Z331" s="256" t="n"/>
      <c r="AA331" s="256" t="n"/>
      <c r="AB331" s="256" t="n"/>
      <c r="AC331" s="256" t="n"/>
      <c r="AD331" s="256" t="n"/>
      <c r="AE331" s="256" t="n"/>
      <c r="AF331" s="256" t="n"/>
      <c r="AG331" s="256" t="n"/>
      <c r="AH331" s="256" t="n"/>
      <c r="AI331" s="256" t="n"/>
      <c r="AJ331" s="256" t="n"/>
      <c r="AK331" s="256" t="n"/>
      <c r="AL331" s="256" t="n"/>
      <c r="AM331" s="256" t="n"/>
      <c r="AN331" s="256" t="n"/>
      <c r="AO331" s="256" t="n"/>
      <c r="AP331" s="256" t="n"/>
      <c r="AQ331" s="256" t="n"/>
      <c r="AR331" s="256" t="n"/>
      <c r="AS331" s="256" t="n"/>
      <c r="AT331" s="256" t="n"/>
      <c r="AU331" s="256" t="n"/>
      <c r="AV331" s="256" t="n"/>
      <c r="AW331" s="256" t="n"/>
      <c r="AX331" s="256" t="n"/>
      <c r="AY331" s="256" t="n"/>
      <c r="AZ331" s="256" t="n"/>
      <c r="BA331" s="256" t="n"/>
      <c r="BB331" s="256" t="n"/>
      <c r="BC331" s="256" t="n"/>
      <c r="BD331" s="256" t="n"/>
      <c r="BE331" s="256" t="n"/>
      <c r="BF331" s="256" t="n"/>
      <c r="BG331" s="256" t="n"/>
      <c r="BH331" s="256" t="n"/>
      <c r="BI331" s="256" t="n"/>
      <c r="BJ331" s="256" t="n"/>
      <c r="BK331" s="256" t="n"/>
      <c r="BL331" s="256" t="n"/>
      <c r="BM331" s="256" t="n"/>
      <c r="BN331" s="256" t="n"/>
      <c r="BO331" s="256" t="n"/>
      <c r="BP331" s="256" t="n"/>
      <c r="BQ331" s="256" t="n"/>
      <c r="BR331" s="256" t="n"/>
      <c r="BS331" s="256" t="n"/>
      <c r="BT331" s="256" t="n"/>
      <c r="BU331" s="256" t="n"/>
      <c r="BV331" s="256" t="n"/>
      <c r="BW331" s="256" t="n"/>
      <c r="BX331" s="256" t="n"/>
      <c r="BY331" s="256" t="n"/>
      <c r="BZ331" s="256" t="n"/>
      <c r="CA331" s="256" t="n"/>
      <c r="CB331" s="256" t="n"/>
      <c r="CC331" s="256" t="n"/>
      <c r="CD331" s="256" t="n"/>
      <c r="CE331" s="256" t="n"/>
      <c r="CF331" s="256" t="n"/>
      <c r="CG331" s="256" t="n"/>
      <c r="CH331" s="256" t="n"/>
      <c r="CI331" s="256" t="n"/>
      <c r="CJ331" s="256" t="n"/>
      <c r="CK331" s="256" t="n"/>
      <c r="CL331" s="256" t="n"/>
      <c r="CM331" s="256" t="n"/>
      <c r="CN331" s="256" t="n"/>
      <c r="CO331" s="256" t="n"/>
      <c r="CP331" s="256" t="n"/>
      <c r="CQ331" s="256" t="n"/>
      <c r="CR331" s="256" t="n"/>
      <c r="CS331" s="256" t="n"/>
      <c r="CT331" s="256" t="n"/>
      <c r="CU331" s="256" t="n"/>
      <c r="CV331" s="256" t="n"/>
      <c r="CW331" s="256" t="n"/>
      <c r="CX331" s="256" t="n"/>
      <c r="CY331" s="256" t="n"/>
      <c r="CZ331" s="256" t="n"/>
    </row>
    <row r="332">
      <c r="D332" s="290" t="n"/>
      <c r="H332" s="442" t="n"/>
      <c r="I332" s="442" t="n"/>
      <c r="J332" s="442" t="n"/>
      <c r="K332" s="186" t="n"/>
      <c r="L332" s="186" t="n"/>
      <c r="M332" s="291" t="n"/>
      <c r="N332" s="256" t="n"/>
      <c r="O332" s="256" t="n"/>
      <c r="P332" s="256" t="n"/>
      <c r="Q332" s="256" t="n"/>
      <c r="R332" s="256" t="n"/>
      <c r="S332" s="256" t="n"/>
      <c r="T332" s="256" t="n"/>
      <c r="U332" s="256" t="n"/>
      <c r="V332" s="256" t="n"/>
      <c r="W332" s="256" t="n"/>
      <c r="X332" s="256" t="n"/>
      <c r="Y332" s="256" t="n"/>
      <c r="Z332" s="256" t="n"/>
      <c r="AA332" s="256" t="n"/>
      <c r="AB332" s="256" t="n"/>
      <c r="AC332" s="256" t="n"/>
      <c r="AD332" s="256" t="n"/>
      <c r="AE332" s="256" t="n"/>
      <c r="AF332" s="256" t="n"/>
      <c r="AG332" s="256" t="n"/>
      <c r="AH332" s="256" t="n"/>
      <c r="AI332" s="256" t="n"/>
      <c r="AJ332" s="256" t="n"/>
      <c r="AK332" s="256" t="n"/>
      <c r="AL332" s="256" t="n"/>
      <c r="AM332" s="256" t="n"/>
      <c r="AN332" s="256" t="n"/>
      <c r="AO332" s="256" t="n"/>
      <c r="AP332" s="256" t="n"/>
      <c r="AQ332" s="256" t="n"/>
      <c r="AR332" s="256" t="n"/>
      <c r="AS332" s="256" t="n"/>
      <c r="AT332" s="256" t="n"/>
      <c r="AU332" s="256" t="n"/>
      <c r="AV332" s="256" t="n"/>
      <c r="AW332" s="256" t="n"/>
      <c r="AX332" s="256" t="n"/>
      <c r="AY332" s="256" t="n"/>
      <c r="AZ332" s="256" t="n"/>
      <c r="BA332" s="256" t="n"/>
      <c r="BB332" s="256" t="n"/>
      <c r="BC332" s="256" t="n"/>
      <c r="BD332" s="256" t="n"/>
      <c r="BE332" s="256" t="n"/>
      <c r="BF332" s="256" t="n"/>
      <c r="BG332" s="256" t="n"/>
      <c r="BH332" s="256" t="n"/>
      <c r="BI332" s="256" t="n"/>
      <c r="BJ332" s="256" t="n"/>
      <c r="BK332" s="256" t="n"/>
      <c r="BL332" s="256" t="n"/>
      <c r="BM332" s="256" t="n"/>
      <c r="BN332" s="256" t="n"/>
      <c r="BO332" s="256" t="n"/>
      <c r="BP332" s="256" t="n"/>
      <c r="BQ332" s="256" t="n"/>
      <c r="BR332" s="256" t="n"/>
      <c r="BS332" s="256" t="n"/>
      <c r="BT332" s="256" t="n"/>
      <c r="BU332" s="256" t="n"/>
      <c r="BV332" s="256" t="n"/>
      <c r="BW332" s="256" t="n"/>
      <c r="BX332" s="256" t="n"/>
      <c r="BY332" s="256" t="n"/>
      <c r="BZ332" s="256" t="n"/>
      <c r="CA332" s="256" t="n"/>
      <c r="CB332" s="256" t="n"/>
      <c r="CC332" s="256" t="n"/>
      <c r="CD332" s="256" t="n"/>
      <c r="CE332" s="256" t="n"/>
      <c r="CF332" s="256" t="n"/>
      <c r="CG332" s="256" t="n"/>
      <c r="CH332" s="256" t="n"/>
      <c r="CI332" s="256" t="n"/>
      <c r="CJ332" s="256" t="n"/>
      <c r="CK332" s="256" t="n"/>
      <c r="CL332" s="256" t="n"/>
      <c r="CM332" s="256" t="n"/>
      <c r="CN332" s="256" t="n"/>
      <c r="CO332" s="256" t="n"/>
      <c r="CP332" s="256" t="n"/>
      <c r="CQ332" s="256" t="n"/>
      <c r="CR332" s="256" t="n"/>
      <c r="CS332" s="256" t="n"/>
      <c r="CT332" s="256" t="n"/>
      <c r="CU332" s="256" t="n"/>
    </row>
    <row r="333">
      <c r="D333" s="290" t="n"/>
      <c r="H333" s="442" t="n"/>
      <c r="I333" s="442" t="n"/>
      <c r="J333" s="442" t="n"/>
      <c r="K333" s="438" t="n"/>
      <c r="L333" s="438" t="n"/>
      <c r="M333" s="291" t="n"/>
      <c r="N333" s="256" t="n"/>
      <c r="O333" s="256" t="n"/>
      <c r="P333" s="256" t="n"/>
      <c r="Q333" s="256" t="n"/>
      <c r="R333" s="256" t="n"/>
      <c r="S333" s="256" t="n"/>
      <c r="T333" s="256" t="n"/>
      <c r="U333" s="256" t="n"/>
      <c r="V333" s="256" t="n"/>
      <c r="W333" s="256" t="n"/>
      <c r="X333" s="256" t="n"/>
      <c r="Y333" s="256" t="n"/>
      <c r="Z333" s="256" t="n"/>
      <c r="AA333" s="256" t="n"/>
      <c r="AB333" s="256" t="n"/>
      <c r="AC333" s="256" t="n"/>
      <c r="AD333" s="256" t="n"/>
      <c r="AE333" s="256" t="n"/>
      <c r="AF333" s="256" t="n"/>
      <c r="AG333" s="256" t="n"/>
      <c r="AH333" s="256" t="n"/>
      <c r="AI333" s="256" t="n"/>
      <c r="AJ333" s="256" t="n"/>
      <c r="AK333" s="256" t="n"/>
      <c r="AL333" s="256" t="n"/>
      <c r="AM333" s="256" t="n"/>
      <c r="AN333" s="256" t="n"/>
      <c r="AO333" s="256" t="n"/>
      <c r="AP333" s="256" t="n"/>
      <c r="AQ333" s="256" t="n"/>
      <c r="AR333" s="256" t="n"/>
      <c r="AS333" s="256" t="n"/>
      <c r="AT333" s="256" t="n"/>
      <c r="AU333" s="256" t="n"/>
      <c r="AV333" s="256" t="n"/>
      <c r="AW333" s="256" t="n"/>
      <c r="AX333" s="256" t="n"/>
      <c r="AY333" s="256" t="n"/>
      <c r="AZ333" s="256" t="n"/>
      <c r="BA333" s="256" t="n"/>
      <c r="BB333" s="256" t="n"/>
      <c r="BC333" s="256" t="n"/>
      <c r="BD333" s="256" t="n"/>
      <c r="BE333" s="256" t="n"/>
      <c r="BF333" s="256" t="n"/>
      <c r="BG333" s="256" t="n"/>
      <c r="BH333" s="256" t="n"/>
      <c r="BI333" s="256" t="n"/>
      <c r="BJ333" s="256" t="n"/>
      <c r="BK333" s="256" t="n"/>
      <c r="BL333" s="256" t="n"/>
      <c r="BM333" s="256" t="n"/>
      <c r="BN333" s="256" t="n"/>
      <c r="BO333" s="256" t="n"/>
      <c r="BP333" s="256" t="n"/>
      <c r="BQ333" s="256" t="n"/>
      <c r="BR333" s="256" t="n"/>
      <c r="BS333" s="256" t="n"/>
      <c r="BT333" s="256" t="n"/>
      <c r="BU333" s="256" t="n"/>
      <c r="BV333" s="256" t="n"/>
      <c r="BW333" s="256" t="n"/>
      <c r="BX333" s="256" t="n"/>
      <c r="BY333" s="256" t="n"/>
      <c r="BZ333" s="256" t="n"/>
      <c r="CA333" s="256" t="n"/>
      <c r="CB333" s="256" t="n"/>
      <c r="CC333" s="256" t="n"/>
      <c r="CD333" s="256" t="n"/>
      <c r="CE333" s="256" t="n"/>
      <c r="CF333" s="256" t="n"/>
      <c r="CG333" s="256" t="n"/>
      <c r="CH333" s="256" t="n"/>
      <c r="CI333" s="256" t="n"/>
      <c r="CJ333" s="256" t="n"/>
      <c r="CK333" s="256" t="n"/>
      <c r="CL333" s="256" t="n"/>
      <c r="CM333" s="256" t="n"/>
      <c r="CN333" s="256" t="n"/>
      <c r="CO333" s="256" t="n"/>
      <c r="CP333" s="256" t="n"/>
      <c r="CQ333" s="256" t="n"/>
      <c r="CR333" s="256" t="n"/>
      <c r="CS333" s="256" t="n"/>
      <c r="CT333" s="256" t="n"/>
      <c r="CU333" s="256" t="n"/>
    </row>
    <row r="334">
      <c r="D334" s="290" t="n"/>
      <c r="H334" s="442" t="n"/>
      <c r="I334" s="442" t="n"/>
      <c r="J334" s="442" t="n"/>
      <c r="K334" s="438" t="n"/>
      <c r="L334" s="438" t="n"/>
      <c r="M334" s="291" t="n"/>
      <c r="N334" s="256" t="n"/>
      <c r="O334" s="256" t="n"/>
      <c r="P334" s="256" t="n"/>
      <c r="Q334" s="256" t="n"/>
      <c r="R334" s="256" t="n"/>
      <c r="S334" s="256" t="n"/>
      <c r="T334" s="256" t="n"/>
      <c r="U334" s="256" t="n"/>
      <c r="V334" s="256" t="n"/>
      <c r="W334" s="256" t="n"/>
      <c r="X334" s="256" t="n"/>
      <c r="Y334" s="256" t="n"/>
      <c r="Z334" s="256" t="n"/>
      <c r="AA334" s="256" t="n"/>
      <c r="AB334" s="256" t="n"/>
      <c r="AC334" s="256" t="n"/>
      <c r="AD334" s="256" t="n"/>
      <c r="AE334" s="256" t="n"/>
      <c r="AF334" s="256" t="n"/>
      <c r="AG334" s="256" t="n"/>
      <c r="AH334" s="256" t="n"/>
      <c r="AI334" s="256" t="n"/>
      <c r="AJ334" s="256" t="n"/>
      <c r="AK334" s="256" t="n"/>
      <c r="AL334" s="256" t="n"/>
      <c r="AM334" s="256" t="n"/>
      <c r="AN334" s="256" t="n"/>
      <c r="AO334" s="256" t="n"/>
      <c r="AP334" s="256" t="n"/>
      <c r="AQ334" s="256" t="n"/>
      <c r="AR334" s="256" t="n"/>
      <c r="AS334" s="256" t="n"/>
      <c r="AT334" s="256" t="n"/>
      <c r="AU334" s="256" t="n"/>
      <c r="AV334" s="256" t="n"/>
      <c r="AW334" s="256" t="n"/>
      <c r="AX334" s="256" t="n"/>
      <c r="AY334" s="256" t="n"/>
      <c r="AZ334" s="256" t="n"/>
      <c r="BA334" s="256" t="n"/>
      <c r="BB334" s="256" t="n"/>
      <c r="BC334" s="256" t="n"/>
      <c r="BD334" s="256" t="n"/>
      <c r="BE334" s="256" t="n"/>
      <c r="BF334" s="256" t="n"/>
      <c r="BG334" s="256" t="n"/>
      <c r="BH334" s="256" t="n"/>
      <c r="BI334" s="256" t="n"/>
      <c r="BJ334" s="256" t="n"/>
      <c r="BK334" s="256" t="n"/>
      <c r="BL334" s="256" t="n"/>
      <c r="BM334" s="256" t="n"/>
      <c r="BN334" s="256" t="n"/>
      <c r="BO334" s="256" t="n"/>
      <c r="BP334" s="256" t="n"/>
      <c r="BQ334" s="256" t="n"/>
      <c r="BR334" s="256" t="n"/>
      <c r="BS334" s="256" t="n"/>
      <c r="BT334" s="256" t="n"/>
      <c r="BU334" s="256" t="n"/>
      <c r="BV334" s="256" t="n"/>
      <c r="BW334" s="256" t="n"/>
      <c r="BX334" s="256" t="n"/>
      <c r="BY334" s="256" t="n"/>
      <c r="BZ334" s="256" t="n"/>
      <c r="CA334" s="256" t="n"/>
      <c r="CB334" s="256" t="n"/>
      <c r="CC334" s="256" t="n"/>
      <c r="CD334" s="256" t="n"/>
      <c r="CE334" s="256" t="n"/>
      <c r="CF334" s="256" t="n"/>
      <c r="CG334" s="256" t="n"/>
      <c r="CH334" s="256" t="n"/>
      <c r="CI334" s="256" t="n"/>
      <c r="CJ334" s="256" t="n"/>
      <c r="CK334" s="256" t="n"/>
      <c r="CL334" s="256" t="n"/>
      <c r="CM334" s="256" t="n"/>
      <c r="CN334" s="256" t="n"/>
      <c r="CO334" s="256" t="n"/>
      <c r="CP334" s="256" t="n"/>
      <c r="CQ334" s="256" t="n"/>
      <c r="CR334" s="256" t="n"/>
      <c r="CS334" s="256" t="n"/>
      <c r="CT334" s="256" t="n"/>
      <c r="CU334" s="256" t="n"/>
    </row>
    <row r="335">
      <c r="D335" s="290" t="n"/>
      <c r="H335" s="442" t="n"/>
      <c r="I335" s="442" t="n"/>
      <c r="J335" s="442" t="n"/>
      <c r="K335" s="438" t="n"/>
      <c r="L335" s="438" t="n"/>
      <c r="M335" s="291" t="n"/>
      <c r="N335" s="256" t="n"/>
      <c r="O335" s="256" t="n"/>
      <c r="P335" s="256" t="n"/>
      <c r="Q335" s="256" t="n"/>
      <c r="R335" s="256" t="n"/>
      <c r="S335" s="256" t="n"/>
      <c r="T335" s="256" t="n"/>
      <c r="U335" s="256" t="n"/>
      <c r="V335" s="256" t="n"/>
      <c r="W335" s="256" t="n"/>
      <c r="X335" s="256" t="n"/>
      <c r="Y335" s="256" t="n"/>
      <c r="Z335" s="256" t="n"/>
      <c r="AA335" s="256" t="n"/>
      <c r="AB335" s="256" t="n"/>
      <c r="AC335" s="256" t="n"/>
      <c r="AD335" s="256" t="n"/>
      <c r="AE335" s="256" t="n"/>
      <c r="AF335" s="256" t="n"/>
      <c r="AG335" s="256" t="n"/>
      <c r="AH335" s="256" t="n"/>
      <c r="AI335" s="256" t="n"/>
      <c r="AJ335" s="256" t="n"/>
      <c r="AK335" s="256" t="n"/>
      <c r="AL335" s="256" t="n"/>
      <c r="AM335" s="256" t="n"/>
      <c r="AN335" s="256" t="n"/>
      <c r="AO335" s="256" t="n"/>
      <c r="AP335" s="256" t="n"/>
      <c r="AQ335" s="256" t="n"/>
      <c r="AR335" s="256" t="n"/>
      <c r="AS335" s="256" t="n"/>
      <c r="AT335" s="256" t="n"/>
      <c r="AU335" s="256" t="n"/>
      <c r="AV335" s="256" t="n"/>
      <c r="AW335" s="256" t="n"/>
      <c r="AX335" s="256" t="n"/>
      <c r="AY335" s="256" t="n"/>
      <c r="AZ335" s="256" t="n"/>
      <c r="BA335" s="256" t="n"/>
      <c r="BB335" s="256" t="n"/>
      <c r="BC335" s="256" t="n"/>
      <c r="BD335" s="256" t="n"/>
      <c r="BE335" s="256" t="n"/>
      <c r="BF335" s="256" t="n"/>
      <c r="BG335" s="256" t="n"/>
      <c r="BH335" s="256" t="n"/>
      <c r="BI335" s="256" t="n"/>
      <c r="BJ335" s="256" t="n"/>
      <c r="BK335" s="256" t="n"/>
      <c r="BL335" s="256" t="n"/>
      <c r="BM335" s="256" t="n"/>
      <c r="BN335" s="256" t="n"/>
      <c r="BO335" s="256" t="n"/>
      <c r="BP335" s="256" t="n"/>
      <c r="BQ335" s="256" t="n"/>
      <c r="BR335" s="256" t="n"/>
      <c r="BS335" s="256" t="n"/>
      <c r="BT335" s="256" t="n"/>
      <c r="BU335" s="256" t="n"/>
      <c r="BV335" s="256" t="n"/>
      <c r="BW335" s="256" t="n"/>
      <c r="BX335" s="256" t="n"/>
      <c r="BY335" s="256" t="n"/>
      <c r="BZ335" s="256" t="n"/>
      <c r="CA335" s="256" t="n"/>
      <c r="CB335" s="256" t="n"/>
      <c r="CC335" s="256" t="n"/>
      <c r="CD335" s="256" t="n"/>
      <c r="CE335" s="256" t="n"/>
      <c r="CF335" s="256" t="n"/>
      <c r="CG335" s="256" t="n"/>
      <c r="CH335" s="256" t="n"/>
      <c r="CI335" s="256" t="n"/>
      <c r="CJ335" s="256" t="n"/>
      <c r="CK335" s="256" t="n"/>
      <c r="CL335" s="256" t="n"/>
      <c r="CM335" s="256" t="n"/>
      <c r="CN335" s="256" t="n"/>
      <c r="CO335" s="256" t="n"/>
      <c r="CP335" s="256" t="n"/>
      <c r="CQ335" s="256" t="n"/>
      <c r="CR335" s="256" t="n"/>
      <c r="CS335" s="256" t="n"/>
      <c r="CT335" s="256" t="n"/>
      <c r="CU335" s="256" t="n"/>
    </row>
    <row r="336">
      <c r="D336" s="290" t="n"/>
      <c r="H336" s="442" t="n"/>
      <c r="I336" s="442" t="n"/>
      <c r="J336" s="442" t="n"/>
      <c r="K336" s="434" t="n"/>
      <c r="L336" s="434" t="n"/>
      <c r="M336" s="291" t="n"/>
      <c r="N336" s="256" t="n"/>
      <c r="O336" s="256" t="n"/>
      <c r="P336" s="256" t="n"/>
      <c r="Q336" s="256" t="n"/>
      <c r="R336" s="256" t="n"/>
      <c r="S336" s="256" t="n"/>
      <c r="T336" s="256" t="n"/>
      <c r="U336" s="256" t="n"/>
      <c r="V336" s="256" t="n"/>
      <c r="W336" s="256" t="n"/>
      <c r="X336" s="256" t="n"/>
      <c r="Y336" s="256" t="n"/>
      <c r="Z336" s="256" t="n"/>
      <c r="AA336" s="256" t="n"/>
      <c r="AB336" s="256" t="n"/>
      <c r="AC336" s="256" t="n"/>
      <c r="AD336" s="256" t="n"/>
      <c r="AE336" s="256" t="n"/>
      <c r="AF336" s="256" t="n"/>
      <c r="AG336" s="256" t="n"/>
      <c r="AH336" s="256" t="n"/>
      <c r="AI336" s="256" t="n"/>
      <c r="AJ336" s="256" t="n"/>
      <c r="AK336" s="256" t="n"/>
      <c r="AL336" s="256" t="n"/>
      <c r="AM336" s="256" t="n"/>
      <c r="AN336" s="256" t="n"/>
      <c r="AO336" s="256" t="n"/>
      <c r="AP336" s="256" t="n"/>
      <c r="AQ336" s="256" t="n"/>
      <c r="AR336" s="256" t="n"/>
      <c r="AS336" s="256" t="n"/>
      <c r="AT336" s="256" t="n"/>
      <c r="AU336" s="256" t="n"/>
      <c r="AV336" s="256" t="n"/>
      <c r="AW336" s="256" t="n"/>
      <c r="AX336" s="256" t="n"/>
      <c r="AY336" s="256" t="n"/>
      <c r="AZ336" s="256" t="n"/>
      <c r="BA336" s="256" t="n"/>
      <c r="BB336" s="256" t="n"/>
      <c r="BC336" s="256" t="n"/>
      <c r="BD336" s="256" t="n"/>
      <c r="BE336" s="256" t="n"/>
      <c r="BF336" s="256" t="n"/>
      <c r="BG336" s="256" t="n"/>
      <c r="BH336" s="256" t="n"/>
      <c r="BI336" s="256" t="n"/>
      <c r="BJ336" s="256" t="n"/>
      <c r="BK336" s="256" t="n"/>
      <c r="BL336" s="256" t="n"/>
      <c r="BM336" s="256" t="n"/>
      <c r="BN336" s="256" t="n"/>
      <c r="BO336" s="256" t="n"/>
      <c r="BP336" s="256" t="n"/>
      <c r="BQ336" s="256" t="n"/>
      <c r="BR336" s="256" t="n"/>
      <c r="BS336" s="256" t="n"/>
      <c r="BT336" s="256" t="n"/>
      <c r="BU336" s="256" t="n"/>
      <c r="BV336" s="256" t="n"/>
      <c r="BW336" s="256" t="n"/>
      <c r="BX336" s="256" t="n"/>
      <c r="BY336" s="256" t="n"/>
      <c r="BZ336" s="256" t="n"/>
      <c r="CA336" s="256" t="n"/>
      <c r="CB336" s="256" t="n"/>
      <c r="CC336" s="256" t="n"/>
      <c r="CD336" s="256" t="n"/>
      <c r="CE336" s="256" t="n"/>
      <c r="CF336" s="256" t="n"/>
      <c r="CG336" s="256" t="n"/>
      <c r="CH336" s="256" t="n"/>
      <c r="CI336" s="256" t="n"/>
      <c r="CJ336" s="256" t="n"/>
      <c r="CK336" s="256" t="n"/>
      <c r="CL336" s="256" t="n"/>
      <c r="CM336" s="256" t="n"/>
      <c r="CN336" s="256" t="n"/>
      <c r="CO336" s="256" t="n"/>
      <c r="CP336" s="256" t="n"/>
      <c r="CQ336" s="256" t="n"/>
      <c r="CR336" s="256" t="n"/>
      <c r="CS336" s="256" t="n"/>
      <c r="CT336" s="256" t="n"/>
      <c r="CU336" s="256" t="n"/>
    </row>
    <row r="337">
      <c r="D337" s="290" t="n"/>
      <c r="H337" s="442" t="n"/>
      <c r="I337" s="442" t="n"/>
      <c r="J337" s="442" t="n"/>
      <c r="K337" s="188" t="n"/>
      <c r="L337" s="188" t="n"/>
      <c r="M337" s="291" t="n"/>
      <c r="N337" s="256" t="n"/>
      <c r="O337" s="256" t="n"/>
      <c r="P337" s="256" t="n"/>
      <c r="Q337" s="256" t="n"/>
      <c r="R337" s="256" t="n"/>
      <c r="S337" s="256" t="n"/>
      <c r="T337" s="256" t="n"/>
      <c r="U337" s="256" t="n"/>
      <c r="V337" s="256" t="n"/>
      <c r="W337" s="256" t="n"/>
      <c r="X337" s="256" t="n"/>
      <c r="Y337" s="256" t="n"/>
      <c r="Z337" s="256" t="n"/>
      <c r="AA337" s="256" t="n"/>
      <c r="AB337" s="256" t="n"/>
      <c r="AC337" s="256" t="n"/>
      <c r="AD337" s="256" t="n"/>
      <c r="AE337" s="256" t="n"/>
      <c r="AF337" s="256" t="n"/>
      <c r="AG337" s="256" t="n"/>
      <c r="AH337" s="256" t="n"/>
      <c r="AI337" s="256" t="n"/>
      <c r="AJ337" s="256" t="n"/>
      <c r="AK337" s="256" t="n"/>
      <c r="AL337" s="256" t="n"/>
      <c r="AM337" s="256" t="n"/>
      <c r="AN337" s="256" t="n"/>
      <c r="AO337" s="256" t="n"/>
      <c r="AP337" s="256" t="n"/>
      <c r="AQ337" s="256" t="n"/>
      <c r="AR337" s="256" t="n"/>
      <c r="AS337" s="256" t="n"/>
      <c r="AT337" s="256" t="n"/>
      <c r="AU337" s="256" t="n"/>
      <c r="AV337" s="256" t="n"/>
      <c r="AW337" s="256" t="n"/>
      <c r="AX337" s="256" t="n"/>
      <c r="AY337" s="256" t="n"/>
      <c r="AZ337" s="256" t="n"/>
      <c r="BA337" s="256" t="n"/>
      <c r="BB337" s="256" t="n"/>
      <c r="BC337" s="256" t="n"/>
      <c r="BD337" s="256" t="n"/>
      <c r="BE337" s="256" t="n"/>
      <c r="BF337" s="256" t="n"/>
      <c r="BG337" s="256" t="n"/>
      <c r="BH337" s="256" t="n"/>
      <c r="BI337" s="256" t="n"/>
      <c r="BJ337" s="256" t="n"/>
      <c r="BK337" s="256" t="n"/>
      <c r="BL337" s="256" t="n"/>
      <c r="BM337" s="256" t="n"/>
      <c r="BN337" s="256" t="n"/>
      <c r="BO337" s="256" t="n"/>
      <c r="BP337" s="256" t="n"/>
      <c r="BQ337" s="256" t="n"/>
      <c r="BR337" s="256" t="n"/>
      <c r="BS337" s="256" t="n"/>
      <c r="BT337" s="256" t="n"/>
      <c r="BU337" s="256" t="n"/>
      <c r="BV337" s="256" t="n"/>
      <c r="BW337" s="256" t="n"/>
      <c r="BX337" s="256" t="n"/>
      <c r="BY337" s="256" t="n"/>
      <c r="BZ337" s="256" t="n"/>
      <c r="CA337" s="256" t="n"/>
      <c r="CB337" s="256" t="n"/>
      <c r="CC337" s="256" t="n"/>
      <c r="CD337" s="256" t="n"/>
      <c r="CE337" s="256" t="n"/>
      <c r="CF337" s="256" t="n"/>
      <c r="CG337" s="256" t="n"/>
      <c r="CH337" s="256" t="n"/>
      <c r="CI337" s="256" t="n"/>
      <c r="CJ337" s="256" t="n"/>
      <c r="CK337" s="256" t="n"/>
      <c r="CL337" s="256" t="n"/>
      <c r="CM337" s="256" t="n"/>
      <c r="CN337" s="256" t="n"/>
      <c r="CO337" s="256" t="n"/>
      <c r="CP337" s="256" t="n"/>
      <c r="CQ337" s="256" t="n"/>
      <c r="CR337" s="256" t="n"/>
      <c r="CS337" s="256" t="n"/>
      <c r="CT337" s="256" t="n"/>
      <c r="CU337" s="256" t="n"/>
    </row>
    <row r="338">
      <c r="D338" s="290" t="n"/>
      <c r="H338" s="442" t="n"/>
      <c r="I338" s="442" t="n"/>
      <c r="J338" s="442" t="n"/>
      <c r="K338" s="188" t="n"/>
      <c r="L338" s="188" t="n"/>
      <c r="M338" s="291" t="n"/>
      <c r="N338" s="256" t="n"/>
      <c r="O338" s="256" t="n"/>
      <c r="P338" s="256" t="n"/>
      <c r="Q338" s="256" t="n"/>
      <c r="R338" s="256" t="n"/>
      <c r="S338" s="256" t="n"/>
      <c r="T338" s="256" t="n"/>
      <c r="U338" s="256" t="n"/>
      <c r="V338" s="256" t="n"/>
      <c r="W338" s="256" t="n"/>
      <c r="X338" s="256" t="n"/>
      <c r="Y338" s="256" t="n"/>
      <c r="Z338" s="256" t="n"/>
      <c r="AA338" s="256" t="n"/>
      <c r="AB338" s="256" t="n"/>
      <c r="AC338" s="256" t="n"/>
      <c r="AD338" s="256" t="n"/>
      <c r="AE338" s="256" t="n"/>
      <c r="AF338" s="256" t="n"/>
      <c r="AG338" s="256" t="n"/>
      <c r="AH338" s="256" t="n"/>
      <c r="AI338" s="256" t="n"/>
      <c r="AJ338" s="256" t="n"/>
      <c r="AK338" s="256" t="n"/>
      <c r="AL338" s="256" t="n"/>
      <c r="AM338" s="256" t="n"/>
      <c r="AN338" s="256" t="n"/>
      <c r="AO338" s="256" t="n"/>
      <c r="AP338" s="256" t="n"/>
      <c r="AQ338" s="256" t="n"/>
      <c r="AR338" s="256" t="n"/>
      <c r="AS338" s="256" t="n"/>
      <c r="AT338" s="256" t="n"/>
      <c r="AU338" s="256" t="n"/>
      <c r="AV338" s="256" t="n"/>
      <c r="AW338" s="256" t="n"/>
      <c r="AX338" s="256" t="n"/>
      <c r="AY338" s="256" t="n"/>
      <c r="AZ338" s="256" t="n"/>
      <c r="BA338" s="256" t="n"/>
      <c r="BB338" s="256" t="n"/>
      <c r="BC338" s="256" t="n"/>
      <c r="BD338" s="256" t="n"/>
      <c r="BE338" s="256" t="n"/>
      <c r="BF338" s="256" t="n"/>
      <c r="BG338" s="256" t="n"/>
      <c r="BH338" s="256" t="n"/>
      <c r="BI338" s="256" t="n"/>
      <c r="BJ338" s="256" t="n"/>
      <c r="BK338" s="256" t="n"/>
      <c r="BL338" s="256" t="n"/>
      <c r="BM338" s="256" t="n"/>
      <c r="BN338" s="256" t="n"/>
      <c r="BO338" s="256" t="n"/>
      <c r="BP338" s="256" t="n"/>
      <c r="BQ338" s="256" t="n"/>
      <c r="BR338" s="256" t="n"/>
      <c r="BS338" s="256" t="n"/>
      <c r="BT338" s="256" t="n"/>
      <c r="BU338" s="256" t="n"/>
      <c r="BV338" s="256" t="n"/>
      <c r="BW338" s="256" t="n"/>
      <c r="BX338" s="256" t="n"/>
      <c r="BY338" s="256" t="n"/>
      <c r="BZ338" s="256" t="n"/>
      <c r="CA338" s="256" t="n"/>
      <c r="CB338" s="256" t="n"/>
      <c r="CC338" s="256" t="n"/>
      <c r="CD338" s="256" t="n"/>
      <c r="CE338" s="256" t="n"/>
      <c r="CF338" s="256" t="n"/>
      <c r="CG338" s="256" t="n"/>
      <c r="CH338" s="256" t="n"/>
      <c r="CI338" s="256" t="n"/>
      <c r="CJ338" s="256" t="n"/>
      <c r="CK338" s="256" t="n"/>
      <c r="CL338" s="256" t="n"/>
      <c r="CM338" s="256" t="n"/>
      <c r="CN338" s="256" t="n"/>
      <c r="CO338" s="256" t="n"/>
      <c r="CP338" s="256" t="n"/>
      <c r="CQ338" s="256" t="n"/>
      <c r="CR338" s="256" t="n"/>
      <c r="CS338" s="256" t="n"/>
      <c r="CT338" s="256" t="n"/>
      <c r="CU338" s="256" t="n"/>
    </row>
    <row r="339">
      <c r="D339" s="290" t="n"/>
      <c r="H339" s="442" t="n"/>
      <c r="I339" s="442" t="n"/>
      <c r="J339" s="442" t="n"/>
      <c r="K339" s="186" t="n"/>
      <c r="L339" s="186" t="n"/>
      <c r="M339" s="291" t="n"/>
      <c r="N339" s="256" t="n"/>
      <c r="O339" s="256" t="n"/>
      <c r="P339" s="256" t="n"/>
      <c r="Q339" s="256" t="n"/>
      <c r="R339" s="256" t="n"/>
      <c r="S339" s="256" t="n"/>
      <c r="T339" s="256" t="n"/>
      <c r="U339" s="256" t="n"/>
      <c r="V339" s="256" t="n"/>
      <c r="W339" s="256" t="n"/>
      <c r="X339" s="256" t="n"/>
      <c r="Y339" s="256" t="n"/>
      <c r="Z339" s="256" t="n"/>
      <c r="AA339" s="256" t="n"/>
      <c r="AB339" s="256" t="n"/>
      <c r="AC339" s="256" t="n"/>
      <c r="AD339" s="256" t="n"/>
      <c r="AE339" s="256" t="n"/>
      <c r="AF339" s="256" t="n"/>
      <c r="AG339" s="256" t="n"/>
      <c r="AH339" s="256" t="n"/>
      <c r="AI339" s="256" t="n"/>
      <c r="AJ339" s="256" t="n"/>
      <c r="AK339" s="256" t="n"/>
      <c r="AL339" s="256" t="n"/>
      <c r="AM339" s="256" t="n"/>
      <c r="AN339" s="256" t="n"/>
      <c r="AO339" s="256" t="n"/>
      <c r="AP339" s="256" t="n"/>
      <c r="AQ339" s="256" t="n"/>
      <c r="AR339" s="256" t="n"/>
      <c r="AS339" s="256" t="n"/>
      <c r="AT339" s="256" t="n"/>
      <c r="AU339" s="256" t="n"/>
      <c r="AV339" s="256" t="n"/>
      <c r="AW339" s="256" t="n"/>
      <c r="AX339" s="256" t="n"/>
      <c r="AY339" s="256" t="n"/>
      <c r="AZ339" s="256" t="n"/>
      <c r="BA339" s="256" t="n"/>
      <c r="BB339" s="256" t="n"/>
      <c r="BC339" s="256" t="n"/>
      <c r="BD339" s="256" t="n"/>
      <c r="BE339" s="256" t="n"/>
      <c r="BF339" s="256" t="n"/>
      <c r="BG339" s="256" t="n"/>
      <c r="BH339" s="256" t="n"/>
      <c r="BI339" s="256" t="n"/>
      <c r="BJ339" s="256" t="n"/>
      <c r="BK339" s="256" t="n"/>
      <c r="BL339" s="256" t="n"/>
      <c r="BM339" s="256" t="n"/>
      <c r="BN339" s="256" t="n"/>
      <c r="BO339" s="256" t="n"/>
      <c r="BP339" s="256" t="n"/>
      <c r="BQ339" s="256" t="n"/>
      <c r="BR339" s="256" t="n"/>
      <c r="BS339" s="256" t="n"/>
      <c r="BT339" s="256" t="n"/>
      <c r="BU339" s="256" t="n"/>
      <c r="BV339" s="256" t="n"/>
      <c r="BW339" s="256" t="n"/>
      <c r="BX339" s="256" t="n"/>
      <c r="BY339" s="256" t="n"/>
      <c r="BZ339" s="256" t="n"/>
      <c r="CA339" s="256" t="n"/>
      <c r="CB339" s="256" t="n"/>
      <c r="CC339" s="256" t="n"/>
      <c r="CD339" s="256" t="n"/>
      <c r="CE339" s="256" t="n"/>
      <c r="CF339" s="256" t="n"/>
      <c r="CG339" s="256" t="n"/>
      <c r="CH339" s="256" t="n"/>
      <c r="CI339" s="256" t="n"/>
      <c r="CJ339" s="256" t="n"/>
      <c r="CK339" s="256" t="n"/>
      <c r="CL339" s="256" t="n"/>
      <c r="CM339" s="256" t="n"/>
      <c r="CN339" s="256" t="n"/>
      <c r="CO339" s="256" t="n"/>
      <c r="CP339" s="256" t="n"/>
      <c r="CQ339" s="256" t="n"/>
      <c r="CR339" s="256" t="n"/>
      <c r="CS339" s="256" t="n"/>
      <c r="CT339" s="256" t="n"/>
      <c r="CU339" s="256" t="n"/>
    </row>
    <row r="340">
      <c r="D340" s="290" t="n"/>
      <c r="H340" s="442" t="n"/>
      <c r="I340" s="442" t="n"/>
      <c r="J340" s="442" t="n"/>
      <c r="K340" s="438" t="n"/>
      <c r="L340" s="438" t="n"/>
      <c r="M340" s="291" t="n"/>
      <c r="N340" s="256" t="n"/>
      <c r="O340" s="256" t="n"/>
      <c r="P340" s="256" t="n"/>
      <c r="Q340" s="256" t="n"/>
      <c r="R340" s="256" t="n"/>
      <c r="S340" s="256" t="n"/>
      <c r="T340" s="256" t="n"/>
      <c r="U340" s="256" t="n"/>
      <c r="V340" s="256" t="n"/>
      <c r="W340" s="256" t="n"/>
      <c r="X340" s="256" t="n"/>
      <c r="Y340" s="256" t="n"/>
      <c r="Z340" s="256" t="n"/>
      <c r="AA340" s="256" t="n"/>
      <c r="AB340" s="256" t="n"/>
      <c r="AC340" s="256" t="n"/>
      <c r="AD340" s="256" t="n"/>
      <c r="AE340" s="256" t="n"/>
      <c r="AF340" s="256" t="n"/>
      <c r="AG340" s="256" t="n"/>
      <c r="AH340" s="256" t="n"/>
      <c r="AI340" s="256" t="n"/>
      <c r="AJ340" s="256" t="n"/>
      <c r="AK340" s="256" t="n"/>
      <c r="AL340" s="256" t="n"/>
      <c r="AM340" s="256" t="n"/>
      <c r="AN340" s="256" t="n"/>
      <c r="AO340" s="256" t="n"/>
      <c r="AP340" s="256" t="n"/>
      <c r="AQ340" s="256" t="n"/>
      <c r="AR340" s="256" t="n"/>
      <c r="AS340" s="256" t="n"/>
      <c r="AT340" s="256" t="n"/>
      <c r="AU340" s="256" t="n"/>
      <c r="AV340" s="256" t="n"/>
      <c r="AW340" s="256" t="n"/>
      <c r="AX340" s="256" t="n"/>
      <c r="AY340" s="256" t="n"/>
      <c r="AZ340" s="256" t="n"/>
      <c r="BA340" s="256" t="n"/>
      <c r="BB340" s="256" t="n"/>
      <c r="BC340" s="256" t="n"/>
      <c r="BD340" s="256" t="n"/>
      <c r="BE340" s="256" t="n"/>
      <c r="BF340" s="256" t="n"/>
      <c r="BG340" s="256" t="n"/>
      <c r="BH340" s="256" t="n"/>
      <c r="BI340" s="256" t="n"/>
      <c r="BJ340" s="256" t="n"/>
      <c r="BK340" s="256" t="n"/>
      <c r="BL340" s="256" t="n"/>
      <c r="BM340" s="256" t="n"/>
      <c r="BN340" s="256" t="n"/>
      <c r="BO340" s="256" t="n"/>
      <c r="BP340" s="256" t="n"/>
      <c r="BQ340" s="256" t="n"/>
      <c r="BR340" s="256" t="n"/>
      <c r="BS340" s="256" t="n"/>
      <c r="BT340" s="256" t="n"/>
      <c r="BU340" s="256" t="n"/>
      <c r="BV340" s="256" t="n"/>
      <c r="BW340" s="256" t="n"/>
      <c r="BX340" s="256" t="n"/>
      <c r="BY340" s="256" t="n"/>
      <c r="BZ340" s="256" t="n"/>
      <c r="CA340" s="256" t="n"/>
      <c r="CB340" s="256" t="n"/>
      <c r="CC340" s="256" t="n"/>
      <c r="CD340" s="256" t="n"/>
      <c r="CE340" s="256" t="n"/>
      <c r="CF340" s="256" t="n"/>
      <c r="CG340" s="256" t="n"/>
      <c r="CH340" s="256" t="n"/>
      <c r="CI340" s="256" t="n"/>
      <c r="CJ340" s="256" t="n"/>
      <c r="CK340" s="256" t="n"/>
      <c r="CL340" s="256" t="n"/>
      <c r="CM340" s="256" t="n"/>
      <c r="CN340" s="256" t="n"/>
      <c r="CO340" s="256" t="n"/>
      <c r="CP340" s="256" t="n"/>
      <c r="CQ340" s="256" t="n"/>
      <c r="CR340" s="256" t="n"/>
      <c r="CS340" s="256" t="n"/>
      <c r="CT340" s="256" t="n"/>
      <c r="CU340" s="256" t="n"/>
    </row>
    <row r="341">
      <c r="D341" s="290" t="n"/>
      <c r="H341" s="442" t="n"/>
      <c r="I341" s="442" t="n"/>
      <c r="J341" s="442" t="n"/>
      <c r="K341" s="438" t="n"/>
      <c r="L341" s="438" t="n"/>
      <c r="M341" s="291" t="n"/>
      <c r="N341" s="256" t="n"/>
      <c r="O341" s="256" t="n"/>
      <c r="P341" s="256" t="n"/>
      <c r="Q341" s="256" t="n"/>
      <c r="R341" s="256" t="n"/>
      <c r="S341" s="256" t="n"/>
      <c r="T341" s="256" t="n"/>
      <c r="U341" s="256" t="n"/>
      <c r="V341" s="256" t="n"/>
      <c r="W341" s="256" t="n"/>
      <c r="X341" s="256" t="n"/>
      <c r="Y341" s="256" t="n"/>
      <c r="Z341" s="256" t="n"/>
      <c r="AA341" s="256" t="n"/>
      <c r="AB341" s="256" t="n"/>
      <c r="AC341" s="256" t="n"/>
      <c r="AD341" s="256" t="n"/>
      <c r="AE341" s="256" t="n"/>
      <c r="AF341" s="256" t="n"/>
      <c r="AG341" s="256" t="n"/>
      <c r="AH341" s="256" t="n"/>
      <c r="AI341" s="256" t="n"/>
      <c r="AJ341" s="256" t="n"/>
      <c r="AK341" s="256" t="n"/>
      <c r="AL341" s="256" t="n"/>
      <c r="AM341" s="256" t="n"/>
      <c r="AN341" s="256" t="n"/>
      <c r="AO341" s="256" t="n"/>
      <c r="AP341" s="256" t="n"/>
      <c r="AQ341" s="256" t="n"/>
      <c r="AR341" s="256" t="n"/>
      <c r="AS341" s="256" t="n"/>
      <c r="AT341" s="256" t="n"/>
      <c r="AU341" s="256" t="n"/>
      <c r="AV341" s="256" t="n"/>
      <c r="AW341" s="256" t="n"/>
      <c r="AX341" s="256" t="n"/>
      <c r="AY341" s="256" t="n"/>
      <c r="AZ341" s="256" t="n"/>
      <c r="BA341" s="256" t="n"/>
      <c r="BB341" s="256" t="n"/>
      <c r="BC341" s="256" t="n"/>
      <c r="BD341" s="256" t="n"/>
      <c r="BE341" s="256" t="n"/>
      <c r="BF341" s="256" t="n"/>
      <c r="BG341" s="256" t="n"/>
      <c r="BH341" s="256" t="n"/>
      <c r="BI341" s="256" t="n"/>
      <c r="BJ341" s="256" t="n"/>
      <c r="BK341" s="256" t="n"/>
      <c r="BL341" s="256" t="n"/>
      <c r="BM341" s="256" t="n"/>
      <c r="BN341" s="256" t="n"/>
      <c r="BO341" s="256" t="n"/>
      <c r="BP341" s="256" t="n"/>
      <c r="BQ341" s="256" t="n"/>
      <c r="BR341" s="256" t="n"/>
      <c r="BS341" s="256" t="n"/>
      <c r="BT341" s="256" t="n"/>
      <c r="BU341" s="256" t="n"/>
      <c r="BV341" s="256" t="n"/>
      <c r="BW341" s="256" t="n"/>
      <c r="BX341" s="256" t="n"/>
      <c r="BY341" s="256" t="n"/>
      <c r="BZ341" s="256" t="n"/>
      <c r="CA341" s="256" t="n"/>
      <c r="CB341" s="256" t="n"/>
      <c r="CC341" s="256" t="n"/>
      <c r="CD341" s="256" t="n"/>
      <c r="CE341" s="256" t="n"/>
      <c r="CF341" s="256" t="n"/>
      <c r="CG341" s="256" t="n"/>
      <c r="CH341" s="256" t="n"/>
      <c r="CI341" s="256" t="n"/>
      <c r="CJ341" s="256" t="n"/>
      <c r="CK341" s="256" t="n"/>
      <c r="CL341" s="256" t="n"/>
      <c r="CM341" s="256" t="n"/>
      <c r="CN341" s="256" t="n"/>
      <c r="CO341" s="256" t="n"/>
      <c r="CP341" s="256" t="n"/>
      <c r="CQ341" s="256" t="n"/>
      <c r="CR341" s="256" t="n"/>
      <c r="CS341" s="256" t="n"/>
      <c r="CT341" s="256" t="n"/>
      <c r="CU341" s="256" t="n"/>
    </row>
    <row r="342">
      <c r="D342" s="290" t="n"/>
      <c r="H342" s="442" t="n"/>
      <c r="I342" s="442" t="n"/>
      <c r="J342" s="442" t="n"/>
      <c r="K342" s="438" t="n"/>
      <c r="L342" s="438" t="n"/>
      <c r="M342" s="291" t="n"/>
      <c r="N342" s="256" t="n"/>
      <c r="O342" s="256" t="n"/>
      <c r="P342" s="256" t="n"/>
      <c r="Q342" s="256" t="n"/>
      <c r="R342" s="256" t="n"/>
      <c r="S342" s="256" t="n"/>
      <c r="T342" s="256" t="n"/>
      <c r="U342" s="256" t="n"/>
      <c r="V342" s="256" t="n"/>
      <c r="W342" s="256" t="n"/>
      <c r="X342" s="256" t="n"/>
      <c r="Y342" s="256" t="n"/>
      <c r="Z342" s="256" t="n"/>
      <c r="AA342" s="256" t="n"/>
      <c r="AB342" s="256" t="n"/>
      <c r="AC342" s="256" t="n"/>
      <c r="AD342" s="256" t="n"/>
      <c r="AE342" s="256" t="n"/>
      <c r="AF342" s="256" t="n"/>
      <c r="AG342" s="256" t="n"/>
      <c r="AH342" s="256" t="n"/>
      <c r="AI342" s="256" t="n"/>
      <c r="AJ342" s="256" t="n"/>
      <c r="AK342" s="256" t="n"/>
      <c r="AL342" s="256" t="n"/>
      <c r="AM342" s="256" t="n"/>
      <c r="AN342" s="256" t="n"/>
      <c r="AO342" s="256" t="n"/>
      <c r="AP342" s="256" t="n"/>
      <c r="AQ342" s="256" t="n"/>
      <c r="AR342" s="256" t="n"/>
      <c r="AS342" s="256" t="n"/>
      <c r="AT342" s="256" t="n"/>
      <c r="AU342" s="256" t="n"/>
      <c r="AV342" s="256" t="n"/>
      <c r="AW342" s="256" t="n"/>
      <c r="AX342" s="256" t="n"/>
      <c r="AY342" s="256" t="n"/>
      <c r="AZ342" s="256" t="n"/>
      <c r="BA342" s="256" t="n"/>
      <c r="BB342" s="256" t="n"/>
      <c r="BC342" s="256" t="n"/>
      <c r="BD342" s="256" t="n"/>
      <c r="BE342" s="256" t="n"/>
      <c r="BF342" s="256" t="n"/>
      <c r="BG342" s="256" t="n"/>
      <c r="BH342" s="256" t="n"/>
      <c r="BI342" s="256" t="n"/>
      <c r="BJ342" s="256" t="n"/>
      <c r="BK342" s="256" t="n"/>
      <c r="BL342" s="256" t="n"/>
      <c r="BM342" s="256" t="n"/>
      <c r="BN342" s="256" t="n"/>
      <c r="BO342" s="256" t="n"/>
      <c r="BP342" s="256" t="n"/>
      <c r="BQ342" s="256" t="n"/>
      <c r="BR342" s="256" t="n"/>
      <c r="BS342" s="256" t="n"/>
      <c r="BT342" s="256" t="n"/>
      <c r="BU342" s="256" t="n"/>
      <c r="BV342" s="256" t="n"/>
      <c r="BW342" s="256" t="n"/>
      <c r="BX342" s="256" t="n"/>
      <c r="BY342" s="256" t="n"/>
      <c r="BZ342" s="256" t="n"/>
      <c r="CA342" s="256" t="n"/>
      <c r="CB342" s="256" t="n"/>
      <c r="CC342" s="256" t="n"/>
      <c r="CD342" s="256" t="n"/>
      <c r="CE342" s="256" t="n"/>
      <c r="CF342" s="256" t="n"/>
      <c r="CG342" s="256" t="n"/>
      <c r="CH342" s="256" t="n"/>
      <c r="CI342" s="256" t="n"/>
      <c r="CJ342" s="256" t="n"/>
      <c r="CK342" s="256" t="n"/>
      <c r="CL342" s="256" t="n"/>
      <c r="CM342" s="256" t="n"/>
      <c r="CN342" s="256" t="n"/>
      <c r="CO342" s="256" t="n"/>
      <c r="CP342" s="256" t="n"/>
      <c r="CQ342" s="256" t="n"/>
      <c r="CR342" s="256" t="n"/>
      <c r="CS342" s="256" t="n"/>
      <c r="CT342" s="256" t="n"/>
      <c r="CU342" s="256" t="n"/>
    </row>
    <row r="343">
      <c r="D343" s="290" t="n"/>
      <c r="H343" s="442" t="n"/>
      <c r="I343" s="442" t="n"/>
      <c r="J343" s="442" t="n"/>
      <c r="K343" s="434" t="n"/>
      <c r="L343" s="434" t="n"/>
      <c r="M343" s="291" t="n"/>
      <c r="N343" s="256" t="n"/>
      <c r="O343" s="256" t="n"/>
      <c r="P343" s="256" t="n"/>
      <c r="Q343" s="256" t="n"/>
      <c r="R343" s="256" t="n"/>
      <c r="S343" s="256" t="n"/>
      <c r="T343" s="256" t="n"/>
      <c r="U343" s="256" t="n"/>
      <c r="V343" s="256" t="n"/>
      <c r="W343" s="256" t="n"/>
      <c r="X343" s="256" t="n"/>
      <c r="Y343" s="256" t="n"/>
      <c r="Z343" s="256" t="n"/>
      <c r="AA343" s="256" t="n"/>
      <c r="AB343" s="256" t="n"/>
      <c r="AC343" s="256" t="n"/>
      <c r="AD343" s="256" t="n"/>
      <c r="AE343" s="256" t="n"/>
      <c r="AF343" s="256" t="n"/>
      <c r="AG343" s="256" t="n"/>
      <c r="AH343" s="256" t="n"/>
      <c r="AI343" s="256" t="n"/>
      <c r="AJ343" s="256" t="n"/>
      <c r="AK343" s="256" t="n"/>
      <c r="AL343" s="256" t="n"/>
      <c r="AM343" s="256" t="n"/>
      <c r="AN343" s="256" t="n"/>
      <c r="AO343" s="256" t="n"/>
      <c r="AP343" s="256" t="n"/>
      <c r="AQ343" s="256" t="n"/>
      <c r="AR343" s="256" t="n"/>
      <c r="AS343" s="256" t="n"/>
      <c r="AT343" s="256" t="n"/>
      <c r="AU343" s="256" t="n"/>
      <c r="AV343" s="256" t="n"/>
      <c r="AW343" s="256" t="n"/>
      <c r="AX343" s="256" t="n"/>
      <c r="AY343" s="256" t="n"/>
      <c r="AZ343" s="256" t="n"/>
      <c r="BA343" s="256" t="n"/>
      <c r="BB343" s="256" t="n"/>
      <c r="BC343" s="256" t="n"/>
      <c r="BD343" s="256" t="n"/>
      <c r="BE343" s="256" t="n"/>
      <c r="BF343" s="256" t="n"/>
      <c r="BG343" s="256" t="n"/>
      <c r="BH343" s="256" t="n"/>
      <c r="BI343" s="256" t="n"/>
      <c r="BJ343" s="256" t="n"/>
      <c r="BK343" s="256" t="n"/>
      <c r="BL343" s="256" t="n"/>
      <c r="BM343" s="256" t="n"/>
      <c r="BN343" s="256" t="n"/>
      <c r="BO343" s="256" t="n"/>
      <c r="BP343" s="256" t="n"/>
      <c r="BQ343" s="256" t="n"/>
      <c r="BR343" s="256" t="n"/>
      <c r="BS343" s="256" t="n"/>
      <c r="BT343" s="256" t="n"/>
      <c r="BU343" s="256" t="n"/>
      <c r="BV343" s="256" t="n"/>
      <c r="BW343" s="256" t="n"/>
      <c r="BX343" s="256" t="n"/>
      <c r="BY343" s="256" t="n"/>
      <c r="BZ343" s="256" t="n"/>
      <c r="CA343" s="256" t="n"/>
      <c r="CB343" s="256" t="n"/>
      <c r="CC343" s="256" t="n"/>
      <c r="CD343" s="256" t="n"/>
      <c r="CE343" s="256" t="n"/>
      <c r="CF343" s="256" t="n"/>
      <c r="CG343" s="256" t="n"/>
      <c r="CH343" s="256" t="n"/>
      <c r="CI343" s="256" t="n"/>
      <c r="CJ343" s="256" t="n"/>
      <c r="CK343" s="256" t="n"/>
      <c r="CL343" s="256" t="n"/>
      <c r="CM343" s="256" t="n"/>
      <c r="CN343" s="256" t="n"/>
      <c r="CO343" s="256" t="n"/>
      <c r="CP343" s="256" t="n"/>
      <c r="CQ343" s="256" t="n"/>
      <c r="CR343" s="256" t="n"/>
      <c r="CS343" s="256" t="n"/>
      <c r="CT343" s="256" t="n"/>
      <c r="CU343" s="256" t="n"/>
    </row>
    <row r="344">
      <c r="D344" s="290" t="n"/>
      <c r="H344" s="442" t="n"/>
      <c r="I344" s="442" t="n"/>
      <c r="J344" s="442" t="n"/>
      <c r="K344" s="256" t="n"/>
      <c r="L344" s="256" t="n"/>
      <c r="N344" s="256" t="n"/>
      <c r="O344" s="256" t="n"/>
      <c r="P344" s="256" t="n"/>
      <c r="Q344" s="256" t="n"/>
      <c r="R344" s="256" t="n"/>
      <c r="S344" s="256" t="n"/>
      <c r="T344" s="256" t="n"/>
      <c r="U344" s="256" t="n"/>
      <c r="V344" s="256" t="n"/>
      <c r="W344" s="256" t="n"/>
      <c r="X344" s="256" t="n"/>
      <c r="Y344" s="256" t="n"/>
      <c r="Z344" s="256" t="n"/>
      <c r="AA344" s="256" t="n"/>
      <c r="AB344" s="256" t="n"/>
      <c r="AC344" s="256" t="n"/>
      <c r="AD344" s="256" t="n"/>
      <c r="AE344" s="256" t="n"/>
      <c r="AF344" s="256" t="n"/>
      <c r="AG344" s="256" t="n"/>
      <c r="AH344" s="256" t="n"/>
      <c r="AI344" s="256" t="n"/>
      <c r="AJ344" s="256" t="n"/>
      <c r="AK344" s="256" t="n"/>
      <c r="AL344" s="256" t="n"/>
      <c r="AM344" s="256" t="n"/>
      <c r="AN344" s="256" t="n"/>
      <c r="AO344" s="256" t="n"/>
      <c r="AP344" s="256" t="n"/>
      <c r="AQ344" s="256" t="n"/>
      <c r="AR344" s="256" t="n"/>
      <c r="AS344" s="256" t="n"/>
      <c r="AT344" s="256" t="n"/>
      <c r="AU344" s="256" t="n"/>
      <c r="AV344" s="256" t="n"/>
      <c r="AW344" s="256" t="n"/>
      <c r="AX344" s="256" t="n"/>
      <c r="AY344" s="256" t="n"/>
      <c r="AZ344" s="256" t="n"/>
      <c r="BA344" s="256" t="n"/>
      <c r="BB344" s="256" t="n"/>
      <c r="BC344" s="256" t="n"/>
      <c r="BD344" s="256" t="n"/>
      <c r="BE344" s="256" t="n"/>
      <c r="BF344" s="256" t="n"/>
      <c r="BG344" s="256" t="n"/>
      <c r="BH344" s="256" t="n"/>
      <c r="BI344" s="256" t="n"/>
      <c r="BJ344" s="256" t="n"/>
      <c r="BK344" s="256" t="n"/>
      <c r="BL344" s="256" t="n"/>
      <c r="BM344" s="256" t="n"/>
      <c r="BN344" s="256" t="n"/>
      <c r="BO344" s="256" t="n"/>
      <c r="BP344" s="256" t="n"/>
      <c r="BQ344" s="256" t="n"/>
      <c r="BR344" s="256" t="n"/>
      <c r="BS344" s="256" t="n"/>
      <c r="BT344" s="256" t="n"/>
      <c r="BU344" s="256" t="n"/>
      <c r="BV344" s="256" t="n"/>
      <c r="BW344" s="256" t="n"/>
      <c r="BX344" s="256" t="n"/>
      <c r="BY344" s="256" t="n"/>
      <c r="BZ344" s="256" t="n"/>
      <c r="CA344" s="256" t="n"/>
      <c r="CB344" s="256" t="n"/>
      <c r="CC344" s="256" t="n"/>
      <c r="CD344" s="256" t="n"/>
      <c r="CE344" s="256" t="n"/>
      <c r="CF344" s="256" t="n"/>
      <c r="CG344" s="256" t="n"/>
      <c r="CH344" s="256" t="n"/>
      <c r="CI344" s="256" t="n"/>
      <c r="CJ344" s="256" t="n"/>
      <c r="CK344" s="256" t="n"/>
      <c r="CL344" s="256" t="n"/>
      <c r="CM344" s="256" t="n"/>
      <c r="CN344" s="256" t="n"/>
      <c r="CO344" s="256" t="n"/>
      <c r="CP344" s="256" t="n"/>
      <c r="CQ344" s="256" t="n"/>
      <c r="CR344" s="256" t="n"/>
      <c r="CS344" s="256" t="n"/>
      <c r="CT344" s="256" t="n"/>
      <c r="CU344" s="256" t="n"/>
    </row>
    <row r="345">
      <c r="D345" s="290" t="n"/>
      <c r="H345" s="442" t="n"/>
      <c r="I345" s="442" t="n"/>
      <c r="J345" s="442" t="n"/>
      <c r="K345" s="188" t="n"/>
      <c r="L345" s="188" t="n"/>
      <c r="N345" s="256" t="n"/>
      <c r="O345" s="256" t="n"/>
      <c r="P345" s="256" t="n"/>
      <c r="Q345" s="256" t="n"/>
      <c r="R345" s="256" t="n"/>
      <c r="S345" s="256" t="n"/>
      <c r="T345" s="256" t="n"/>
      <c r="U345" s="256" t="n"/>
      <c r="V345" s="256" t="n"/>
      <c r="W345" s="256" t="n"/>
      <c r="X345" s="256" t="n"/>
      <c r="Y345" s="256" t="n"/>
      <c r="Z345" s="256" t="n"/>
      <c r="AA345" s="256" t="n"/>
      <c r="AB345" s="256" t="n"/>
      <c r="AC345" s="256" t="n"/>
      <c r="AD345" s="256" t="n"/>
      <c r="AE345" s="256" t="n"/>
      <c r="AF345" s="256" t="n"/>
      <c r="AG345" s="256" t="n"/>
      <c r="AH345" s="256" t="n"/>
      <c r="AI345" s="256" t="n"/>
      <c r="AJ345" s="256" t="n"/>
      <c r="AK345" s="256" t="n"/>
      <c r="AL345" s="256" t="n"/>
      <c r="AM345" s="256" t="n"/>
      <c r="AN345" s="256" t="n"/>
      <c r="AO345" s="256" t="n"/>
      <c r="AP345" s="256" t="n"/>
      <c r="AQ345" s="256" t="n"/>
      <c r="AR345" s="256" t="n"/>
      <c r="AS345" s="256" t="n"/>
      <c r="AT345" s="256" t="n"/>
      <c r="AU345" s="256" t="n"/>
      <c r="AV345" s="256" t="n"/>
      <c r="AW345" s="256" t="n"/>
      <c r="AX345" s="256" t="n"/>
      <c r="AY345" s="256" t="n"/>
      <c r="AZ345" s="256" t="n"/>
      <c r="BA345" s="256" t="n"/>
      <c r="BB345" s="256" t="n"/>
      <c r="BC345" s="256" t="n"/>
      <c r="BD345" s="256" t="n"/>
      <c r="BE345" s="256" t="n"/>
      <c r="BF345" s="256" t="n"/>
      <c r="BG345" s="256" t="n"/>
      <c r="BH345" s="256" t="n"/>
      <c r="BI345" s="256" t="n"/>
      <c r="BJ345" s="256" t="n"/>
      <c r="BK345" s="256" t="n"/>
      <c r="BL345" s="256" t="n"/>
      <c r="BM345" s="256" t="n"/>
      <c r="BN345" s="256" t="n"/>
      <c r="BO345" s="256" t="n"/>
      <c r="BP345" s="256" t="n"/>
      <c r="BQ345" s="256" t="n"/>
      <c r="BR345" s="256" t="n"/>
      <c r="BS345" s="256" t="n"/>
      <c r="BT345" s="256" t="n"/>
      <c r="BU345" s="256" t="n"/>
      <c r="BV345" s="256" t="n"/>
      <c r="BW345" s="256" t="n"/>
      <c r="BX345" s="256" t="n"/>
      <c r="BY345" s="256" t="n"/>
      <c r="BZ345" s="256" t="n"/>
      <c r="CA345" s="256" t="n"/>
      <c r="CB345" s="256" t="n"/>
      <c r="CC345" s="256" t="n"/>
      <c r="CD345" s="256" t="n"/>
      <c r="CE345" s="256" t="n"/>
      <c r="CF345" s="256" t="n"/>
      <c r="CG345" s="256" t="n"/>
      <c r="CH345" s="256" t="n"/>
      <c r="CI345" s="256" t="n"/>
      <c r="CJ345" s="256" t="n"/>
      <c r="CK345" s="256" t="n"/>
      <c r="CL345" s="256" t="n"/>
      <c r="CM345" s="256" t="n"/>
      <c r="CN345" s="256" t="n"/>
      <c r="CO345" s="256" t="n"/>
      <c r="CP345" s="256" t="n"/>
      <c r="CQ345" s="256" t="n"/>
      <c r="CR345" s="256" t="n"/>
      <c r="CS345" s="256" t="n"/>
      <c r="CT345" s="256" t="n"/>
      <c r="CU345" s="256" t="n"/>
    </row>
    <row r="346">
      <c r="D346" s="290" t="n"/>
      <c r="H346" s="442" t="n"/>
      <c r="I346" s="442" t="n"/>
      <c r="J346" s="442" t="n"/>
      <c r="K346" s="292" t="n"/>
      <c r="L346" s="292" t="n"/>
      <c r="AX346" s="294" t="n">
        <v>22527</v>
      </c>
      <c r="AY346" s="294" t="n">
        <v>22339</v>
      </c>
      <c r="AZ346" s="294" t="n">
        <v>22018</v>
      </c>
      <c r="BA346" s="294" t="n">
        <v>21911</v>
      </c>
      <c r="BB346" s="294" t="n">
        <v>21905</v>
      </c>
      <c r="BC346" s="294" t="n">
        <v>21621</v>
      </c>
      <c r="BD346" s="294" t="n">
        <v>21462</v>
      </c>
      <c r="BE346" s="294" t="n">
        <v>21264</v>
      </c>
      <c r="BF346" s="294" t="n">
        <v>21210</v>
      </c>
    </row>
    <row r="347">
      <c r="D347" s="290" t="n"/>
      <c r="H347" s="442" t="n"/>
      <c r="I347" s="442" t="n"/>
      <c r="J347" s="442" t="n"/>
      <c r="K347" s="443" t="n"/>
      <c r="L347" s="443" t="n"/>
      <c r="AX347" s="294">
        <f>AX346-AX322</f>
        <v/>
      </c>
      <c r="AY347" s="294">
        <f>AY346-AY322</f>
        <v/>
      </c>
      <c r="AZ347" s="294">
        <f>AZ346-AZ322</f>
        <v/>
      </c>
      <c r="BA347" s="294">
        <f>BA346-BA322</f>
        <v/>
      </c>
      <c r="BB347" s="294">
        <f>BB346-BB322</f>
        <v/>
      </c>
      <c r="BC347" s="294">
        <f>BC346-BC322</f>
        <v/>
      </c>
      <c r="BD347" s="294">
        <f>BD346-BD322</f>
        <v/>
      </c>
      <c r="BE347" s="294">
        <f>BE346-BE322</f>
        <v/>
      </c>
      <c r="BF347" s="294">
        <f>BF346-BF322</f>
        <v/>
      </c>
    </row>
    <row r="348">
      <c r="D348" s="290" t="n"/>
      <c r="F348" s="292" t="n"/>
      <c r="H348" s="442" t="n"/>
      <c r="I348" s="442" t="n"/>
      <c r="J348" s="442" t="n"/>
      <c r="K348" s="443" t="n"/>
      <c r="L348" s="443" t="n"/>
    </row>
    <row r="349">
      <c r="D349" s="290" t="n"/>
      <c r="F349" s="292" t="n"/>
      <c r="H349" s="442" t="n"/>
      <c r="I349" s="442" t="n"/>
      <c r="J349" s="442" t="n"/>
      <c r="K349" s="443" t="n"/>
      <c r="L349" s="443" t="n"/>
    </row>
    <row r="350">
      <c r="F350" s="292" t="n"/>
      <c r="H350" s="292" t="n"/>
      <c r="I350" s="292" t="n"/>
      <c r="J350" s="292" t="n"/>
      <c r="K350" s="292" t="n"/>
      <c r="L350" s="292" t="n"/>
    </row>
    <row r="351">
      <c r="D351" s="291" t="n"/>
      <c r="E351" s="292" t="n"/>
      <c r="F351" s="292" t="n"/>
      <c r="G351" s="294" t="n"/>
      <c r="H351" s="443" t="n"/>
      <c r="I351" s="443" t="n"/>
      <c r="J351" s="443" t="n"/>
      <c r="K351" s="443" t="n"/>
      <c r="L351" s="443" t="n"/>
      <c r="M351" s="292" t="n"/>
      <c r="N351" s="294" t="n"/>
      <c r="O351" s="294" t="n"/>
      <c r="P351" s="294" t="n"/>
      <c r="Q351" s="294" t="n"/>
      <c r="R351" s="294" t="n"/>
      <c r="S351" s="294" t="n"/>
      <c r="T351" s="294" t="n"/>
      <c r="U351" s="294" t="n"/>
      <c r="V351" s="294" t="n"/>
      <c r="W351" s="294" t="n"/>
      <c r="X351" s="294" t="n"/>
      <c r="Y351" s="294" t="n"/>
      <c r="Z351" s="294" t="n"/>
      <c r="AA351" s="294" t="n"/>
      <c r="AB351" s="294" t="n"/>
      <c r="AC351" s="294" t="n"/>
      <c r="AD351" s="294" t="n"/>
      <c r="AE351" s="294" t="n"/>
      <c r="AF351" s="294" t="n"/>
      <c r="AG351" s="294" t="n"/>
      <c r="AH351" s="294" t="n"/>
      <c r="AI351" s="294" t="n"/>
      <c r="AJ351" s="294" t="n"/>
      <c r="AK351" s="294" t="n"/>
      <c r="AL351" s="294" t="n"/>
      <c r="AM351" s="294" t="n"/>
      <c r="AN351" s="294" t="n"/>
      <c r="AO351" s="294" t="n"/>
      <c r="AP351" s="294" t="n"/>
      <c r="AQ351" s="294" t="n"/>
      <c r="AR351" s="294" t="n"/>
      <c r="AS351" s="294" t="n"/>
      <c r="AT351" s="294" t="n"/>
      <c r="AU351" s="294" t="n"/>
      <c r="AV351" s="294" t="n"/>
      <c r="AW351" s="294" t="n"/>
      <c r="AX351" s="294" t="n"/>
      <c r="AY351" s="294" t="n"/>
      <c r="AZ351" s="294" t="n"/>
      <c r="BA351" s="294" t="n"/>
      <c r="BB351" s="294" t="n"/>
      <c r="BC351" s="294" t="n"/>
      <c r="BD351" s="294" t="n"/>
      <c r="BE351" s="294" t="n"/>
      <c r="BF351" s="294" t="n"/>
      <c r="BG351" s="294" t="n"/>
      <c r="BH351" s="294" t="n"/>
      <c r="BI351" s="294" t="n"/>
      <c r="BJ351" s="294" t="n"/>
      <c r="BK351" s="294" t="n"/>
      <c r="BL351" s="294" t="n"/>
      <c r="BM351" s="294" t="n"/>
      <c r="BN351" s="294" t="n"/>
      <c r="BO351" s="294" t="n"/>
      <c r="BP351" s="294" t="n"/>
      <c r="BQ351" s="294" t="n"/>
      <c r="BR351" s="294" t="n"/>
      <c r="BS351" s="294" t="n"/>
      <c r="BT351" s="294" t="n"/>
      <c r="BU351" s="294" t="n"/>
      <c r="BW351" s="294" t="n"/>
      <c r="BX351" s="294" t="n"/>
      <c r="BY351" s="294" t="n"/>
      <c r="BZ351" s="294" t="n"/>
      <c r="CA351" s="294" t="n"/>
      <c r="CB351" s="294" t="n"/>
      <c r="CC351" s="294" t="n"/>
      <c r="CD351" s="294" t="n"/>
      <c r="CE351" s="294" t="n"/>
      <c r="CF351" s="294" t="n"/>
      <c r="CG351" s="294" t="n"/>
      <c r="CH351" s="294" t="n"/>
      <c r="CI351" s="294" t="n"/>
      <c r="CJ351" s="294" t="n"/>
      <c r="CK351" s="294" t="n"/>
      <c r="CL351" s="294" t="n"/>
      <c r="CM351" s="294" t="n"/>
      <c r="CN351" s="294" t="n"/>
      <c r="CO351" s="294" t="n"/>
      <c r="CP351" s="294" t="n"/>
      <c r="CQ351" s="294" t="n"/>
      <c r="CR351" s="294" t="n"/>
      <c r="CS351" s="294" t="n"/>
      <c r="CT351" s="294" t="n"/>
      <c r="CU351" s="294" t="n"/>
      <c r="CV351" s="294" t="n"/>
      <c r="CW351" s="294" t="n"/>
      <c r="CY351" s="294" t="n"/>
      <c r="CZ351" s="294" t="n"/>
    </row>
    <row r="352">
      <c r="D352" s="290" t="n"/>
      <c r="F352" s="257" t="n"/>
      <c r="G352" s="257" t="n"/>
      <c r="H352" s="443" t="n"/>
      <c r="I352" s="443" t="n"/>
      <c r="J352" s="443" t="n"/>
      <c r="K352" s="292" t="n"/>
      <c r="L352" s="292" t="n"/>
      <c r="R352" s="291" t="n"/>
      <c r="S352" s="291" t="n"/>
      <c r="T352" s="291" t="n"/>
      <c r="U352" s="291" t="n"/>
      <c r="V352" s="291" t="n"/>
      <c r="W352" s="291" t="n"/>
      <c r="X352" s="291" t="n"/>
      <c r="Y352" s="291" t="n"/>
      <c r="Z352" s="257" t="n"/>
      <c r="AA352" s="257" t="n"/>
      <c r="AB352" s="257" t="n"/>
      <c r="AC352" s="257" t="n"/>
      <c r="AD352" s="257" t="n"/>
      <c r="AE352" s="257" t="n"/>
      <c r="AF352" s="257" t="n"/>
      <c r="AG352" s="257" t="n"/>
      <c r="AH352" s="257" t="n"/>
      <c r="AI352" s="257" t="n"/>
      <c r="AJ352" s="257" t="n"/>
      <c r="AK352" s="257" t="n"/>
      <c r="AL352" s="257" t="n"/>
      <c r="AM352" s="257" t="n"/>
      <c r="AN352" s="257" t="n"/>
      <c r="AO352" s="257" t="n"/>
      <c r="AP352" s="257" t="n"/>
      <c r="AQ352" s="257" t="n"/>
      <c r="AR352" s="257" t="n"/>
      <c r="AS352" s="257" t="n"/>
      <c r="AT352" s="257" t="n"/>
      <c r="AU352" s="257" t="n"/>
      <c r="AV352" s="257" t="n"/>
      <c r="AW352" s="257" t="n"/>
      <c r="AX352" s="257" t="n"/>
      <c r="AY352" s="257" t="n"/>
      <c r="AZ352" s="257" t="n"/>
      <c r="BA352" s="257" t="n"/>
      <c r="BB352" s="257" t="n"/>
      <c r="BC352" s="257" t="n"/>
      <c r="BD352" s="257" t="n"/>
      <c r="BE352" s="257" t="n"/>
      <c r="BF352" s="257" t="n"/>
      <c r="BG352" s="257" t="n"/>
      <c r="BH352" s="257" t="n"/>
      <c r="BI352" s="257" t="n"/>
      <c r="BJ352" s="257" t="n"/>
      <c r="BK352" s="257" t="n"/>
      <c r="BL352" s="257" t="n"/>
      <c r="BM352" s="257" t="n"/>
      <c r="BN352" s="257" t="n"/>
      <c r="BO352" s="257" t="n"/>
      <c r="BP352" s="257" t="n"/>
      <c r="BQ352" s="257" t="n"/>
      <c r="BR352" s="257" t="n"/>
      <c r="BS352" s="257" t="n"/>
      <c r="BT352" s="257" t="n"/>
      <c r="BU352" s="257" t="n"/>
      <c r="BV352" s="257" t="n"/>
      <c r="BW352" s="257" t="n"/>
      <c r="BX352" s="257" t="n"/>
      <c r="BY352" s="257" t="n"/>
      <c r="BZ352" s="257" t="n"/>
      <c r="CA352" s="257" t="n"/>
      <c r="CB352" s="257" t="n"/>
      <c r="CC352" s="257" t="n"/>
      <c r="CD352" s="257" t="n"/>
      <c r="CE352" s="257" t="n"/>
      <c r="CF352" s="257" t="n"/>
      <c r="CG352" s="257" t="n"/>
      <c r="CH352" s="257" t="n"/>
      <c r="CI352" s="257" t="n"/>
      <c r="CJ352" s="257" t="n"/>
      <c r="CK352" s="257" t="n"/>
      <c r="CL352" s="257" t="n"/>
      <c r="CM352" s="257" t="n"/>
      <c r="CN352" s="257" t="n"/>
      <c r="CO352" s="257" t="n"/>
      <c r="CP352" s="257" t="n"/>
      <c r="CQ352" s="257" t="n"/>
      <c r="CR352" s="257" t="n"/>
      <c r="CS352" s="257" t="n"/>
      <c r="CT352" s="257" t="n"/>
      <c r="CU352" s="257" t="n"/>
      <c r="CV352" s="257" t="n"/>
      <c r="CW352" s="257" t="n"/>
      <c r="CX352" s="257" t="n"/>
      <c r="CY352" s="257" t="n"/>
      <c r="CZ352" s="257" t="n"/>
    </row>
    <row r="353">
      <c r="D353" s="290" t="n"/>
      <c r="F353" s="180" t="n"/>
      <c r="H353" s="443" t="n"/>
      <c r="I353" s="443" t="n"/>
      <c r="J353" s="443" t="n"/>
      <c r="K353" s="292" t="n"/>
      <c r="L353" s="292" t="n"/>
    </row>
    <row r="354">
      <c r="D354" s="290" t="n"/>
      <c r="F354" s="180" t="n"/>
      <c r="H354" s="443" t="n"/>
      <c r="I354" s="443" t="n"/>
      <c r="J354" s="443" t="n"/>
      <c r="K354" s="292" t="n"/>
      <c r="L354" s="292" t="n"/>
    </row>
    <row r="355">
      <c r="D355" s="290" t="n"/>
      <c r="F355" s="180" t="n"/>
      <c r="H355" s="292" t="n"/>
      <c r="I355" s="292" t="n"/>
      <c r="J355" s="292" t="n"/>
      <c r="K355" s="292" t="n"/>
      <c r="L355" s="292" t="n"/>
    </row>
    <row r="356">
      <c r="D356" s="290" t="n"/>
      <c r="F356" s="180" t="n"/>
      <c r="H356" s="292" t="n"/>
      <c r="I356" s="292" t="n"/>
      <c r="J356" s="292" t="n"/>
      <c r="K356" s="292" t="n"/>
      <c r="L356" s="292" t="n"/>
    </row>
    <row r="357">
      <c r="F357" s="292" t="n"/>
      <c r="G357" s="256" t="n"/>
      <c r="H357" s="292" t="n"/>
      <c r="I357" s="292" t="n"/>
      <c r="J357" s="292" t="n"/>
      <c r="K357" s="292" t="n"/>
      <c r="L357" s="292" t="n"/>
      <c r="R357" s="256" t="n"/>
      <c r="S357" s="256" t="n"/>
      <c r="T357" s="256" t="n"/>
      <c r="U357" s="256" t="n"/>
      <c r="V357" s="256" t="n"/>
      <c r="W357" s="256" t="n"/>
      <c r="X357" s="256" t="n"/>
      <c r="Y357" s="256" t="n"/>
      <c r="Z357" s="256" t="n"/>
      <c r="AA357" s="256" t="n"/>
      <c r="AB357" s="256" t="n"/>
      <c r="AC357" s="256" t="n"/>
      <c r="AD357" s="256" t="n"/>
      <c r="AE357" s="256" t="n"/>
      <c r="AF357" s="256" t="n"/>
      <c r="AG357" s="256" t="n"/>
      <c r="AH357" s="256" t="n"/>
      <c r="AI357" s="256" t="n"/>
      <c r="AJ357" s="256" t="n"/>
      <c r="AK357" s="256" t="n"/>
      <c r="AL357" s="256" t="n"/>
      <c r="AM357" s="256" t="n"/>
      <c r="AN357" s="256" t="n"/>
      <c r="AO357" s="256" t="n"/>
      <c r="AP357" s="256" t="n"/>
      <c r="AQ357" s="256" t="n"/>
      <c r="AR357" s="256" t="n"/>
      <c r="AS357" s="256" t="n"/>
      <c r="AT357" s="256" t="n"/>
      <c r="AU357" s="256" t="n"/>
      <c r="AV357" s="256" t="n"/>
      <c r="AW357" s="256" t="n"/>
      <c r="AX357" s="256" t="n"/>
      <c r="AY357" s="256" t="n"/>
      <c r="AZ357" s="256" t="n"/>
      <c r="BA357" s="256" t="n"/>
      <c r="BB357" s="256" t="n"/>
      <c r="BC357" s="256" t="n"/>
      <c r="BD357" s="256" t="n"/>
      <c r="BE357" s="256" t="n"/>
      <c r="BF357" s="256" t="n"/>
      <c r="BG357" s="256" t="n"/>
      <c r="BH357" s="256" t="n"/>
      <c r="BI357" s="256" t="n"/>
      <c r="BJ357" s="256" t="n"/>
      <c r="BK357" s="256" t="n"/>
      <c r="BL357" s="256" t="n"/>
      <c r="BM357" s="256" t="n"/>
      <c r="BN357" s="256" t="n"/>
      <c r="BO357" s="256" t="n"/>
      <c r="BP357" s="256" t="n"/>
      <c r="BQ357" s="256" t="n"/>
      <c r="BR357" s="256" t="n"/>
      <c r="BS357" s="256" t="n"/>
      <c r="BT357" s="256" t="n"/>
      <c r="BU357" s="256" t="n"/>
      <c r="BV357" s="256" t="n"/>
      <c r="BW357" s="256" t="n"/>
      <c r="BX357" s="256" t="n"/>
      <c r="BY357" s="256" t="n"/>
      <c r="BZ357" s="256" t="n"/>
      <c r="CA357" s="256" t="n"/>
      <c r="CB357" s="256" t="n"/>
      <c r="CC357" s="256" t="n"/>
      <c r="CD357" s="256" t="n"/>
      <c r="CE357" s="256" t="n"/>
      <c r="CF357" s="256" t="n"/>
      <c r="CG357" s="256" t="n"/>
      <c r="CH357" s="256" t="n"/>
      <c r="CI357" s="256" t="n"/>
      <c r="CJ357" s="256" t="n"/>
      <c r="CK357" s="256" t="n"/>
      <c r="CL357" s="256" t="n"/>
      <c r="CM357" s="256" t="n"/>
      <c r="CN357" s="256" t="n"/>
      <c r="CO357" s="256" t="n"/>
      <c r="CP357" s="256" t="n"/>
      <c r="CQ357" s="256" t="n"/>
      <c r="CR357" s="256" t="n"/>
      <c r="CS357" s="256" t="n"/>
      <c r="CT357" s="256" t="n"/>
      <c r="CU357" s="256" t="n"/>
      <c r="CV357" s="256" t="n"/>
      <c r="CW357" s="256" t="n"/>
      <c r="CX357" s="256" t="n"/>
      <c r="CY357" s="256" t="n"/>
      <c r="CZ357" s="256" t="n"/>
    </row>
    <row r="358">
      <c r="F358" s="292" t="n"/>
      <c r="H358" s="292" t="n"/>
      <c r="I358" s="292" t="n"/>
      <c r="J358" s="292" t="n"/>
      <c r="K358" s="292" t="n"/>
      <c r="L358" s="292" t="n"/>
    </row>
    <row r="359">
      <c r="F359" s="292" t="n"/>
      <c r="H359" s="292" t="n"/>
      <c r="I359" s="292" t="n"/>
      <c r="J359" s="292" t="n"/>
      <c r="K359" s="292" t="n"/>
      <c r="L359" s="292" t="n"/>
    </row>
    <row r="360">
      <c r="D360" s="290" t="n"/>
      <c r="F360" s="292" t="n"/>
      <c r="H360" s="292" t="n"/>
      <c r="I360" s="292" t="n"/>
      <c r="J360" s="292" t="n"/>
      <c r="K360" s="292" t="n"/>
      <c r="L360" s="292" t="n"/>
    </row>
    <row r="361">
      <c r="D361" s="290" t="n"/>
      <c r="F361" s="292" t="n"/>
      <c r="H361" s="292" t="n"/>
      <c r="I361" s="292" t="n"/>
      <c r="J361" s="292" t="n"/>
      <c r="K361" s="292" t="n"/>
      <c r="L361" s="292" t="n"/>
    </row>
    <row r="362">
      <c r="D362" s="290" t="n"/>
      <c r="F362" s="292" t="n"/>
      <c r="H362" s="292" t="n"/>
      <c r="I362" s="292" t="n"/>
      <c r="J362" s="292" t="n"/>
      <c r="K362" s="292" t="n"/>
      <c r="L362" s="292" t="n"/>
    </row>
    <row r="363">
      <c r="D363" s="290" t="n"/>
      <c r="F363" s="292" t="n"/>
      <c r="H363" s="292" t="n"/>
      <c r="I363" s="292" t="n"/>
      <c r="J363" s="292" t="n"/>
      <c r="K363" s="292" t="n"/>
      <c r="L363" s="292" t="n"/>
    </row>
    <row r="364">
      <c r="F364" s="292" t="n"/>
      <c r="H364" s="292" t="n"/>
      <c r="I364" s="292" t="n"/>
      <c r="J364" s="292" t="n"/>
      <c r="K364" s="292" t="n"/>
      <c r="L364" s="292" t="n"/>
    </row>
    <row r="365">
      <c r="F365" s="292" t="n"/>
      <c r="H365" s="292" t="n"/>
      <c r="I365" s="292" t="n"/>
      <c r="J365" s="292" t="n"/>
      <c r="K365" s="292" t="n"/>
      <c r="L365" s="292" t="n"/>
    </row>
    <row r="366">
      <c r="F366" s="292" t="n"/>
      <c r="H366" s="292" t="n"/>
      <c r="I366" s="292" t="n"/>
      <c r="J366" s="292" t="n"/>
      <c r="K366" s="292" t="n"/>
      <c r="L366" s="292" t="n"/>
    </row>
    <row r="367">
      <c r="F367" s="292" t="n"/>
      <c r="H367" s="292" t="n"/>
      <c r="I367" s="292" t="inlineStr">
        <is>
          <t>\</t>
        </is>
      </c>
      <c r="J367" s="292" t="n"/>
      <c r="K367" s="292" t="n"/>
      <c r="L367" s="292" t="n"/>
    </row>
    <row r="371">
      <c r="H371" s="294" t="n"/>
      <c r="I371" s="294" t="n"/>
      <c r="J371" s="294" t="n"/>
    </row>
    <row r="372">
      <c r="H372" s="294" t="n"/>
      <c r="I372" s="294" t="n"/>
      <c r="J372" s="294" t="n"/>
    </row>
    <row r="373">
      <c r="H373" s="294" t="n"/>
      <c r="I373" s="294" t="n"/>
      <c r="J373" s="294" t="n"/>
    </row>
  </sheetData>
  <printOptions horizontalCentered="1"/>
  <pageMargins left="0.5" right="0.5" top="0.91" bottom="0.5" header="0.3" footer="0.11"/>
  <pageSetup orientation="landscape" scale="80" fitToHeight="2"/>
  <headerFooter scaleWithDoc="0" alignWithMargins="0">
    <oddHeader>&amp;C&amp;"Garamond,Bold"LEGACY GROUP_x000a_FUNDING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7" manualBreakCount="7">
    <brk id="50" min="0" max="16383" man="1"/>
    <brk id="98" min="3" max="9" man="1"/>
    <brk id="146" min="3" max="9" man="1"/>
    <brk id="204" min="3" max="9" man="1"/>
    <brk id="252" min="3" max="9" man="1"/>
    <brk id="300" min="3" max="9" man="1"/>
    <brk id="323" min="3" max="9" man="1"/>
  </rowBreaks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 codeName="Sheet2">
    <tabColor rgb="FFFF0000"/>
    <outlinePr summaryBelow="1" summaryRight="1"/>
    <pageSetUpPr/>
  </sheetPr>
  <dimension ref="A1:CW239"/>
  <sheetViews>
    <sheetView view="pageBreakPreview" topLeftCell="BL1" zoomScale="78" zoomScaleNormal="70" zoomScaleSheetLayoutView="100" workbookViewId="0">
      <selection activeCell="G5" sqref="G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75" customWidth="1" style="294" min="4" max="4"/>
    <col width="18.875" customWidth="1" style="292" min="5" max="5"/>
    <col width="12.625" customWidth="1" style="292" min="6" max="7"/>
    <col hidden="1" width="21.375" customWidth="1" style="292" min="8" max="8"/>
    <col hidden="1" width="8.25" customWidth="1" style="292" min="9" max="9"/>
    <col hidden="1" width="7.125" customWidth="1" style="110" min="10" max="10"/>
    <col hidden="1" width="7.75" customWidth="1" style="294" min="11" max="53"/>
    <col hidden="1" style="291" min="54" max="54"/>
    <col hidden="1" width="7.75" customWidth="1" style="294" min="55" max="58"/>
    <col width="7.75" customWidth="1" style="294" min="59" max="95"/>
    <col width="7.75" customWidth="1" style="294" min="96" max="96"/>
    <col width="7.7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107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Centinela Hospital Medical Center - Client ID H3270</t>
        </is>
      </c>
      <c r="B2" s="390" t="n"/>
      <c r="C2" s="78" t="n"/>
      <c r="D2" s="111" t="n"/>
      <c r="E2" s="391" t="n"/>
      <c r="F2" s="391" t="n"/>
      <c r="G2" s="392" t="n"/>
      <c r="H2" s="393" t="n"/>
      <c r="I2" s="393" t="n"/>
      <c r="J2" s="444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503</v>
      </c>
      <c r="E3" s="395" t="n">
        <v>671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+[2]Centinela!E3</f>
        <v/>
      </c>
      <c r="J3" s="397">
        <f>+[2]Centinela!G3</f>
        <v/>
      </c>
      <c r="K3" s="244" t="n">
        <v>332</v>
      </c>
      <c r="L3" s="244" t="n">
        <v>323</v>
      </c>
      <c r="M3" s="244" t="n">
        <v>325</v>
      </c>
      <c r="N3" s="244" t="n">
        <v>320</v>
      </c>
      <c r="O3" s="244" t="n">
        <v>321</v>
      </c>
      <c r="P3" s="244" t="n">
        <v>311</v>
      </c>
      <c r="Q3" s="244" t="n">
        <v>310</v>
      </c>
      <c r="R3" s="244" t="n">
        <v>315</v>
      </c>
      <c r="S3" s="244" t="n">
        <v>314</v>
      </c>
      <c r="T3" s="244" t="n">
        <v>312</v>
      </c>
      <c r="U3" s="244" t="n">
        <v>315</v>
      </c>
      <c r="V3" s="244" t="n">
        <v>316</v>
      </c>
      <c r="W3" s="244" t="n">
        <v>352</v>
      </c>
      <c r="X3" s="244" t="n">
        <v>351</v>
      </c>
      <c r="Y3" s="244" t="n">
        <v>352</v>
      </c>
      <c r="Z3" s="244" t="n">
        <v>350</v>
      </c>
      <c r="AA3" s="244" t="n">
        <v>354</v>
      </c>
      <c r="AB3" s="244" t="n">
        <v>349</v>
      </c>
      <c r="AC3" s="244" t="n">
        <v>370</v>
      </c>
      <c r="AD3" s="244" t="n">
        <v>371</v>
      </c>
      <c r="AE3" s="244" t="n">
        <v>361</v>
      </c>
      <c r="AF3" s="244" t="n">
        <v>360</v>
      </c>
      <c r="AG3" s="244" t="n">
        <v>348</v>
      </c>
      <c r="AH3" s="244" t="n">
        <v>344</v>
      </c>
      <c r="AI3" s="244" t="n">
        <v>344</v>
      </c>
      <c r="AJ3" s="244" t="n">
        <v>351</v>
      </c>
      <c r="AK3" s="244" t="n">
        <v>337</v>
      </c>
      <c r="AL3" s="244" t="n">
        <v>336</v>
      </c>
      <c r="AM3" s="244" t="n">
        <v>324</v>
      </c>
      <c r="AN3" s="244" t="n">
        <v>327</v>
      </c>
      <c r="AO3" s="244" t="n">
        <v>320</v>
      </c>
      <c r="AP3" s="244" t="n">
        <v>322</v>
      </c>
      <c r="AQ3" s="244" t="n">
        <v>321</v>
      </c>
      <c r="AR3" s="244" t="n">
        <v>319</v>
      </c>
      <c r="AS3" s="244" t="n">
        <v>306</v>
      </c>
      <c r="AT3" s="244" t="n">
        <v>308</v>
      </c>
      <c r="AU3" s="244" t="n">
        <v>413</v>
      </c>
      <c r="AV3" s="244" t="n">
        <v>410</v>
      </c>
      <c r="AW3" s="244" t="n">
        <v>386</v>
      </c>
      <c r="AX3" s="244" t="n">
        <v>387</v>
      </c>
      <c r="AY3" s="244" t="n">
        <v>392</v>
      </c>
      <c r="AZ3" s="244" t="n">
        <v>390</v>
      </c>
      <c r="BA3" s="244" t="n">
        <v>390</v>
      </c>
      <c r="BB3" s="244" t="n">
        <v>397</v>
      </c>
      <c r="BC3" s="244" t="n">
        <v>399</v>
      </c>
      <c r="BD3" s="244" t="n">
        <v>385</v>
      </c>
      <c r="BE3" s="244" t="n">
        <v>370</v>
      </c>
      <c r="BF3" s="244" t="n">
        <v>355</v>
      </c>
      <c r="BG3" s="244" t="n">
        <v>377</v>
      </c>
      <c r="BH3" s="244" t="n">
        <v>378</v>
      </c>
      <c r="BI3" s="244" t="n">
        <v>356</v>
      </c>
      <c r="BJ3" s="244" t="n">
        <v>356</v>
      </c>
      <c r="BK3" s="244" t="n">
        <v>355</v>
      </c>
      <c r="BL3" s="244" t="n">
        <v>362</v>
      </c>
      <c r="BM3" s="244" t="n">
        <v>342</v>
      </c>
      <c r="BN3" s="244" t="n">
        <v>341</v>
      </c>
      <c r="BO3" s="244" t="n">
        <v>352</v>
      </c>
      <c r="BP3" s="244" t="n">
        <v>343</v>
      </c>
      <c r="BQ3" s="244" t="n">
        <v>335</v>
      </c>
      <c r="BR3" s="244" t="n">
        <v>327</v>
      </c>
      <c r="BS3" s="244" t="n">
        <v>358</v>
      </c>
      <c r="BT3" s="244" t="n">
        <v>353</v>
      </c>
      <c r="BU3" s="244" t="n">
        <v>348</v>
      </c>
      <c r="BV3" s="244" t="n">
        <v>348</v>
      </c>
      <c r="BW3" s="244" t="n">
        <v>323</v>
      </c>
      <c r="BX3" s="244" t="n">
        <v>325</v>
      </c>
      <c r="BY3" s="244" t="n">
        <v>330</v>
      </c>
      <c r="BZ3" s="244" t="n">
        <v>333</v>
      </c>
      <c r="CA3" s="244" t="n">
        <v>332</v>
      </c>
      <c r="CB3" s="244" t="n">
        <v>336</v>
      </c>
      <c r="CC3" s="244" t="n">
        <v>344</v>
      </c>
      <c r="CD3" s="244" t="n">
        <v>336</v>
      </c>
      <c r="CE3" s="244" t="n">
        <v>373</v>
      </c>
      <c r="CF3" s="244" t="n">
        <v>371</v>
      </c>
      <c r="CG3" s="244" t="n">
        <v>363</v>
      </c>
      <c r="CH3" s="244" t="n">
        <v>371</v>
      </c>
      <c r="CI3" s="244" t="n">
        <v>379</v>
      </c>
      <c r="CJ3" s="244" t="n">
        <v>380</v>
      </c>
      <c r="CK3" s="244" t="n">
        <v>387</v>
      </c>
      <c r="CL3" s="244" t="n">
        <v>384</v>
      </c>
      <c r="CM3" s="244" t="n">
        <v>397</v>
      </c>
      <c r="CN3" s="244" t="n">
        <v>398</v>
      </c>
      <c r="CO3" s="244" t="n">
        <v>402</v>
      </c>
      <c r="CP3" s="244" t="n">
        <v>420</v>
      </c>
      <c r="CQ3" s="244" t="n">
        <v>469</v>
      </c>
      <c r="CR3" s="323" t="n">
        <v>470</v>
      </c>
      <c r="CS3" s="244" t="n">
        <v>479</v>
      </c>
      <c r="CT3" s="244" t="n">
        <v>484</v>
      </c>
      <c r="CU3" s="244" t="n">
        <v>489</v>
      </c>
      <c r="CV3" s="244" t="n">
        <v>503</v>
      </c>
      <c r="CW3" s="244" t="n">
        <v>508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72</v>
      </c>
      <c r="E4" s="395" t="n">
        <v>1409.16</v>
      </c>
      <c r="F4" s="396">
        <f>+E4-G4</f>
        <v/>
      </c>
      <c r="G4" s="396" t="n">
        <v>0</v>
      </c>
      <c r="H4" s="397">
        <f>+"Total:"&amp;TEXT(E4/I4-1,"0.00%")&amp;"/ EE:"&amp;TEXT(G4/J4-1,"0.00%")</f>
        <v/>
      </c>
      <c r="I4" s="397">
        <f>+[2]Centinela!E4</f>
        <v/>
      </c>
      <c r="J4" s="397">
        <f>+[2]Centinela!G4</f>
        <v/>
      </c>
      <c r="K4" s="244" t="n">
        <v>72</v>
      </c>
      <c r="L4" s="244" t="n">
        <v>74</v>
      </c>
      <c r="M4" s="244" t="n">
        <v>75</v>
      </c>
      <c r="N4" s="244" t="n">
        <v>78</v>
      </c>
      <c r="O4" s="244" t="n">
        <v>77</v>
      </c>
      <c r="P4" s="244" t="n">
        <v>76</v>
      </c>
      <c r="Q4" s="244" t="n">
        <v>77</v>
      </c>
      <c r="R4" s="244" t="n">
        <v>76</v>
      </c>
      <c r="S4" s="244" t="n">
        <v>78</v>
      </c>
      <c r="T4" s="244" t="n">
        <v>80</v>
      </c>
      <c r="U4" s="244" t="n">
        <v>82</v>
      </c>
      <c r="V4" s="244" t="n">
        <v>80</v>
      </c>
      <c r="W4" s="244" t="n">
        <v>78</v>
      </c>
      <c r="X4" s="244" t="n">
        <v>78</v>
      </c>
      <c r="Y4" s="244" t="n">
        <v>77</v>
      </c>
      <c r="Z4" s="244" t="n">
        <v>79</v>
      </c>
      <c r="AA4" s="244" t="n">
        <v>79</v>
      </c>
      <c r="AB4" s="244" t="n">
        <v>77</v>
      </c>
      <c r="AC4" s="244" t="n">
        <v>78</v>
      </c>
      <c r="AD4" s="244" t="n">
        <v>78</v>
      </c>
      <c r="AE4" s="244" t="n">
        <v>81</v>
      </c>
      <c r="AF4" s="244" t="n">
        <v>81</v>
      </c>
      <c r="AG4" s="244" t="n">
        <v>77</v>
      </c>
      <c r="AH4" s="244" t="n">
        <v>76</v>
      </c>
      <c r="AI4" s="244" t="n">
        <v>81</v>
      </c>
      <c r="AJ4" s="244" t="n">
        <v>83</v>
      </c>
      <c r="AK4" s="244" t="n">
        <v>84</v>
      </c>
      <c r="AL4" s="244" t="n">
        <v>84</v>
      </c>
      <c r="AM4" s="244" t="n">
        <v>82</v>
      </c>
      <c r="AN4" s="244" t="n">
        <v>83</v>
      </c>
      <c r="AO4" s="244" t="n">
        <v>83</v>
      </c>
      <c r="AP4" s="244" t="n">
        <v>83</v>
      </c>
      <c r="AQ4" s="244" t="n">
        <v>79</v>
      </c>
      <c r="AR4" s="244" t="n">
        <v>78</v>
      </c>
      <c r="AS4" s="244" t="n">
        <v>74</v>
      </c>
      <c r="AT4" s="244" t="n">
        <v>73</v>
      </c>
      <c r="AU4" s="244" t="n">
        <v>79</v>
      </c>
      <c r="AV4" s="244" t="n">
        <v>79</v>
      </c>
      <c r="AW4" s="244" t="n">
        <v>79</v>
      </c>
      <c r="AX4" s="244" t="n">
        <v>78</v>
      </c>
      <c r="AY4" s="244" t="n">
        <v>77</v>
      </c>
      <c r="AZ4" s="244" t="n">
        <v>78</v>
      </c>
      <c r="BA4" s="244" t="n">
        <v>78</v>
      </c>
      <c r="BB4" s="244" t="n">
        <v>80</v>
      </c>
      <c r="BC4" s="244" t="n">
        <v>83</v>
      </c>
      <c r="BD4" s="244" t="n">
        <v>82</v>
      </c>
      <c r="BE4" s="244" t="n">
        <v>81</v>
      </c>
      <c r="BF4" s="244" t="n">
        <v>85</v>
      </c>
      <c r="BG4" s="244" t="n">
        <v>86</v>
      </c>
      <c r="BH4" s="244" t="n">
        <v>88</v>
      </c>
      <c r="BI4" s="244" t="n">
        <v>84</v>
      </c>
      <c r="BJ4" s="244" t="n">
        <v>79</v>
      </c>
      <c r="BK4" s="244" t="n">
        <v>78</v>
      </c>
      <c r="BL4" s="244" t="n">
        <v>79</v>
      </c>
      <c r="BM4" s="244" t="n">
        <v>77</v>
      </c>
      <c r="BN4" s="244" t="n">
        <v>74</v>
      </c>
      <c r="BO4" s="244" t="n">
        <v>74</v>
      </c>
      <c r="BP4" s="244" t="n">
        <v>71</v>
      </c>
      <c r="BQ4" s="244" t="n">
        <v>73</v>
      </c>
      <c r="BR4" s="244" t="n">
        <v>74</v>
      </c>
      <c r="BS4" s="244" t="n">
        <v>71</v>
      </c>
      <c r="BT4" s="244" t="n">
        <v>72</v>
      </c>
      <c r="BU4" s="244" t="n">
        <v>71</v>
      </c>
      <c r="BV4" s="244" t="n">
        <v>70</v>
      </c>
      <c r="BW4" s="244" t="n">
        <v>68</v>
      </c>
      <c r="BX4" s="244" t="n">
        <v>71</v>
      </c>
      <c r="BY4" s="244" t="n">
        <v>68</v>
      </c>
      <c r="BZ4" s="244" t="n">
        <v>67</v>
      </c>
      <c r="CA4" s="244" t="n">
        <v>69</v>
      </c>
      <c r="CB4" s="244" t="n">
        <v>68</v>
      </c>
      <c r="CC4" s="244" t="n">
        <v>67</v>
      </c>
      <c r="CD4" s="244" t="n">
        <v>66</v>
      </c>
      <c r="CE4" s="244" t="n">
        <v>66</v>
      </c>
      <c r="CF4" s="244" t="n">
        <v>69</v>
      </c>
      <c r="CG4" s="244" t="n">
        <v>66</v>
      </c>
      <c r="CH4" s="244" t="n">
        <v>65</v>
      </c>
      <c r="CI4" s="244" t="n">
        <v>69</v>
      </c>
      <c r="CJ4" s="244" t="n">
        <v>72</v>
      </c>
      <c r="CK4" s="244" t="n">
        <v>72</v>
      </c>
      <c r="CL4" s="244" t="n">
        <v>74</v>
      </c>
      <c r="CM4" s="244" t="n">
        <v>75</v>
      </c>
      <c r="CN4" s="244" t="n">
        <v>75</v>
      </c>
      <c r="CO4" s="244" t="n">
        <v>76</v>
      </c>
      <c r="CP4" s="244" t="n">
        <v>76</v>
      </c>
      <c r="CQ4" s="244" t="n">
        <v>77</v>
      </c>
      <c r="CR4" s="323" t="n">
        <v>78</v>
      </c>
      <c r="CS4" s="244" t="n">
        <v>72</v>
      </c>
      <c r="CT4" s="244" t="n">
        <v>72</v>
      </c>
      <c r="CU4" s="244" t="n">
        <v>72</v>
      </c>
      <c r="CV4" s="244" t="n">
        <v>73</v>
      </c>
      <c r="CW4" s="244" t="n">
        <v>71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120</v>
      </c>
      <c r="E5" s="395" t="n">
        <v>1268.22</v>
      </c>
      <c r="F5" s="396">
        <f>+E5-G5</f>
        <v/>
      </c>
      <c r="G5" s="396" t="n">
        <v>0</v>
      </c>
      <c r="H5" s="397">
        <f>+"Total:"&amp;TEXT(E5/I5-1,"0.00%")&amp;"/ EE:"&amp;TEXT(G5/J5-1,"0.00%")</f>
        <v/>
      </c>
      <c r="I5" s="397">
        <f>+[2]Centinela!E5</f>
        <v/>
      </c>
      <c r="J5" s="397">
        <f>+[2]Centinela!G5</f>
        <v/>
      </c>
      <c r="K5" s="244" t="n">
        <v>120</v>
      </c>
      <c r="L5" s="244" t="n">
        <v>115</v>
      </c>
      <c r="M5" s="244" t="n">
        <v>115</v>
      </c>
      <c r="N5" s="244" t="n">
        <v>114</v>
      </c>
      <c r="O5" s="244" t="n">
        <v>111</v>
      </c>
      <c r="P5" s="244" t="n">
        <v>111</v>
      </c>
      <c r="Q5" s="244" t="n">
        <v>113</v>
      </c>
      <c r="R5" s="244" t="n">
        <v>113</v>
      </c>
      <c r="S5" s="244" t="n">
        <v>112</v>
      </c>
      <c r="T5" s="244" t="n">
        <v>111</v>
      </c>
      <c r="U5" s="244" t="n">
        <v>106</v>
      </c>
      <c r="V5" s="244" t="n">
        <v>105</v>
      </c>
      <c r="W5" s="244" t="n">
        <v>101</v>
      </c>
      <c r="X5" s="244" t="n">
        <v>102</v>
      </c>
      <c r="Y5" s="244" t="n">
        <v>104</v>
      </c>
      <c r="Z5" s="244" t="n">
        <v>105</v>
      </c>
      <c r="AA5" s="244" t="n">
        <v>103</v>
      </c>
      <c r="AB5" s="244" t="n">
        <v>102</v>
      </c>
      <c r="AC5" s="244" t="n">
        <v>104</v>
      </c>
      <c r="AD5" s="244" t="n">
        <v>104</v>
      </c>
      <c r="AE5" s="244" t="n">
        <v>97</v>
      </c>
      <c r="AF5" s="244" t="n">
        <v>97</v>
      </c>
      <c r="AG5" s="244" t="n">
        <v>97</v>
      </c>
      <c r="AH5" s="244" t="n">
        <v>95</v>
      </c>
      <c r="AI5" s="244" t="n">
        <v>108</v>
      </c>
      <c r="AJ5" s="244" t="n">
        <v>105</v>
      </c>
      <c r="AK5" s="244" t="n">
        <v>109</v>
      </c>
      <c r="AL5" s="244" t="n">
        <v>107</v>
      </c>
      <c r="AM5" s="244" t="n">
        <v>106</v>
      </c>
      <c r="AN5" s="244" t="n">
        <v>107</v>
      </c>
      <c r="AO5" s="244" t="n">
        <v>106</v>
      </c>
      <c r="AP5" s="244" t="n">
        <v>103</v>
      </c>
      <c r="AQ5" s="244" t="n">
        <v>105</v>
      </c>
      <c r="AR5" s="244" t="n">
        <v>107</v>
      </c>
      <c r="AS5" s="244" t="n">
        <v>105</v>
      </c>
      <c r="AT5" s="244" t="n">
        <v>106</v>
      </c>
      <c r="AU5" s="244" t="n">
        <v>123</v>
      </c>
      <c r="AV5" s="244" t="n">
        <v>122</v>
      </c>
      <c r="AW5" s="244" t="n">
        <v>125</v>
      </c>
      <c r="AX5" s="244" t="n">
        <v>122</v>
      </c>
      <c r="AY5" s="244" t="n">
        <v>117</v>
      </c>
      <c r="AZ5" s="244" t="n">
        <v>116</v>
      </c>
      <c r="BA5" s="244" t="n">
        <v>115</v>
      </c>
      <c r="BB5" s="244" t="n">
        <v>114</v>
      </c>
      <c r="BC5" s="244" t="n">
        <v>116</v>
      </c>
      <c r="BD5" s="244" t="n">
        <v>115</v>
      </c>
      <c r="BE5" s="244" t="n">
        <v>110</v>
      </c>
      <c r="BF5" s="244" t="n">
        <v>106</v>
      </c>
      <c r="BG5" s="244" t="n">
        <v>110</v>
      </c>
      <c r="BH5" s="244" t="n">
        <v>111</v>
      </c>
      <c r="BI5" s="244" t="n">
        <v>110</v>
      </c>
      <c r="BJ5" s="244" t="n">
        <v>110</v>
      </c>
      <c r="BK5" s="244" t="n">
        <v>109</v>
      </c>
      <c r="BL5" s="244" t="n">
        <v>108</v>
      </c>
      <c r="BM5" s="244" t="n">
        <v>101</v>
      </c>
      <c r="BN5" s="244" t="n">
        <v>101</v>
      </c>
      <c r="BO5" s="244" t="n">
        <v>98</v>
      </c>
      <c r="BP5" s="244" t="n">
        <v>103</v>
      </c>
      <c r="BQ5" s="244" t="n">
        <v>99</v>
      </c>
      <c r="BR5" s="244" t="n">
        <v>93</v>
      </c>
      <c r="BS5" s="244" t="n">
        <v>110</v>
      </c>
      <c r="BT5" s="244" t="n">
        <v>104</v>
      </c>
      <c r="BU5" s="244" t="n">
        <v>100</v>
      </c>
      <c r="BV5" s="244" t="n">
        <v>105</v>
      </c>
      <c r="BW5" s="244" t="n">
        <v>96</v>
      </c>
      <c r="BX5" s="244" t="n">
        <v>95</v>
      </c>
      <c r="BY5" s="244" t="n">
        <v>99</v>
      </c>
      <c r="BZ5" s="244" t="n">
        <v>96</v>
      </c>
      <c r="CA5" s="244" t="n">
        <v>93</v>
      </c>
      <c r="CB5" s="244" t="n">
        <v>95</v>
      </c>
      <c r="CC5" s="244" t="n">
        <v>99</v>
      </c>
      <c r="CD5" s="244" t="n">
        <v>97</v>
      </c>
      <c r="CE5" s="244" t="n">
        <v>103</v>
      </c>
      <c r="CF5" s="244" t="n">
        <v>103</v>
      </c>
      <c r="CG5" s="244" t="n">
        <v>99</v>
      </c>
      <c r="CH5" s="244" t="n">
        <v>100</v>
      </c>
      <c r="CI5" s="244" t="n">
        <v>97</v>
      </c>
      <c r="CJ5" s="244" t="n">
        <v>99</v>
      </c>
      <c r="CK5" s="244" t="n">
        <v>98</v>
      </c>
      <c r="CL5" s="244" t="n">
        <v>98</v>
      </c>
      <c r="CM5" s="244" t="n">
        <v>100</v>
      </c>
      <c r="CN5" s="244" t="n">
        <v>101</v>
      </c>
      <c r="CO5" s="244" t="n">
        <v>106</v>
      </c>
      <c r="CP5" s="244" t="n">
        <v>105</v>
      </c>
      <c r="CQ5" s="244" t="n">
        <v>106</v>
      </c>
      <c r="CR5" s="323" t="n">
        <v>112</v>
      </c>
      <c r="CS5" s="244" t="n">
        <v>107</v>
      </c>
      <c r="CT5" s="244" t="n">
        <v>111</v>
      </c>
      <c r="CU5" s="244" t="n">
        <v>111</v>
      </c>
      <c r="CV5" s="244" t="n">
        <v>117</v>
      </c>
      <c r="CW5" s="244" t="n">
        <v>122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84</v>
      </c>
      <c r="E6" s="399" t="n">
        <v>2113.73</v>
      </c>
      <c r="F6" s="400">
        <f>+E6-G6</f>
        <v/>
      </c>
      <c r="G6" s="400" t="n">
        <v>0</v>
      </c>
      <c r="H6" s="397">
        <f>+"Total:"&amp;TEXT(E6/I6-1,"0.00%")&amp;"/ EE:"&amp;TEXT(G6/J6-1,"0.00%")</f>
        <v/>
      </c>
      <c r="I6" s="397">
        <f>+[2]Centinela!E6</f>
        <v/>
      </c>
      <c r="J6" s="397">
        <f>+[2]Centinela!G6</f>
        <v/>
      </c>
      <c r="K6" s="245" t="n">
        <v>122</v>
      </c>
      <c r="L6" s="245" t="n">
        <v>121</v>
      </c>
      <c r="M6" s="245" t="n">
        <v>118</v>
      </c>
      <c r="N6" s="245" t="n">
        <v>119</v>
      </c>
      <c r="O6" s="245" t="n">
        <v>117</v>
      </c>
      <c r="P6" s="245" t="n">
        <v>117</v>
      </c>
      <c r="Q6" s="245" t="n">
        <v>117</v>
      </c>
      <c r="R6" s="245" t="n">
        <v>115</v>
      </c>
      <c r="S6" s="245" t="n">
        <v>112</v>
      </c>
      <c r="T6" s="245" t="n">
        <v>110</v>
      </c>
      <c r="U6" s="245" t="n">
        <v>108</v>
      </c>
      <c r="V6" s="245" t="n">
        <v>106</v>
      </c>
      <c r="W6" s="245" t="n">
        <v>100</v>
      </c>
      <c r="X6" s="245" t="n">
        <v>101</v>
      </c>
      <c r="Y6" s="245" t="n">
        <v>100</v>
      </c>
      <c r="Z6" s="245" t="n">
        <v>98</v>
      </c>
      <c r="AA6" s="245" t="n">
        <v>100</v>
      </c>
      <c r="AB6" s="245" t="n">
        <v>98</v>
      </c>
      <c r="AC6" s="245" t="n">
        <v>102</v>
      </c>
      <c r="AD6" s="245" t="n">
        <v>101</v>
      </c>
      <c r="AE6" s="245" t="n">
        <v>96</v>
      </c>
      <c r="AF6" s="245" t="n">
        <v>96</v>
      </c>
      <c r="AG6" s="245" t="n">
        <v>93</v>
      </c>
      <c r="AH6" s="245" t="n">
        <v>93</v>
      </c>
      <c r="AI6" s="245" t="n">
        <v>98</v>
      </c>
      <c r="AJ6" s="245" t="n">
        <v>94</v>
      </c>
      <c r="AK6" s="245" t="n">
        <v>92</v>
      </c>
      <c r="AL6" s="245" t="n">
        <v>92</v>
      </c>
      <c r="AM6" s="245" t="n">
        <v>92</v>
      </c>
      <c r="AN6" s="245" t="n">
        <v>91</v>
      </c>
      <c r="AO6" s="245" t="n">
        <v>90</v>
      </c>
      <c r="AP6" s="245" t="n">
        <v>87</v>
      </c>
      <c r="AQ6" s="245" t="n">
        <v>90</v>
      </c>
      <c r="AR6" s="245" t="n">
        <v>89</v>
      </c>
      <c r="AS6" s="245" t="n">
        <v>89</v>
      </c>
      <c r="AT6" s="245" t="n">
        <v>88</v>
      </c>
      <c r="AU6" s="245" t="n">
        <v>96</v>
      </c>
      <c r="AV6" s="245" t="n">
        <v>97</v>
      </c>
      <c r="AW6" s="245" t="n">
        <v>98</v>
      </c>
      <c r="AX6" s="245" t="n">
        <v>103</v>
      </c>
      <c r="AY6" s="245" t="n">
        <v>104</v>
      </c>
      <c r="AZ6" s="245" t="n">
        <v>101</v>
      </c>
      <c r="BA6" s="245" t="n">
        <v>99</v>
      </c>
      <c r="BB6" s="245" t="n">
        <v>100</v>
      </c>
      <c r="BC6" s="245" t="n">
        <v>96</v>
      </c>
      <c r="BD6" s="245" t="n">
        <v>94</v>
      </c>
      <c r="BE6" s="245" t="n">
        <v>93</v>
      </c>
      <c r="BF6" s="245" t="n">
        <v>95</v>
      </c>
      <c r="BG6" s="245" t="n">
        <v>98</v>
      </c>
      <c r="BH6" s="245" t="n">
        <v>98</v>
      </c>
      <c r="BI6" s="245" t="n">
        <v>96</v>
      </c>
      <c r="BJ6" s="245" t="n">
        <v>94</v>
      </c>
      <c r="BK6" s="245" t="n">
        <v>94</v>
      </c>
      <c r="BL6" s="245" t="n">
        <v>93</v>
      </c>
      <c r="BM6" s="245" t="n">
        <v>88</v>
      </c>
      <c r="BN6" s="245" t="n">
        <v>84</v>
      </c>
      <c r="BO6" s="245" t="n">
        <v>82</v>
      </c>
      <c r="BP6" s="245" t="n">
        <v>80</v>
      </c>
      <c r="BQ6" s="245" t="n">
        <v>81</v>
      </c>
      <c r="BR6" s="245" t="n">
        <v>78</v>
      </c>
      <c r="BS6" s="245" t="n">
        <v>77</v>
      </c>
      <c r="BT6" s="245" t="n">
        <v>77</v>
      </c>
      <c r="BU6" s="245" t="n">
        <v>78</v>
      </c>
      <c r="BV6" s="245" t="n">
        <v>79</v>
      </c>
      <c r="BW6" s="245" t="n">
        <v>76</v>
      </c>
      <c r="BX6" s="245" t="n">
        <v>76</v>
      </c>
      <c r="BY6" s="245" t="n">
        <v>74</v>
      </c>
      <c r="BZ6" s="245" t="n">
        <v>73</v>
      </c>
      <c r="CA6" s="245" t="n">
        <v>78</v>
      </c>
      <c r="CB6" s="245" t="n">
        <v>80</v>
      </c>
      <c r="CC6" s="245" t="n">
        <v>80</v>
      </c>
      <c r="CD6" s="245" t="n">
        <v>72</v>
      </c>
      <c r="CE6" s="245" t="n">
        <v>74</v>
      </c>
      <c r="CF6" s="245" t="n">
        <v>76</v>
      </c>
      <c r="CG6" s="245" t="n">
        <v>75</v>
      </c>
      <c r="CH6" s="245" t="n">
        <v>77</v>
      </c>
      <c r="CI6" s="245" t="n">
        <v>79</v>
      </c>
      <c r="CJ6" s="245" t="n">
        <v>81</v>
      </c>
      <c r="CK6" s="245" t="n">
        <v>83</v>
      </c>
      <c r="CL6" s="245" t="n">
        <v>82</v>
      </c>
      <c r="CM6" s="245" t="n">
        <v>80</v>
      </c>
      <c r="CN6" s="245" t="n">
        <v>78</v>
      </c>
      <c r="CO6" s="245" t="n">
        <v>80</v>
      </c>
      <c r="CP6" s="245" t="n">
        <v>83</v>
      </c>
      <c r="CQ6" s="245" t="n">
        <v>84</v>
      </c>
      <c r="CR6" s="324" t="n">
        <v>83</v>
      </c>
      <c r="CS6" s="245" t="n">
        <v>82</v>
      </c>
      <c r="CT6" s="245" t="n">
        <v>85</v>
      </c>
      <c r="CU6" s="245" t="n">
        <v>85</v>
      </c>
      <c r="CV6" s="245" t="n">
        <v>86</v>
      </c>
      <c r="CW6" s="245" t="n">
        <v>85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397" t="n"/>
      <c r="I7" s="402" t="n"/>
      <c r="J7" s="444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743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397" t="n"/>
      <c r="I8" s="404" t="n"/>
      <c r="J8" s="44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64" t="inlineStr">
        <is>
          <t xml:space="preserve">PRIME PPO HIGH OPTION PLAN (Self-Insured) </t>
        </is>
      </c>
      <c r="B9" s="394">
        <f>+$B$3</f>
        <v/>
      </c>
      <c r="C9" s="246" t="inlineStr">
        <is>
          <t>EE</t>
        </is>
      </c>
      <c r="D9" s="244" t="n">
        <v>0</v>
      </c>
      <c r="E9" s="395" t="n">
        <v>1167.11</v>
      </c>
      <c r="F9" s="396" t="n">
        <v>799.61</v>
      </c>
      <c r="G9" s="445">
        <f>E9-F9</f>
        <v/>
      </c>
      <c r="H9" s="397">
        <f>+"Total:"&amp;TEXT(E9/I9-1,"0.00%")&amp;"/ EE:"&amp;TEXT(G9/J9-1,"0.00%")</f>
        <v/>
      </c>
      <c r="I9" s="446" t="n"/>
      <c r="J9" s="447" t="n"/>
      <c r="K9" s="244" t="n">
        <v>29</v>
      </c>
      <c r="L9" s="244" t="n">
        <v>27</v>
      </c>
      <c r="M9" s="244" t="n">
        <v>28</v>
      </c>
      <c r="N9" s="244" t="n">
        <v>27</v>
      </c>
      <c r="O9" s="244" t="n">
        <v>29</v>
      </c>
      <c r="P9" s="244" t="n">
        <v>31</v>
      </c>
      <c r="Q9" s="244" t="n">
        <v>31</v>
      </c>
      <c r="R9" s="244" t="n">
        <v>30</v>
      </c>
      <c r="S9" s="244" t="n">
        <v>30</v>
      </c>
      <c r="T9" s="244" t="n">
        <v>29</v>
      </c>
      <c r="U9" s="244" t="n">
        <v>29</v>
      </c>
      <c r="V9" s="244" t="n">
        <v>29</v>
      </c>
      <c r="W9" s="244" t="n">
        <v>38</v>
      </c>
      <c r="X9" s="244" t="n">
        <v>38</v>
      </c>
      <c r="Y9" s="244" t="n">
        <v>37</v>
      </c>
      <c r="Z9" s="244" t="n">
        <v>37</v>
      </c>
      <c r="AA9" s="244" t="n">
        <v>39</v>
      </c>
      <c r="AB9" s="244" t="n">
        <v>39</v>
      </c>
      <c r="AC9" s="244" t="n">
        <v>42</v>
      </c>
      <c r="AD9" s="244" t="n">
        <v>45</v>
      </c>
      <c r="AE9" s="244" t="n">
        <v>44</v>
      </c>
      <c r="AF9" s="244" t="n">
        <v>44</v>
      </c>
      <c r="AG9" s="244" t="n">
        <v>41</v>
      </c>
      <c r="AH9" s="244" t="n">
        <v>42</v>
      </c>
      <c r="AI9" s="244" t="n">
        <v>46</v>
      </c>
      <c r="AJ9" s="244" t="n">
        <v>48</v>
      </c>
      <c r="AK9" s="244" t="n">
        <v>46</v>
      </c>
      <c r="AL9" s="244" t="n">
        <v>45</v>
      </c>
      <c r="AM9" s="244" t="n">
        <v>46</v>
      </c>
      <c r="AN9" s="244" t="n">
        <v>44</v>
      </c>
      <c r="AO9" s="244" t="n">
        <v>44</v>
      </c>
      <c r="AP9" s="244" t="n">
        <v>43</v>
      </c>
      <c r="AQ9" s="244" t="n">
        <v>42</v>
      </c>
      <c r="AR9" s="244" t="n">
        <v>41</v>
      </c>
      <c r="AS9" s="244" t="n">
        <v>41</v>
      </c>
      <c r="AT9" s="244" t="n">
        <v>41</v>
      </c>
      <c r="AU9" s="244" t="n">
        <v>1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323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2334.26</v>
      </c>
      <c r="F10" s="396" t="n">
        <v>1595.58</v>
      </c>
      <c r="G10" s="445">
        <f>E10-F10</f>
        <v/>
      </c>
      <c r="H10" s="397">
        <f>+"Total:"&amp;TEXT(E10/I10-1,"0.00%")&amp;"/ EE:"&amp;TEXT(G10/J10-1,"0.00%")</f>
        <v/>
      </c>
      <c r="I10" s="446" t="n"/>
      <c r="J10" s="444" t="n"/>
      <c r="K10" s="244" t="n">
        <v>10</v>
      </c>
      <c r="L10" s="244" t="n">
        <v>9</v>
      </c>
      <c r="M10" s="244" t="n">
        <v>8</v>
      </c>
      <c r="N10" s="244" t="n">
        <v>7</v>
      </c>
      <c r="O10" s="244" t="n">
        <v>7</v>
      </c>
      <c r="P10" s="244" t="n">
        <v>7</v>
      </c>
      <c r="Q10" s="244" t="n">
        <v>7</v>
      </c>
      <c r="R10" s="244" t="n">
        <v>7</v>
      </c>
      <c r="S10" s="244" t="n">
        <v>7</v>
      </c>
      <c r="T10" s="244" t="n">
        <v>7</v>
      </c>
      <c r="U10" s="244" t="n">
        <v>7</v>
      </c>
      <c r="V10" s="244" t="n">
        <v>7</v>
      </c>
      <c r="W10" s="244" t="n">
        <v>7</v>
      </c>
      <c r="X10" s="244" t="n">
        <v>7</v>
      </c>
      <c r="Y10" s="244" t="n">
        <v>7</v>
      </c>
      <c r="Z10" s="244" t="n">
        <v>6</v>
      </c>
      <c r="AA10" s="244" t="n">
        <v>8</v>
      </c>
      <c r="AB10" s="244" t="n">
        <v>8</v>
      </c>
      <c r="AC10" s="244" t="n">
        <v>9</v>
      </c>
      <c r="AD10" s="244" t="n">
        <v>9</v>
      </c>
      <c r="AE10" s="244" t="n">
        <v>9</v>
      </c>
      <c r="AF10" s="244" t="n">
        <v>9</v>
      </c>
      <c r="AG10" s="244" t="n">
        <v>8</v>
      </c>
      <c r="AH10" s="244" t="n">
        <v>8</v>
      </c>
      <c r="AI10" s="244" t="n">
        <v>8</v>
      </c>
      <c r="AJ10" s="244" t="n">
        <v>7</v>
      </c>
      <c r="AK10" s="244" t="n">
        <v>7</v>
      </c>
      <c r="AL10" s="244" t="n">
        <v>8</v>
      </c>
      <c r="AM10" s="244" t="n">
        <v>8</v>
      </c>
      <c r="AN10" s="244" t="n">
        <v>8</v>
      </c>
      <c r="AO10" s="244" t="n">
        <v>7</v>
      </c>
      <c r="AP10" s="244" t="n">
        <v>8</v>
      </c>
      <c r="AQ10" s="244" t="n">
        <v>7</v>
      </c>
      <c r="AR10" s="244" t="n">
        <v>7</v>
      </c>
      <c r="AS10" s="244" t="n">
        <v>7</v>
      </c>
      <c r="AT10" s="244" t="n">
        <v>7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323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2100.82</v>
      </c>
      <c r="F11" s="396" t="n">
        <v>1459.15</v>
      </c>
      <c r="G11" s="396">
        <f>E11-F11</f>
        <v/>
      </c>
      <c r="H11" s="397">
        <f>+"Total:"&amp;TEXT(E11/I11-1,"0.00%")&amp;"/ EE:"&amp;TEXT(G11/J11-1,"0.00%")</f>
        <v/>
      </c>
      <c r="I11" s="397" t="n"/>
      <c r="J11" s="444" t="n"/>
      <c r="K11" s="244" t="n">
        <v>11</v>
      </c>
      <c r="L11" s="244" t="n">
        <v>11</v>
      </c>
      <c r="M11" s="244" t="n">
        <v>10</v>
      </c>
      <c r="N11" s="244" t="n">
        <v>11</v>
      </c>
      <c r="O11" s="244" t="n">
        <v>10</v>
      </c>
      <c r="P11" s="244" t="n">
        <v>9</v>
      </c>
      <c r="Q11" s="244" t="n">
        <v>9</v>
      </c>
      <c r="R11" s="244" t="n">
        <v>8</v>
      </c>
      <c r="S11" s="244" t="n">
        <v>8</v>
      </c>
      <c r="T11" s="244" t="n">
        <v>8</v>
      </c>
      <c r="U11" s="244" t="n">
        <v>8</v>
      </c>
      <c r="V11" s="244" t="n">
        <v>8</v>
      </c>
      <c r="W11" s="244" t="n">
        <v>7</v>
      </c>
      <c r="X11" s="244" t="n">
        <v>7</v>
      </c>
      <c r="Y11" s="244" t="n">
        <v>7</v>
      </c>
      <c r="Z11" s="244" t="n">
        <v>8</v>
      </c>
      <c r="AA11" s="244" t="n">
        <v>8</v>
      </c>
      <c r="AB11" s="244" t="n">
        <v>9</v>
      </c>
      <c r="AC11" s="244" t="n">
        <v>10</v>
      </c>
      <c r="AD11" s="244" t="n">
        <v>10</v>
      </c>
      <c r="AE11" s="244" t="n">
        <v>9</v>
      </c>
      <c r="AF11" s="244" t="n">
        <v>9</v>
      </c>
      <c r="AG11" s="244" t="n">
        <v>9</v>
      </c>
      <c r="AH11" s="244" t="n">
        <v>9</v>
      </c>
      <c r="AI11" s="244" t="n">
        <v>10</v>
      </c>
      <c r="AJ11" s="244" t="n">
        <v>10</v>
      </c>
      <c r="AK11" s="244" t="n">
        <v>11</v>
      </c>
      <c r="AL11" s="244" t="n">
        <v>10</v>
      </c>
      <c r="AM11" s="244" t="n">
        <v>11</v>
      </c>
      <c r="AN11" s="244" t="n">
        <v>12</v>
      </c>
      <c r="AO11" s="244" t="n">
        <v>11</v>
      </c>
      <c r="AP11" s="244" t="n">
        <v>11</v>
      </c>
      <c r="AQ11" s="244" t="n">
        <v>11</v>
      </c>
      <c r="AR11" s="244" t="n">
        <v>11</v>
      </c>
      <c r="AS11" s="244" t="n">
        <v>9</v>
      </c>
      <c r="AT11" s="244" t="n">
        <v>9</v>
      </c>
      <c r="AU11" s="244" t="n">
        <v>1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323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3501.36</v>
      </c>
      <c r="F12" s="400" t="n">
        <v>2420.91</v>
      </c>
      <c r="G12" s="400">
        <f>E12-F12</f>
        <v/>
      </c>
      <c r="H12" s="397">
        <f>+"Total:"&amp;TEXT(E12/I12-1,"0.00%")&amp;"/ EE:"&amp;TEXT(G12/J12-1,"0.00%")</f>
        <v/>
      </c>
      <c r="I12" s="408" t="n"/>
      <c r="J12" s="444" t="n"/>
      <c r="K12" s="245" t="n">
        <v>6</v>
      </c>
      <c r="L12" s="245" t="n">
        <v>6</v>
      </c>
      <c r="M12" s="245" t="n">
        <v>6</v>
      </c>
      <c r="N12" s="245" t="n">
        <v>6</v>
      </c>
      <c r="O12" s="245" t="n">
        <v>6</v>
      </c>
      <c r="P12" s="245" t="n">
        <v>6</v>
      </c>
      <c r="Q12" s="245" t="n">
        <v>6</v>
      </c>
      <c r="R12" s="245" t="n">
        <v>6</v>
      </c>
      <c r="S12" s="245" t="n">
        <v>6</v>
      </c>
      <c r="T12" s="245" t="n">
        <v>6</v>
      </c>
      <c r="U12" s="245" t="n">
        <v>6</v>
      </c>
      <c r="V12" s="245" t="n">
        <v>6</v>
      </c>
      <c r="W12" s="245" t="n">
        <v>5</v>
      </c>
      <c r="X12" s="245" t="n">
        <v>5</v>
      </c>
      <c r="Y12" s="245" t="n">
        <v>5</v>
      </c>
      <c r="Z12" s="245" t="n">
        <v>5</v>
      </c>
      <c r="AA12" s="245" t="n">
        <v>5</v>
      </c>
      <c r="AB12" s="245" t="n">
        <v>5</v>
      </c>
      <c r="AC12" s="245" t="n">
        <v>5</v>
      </c>
      <c r="AD12" s="245" t="n">
        <v>5</v>
      </c>
      <c r="AE12" s="245" t="n">
        <v>5</v>
      </c>
      <c r="AF12" s="245" t="n">
        <v>5</v>
      </c>
      <c r="AG12" s="245" t="n">
        <v>5</v>
      </c>
      <c r="AH12" s="245" t="n">
        <v>5</v>
      </c>
      <c r="AI12" s="245" t="n">
        <v>5</v>
      </c>
      <c r="AJ12" s="245" t="n">
        <v>5</v>
      </c>
      <c r="AK12" s="245" t="n">
        <v>5</v>
      </c>
      <c r="AL12" s="245" t="n">
        <v>5</v>
      </c>
      <c r="AM12" s="245" t="n">
        <v>5</v>
      </c>
      <c r="AN12" s="245" t="n">
        <v>5</v>
      </c>
      <c r="AO12" s="245" t="n">
        <v>6</v>
      </c>
      <c r="AP12" s="245" t="n">
        <v>8</v>
      </c>
      <c r="AQ12" s="245" t="n">
        <v>8</v>
      </c>
      <c r="AR12" s="245" t="n">
        <v>8</v>
      </c>
      <c r="AS12" s="245" t="n">
        <v>8</v>
      </c>
      <c r="AT12" s="245" t="n">
        <v>7</v>
      </c>
      <c r="AU12" s="245" t="n">
        <v>1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324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397">
        <f>+"Total:"&amp;TEXT(E13/I13-1,"0.00%")&amp;"/ EE:"&amp;TEXT(G13/J13-1,"0.00%")</f>
        <v/>
      </c>
      <c r="I13" s="402" t="n"/>
      <c r="J13" s="44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397">
        <f>+"Total:"&amp;TEXT(E14/I14-1,"0.00%")&amp;"/ EE:"&amp;TEXT(G14/J14-1,"0.00%")</f>
        <v/>
      </c>
      <c r="I14" s="404" t="n"/>
      <c r="J14" s="44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idden="1" ht="13.15" customFormat="1" customHeight="1" s="315">
      <c r="A15" s="64" t="inlineStr">
        <is>
          <t>PRIME PPO LOW OPTION PLAN (Self-Insured)</t>
        </is>
      </c>
      <c r="B15" s="394">
        <f>+$B$3</f>
        <v/>
      </c>
      <c r="C15" s="246" t="inlineStr">
        <is>
          <t>EE</t>
        </is>
      </c>
      <c r="D15" s="244" t="n">
        <v>0</v>
      </c>
      <c r="E15" s="395" t="n">
        <v>849.65</v>
      </c>
      <c r="F15" s="396" t="n">
        <v>650.16</v>
      </c>
      <c r="G15" s="396">
        <f>E15-F15</f>
        <v/>
      </c>
      <c r="H15" s="397">
        <f>+"Total:"&amp;TEXT(E15/I15-1,"0.00%")&amp;"/ EE:"&amp;TEXT(G15/J15-1,"0.00%")</f>
        <v/>
      </c>
      <c r="I15" s="397" t="n"/>
      <c r="J15" s="447" t="n"/>
      <c r="K15" s="244" t="n">
        <v>33</v>
      </c>
      <c r="L15" s="244" t="n">
        <v>31</v>
      </c>
      <c r="M15" s="244" t="n">
        <v>31</v>
      </c>
      <c r="N15" s="244" t="n">
        <v>30</v>
      </c>
      <c r="O15" s="244" t="n">
        <v>30</v>
      </c>
      <c r="P15" s="244" t="n">
        <v>32</v>
      </c>
      <c r="Q15" s="244" t="n">
        <v>32</v>
      </c>
      <c r="R15" s="244" t="n">
        <v>34</v>
      </c>
      <c r="S15" s="244" t="n">
        <v>35</v>
      </c>
      <c r="T15" s="244" t="n">
        <v>35</v>
      </c>
      <c r="U15" s="244" t="n">
        <v>33</v>
      </c>
      <c r="V15" s="244" t="n">
        <v>31</v>
      </c>
      <c r="W15" s="244" t="n">
        <v>39</v>
      </c>
      <c r="X15" s="244" t="n">
        <v>37</v>
      </c>
      <c r="Y15" s="244" t="n">
        <v>37</v>
      </c>
      <c r="Z15" s="244" t="n">
        <v>39</v>
      </c>
      <c r="AA15" s="244" t="n">
        <v>40</v>
      </c>
      <c r="AB15" s="244" t="n">
        <v>42</v>
      </c>
      <c r="AC15" s="244" t="n">
        <v>42</v>
      </c>
      <c r="AD15" s="244" t="n">
        <v>42</v>
      </c>
      <c r="AE15" s="244" t="n">
        <v>41</v>
      </c>
      <c r="AF15" s="244" t="n">
        <v>42</v>
      </c>
      <c r="AG15" s="244" t="n">
        <v>38</v>
      </c>
      <c r="AH15" s="244" t="n">
        <v>38</v>
      </c>
      <c r="AI15" s="244" t="n">
        <v>44</v>
      </c>
      <c r="AJ15" s="244" t="n">
        <v>44</v>
      </c>
      <c r="AK15" s="244" t="n">
        <v>42</v>
      </c>
      <c r="AL15" s="244" t="n">
        <v>40</v>
      </c>
      <c r="AM15" s="244" t="n">
        <v>39</v>
      </c>
      <c r="AN15" s="244" t="n">
        <v>38</v>
      </c>
      <c r="AO15" s="244" t="n">
        <v>41</v>
      </c>
      <c r="AP15" s="244" t="n">
        <v>40</v>
      </c>
      <c r="AQ15" s="244" t="n">
        <v>40</v>
      </c>
      <c r="AR15" s="244" t="n">
        <v>39</v>
      </c>
      <c r="AS15" s="244" t="n">
        <v>39</v>
      </c>
      <c r="AT15" s="244" t="n">
        <v>36</v>
      </c>
      <c r="AU15" s="244" t="n">
        <v>0</v>
      </c>
      <c r="AV15" s="244" t="n">
        <v>0</v>
      </c>
      <c r="AW15" s="244" t="n">
        <v>0</v>
      </c>
      <c r="AX15" s="244" t="n">
        <v>0</v>
      </c>
      <c r="AY15" s="244" t="n">
        <v>0</v>
      </c>
      <c r="AZ15" s="244" t="n">
        <v>0</v>
      </c>
      <c r="BA15" s="244" t="n">
        <v>0</v>
      </c>
      <c r="BB15" s="244" t="n">
        <v>0</v>
      </c>
      <c r="BC15" s="244" t="n">
        <v>0</v>
      </c>
      <c r="BD15" s="244" t="n">
        <v>0</v>
      </c>
      <c r="BE15" s="244" t="n">
        <v>0</v>
      </c>
      <c r="BF15" s="244" t="n">
        <v>0</v>
      </c>
      <c r="BG15" s="244" t="n">
        <v>0</v>
      </c>
      <c r="BH15" s="244" t="n">
        <v>0</v>
      </c>
      <c r="BI15" s="244" t="n">
        <v>0</v>
      </c>
      <c r="BJ15" s="244" t="n">
        <v>0</v>
      </c>
      <c r="BK15" s="244" t="n">
        <v>0</v>
      </c>
      <c r="BL15" s="244" t="n">
        <v>0</v>
      </c>
      <c r="BM15" s="244" t="n">
        <v>0</v>
      </c>
      <c r="BN15" s="244" t="n">
        <v>0</v>
      </c>
      <c r="BO15" s="244" t="n">
        <v>0</v>
      </c>
      <c r="BP15" s="244" t="n">
        <v>0</v>
      </c>
      <c r="BQ15" s="244" t="n">
        <v>0</v>
      </c>
      <c r="BR15" s="244" t="n">
        <v>0</v>
      </c>
      <c r="BS15" s="244" t="n">
        <v>0</v>
      </c>
      <c r="BT15" s="244" t="n">
        <v>0</v>
      </c>
      <c r="BU15" s="244" t="n">
        <v>0</v>
      </c>
      <c r="BV15" s="244" t="n">
        <v>0</v>
      </c>
      <c r="BW15" s="244" t="n">
        <v>0</v>
      </c>
      <c r="BX15" s="244" t="n">
        <v>0</v>
      </c>
      <c r="BY15" s="244" t="n">
        <v>0</v>
      </c>
      <c r="BZ15" s="244" t="n">
        <v>0</v>
      </c>
      <c r="CA15" s="244" t="n">
        <v>0</v>
      </c>
      <c r="CB15" s="244" t="n">
        <v>0</v>
      </c>
      <c r="CC15" s="244" t="n">
        <v>0</v>
      </c>
      <c r="CD15" s="244" t="n">
        <v>0</v>
      </c>
      <c r="CE15" s="244" t="n">
        <v>0</v>
      </c>
      <c r="CF15" s="244" t="n">
        <v>0</v>
      </c>
      <c r="CG15" s="244" t="n">
        <v>0</v>
      </c>
      <c r="CH15" s="244" t="n">
        <v>0</v>
      </c>
      <c r="CI15" s="244" t="n">
        <v>0</v>
      </c>
      <c r="CJ15" s="244" t="n">
        <v>0</v>
      </c>
      <c r="CK15" s="244" t="n">
        <v>0</v>
      </c>
      <c r="CL15" s="244" t="n">
        <v>0</v>
      </c>
      <c r="CM15" s="244" t="n">
        <v>0</v>
      </c>
      <c r="CN15" s="244" t="n">
        <v>0</v>
      </c>
      <c r="CO15" s="244" t="n">
        <v>0</v>
      </c>
      <c r="CP15" s="244" t="n">
        <v>0</v>
      </c>
      <c r="CQ15" s="244" t="n">
        <v>0</v>
      </c>
      <c r="CR15" s="323" t="n">
        <v>0</v>
      </c>
      <c r="CS15" s="244" t="n">
        <v>0</v>
      </c>
      <c r="CT15" s="244" t="n">
        <v>0</v>
      </c>
      <c r="CU15" s="244" t="n">
        <v>0</v>
      </c>
      <c r="CV15" s="244" t="n">
        <v>0</v>
      </c>
      <c r="CW15" s="244" t="n">
        <v>0</v>
      </c>
    </row>
    <row r="16" hidden="1" ht="13.15" customFormat="1" customHeight="1" s="315">
      <c r="A16" s="22" t="n"/>
      <c r="B16" s="398" t="n"/>
      <c r="C16" s="246" t="inlineStr">
        <is>
          <t>EE &amp; Spouse</t>
        </is>
      </c>
      <c r="D16" s="244" t="n">
        <v>0</v>
      </c>
      <c r="E16" s="395" t="n">
        <v>1699.33</v>
      </c>
      <c r="F16" s="396" t="n">
        <v>1341.02</v>
      </c>
      <c r="G16" s="396">
        <f>E16-F16</f>
        <v/>
      </c>
      <c r="H16" s="397">
        <f>+"Total:"&amp;TEXT(E16/I16-1,"0.00%")&amp;"/ EE:"&amp;TEXT(G16/J16-1,"0.00%")</f>
        <v/>
      </c>
      <c r="I16" s="397" t="n"/>
      <c r="J16" s="444" t="n"/>
      <c r="K16" s="244" t="n">
        <v>13</v>
      </c>
      <c r="L16" s="244" t="n">
        <v>13</v>
      </c>
      <c r="M16" s="244" t="n">
        <v>13</v>
      </c>
      <c r="N16" s="244" t="n">
        <v>14</v>
      </c>
      <c r="O16" s="244" t="n">
        <v>14</v>
      </c>
      <c r="P16" s="244" t="n">
        <v>14</v>
      </c>
      <c r="Q16" s="244" t="n">
        <v>14</v>
      </c>
      <c r="R16" s="244" t="n">
        <v>14</v>
      </c>
      <c r="S16" s="244" t="n">
        <v>15</v>
      </c>
      <c r="T16" s="244" t="n">
        <v>15</v>
      </c>
      <c r="U16" s="244" t="n">
        <v>15</v>
      </c>
      <c r="V16" s="244" t="n">
        <v>15</v>
      </c>
      <c r="W16" s="244" t="n">
        <v>14</v>
      </c>
      <c r="X16" s="244" t="n">
        <v>14</v>
      </c>
      <c r="Y16" s="244" t="n">
        <v>14</v>
      </c>
      <c r="Z16" s="244" t="n">
        <v>14</v>
      </c>
      <c r="AA16" s="244" t="n">
        <v>14</v>
      </c>
      <c r="AB16" s="244" t="n">
        <v>14</v>
      </c>
      <c r="AC16" s="244" t="n">
        <v>14</v>
      </c>
      <c r="AD16" s="244" t="n">
        <v>14</v>
      </c>
      <c r="AE16" s="244" t="n">
        <v>13</v>
      </c>
      <c r="AF16" s="244" t="n">
        <v>13</v>
      </c>
      <c r="AG16" s="244" t="n">
        <v>13</v>
      </c>
      <c r="AH16" s="244" t="n">
        <v>13</v>
      </c>
      <c r="AI16" s="244" t="n">
        <v>13</v>
      </c>
      <c r="AJ16" s="244" t="n">
        <v>13</v>
      </c>
      <c r="AK16" s="244" t="n">
        <v>13</v>
      </c>
      <c r="AL16" s="244" t="n">
        <v>13</v>
      </c>
      <c r="AM16" s="244" t="n">
        <v>13</v>
      </c>
      <c r="AN16" s="244" t="n">
        <v>13</v>
      </c>
      <c r="AO16" s="244" t="n">
        <v>13</v>
      </c>
      <c r="AP16" s="244" t="n">
        <v>14</v>
      </c>
      <c r="AQ16" s="244" t="n">
        <v>14</v>
      </c>
      <c r="AR16" s="244" t="n">
        <v>13</v>
      </c>
      <c r="AS16" s="244" t="n">
        <v>13</v>
      </c>
      <c r="AT16" s="244" t="n">
        <v>13</v>
      </c>
      <c r="AU16" s="244" t="n">
        <v>0</v>
      </c>
      <c r="AV16" s="244" t="n">
        <v>0</v>
      </c>
      <c r="AW16" s="244" t="n">
        <v>0</v>
      </c>
      <c r="AX16" s="244" t="n">
        <v>0</v>
      </c>
      <c r="AY16" s="244" t="n">
        <v>0</v>
      </c>
      <c r="AZ16" s="244" t="n">
        <v>0</v>
      </c>
      <c r="BA16" s="244" t="n">
        <v>0</v>
      </c>
      <c r="BB16" s="244" t="n">
        <v>0</v>
      </c>
      <c r="BC16" s="244" t="n">
        <v>0</v>
      </c>
      <c r="BD16" s="244" t="n">
        <v>0</v>
      </c>
      <c r="BE16" s="244" t="n">
        <v>0</v>
      </c>
      <c r="BF16" s="244" t="n">
        <v>0</v>
      </c>
      <c r="BG16" s="244" t="n">
        <v>0</v>
      </c>
      <c r="BH16" s="244" t="n">
        <v>0</v>
      </c>
      <c r="BI16" s="244" t="n">
        <v>0</v>
      </c>
      <c r="BJ16" s="244" t="n">
        <v>0</v>
      </c>
      <c r="BK16" s="244" t="n">
        <v>0</v>
      </c>
      <c r="BL16" s="244" t="n">
        <v>0</v>
      </c>
      <c r="BM16" s="244" t="n">
        <v>0</v>
      </c>
      <c r="BN16" s="244" t="n">
        <v>0</v>
      </c>
      <c r="BO16" s="244" t="n">
        <v>0</v>
      </c>
      <c r="BP16" s="244" t="n">
        <v>0</v>
      </c>
      <c r="BQ16" s="244" t="n">
        <v>0</v>
      </c>
      <c r="BR16" s="244" t="n">
        <v>0</v>
      </c>
      <c r="BS16" s="244" t="n">
        <v>0</v>
      </c>
      <c r="BT16" s="244" t="n">
        <v>0</v>
      </c>
      <c r="BU16" s="244" t="n">
        <v>0</v>
      </c>
      <c r="BV16" s="244" t="n">
        <v>0</v>
      </c>
      <c r="BW16" s="244" t="n">
        <v>0</v>
      </c>
      <c r="BX16" s="244" t="n">
        <v>0</v>
      </c>
      <c r="BY16" s="244" t="n">
        <v>0</v>
      </c>
      <c r="BZ16" s="244" t="n">
        <v>0</v>
      </c>
      <c r="CA16" s="244" t="n">
        <v>0</v>
      </c>
      <c r="CB16" s="244" t="n">
        <v>0</v>
      </c>
      <c r="CC16" s="244" t="n">
        <v>0</v>
      </c>
      <c r="CD16" s="244" t="n">
        <v>0</v>
      </c>
      <c r="CE16" s="244" t="n">
        <v>0</v>
      </c>
      <c r="CF16" s="244" t="n">
        <v>0</v>
      </c>
      <c r="CG16" s="244" t="n">
        <v>0</v>
      </c>
      <c r="CH16" s="244" t="n">
        <v>0</v>
      </c>
      <c r="CI16" s="244" t="n">
        <v>0</v>
      </c>
      <c r="CJ16" s="244" t="n">
        <v>0</v>
      </c>
      <c r="CK16" s="244" t="n">
        <v>0</v>
      </c>
      <c r="CL16" s="244" t="n">
        <v>0</v>
      </c>
      <c r="CM16" s="244" t="n">
        <v>0</v>
      </c>
      <c r="CN16" s="244" t="n">
        <v>0</v>
      </c>
      <c r="CO16" s="244" t="n">
        <v>0</v>
      </c>
      <c r="CP16" s="244" t="n">
        <v>0</v>
      </c>
      <c r="CQ16" s="244" t="n">
        <v>0</v>
      </c>
      <c r="CR16" s="323" t="n">
        <v>0</v>
      </c>
      <c r="CS16" s="244" t="n">
        <v>0</v>
      </c>
      <c r="CT16" s="244" t="n">
        <v>0</v>
      </c>
      <c r="CU16" s="244" t="n">
        <v>0</v>
      </c>
      <c r="CV16" s="244" t="n">
        <v>0</v>
      </c>
      <c r="CW16" s="244" t="n">
        <v>0</v>
      </c>
    </row>
    <row r="17" hidden="1" ht="13.15" customFormat="1" customHeight="1" s="315">
      <c r="A17" s="22" t="n"/>
      <c r="B17" s="398" t="n"/>
      <c r="C17" s="246" t="inlineStr">
        <is>
          <t>EE &amp; Child(ren)</t>
        </is>
      </c>
      <c r="D17" s="244" t="n">
        <v>0</v>
      </c>
      <c r="E17" s="395" t="n">
        <v>1529.38</v>
      </c>
      <c r="F17" s="396" t="n">
        <v>1231.69</v>
      </c>
      <c r="G17" s="396">
        <f>E17-F17</f>
        <v/>
      </c>
      <c r="H17" s="397">
        <f>+"Total:"&amp;TEXT(E17/I17-1,"0.00%")&amp;"/ EE:"&amp;TEXT(G17/J17-1,"0.00%")</f>
        <v/>
      </c>
      <c r="I17" s="397" t="n"/>
      <c r="J17" s="444" t="n"/>
      <c r="K17" s="244" t="n">
        <v>10</v>
      </c>
      <c r="L17" s="244" t="n">
        <v>10</v>
      </c>
      <c r="M17" s="244" t="n">
        <v>10</v>
      </c>
      <c r="N17" s="244" t="n">
        <v>10</v>
      </c>
      <c r="O17" s="244" t="n">
        <v>9</v>
      </c>
      <c r="P17" s="244" t="n">
        <v>9</v>
      </c>
      <c r="Q17" s="244" t="n">
        <v>9</v>
      </c>
      <c r="R17" s="244" t="n">
        <v>9</v>
      </c>
      <c r="S17" s="244" t="n">
        <v>9</v>
      </c>
      <c r="T17" s="244" t="n">
        <v>9</v>
      </c>
      <c r="U17" s="244" t="n">
        <v>9</v>
      </c>
      <c r="V17" s="244" t="n">
        <v>9</v>
      </c>
      <c r="W17" s="244" t="n">
        <v>7</v>
      </c>
      <c r="X17" s="244" t="n">
        <v>7</v>
      </c>
      <c r="Y17" s="244" t="n">
        <v>7</v>
      </c>
      <c r="Z17" s="244" t="n">
        <v>6</v>
      </c>
      <c r="AA17" s="244" t="n">
        <v>6</v>
      </c>
      <c r="AB17" s="244" t="n">
        <v>6</v>
      </c>
      <c r="AC17" s="244" t="n">
        <v>7</v>
      </c>
      <c r="AD17" s="244" t="n">
        <v>8</v>
      </c>
      <c r="AE17" s="244" t="n">
        <v>8</v>
      </c>
      <c r="AF17" s="244" t="n">
        <v>8</v>
      </c>
      <c r="AG17" s="244" t="n">
        <v>8</v>
      </c>
      <c r="AH17" s="244" t="n">
        <v>9</v>
      </c>
      <c r="AI17" s="244" t="n">
        <v>10</v>
      </c>
      <c r="AJ17" s="244" t="n">
        <v>11</v>
      </c>
      <c r="AK17" s="244" t="n">
        <v>11</v>
      </c>
      <c r="AL17" s="244" t="n">
        <v>11</v>
      </c>
      <c r="AM17" s="244" t="n">
        <v>11</v>
      </c>
      <c r="AN17" s="244" t="n">
        <v>11</v>
      </c>
      <c r="AO17" s="244" t="n">
        <v>11</v>
      </c>
      <c r="AP17" s="244" t="n">
        <v>11</v>
      </c>
      <c r="AQ17" s="244" t="n">
        <v>11</v>
      </c>
      <c r="AR17" s="244" t="n">
        <v>13</v>
      </c>
      <c r="AS17" s="244" t="n">
        <v>14</v>
      </c>
      <c r="AT17" s="244" t="n">
        <v>14</v>
      </c>
      <c r="AU17" s="244" t="n">
        <v>0</v>
      </c>
      <c r="AV17" s="244" t="n">
        <v>0</v>
      </c>
      <c r="AW17" s="244" t="n">
        <v>0</v>
      </c>
      <c r="AX17" s="244" t="n">
        <v>0</v>
      </c>
      <c r="AY17" s="244" t="n">
        <v>0</v>
      </c>
      <c r="AZ17" s="244" t="n">
        <v>0</v>
      </c>
      <c r="BA17" s="244" t="n">
        <v>0</v>
      </c>
      <c r="BB17" s="244" t="n">
        <v>0</v>
      </c>
      <c r="BC17" s="244" t="n">
        <v>0</v>
      </c>
      <c r="BD17" s="244" t="n">
        <v>0</v>
      </c>
      <c r="BE17" s="244" t="n">
        <v>0</v>
      </c>
      <c r="BF17" s="244" t="n">
        <v>0</v>
      </c>
      <c r="BG17" s="244" t="n">
        <v>0</v>
      </c>
      <c r="BH17" s="244" t="n">
        <v>0</v>
      </c>
      <c r="BI17" s="244" t="n">
        <v>0</v>
      </c>
      <c r="BJ17" s="244" t="n">
        <v>0</v>
      </c>
      <c r="BK17" s="244" t="n">
        <v>0</v>
      </c>
      <c r="BL17" s="244" t="n">
        <v>0</v>
      </c>
      <c r="BM17" s="244" t="n">
        <v>0</v>
      </c>
      <c r="BN17" s="244" t="n">
        <v>0</v>
      </c>
      <c r="BO17" s="244" t="n">
        <v>0</v>
      </c>
      <c r="BP17" s="244" t="n">
        <v>0</v>
      </c>
      <c r="BQ17" s="244" t="n">
        <v>0</v>
      </c>
      <c r="BR17" s="244" t="n">
        <v>0</v>
      </c>
      <c r="BS17" s="244" t="n">
        <v>0</v>
      </c>
      <c r="BT17" s="244" t="n">
        <v>0</v>
      </c>
      <c r="BU17" s="244" t="n">
        <v>0</v>
      </c>
      <c r="BV17" s="244" t="n">
        <v>0</v>
      </c>
      <c r="BW17" s="244" t="n">
        <v>0</v>
      </c>
      <c r="BX17" s="244" t="n">
        <v>0</v>
      </c>
      <c r="BY17" s="244" t="n">
        <v>0</v>
      </c>
      <c r="BZ17" s="244" t="n">
        <v>0</v>
      </c>
      <c r="CA17" s="244" t="n">
        <v>0</v>
      </c>
      <c r="CB17" s="244" t="n">
        <v>0</v>
      </c>
      <c r="CC17" s="244" t="n">
        <v>0</v>
      </c>
      <c r="CD17" s="244" t="n">
        <v>0</v>
      </c>
      <c r="CE17" s="244" t="n">
        <v>0</v>
      </c>
      <c r="CF17" s="244" t="n">
        <v>0</v>
      </c>
      <c r="CG17" s="244" t="n">
        <v>0</v>
      </c>
      <c r="CH17" s="244" t="n">
        <v>0</v>
      </c>
      <c r="CI17" s="244" t="n">
        <v>0</v>
      </c>
      <c r="CJ17" s="244" t="n">
        <v>0</v>
      </c>
      <c r="CK17" s="244" t="n">
        <v>0</v>
      </c>
      <c r="CL17" s="244" t="n">
        <v>0</v>
      </c>
      <c r="CM17" s="244" t="n">
        <v>0</v>
      </c>
      <c r="CN17" s="244" t="n">
        <v>0</v>
      </c>
      <c r="CO17" s="244" t="n">
        <v>0</v>
      </c>
      <c r="CP17" s="244" t="n">
        <v>0</v>
      </c>
      <c r="CQ17" s="244" t="n">
        <v>0</v>
      </c>
      <c r="CR17" s="323" t="n">
        <v>0</v>
      </c>
      <c r="CS17" s="244" t="n">
        <v>0</v>
      </c>
      <c r="CT17" s="244" t="n">
        <v>0</v>
      </c>
      <c r="CU17" s="244" t="n">
        <v>0</v>
      </c>
      <c r="CV17" s="244" t="n">
        <v>0</v>
      </c>
      <c r="CW17" s="244" t="n">
        <v>0</v>
      </c>
    </row>
    <row r="18" hidden="1" ht="13.15" customFormat="1" customHeight="1" s="315">
      <c r="A18" s="20" t="n"/>
      <c r="B18" s="398" t="n"/>
      <c r="C18" s="246" t="inlineStr">
        <is>
          <t>EE &amp; Family</t>
        </is>
      </c>
      <c r="D18" s="245" t="n">
        <v>0</v>
      </c>
      <c r="E18" s="399" t="n">
        <v>2548.93</v>
      </c>
      <c r="F18" s="400" t="n">
        <v>2008.72</v>
      </c>
      <c r="G18" s="400">
        <f>E18-F18</f>
        <v/>
      </c>
      <c r="H18" s="397">
        <f>+"Total:"&amp;TEXT(E18/I18-1,"0.00%")&amp;"/ EE:"&amp;TEXT(G18/J18-1,"0.00%")</f>
        <v/>
      </c>
      <c r="I18" s="408" t="n"/>
      <c r="J18" s="444" t="n"/>
      <c r="K18" s="245" t="n">
        <v>16</v>
      </c>
      <c r="L18" s="245" t="n">
        <v>16</v>
      </c>
      <c r="M18" s="245" t="n">
        <v>17</v>
      </c>
      <c r="N18" s="245" t="n">
        <v>15</v>
      </c>
      <c r="O18" s="245" t="n">
        <v>15</v>
      </c>
      <c r="P18" s="245" t="n">
        <v>14</v>
      </c>
      <c r="Q18" s="245" t="n">
        <v>14</v>
      </c>
      <c r="R18" s="245" t="n">
        <v>14</v>
      </c>
      <c r="S18" s="245" t="n">
        <v>14</v>
      </c>
      <c r="T18" s="245" t="n">
        <v>14</v>
      </c>
      <c r="U18" s="245" t="n">
        <v>14</v>
      </c>
      <c r="V18" s="245" t="n">
        <v>14</v>
      </c>
      <c r="W18" s="245" t="n">
        <v>12</v>
      </c>
      <c r="X18" s="245" t="n">
        <v>12</v>
      </c>
      <c r="Y18" s="245" t="n">
        <v>11</v>
      </c>
      <c r="Z18" s="245" t="n">
        <v>11</v>
      </c>
      <c r="AA18" s="245" t="n">
        <v>12</v>
      </c>
      <c r="AB18" s="245" t="n">
        <v>11</v>
      </c>
      <c r="AC18" s="245" t="n">
        <v>12</v>
      </c>
      <c r="AD18" s="245" t="n">
        <v>12</v>
      </c>
      <c r="AE18" s="245" t="n">
        <v>12</v>
      </c>
      <c r="AF18" s="245" t="n">
        <v>12</v>
      </c>
      <c r="AG18" s="245" t="n">
        <v>11</v>
      </c>
      <c r="AH18" s="245" t="n">
        <v>10</v>
      </c>
      <c r="AI18" s="245" t="n">
        <v>11</v>
      </c>
      <c r="AJ18" s="245" t="n">
        <v>10</v>
      </c>
      <c r="AK18" s="245" t="n">
        <v>10</v>
      </c>
      <c r="AL18" s="245" t="n">
        <v>10</v>
      </c>
      <c r="AM18" s="245" t="n">
        <v>10</v>
      </c>
      <c r="AN18" s="245" t="n">
        <v>9</v>
      </c>
      <c r="AO18" s="245" t="n">
        <v>9</v>
      </c>
      <c r="AP18" s="245" t="n">
        <v>9</v>
      </c>
      <c r="AQ18" s="245" t="n">
        <v>9</v>
      </c>
      <c r="AR18" s="245" t="n">
        <v>10</v>
      </c>
      <c r="AS18" s="245" t="n">
        <v>10</v>
      </c>
      <c r="AT18" s="245" t="n">
        <v>9</v>
      </c>
      <c r="AU18" s="245" t="n">
        <v>0</v>
      </c>
      <c r="AV18" s="245" t="n">
        <v>0</v>
      </c>
      <c r="AW18" s="245" t="n">
        <v>0</v>
      </c>
      <c r="AX18" s="245" t="n">
        <v>0</v>
      </c>
      <c r="AY18" s="245" t="n">
        <v>0</v>
      </c>
      <c r="AZ18" s="245" t="n">
        <v>0</v>
      </c>
      <c r="BA18" s="245" t="n">
        <v>0</v>
      </c>
      <c r="BB18" s="245" t="n">
        <v>0</v>
      </c>
      <c r="BC18" s="245" t="n">
        <v>0</v>
      </c>
      <c r="BD18" s="245" t="n">
        <v>0</v>
      </c>
      <c r="BE18" s="245" t="n">
        <v>0</v>
      </c>
      <c r="BF18" s="245" t="n">
        <v>0</v>
      </c>
      <c r="BG18" s="245" t="n">
        <v>0</v>
      </c>
      <c r="BH18" s="245" t="n">
        <v>0</v>
      </c>
      <c r="BI18" s="245" t="n">
        <v>0</v>
      </c>
      <c r="BJ18" s="245" t="n">
        <v>0</v>
      </c>
      <c r="BK18" s="245" t="n">
        <v>0</v>
      </c>
      <c r="BL18" s="245" t="n">
        <v>0</v>
      </c>
      <c r="BM18" s="245" t="n">
        <v>0</v>
      </c>
      <c r="BN18" s="245" t="n">
        <v>0</v>
      </c>
      <c r="BO18" s="245" t="n">
        <v>0</v>
      </c>
      <c r="BP18" s="245" t="n">
        <v>0</v>
      </c>
      <c r="BQ18" s="245" t="n">
        <v>0</v>
      </c>
      <c r="BR18" s="245" t="n">
        <v>0</v>
      </c>
      <c r="BS18" s="245" t="n">
        <v>0</v>
      </c>
      <c r="BT18" s="245" t="n">
        <v>0</v>
      </c>
      <c r="BU18" s="245" t="n">
        <v>0</v>
      </c>
      <c r="BV18" s="245" t="n">
        <v>0</v>
      </c>
      <c r="BW18" s="245" t="n">
        <v>0</v>
      </c>
      <c r="BX18" s="245" t="n">
        <v>0</v>
      </c>
      <c r="BY18" s="245" t="n">
        <v>0</v>
      </c>
      <c r="BZ18" s="245" t="n">
        <v>0</v>
      </c>
      <c r="CA18" s="245" t="n">
        <v>0</v>
      </c>
      <c r="CB18" s="245" t="n">
        <v>0</v>
      </c>
      <c r="CC18" s="245" t="n">
        <v>0</v>
      </c>
      <c r="CD18" s="245" t="n">
        <v>0</v>
      </c>
      <c r="CE18" s="245" t="n">
        <v>0</v>
      </c>
      <c r="CF18" s="245" t="n">
        <v>0</v>
      </c>
      <c r="CG18" s="245" t="n">
        <v>0</v>
      </c>
      <c r="CH18" s="245" t="n">
        <v>0</v>
      </c>
      <c r="CI18" s="245" t="n">
        <v>0</v>
      </c>
      <c r="CJ18" s="245" t="n">
        <v>0</v>
      </c>
      <c r="CK18" s="245" t="n">
        <v>0</v>
      </c>
      <c r="CL18" s="245" t="n">
        <v>0</v>
      </c>
      <c r="CM18" s="245" t="n">
        <v>0</v>
      </c>
      <c r="CN18" s="245" t="n">
        <v>0</v>
      </c>
      <c r="CO18" s="245" t="n">
        <v>0</v>
      </c>
      <c r="CP18" s="245" t="n">
        <v>0</v>
      </c>
      <c r="CQ18" s="245" t="n">
        <v>0</v>
      </c>
      <c r="CR18" s="324" t="n">
        <v>0</v>
      </c>
      <c r="CS18" s="245" t="n">
        <v>0</v>
      </c>
      <c r="CT18" s="245" t="n">
        <v>0</v>
      </c>
      <c r="CU18" s="245" t="n">
        <v>0</v>
      </c>
      <c r="CV18" s="245" t="n">
        <v>0</v>
      </c>
      <c r="CW18" s="245" t="n">
        <v>0</v>
      </c>
    </row>
    <row r="19" hidden="1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30">
        <f>SUMPRODUCT(E15:E18,$D15:$D18)</f>
        <v/>
      </c>
      <c r="F19" s="430">
        <f>SUMPRODUCT(F15:F18,$D15:$D18)</f>
        <v/>
      </c>
      <c r="G19" s="430">
        <f>SUMPRODUCT(G15:G18,$D15:$D18)</f>
        <v/>
      </c>
      <c r="H19" s="397">
        <f>+"Total:"&amp;TEXT(E19/I19-1,"0.00%")&amp;"/ EE:"&amp;TEXT(G19/J19-1,"0.00%")</f>
        <v/>
      </c>
      <c r="I19" s="431" t="n"/>
      <c r="J19" s="444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idden="1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397">
        <f>+"Total:"&amp;TEXT(E20/I20-1,"0.00%")&amp;"/ EE:"&amp;TEXT(G20/J20-1,"0.00%")</f>
        <v/>
      </c>
      <c r="I20" s="404" t="n"/>
      <c r="J20" s="44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64" t="inlineStr">
        <is>
          <t xml:space="preserve">PRIME VALUE PLAN (Self-Insured) </t>
        </is>
      </c>
      <c r="B21" s="394">
        <f>+$B$3</f>
        <v/>
      </c>
      <c r="C21" s="246" t="inlineStr">
        <is>
          <t>EE</t>
        </is>
      </c>
      <c r="D21" s="244" t="n">
        <v>73</v>
      </c>
      <c r="E21" s="396" t="n">
        <v>518.77</v>
      </c>
      <c r="F21" s="396">
        <f>+E21-G21</f>
        <v/>
      </c>
      <c r="G21" s="396" t="n">
        <v>101.79</v>
      </c>
      <c r="H21" s="397">
        <f>+"Total:"&amp;TEXT(E21/I21-1,"0.00%")&amp;"/ EE:"&amp;TEXT(G21/J21-1,"0.00%")</f>
        <v/>
      </c>
      <c r="I21" s="397">
        <f>+[2]Centinela!E21</f>
        <v/>
      </c>
      <c r="J21" s="397">
        <f>+[2]Centinela!G21</f>
        <v/>
      </c>
      <c r="K21" s="244" t="n">
        <v>12</v>
      </c>
      <c r="L21" s="244" t="n">
        <v>8</v>
      </c>
      <c r="M21" s="244" t="n">
        <v>9</v>
      </c>
      <c r="N21" s="244" t="n">
        <v>8</v>
      </c>
      <c r="O21" s="244" t="n">
        <v>8</v>
      </c>
      <c r="P21" s="244" t="n">
        <v>8</v>
      </c>
      <c r="Q21" s="244" t="n">
        <v>8</v>
      </c>
      <c r="R21" s="244" t="n">
        <v>8</v>
      </c>
      <c r="S21" s="244" t="n">
        <v>8</v>
      </c>
      <c r="T21" s="244" t="n">
        <v>8</v>
      </c>
      <c r="U21" s="244" t="n">
        <v>8</v>
      </c>
      <c r="V21" s="244" t="n">
        <v>11</v>
      </c>
      <c r="W21" s="244" t="n">
        <v>20</v>
      </c>
      <c r="X21" s="244" t="n">
        <v>19</v>
      </c>
      <c r="Y21" s="244" t="n">
        <v>18</v>
      </c>
      <c r="Z21" s="244" t="n">
        <v>17</v>
      </c>
      <c r="AA21" s="244" t="n">
        <v>19</v>
      </c>
      <c r="AB21" s="244" t="n">
        <v>17</v>
      </c>
      <c r="AC21" s="244" t="n">
        <v>20</v>
      </c>
      <c r="AD21" s="244" t="n">
        <v>20</v>
      </c>
      <c r="AE21" s="244" t="n">
        <v>20</v>
      </c>
      <c r="AF21" s="244" t="n">
        <v>20</v>
      </c>
      <c r="AG21" s="244" t="n">
        <v>22</v>
      </c>
      <c r="AH21" s="244" t="n">
        <v>21</v>
      </c>
      <c r="AI21" s="244" t="n">
        <v>17</v>
      </c>
      <c r="AJ21" s="244" t="n">
        <v>20</v>
      </c>
      <c r="AK21" s="244" t="n">
        <v>22</v>
      </c>
      <c r="AL21" s="244" t="n">
        <v>27</v>
      </c>
      <c r="AM21" s="244" t="n">
        <v>25</v>
      </c>
      <c r="AN21" s="244" t="n">
        <v>24</v>
      </c>
      <c r="AO21" s="244" t="n">
        <v>24</v>
      </c>
      <c r="AP21" s="244" t="n">
        <v>26</v>
      </c>
      <c r="AQ21" s="244" t="n">
        <v>25</v>
      </c>
      <c r="AR21" s="244" t="n">
        <v>23</v>
      </c>
      <c r="AS21" s="244" t="n">
        <v>23</v>
      </c>
      <c r="AT21" s="244" t="n">
        <v>24</v>
      </c>
      <c r="AU21" s="244" t="n">
        <v>44</v>
      </c>
      <c r="AV21" s="244" t="n">
        <v>46</v>
      </c>
      <c r="AW21" s="244" t="n">
        <v>47</v>
      </c>
      <c r="AX21" s="244" t="n">
        <v>50</v>
      </c>
      <c r="AY21" s="244" t="n">
        <v>50</v>
      </c>
      <c r="AZ21" s="244" t="n">
        <v>51</v>
      </c>
      <c r="BA21" s="244" t="n">
        <v>50</v>
      </c>
      <c r="BB21" s="244" t="n">
        <v>48</v>
      </c>
      <c r="BC21" s="244" t="n">
        <v>48</v>
      </c>
      <c r="BD21" s="244" t="n">
        <v>47</v>
      </c>
      <c r="BE21" s="244" t="n">
        <v>46</v>
      </c>
      <c r="BF21" s="244" t="n">
        <v>43</v>
      </c>
      <c r="BG21" s="244" t="n">
        <v>48</v>
      </c>
      <c r="BH21" s="244" t="n">
        <v>50</v>
      </c>
      <c r="BI21" s="244" t="n">
        <v>49</v>
      </c>
      <c r="BJ21" s="244" t="n">
        <v>50</v>
      </c>
      <c r="BK21" s="244" t="n">
        <v>52</v>
      </c>
      <c r="BL21" s="244" t="n">
        <v>54</v>
      </c>
      <c r="BM21" s="244" t="n">
        <v>51</v>
      </c>
      <c r="BN21" s="244" t="n">
        <v>51</v>
      </c>
      <c r="BO21" s="244" t="n">
        <v>52</v>
      </c>
      <c r="BP21" s="244" t="n">
        <v>50</v>
      </c>
      <c r="BQ21" s="244" t="n">
        <v>53</v>
      </c>
      <c r="BR21" s="244" t="n">
        <v>51</v>
      </c>
      <c r="BS21" s="244" t="n">
        <v>51</v>
      </c>
      <c r="BT21" s="244" t="n">
        <v>53</v>
      </c>
      <c r="BU21" s="244" t="n">
        <v>52</v>
      </c>
      <c r="BV21" s="244" t="n">
        <v>50</v>
      </c>
      <c r="BW21" s="244" t="n">
        <v>48</v>
      </c>
      <c r="BX21" s="244" t="n">
        <v>48</v>
      </c>
      <c r="BY21" s="244" t="n">
        <v>47</v>
      </c>
      <c r="BZ21" s="244" t="n">
        <v>49</v>
      </c>
      <c r="CA21" s="244" t="n">
        <v>45</v>
      </c>
      <c r="CB21" s="244" t="n">
        <v>44</v>
      </c>
      <c r="CC21" s="244" t="n">
        <v>46</v>
      </c>
      <c r="CD21" s="244" t="n">
        <v>47</v>
      </c>
      <c r="CE21" s="244" t="n">
        <v>60</v>
      </c>
      <c r="CF21" s="244" t="n">
        <v>63</v>
      </c>
      <c r="CG21" s="244" t="n">
        <v>62</v>
      </c>
      <c r="CH21" s="244" t="n">
        <v>60</v>
      </c>
      <c r="CI21" s="244" t="n">
        <v>60</v>
      </c>
      <c r="CJ21" s="244" t="n">
        <v>64</v>
      </c>
      <c r="CK21" s="244" t="n">
        <v>65</v>
      </c>
      <c r="CL21" s="244" t="n">
        <v>66</v>
      </c>
      <c r="CM21" s="244" t="n">
        <v>69</v>
      </c>
      <c r="CN21" s="244" t="n">
        <v>70</v>
      </c>
      <c r="CO21" s="244" t="n">
        <v>73</v>
      </c>
      <c r="CP21" s="244" t="n">
        <v>73</v>
      </c>
      <c r="CQ21" s="244" t="n">
        <v>81</v>
      </c>
      <c r="CR21" s="323" t="n">
        <v>80</v>
      </c>
      <c r="CS21" s="244" t="n">
        <v>73</v>
      </c>
      <c r="CT21" s="244" t="n">
        <v>72</v>
      </c>
      <c r="CU21" s="244" t="n">
        <v>75</v>
      </c>
      <c r="CV21" s="244" t="n">
        <v>74</v>
      </c>
      <c r="CW21" s="244" t="n">
        <v>75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3</v>
      </c>
      <c r="E22" s="396" t="n">
        <v>1037.57</v>
      </c>
      <c r="F22" s="396">
        <f>+E22-G22</f>
        <v/>
      </c>
      <c r="G22" s="396" t="n">
        <v>237.79</v>
      </c>
      <c r="H22" s="397">
        <f>+"Total:"&amp;TEXT(E22/I22-1,"0.00%")&amp;"/ EE:"&amp;TEXT(G22/J22-1,"0.00%")</f>
        <v/>
      </c>
      <c r="I22" s="397">
        <f>+[2]Centinela!E22</f>
        <v/>
      </c>
      <c r="J22" s="397">
        <f>+[2]Centinela!G22</f>
        <v/>
      </c>
      <c r="K22" s="244" t="n">
        <v>1</v>
      </c>
      <c r="L22" s="244" t="n">
        <v>1</v>
      </c>
      <c r="M22" s="244" t="n">
        <v>1</v>
      </c>
      <c r="N22" s="244" t="n">
        <v>1</v>
      </c>
      <c r="O22" s="244" t="n">
        <v>1</v>
      </c>
      <c r="P22" s="244" t="n">
        <v>1</v>
      </c>
      <c r="Q22" s="244" t="n">
        <v>2</v>
      </c>
      <c r="R22" s="244" t="n">
        <v>2</v>
      </c>
      <c r="S22" s="244" t="n">
        <v>2</v>
      </c>
      <c r="T22" s="244" t="n">
        <v>2</v>
      </c>
      <c r="U22" s="244" t="n">
        <v>2</v>
      </c>
      <c r="V22" s="244" t="n">
        <v>2</v>
      </c>
      <c r="W22" s="244" t="n">
        <v>0</v>
      </c>
      <c r="X22" s="244" t="n">
        <v>0</v>
      </c>
      <c r="Y22" s="244" t="n">
        <v>0</v>
      </c>
      <c r="Z22" s="244" t="n">
        <v>0</v>
      </c>
      <c r="AA22" s="244" t="n">
        <v>1</v>
      </c>
      <c r="AB22" s="244" t="n">
        <v>1</v>
      </c>
      <c r="AC22" s="244" t="n">
        <v>1</v>
      </c>
      <c r="AD22" s="244" t="n">
        <v>1</v>
      </c>
      <c r="AE22" s="244" t="n">
        <v>2</v>
      </c>
      <c r="AF22" s="244" t="n">
        <v>2</v>
      </c>
      <c r="AG22" s="244" t="n">
        <v>2</v>
      </c>
      <c r="AH22" s="244" t="n">
        <v>2</v>
      </c>
      <c r="AI22" s="244" t="n">
        <v>2</v>
      </c>
      <c r="AJ22" s="244" t="n">
        <v>2</v>
      </c>
      <c r="AK22" s="244" t="n">
        <v>2</v>
      </c>
      <c r="AL22" s="244" t="n">
        <v>2</v>
      </c>
      <c r="AM22" s="244" t="n">
        <v>2</v>
      </c>
      <c r="AN22" s="244" t="n">
        <v>2</v>
      </c>
      <c r="AO22" s="244" t="n">
        <v>2</v>
      </c>
      <c r="AP22" s="244" t="n">
        <v>1</v>
      </c>
      <c r="AQ22" s="244" t="n">
        <v>1</v>
      </c>
      <c r="AR22" s="244" t="n">
        <v>1</v>
      </c>
      <c r="AS22" s="244" t="n">
        <v>1</v>
      </c>
      <c r="AT22" s="244" t="n">
        <v>1</v>
      </c>
      <c r="AU22" s="244" t="n">
        <v>4</v>
      </c>
      <c r="AV22" s="244" t="n">
        <v>4</v>
      </c>
      <c r="AW22" s="244" t="n">
        <v>4</v>
      </c>
      <c r="AX22" s="244" t="n">
        <v>3</v>
      </c>
      <c r="AY22" s="244" t="n">
        <v>3</v>
      </c>
      <c r="AZ22" s="244" t="n">
        <v>3</v>
      </c>
      <c r="BA22" s="244" t="n">
        <v>3</v>
      </c>
      <c r="BB22" s="244" t="n">
        <v>3</v>
      </c>
      <c r="BC22" s="244" t="n">
        <v>4</v>
      </c>
      <c r="BD22" s="244" t="n">
        <v>4</v>
      </c>
      <c r="BE22" s="244" t="n">
        <v>4</v>
      </c>
      <c r="BF22" s="244" t="n">
        <v>4</v>
      </c>
      <c r="BG22" s="244" t="n">
        <v>3</v>
      </c>
      <c r="BH22" s="244" t="n">
        <v>3</v>
      </c>
      <c r="BI22" s="244" t="n">
        <v>3</v>
      </c>
      <c r="BJ22" s="244" t="n">
        <v>3</v>
      </c>
      <c r="BK22" s="244" t="n">
        <v>3</v>
      </c>
      <c r="BL22" s="244" t="n">
        <v>3</v>
      </c>
      <c r="BM22" s="244" t="n">
        <v>3</v>
      </c>
      <c r="BN22" s="244" t="n">
        <v>3</v>
      </c>
      <c r="BO22" s="244" t="n">
        <v>3</v>
      </c>
      <c r="BP22" s="244" t="n">
        <v>3</v>
      </c>
      <c r="BQ22" s="244" t="n">
        <v>3</v>
      </c>
      <c r="BR22" s="244" t="n">
        <v>3</v>
      </c>
      <c r="BS22" s="244" t="n">
        <v>3</v>
      </c>
      <c r="BT22" s="244" t="n">
        <v>3</v>
      </c>
      <c r="BU22" s="244" t="n">
        <v>2</v>
      </c>
      <c r="BV22" s="244" t="n">
        <v>3</v>
      </c>
      <c r="BW22" s="244" t="n">
        <v>3</v>
      </c>
      <c r="BX22" s="244" t="n">
        <v>3</v>
      </c>
      <c r="BY22" s="244" t="n">
        <v>3</v>
      </c>
      <c r="BZ22" s="244" t="n">
        <v>3</v>
      </c>
      <c r="CA22" s="244" t="n">
        <v>3</v>
      </c>
      <c r="CB22" s="244" t="n">
        <v>4</v>
      </c>
      <c r="CC22" s="244" t="n">
        <v>4</v>
      </c>
      <c r="CD22" s="244" t="n">
        <v>3</v>
      </c>
      <c r="CE22" s="244" t="n">
        <v>2</v>
      </c>
      <c r="CF22" s="244" t="n">
        <v>2</v>
      </c>
      <c r="CG22" s="244" t="n">
        <v>1</v>
      </c>
      <c r="CH22" s="244" t="n">
        <v>1</v>
      </c>
      <c r="CI22" s="244" t="n">
        <v>0</v>
      </c>
      <c r="CJ22" s="244" t="n">
        <v>0</v>
      </c>
      <c r="CK22" s="244" t="n">
        <v>0</v>
      </c>
      <c r="CL22" s="244" t="n">
        <v>0</v>
      </c>
      <c r="CM22" s="244" t="n">
        <v>0</v>
      </c>
      <c r="CN22" s="244" t="n">
        <v>0</v>
      </c>
      <c r="CO22" s="244" t="n">
        <v>0</v>
      </c>
      <c r="CP22" s="244" t="n">
        <v>0</v>
      </c>
      <c r="CQ22" s="244" t="n">
        <v>2</v>
      </c>
      <c r="CR22" s="323" t="n">
        <v>2</v>
      </c>
      <c r="CS22" s="244" t="n">
        <v>3</v>
      </c>
      <c r="CT22" s="244" t="n">
        <v>3</v>
      </c>
      <c r="CU22" s="244" t="n">
        <v>3</v>
      </c>
      <c r="CV22" s="244" t="n">
        <v>3</v>
      </c>
      <c r="CW22" s="244" t="n">
        <v>3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13</v>
      </c>
      <c r="E23" s="396" t="n">
        <v>933.8</v>
      </c>
      <c r="F23" s="396">
        <f>+E23-G23</f>
        <v/>
      </c>
      <c r="G23" s="396" t="n">
        <v>198.56</v>
      </c>
      <c r="H23" s="397">
        <f>+"Total:"&amp;TEXT(E23/I23-1,"0.00%")&amp;"/ EE:"&amp;TEXT(G23/J23-1,"0.00%")</f>
        <v/>
      </c>
      <c r="I23" s="397">
        <f>+[2]Centinela!E23</f>
        <v/>
      </c>
      <c r="J23" s="397">
        <f>+[2]Centinela!G23</f>
        <v/>
      </c>
      <c r="K23" s="244" t="n">
        <v>7</v>
      </c>
      <c r="L23" s="244" t="n">
        <v>8</v>
      </c>
      <c r="M23" s="244" t="n">
        <v>8</v>
      </c>
      <c r="N23" s="244" t="n">
        <v>7</v>
      </c>
      <c r="O23" s="244" t="n">
        <v>7</v>
      </c>
      <c r="P23" s="244" t="n">
        <v>7</v>
      </c>
      <c r="Q23" s="244" t="n">
        <v>6</v>
      </c>
      <c r="R23" s="244" t="n">
        <v>6</v>
      </c>
      <c r="S23" s="244" t="n">
        <v>8</v>
      </c>
      <c r="T23" s="244" t="n">
        <v>7</v>
      </c>
      <c r="U23" s="244" t="n">
        <v>7</v>
      </c>
      <c r="V23" s="244" t="n">
        <v>7</v>
      </c>
      <c r="W23" s="244" t="n">
        <v>6</v>
      </c>
      <c r="X23" s="244" t="n">
        <v>7</v>
      </c>
      <c r="Y23" s="244" t="n">
        <v>7</v>
      </c>
      <c r="Z23" s="244" t="n">
        <v>7</v>
      </c>
      <c r="AA23" s="244" t="n">
        <v>7</v>
      </c>
      <c r="AB23" s="244" t="n">
        <v>7</v>
      </c>
      <c r="AC23" s="244" t="n">
        <v>6</v>
      </c>
      <c r="AD23" s="244" t="n">
        <v>6</v>
      </c>
      <c r="AE23" s="244" t="n">
        <v>6</v>
      </c>
      <c r="AF23" s="244" t="n">
        <v>6</v>
      </c>
      <c r="AG23" s="244" t="n">
        <v>6</v>
      </c>
      <c r="AH23" s="244" t="n">
        <v>6</v>
      </c>
      <c r="AI23" s="244" t="n">
        <v>7</v>
      </c>
      <c r="AJ23" s="244" t="n">
        <v>7</v>
      </c>
      <c r="AK23" s="244" t="n">
        <v>6</v>
      </c>
      <c r="AL23" s="244" t="n">
        <v>7</v>
      </c>
      <c r="AM23" s="244" t="n">
        <v>7</v>
      </c>
      <c r="AN23" s="244" t="n">
        <v>7</v>
      </c>
      <c r="AO23" s="244" t="n">
        <v>7</v>
      </c>
      <c r="AP23" s="244" t="n">
        <v>8</v>
      </c>
      <c r="AQ23" s="244" t="n">
        <v>8</v>
      </c>
      <c r="AR23" s="244" t="n">
        <v>8</v>
      </c>
      <c r="AS23" s="244" t="n">
        <v>8</v>
      </c>
      <c r="AT23" s="244" t="n">
        <v>7</v>
      </c>
      <c r="AU23" s="244" t="n">
        <v>13</v>
      </c>
      <c r="AV23" s="244" t="n">
        <v>13</v>
      </c>
      <c r="AW23" s="244" t="n">
        <v>14</v>
      </c>
      <c r="AX23" s="244" t="n">
        <v>15</v>
      </c>
      <c r="AY23" s="244" t="n">
        <v>15</v>
      </c>
      <c r="AZ23" s="244" t="n">
        <v>15</v>
      </c>
      <c r="BA23" s="244" t="n">
        <v>16</v>
      </c>
      <c r="BB23" s="244" t="n">
        <v>15</v>
      </c>
      <c r="BC23" s="244" t="n">
        <v>15</v>
      </c>
      <c r="BD23" s="244" t="n">
        <v>15</v>
      </c>
      <c r="BE23" s="244" t="n">
        <v>13</v>
      </c>
      <c r="BF23" s="244" t="n">
        <v>12</v>
      </c>
      <c r="BG23" s="244" t="n">
        <v>9</v>
      </c>
      <c r="BH23" s="244" t="n">
        <v>9</v>
      </c>
      <c r="BI23" s="244" t="n">
        <v>11</v>
      </c>
      <c r="BJ23" s="244" t="n">
        <v>9</v>
      </c>
      <c r="BK23" s="244" t="n">
        <v>9</v>
      </c>
      <c r="BL23" s="244" t="n">
        <v>9</v>
      </c>
      <c r="BM23" s="244" t="n">
        <v>9</v>
      </c>
      <c r="BN23" s="244" t="n">
        <v>9</v>
      </c>
      <c r="BO23" s="244" t="n">
        <v>10</v>
      </c>
      <c r="BP23" s="244" t="n">
        <v>10</v>
      </c>
      <c r="BQ23" s="244" t="n">
        <v>10</v>
      </c>
      <c r="BR23" s="244" t="n">
        <v>10</v>
      </c>
      <c r="BS23" s="244" t="n">
        <v>10</v>
      </c>
      <c r="BT23" s="244" t="n">
        <v>10</v>
      </c>
      <c r="BU23" s="244" t="n">
        <v>7</v>
      </c>
      <c r="BV23" s="244" t="n">
        <v>10</v>
      </c>
      <c r="BW23" s="244" t="n">
        <v>6</v>
      </c>
      <c r="BX23" s="244" t="n">
        <v>5</v>
      </c>
      <c r="BY23" s="244" t="n">
        <v>5</v>
      </c>
      <c r="BZ23" s="244" t="n">
        <v>4</v>
      </c>
      <c r="CA23" s="244" t="n">
        <v>6</v>
      </c>
      <c r="CB23" s="244" t="n">
        <v>7</v>
      </c>
      <c r="CC23" s="244" t="n">
        <v>7</v>
      </c>
      <c r="CD23" s="244" t="n">
        <v>7</v>
      </c>
      <c r="CE23" s="244" t="n">
        <v>9</v>
      </c>
      <c r="CF23" s="244" t="n">
        <v>9</v>
      </c>
      <c r="CG23" s="244" t="n">
        <v>8</v>
      </c>
      <c r="CH23" s="244" t="n">
        <v>7</v>
      </c>
      <c r="CI23" s="244" t="n">
        <v>10</v>
      </c>
      <c r="CJ23" s="244" t="n">
        <v>10</v>
      </c>
      <c r="CK23" s="244" t="n">
        <v>10</v>
      </c>
      <c r="CL23" s="244" t="n">
        <v>9</v>
      </c>
      <c r="CM23" s="244" t="n">
        <v>8</v>
      </c>
      <c r="CN23" s="244" t="n">
        <v>9</v>
      </c>
      <c r="CO23" s="244" t="n">
        <v>8</v>
      </c>
      <c r="CP23" s="244" t="n">
        <v>9</v>
      </c>
      <c r="CQ23" s="244" t="n">
        <v>13</v>
      </c>
      <c r="CR23" s="323" t="n">
        <v>13</v>
      </c>
      <c r="CS23" s="244" t="n">
        <v>10</v>
      </c>
      <c r="CT23" s="244" t="n">
        <v>11</v>
      </c>
      <c r="CU23" s="244" t="n">
        <v>12</v>
      </c>
      <c r="CV23" s="244" t="n">
        <v>14</v>
      </c>
      <c r="CW23" s="244" t="n">
        <v>15</v>
      </c>
    </row>
    <row r="24" ht="13.15" customFormat="1" customHeight="1" s="315">
      <c r="A24" s="20" t="n"/>
      <c r="B24" s="398" t="n"/>
      <c r="C24" s="246" t="inlineStr">
        <is>
          <t>EE &amp; Family</t>
        </is>
      </c>
      <c r="D24" s="245" t="n">
        <v>3</v>
      </c>
      <c r="E24" s="400" t="n">
        <v>1556.37</v>
      </c>
      <c r="F24" s="400">
        <f>+E24-G24</f>
        <v/>
      </c>
      <c r="G24" s="400" t="n">
        <v>396.28</v>
      </c>
      <c r="H24" s="397">
        <f>+"Total:"&amp;TEXT(E24/I24-1,"0.00%")&amp;"/ EE:"&amp;TEXT(G24/J24-1,"0.00%")</f>
        <v/>
      </c>
      <c r="I24" s="397">
        <f>+[2]Centinela!E24</f>
        <v/>
      </c>
      <c r="J24" s="397">
        <f>+[2]Centinela!G24</f>
        <v/>
      </c>
      <c r="K24" s="245" t="n">
        <v>3</v>
      </c>
      <c r="L24" s="245" t="n">
        <v>3</v>
      </c>
      <c r="M24" s="245" t="n">
        <v>3</v>
      </c>
      <c r="N24" s="245" t="n">
        <v>4</v>
      </c>
      <c r="O24" s="245" t="n">
        <v>3</v>
      </c>
      <c r="P24" s="245" t="n">
        <v>3</v>
      </c>
      <c r="Q24" s="245" t="n">
        <v>3</v>
      </c>
      <c r="R24" s="245" t="n">
        <v>3</v>
      </c>
      <c r="S24" s="245" t="n">
        <v>3</v>
      </c>
      <c r="T24" s="245" t="n">
        <v>3</v>
      </c>
      <c r="U24" s="245" t="n">
        <v>3</v>
      </c>
      <c r="V24" s="245" t="n">
        <v>3</v>
      </c>
      <c r="W24" s="245" t="n">
        <v>2</v>
      </c>
      <c r="X24" s="245" t="n">
        <v>2</v>
      </c>
      <c r="Y24" s="245" t="n">
        <v>2</v>
      </c>
      <c r="Z24" s="245" t="n">
        <v>2</v>
      </c>
      <c r="AA24" s="245" t="n">
        <v>2</v>
      </c>
      <c r="AB24" s="245" t="n">
        <v>2</v>
      </c>
      <c r="AC24" s="245" t="n">
        <v>2</v>
      </c>
      <c r="AD24" s="245" t="n">
        <v>2</v>
      </c>
      <c r="AE24" s="245" t="n">
        <v>1</v>
      </c>
      <c r="AF24" s="245" t="n">
        <v>1</v>
      </c>
      <c r="AG24" s="245" t="n">
        <v>1</v>
      </c>
      <c r="AH24" s="245" t="n">
        <v>1</v>
      </c>
      <c r="AI24" s="245" t="n">
        <v>2</v>
      </c>
      <c r="AJ24" s="245" t="n">
        <v>2</v>
      </c>
      <c r="AK24" s="245" t="n">
        <v>2</v>
      </c>
      <c r="AL24" s="245" t="n">
        <v>2</v>
      </c>
      <c r="AM24" s="245" t="n">
        <v>3</v>
      </c>
      <c r="AN24" s="245" t="n">
        <v>3</v>
      </c>
      <c r="AO24" s="245" t="n">
        <v>3</v>
      </c>
      <c r="AP24" s="245" t="n">
        <v>3</v>
      </c>
      <c r="AQ24" s="245" t="n">
        <v>3</v>
      </c>
      <c r="AR24" s="245" t="n">
        <v>3</v>
      </c>
      <c r="AS24" s="245" t="n">
        <v>3</v>
      </c>
      <c r="AT24" s="245" t="n">
        <v>4</v>
      </c>
      <c r="AU24" s="245" t="n">
        <v>7</v>
      </c>
      <c r="AV24" s="245" t="n">
        <v>7</v>
      </c>
      <c r="AW24" s="245" t="n">
        <v>6</v>
      </c>
      <c r="AX24" s="245" t="n">
        <v>6</v>
      </c>
      <c r="AY24" s="245" t="n">
        <v>6</v>
      </c>
      <c r="AZ24" s="245" t="n">
        <v>6</v>
      </c>
      <c r="BA24" s="245" t="n">
        <v>6</v>
      </c>
      <c r="BB24" s="245" t="n">
        <v>6</v>
      </c>
      <c r="BC24" s="245" t="n">
        <v>6</v>
      </c>
      <c r="BD24" s="245" t="n">
        <v>6</v>
      </c>
      <c r="BE24" s="245" t="n">
        <v>6</v>
      </c>
      <c r="BF24" s="245" t="n">
        <v>6</v>
      </c>
      <c r="BG24" s="245" t="n">
        <v>6</v>
      </c>
      <c r="BH24" s="245" t="n">
        <v>6</v>
      </c>
      <c r="BI24" s="245" t="n">
        <v>6</v>
      </c>
      <c r="BJ24" s="245" t="n">
        <v>6</v>
      </c>
      <c r="BK24" s="245" t="n">
        <v>6</v>
      </c>
      <c r="BL24" s="245" t="n">
        <v>6</v>
      </c>
      <c r="BM24" s="245" t="n">
        <v>6</v>
      </c>
      <c r="BN24" s="245" t="n">
        <v>6</v>
      </c>
      <c r="BO24" s="245" t="n">
        <v>6</v>
      </c>
      <c r="BP24" s="245" t="n">
        <v>6</v>
      </c>
      <c r="BQ24" s="245" t="n">
        <v>6</v>
      </c>
      <c r="BR24" s="245" t="n">
        <v>6</v>
      </c>
      <c r="BS24" s="245" t="n">
        <v>5</v>
      </c>
      <c r="BT24" s="245" t="n">
        <v>5</v>
      </c>
      <c r="BU24" s="245" t="n">
        <v>6</v>
      </c>
      <c r="BV24" s="245" t="n">
        <v>5</v>
      </c>
      <c r="BW24" s="245" t="n">
        <v>4</v>
      </c>
      <c r="BX24" s="245" t="n">
        <v>4</v>
      </c>
      <c r="BY24" s="245" t="n">
        <v>3</v>
      </c>
      <c r="BZ24" s="245" t="n">
        <v>3</v>
      </c>
      <c r="CA24" s="245" t="n">
        <v>3</v>
      </c>
      <c r="CB24" s="245" t="n">
        <v>2</v>
      </c>
      <c r="CC24" s="245" t="n">
        <v>2</v>
      </c>
      <c r="CD24" s="245" t="n">
        <v>3</v>
      </c>
      <c r="CE24" s="245" t="n">
        <v>3</v>
      </c>
      <c r="CF24" s="245" t="n">
        <v>3</v>
      </c>
      <c r="CG24" s="245" t="n">
        <v>3</v>
      </c>
      <c r="CH24" s="245" t="n">
        <v>2</v>
      </c>
      <c r="CI24" s="245" t="n">
        <v>2</v>
      </c>
      <c r="CJ24" s="245" t="n">
        <v>2</v>
      </c>
      <c r="CK24" s="245" t="n">
        <v>2</v>
      </c>
      <c r="CL24" s="245" t="n">
        <v>2</v>
      </c>
      <c r="CM24" s="245" t="n">
        <v>2</v>
      </c>
      <c r="CN24" s="245" t="n">
        <v>2</v>
      </c>
      <c r="CO24" s="245" t="n">
        <v>2</v>
      </c>
      <c r="CP24" s="245" t="n">
        <v>2</v>
      </c>
      <c r="CQ24" s="245" t="n">
        <v>2</v>
      </c>
      <c r="CR24" s="324" t="n">
        <v>2</v>
      </c>
      <c r="CS24" s="245" t="n">
        <v>2</v>
      </c>
      <c r="CT24" s="245" t="n">
        <v>2</v>
      </c>
      <c r="CU24" s="245" t="n">
        <v>3</v>
      </c>
      <c r="CV24" s="245" t="n">
        <v>4</v>
      </c>
      <c r="CW24" s="245" t="n">
        <v>4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30">
        <f>SUMPRODUCT(E21:E24,$D21:$D24)</f>
        <v/>
      </c>
      <c r="F25" s="430">
        <f>SUMPRODUCT(F21:F24,$D21:$D24)</f>
        <v/>
      </c>
      <c r="G25" s="430">
        <f>SUMPRODUCT(G21:G24,$D21:$D24)</f>
        <v/>
      </c>
      <c r="H25" s="431" t="n"/>
      <c r="I25" s="431" t="n"/>
      <c r="J25" s="444" t="n"/>
      <c r="K25" s="94">
        <f>SUM(K21:K24)</f>
        <v/>
      </c>
      <c r="L25" s="94">
        <f>SUM(L21:L24)</f>
        <v/>
      </c>
      <c r="M25" s="94">
        <f>SUM(M21:M24)</f>
        <v/>
      </c>
      <c r="N25" s="94">
        <f>SUM(N21:N24)</f>
        <v/>
      </c>
      <c r="O25" s="94">
        <f>SUM(O21:O24)</f>
        <v/>
      </c>
      <c r="P25" s="94">
        <f>SUM(P21:P24)</f>
        <v/>
      </c>
      <c r="Q25" s="94">
        <f>SUM(Q21:Q24)</f>
        <v/>
      </c>
      <c r="R25" s="94">
        <f>SUM(R21:R24)</f>
        <v/>
      </c>
      <c r="S25" s="94">
        <f>SUM(S21:S24)</f>
        <v/>
      </c>
      <c r="T25" s="94">
        <f>SUM(T21:T24)</f>
        <v/>
      </c>
      <c r="U25" s="94">
        <f>SUM(U21:U24)</f>
        <v/>
      </c>
      <c r="V25" s="94">
        <f>SUM(V21:V24)</f>
        <v/>
      </c>
      <c r="W25" s="94">
        <f>SUM(W21:W24)</f>
        <v/>
      </c>
      <c r="X25" s="94">
        <f>SUM(X21:X24)</f>
        <v/>
      </c>
      <c r="Y25" s="94">
        <f>SUM(Y21:Y24)</f>
        <v/>
      </c>
      <c r="Z25" s="94">
        <f>SUM(Z21:Z24)</f>
        <v/>
      </c>
      <c r="AA25" s="94">
        <f>SUM(AA21:AA24)</f>
        <v/>
      </c>
      <c r="AB25" s="94">
        <f>SUM(AB21:AB24)</f>
        <v/>
      </c>
      <c r="AC25" s="94">
        <f>SUM(AC21:AC24)</f>
        <v/>
      </c>
      <c r="AD25" s="94">
        <f>SUM(AD21:AD24)</f>
        <v/>
      </c>
      <c r="AE25" s="94">
        <f>SUM(AE21:AE24)</f>
        <v/>
      </c>
      <c r="AF25" s="94">
        <f>SUM(AF21:AF24)</f>
        <v/>
      </c>
      <c r="AG25" s="94">
        <f>SUM(AG21:AG24)</f>
        <v/>
      </c>
      <c r="AH25" s="94">
        <f>SUM(AH21:AH24)</f>
        <v/>
      </c>
      <c r="AI25" s="94">
        <f>SUM(AI21:AI24)</f>
        <v/>
      </c>
      <c r="AJ25" s="94">
        <f>SUM(AJ21:AJ24)</f>
        <v/>
      </c>
      <c r="AK25" s="94">
        <f>SUM(AK21:AK24)</f>
        <v/>
      </c>
      <c r="AL25" s="94">
        <f>SUM(AL21:AL24)</f>
        <v/>
      </c>
      <c r="AM25" s="94">
        <f>SUM(AM21:AM24)</f>
        <v/>
      </c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97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ht="13.15" customFormat="1" customHeight="1" s="82">
      <c r="A26" s="76" t="inlineStr">
        <is>
          <t>Robotics Outpatient Center - Client ID H3271</t>
        </is>
      </c>
      <c r="B26" s="390" t="n"/>
      <c r="C26" s="78" t="n"/>
      <c r="D26" s="111" t="n"/>
      <c r="E26" s="391" t="n"/>
      <c r="F26" s="391" t="n"/>
      <c r="G26" s="392" t="n"/>
      <c r="H26" s="393" t="n"/>
      <c r="I26" s="393" t="n"/>
      <c r="J26" s="444" t="n"/>
      <c r="K26" s="111" t="n"/>
      <c r="L26" s="111" t="n"/>
      <c r="M26" s="111" t="n"/>
      <c r="N26" s="111" t="n"/>
      <c r="O26" s="111" t="n"/>
      <c r="P26" s="111" t="n"/>
      <c r="Q26" s="111" t="n"/>
      <c r="R26" s="111" t="n"/>
      <c r="S26" s="111" t="n"/>
      <c r="T26" s="111" t="n"/>
      <c r="U26" s="111" t="n"/>
      <c r="V26" s="111" t="n"/>
      <c r="W26" s="111" t="n"/>
      <c r="X26" s="111" t="n"/>
      <c r="Y26" s="111" t="n"/>
      <c r="Z26" s="111" t="n"/>
      <c r="AA26" s="111" t="n"/>
      <c r="AB26" s="111" t="n"/>
      <c r="AC26" s="111" t="n"/>
      <c r="AD26" s="111" t="n"/>
      <c r="AE26" s="111" t="n"/>
      <c r="AF26" s="111" t="n"/>
      <c r="AG26" s="111" t="n"/>
      <c r="AH26" s="111" t="n"/>
      <c r="AI26" s="111" t="n"/>
      <c r="AJ26" s="111" t="n"/>
      <c r="AK26" s="111" t="n"/>
      <c r="AL26" s="111" t="n"/>
      <c r="AM26" s="111" t="n"/>
      <c r="AN26" s="111" t="n"/>
      <c r="AO26" s="111" t="n"/>
      <c r="AP26" s="111" t="n"/>
      <c r="AQ26" s="111" t="n"/>
      <c r="AR26" s="111" t="n"/>
      <c r="AS26" s="111" t="n"/>
      <c r="AT26" s="111" t="n"/>
      <c r="AU26" s="111" t="n"/>
      <c r="AV26" s="111" t="n"/>
      <c r="AW26" s="111" t="n"/>
      <c r="AX26" s="111" t="n"/>
      <c r="AY26" s="111" t="n"/>
      <c r="AZ26" s="111" t="n"/>
      <c r="BA26" s="111" t="n"/>
      <c r="BC26" s="111" t="n"/>
      <c r="BD26" s="111" t="n"/>
      <c r="BE26" s="111" t="n"/>
      <c r="BF26" s="111" t="n"/>
      <c r="BG26" s="111" t="n"/>
      <c r="BH26" s="111" t="n"/>
      <c r="BI26" s="111" t="n"/>
      <c r="BJ26" s="111" t="n"/>
      <c r="BK26" s="111" t="n"/>
      <c r="BL26" s="111" t="n"/>
      <c r="BM26" s="111" t="n"/>
      <c r="BN26" s="111" t="n"/>
      <c r="BO26" s="111" t="n"/>
      <c r="BP26" s="111" t="n"/>
      <c r="BQ26" s="111" t="n"/>
      <c r="BR26" s="111" t="n"/>
      <c r="BS26" s="111" t="n"/>
      <c r="BT26" s="111" t="n"/>
      <c r="BU26" s="111" t="n"/>
      <c r="BV26" s="111" t="n"/>
      <c r="BW26" s="111" t="n"/>
      <c r="BX26" s="111" t="n"/>
      <c r="BY26" s="111" t="n"/>
      <c r="BZ26" s="111" t="n"/>
      <c r="CA26" s="111" t="n"/>
      <c r="CB26" s="111" t="n"/>
      <c r="CC26" s="111" t="n"/>
      <c r="CD26" s="111" t="n"/>
      <c r="CE26" s="111" t="n"/>
      <c r="CF26" s="111" t="n"/>
      <c r="CG26" s="111" t="n"/>
      <c r="CH26" s="111" t="n"/>
      <c r="CI26" s="111" t="n"/>
      <c r="CJ26" s="111" t="n"/>
      <c r="CK26" s="111" t="n"/>
      <c r="CL26" s="111" t="n"/>
      <c r="CM26" s="111" t="n"/>
      <c r="CN26" s="111" t="n"/>
      <c r="CO26" s="111" t="n"/>
      <c r="CP26" s="111" t="n"/>
      <c r="CQ26" s="111" t="n"/>
      <c r="CR26" s="111" t="n"/>
      <c r="CS26" s="111" t="n"/>
      <c r="CT26" s="111" t="n"/>
      <c r="CU26" s="111" t="n"/>
      <c r="CV26" s="111" t="n"/>
      <c r="CW26" s="111" t="n"/>
    </row>
    <row r="27" ht="13.15" customFormat="1" customHeight="1" s="315">
      <c r="A27" s="64" t="inlineStr">
        <is>
          <t>PRIME EPO PLAN (Self-Insured)</t>
        </is>
      </c>
      <c r="B27" s="394">
        <f>Legacy!E28</f>
        <v/>
      </c>
      <c r="C27" s="246" t="inlineStr">
        <is>
          <t>EE</t>
        </is>
      </c>
      <c r="D27" s="244" t="n">
        <v>0</v>
      </c>
      <c r="E27" s="395" t="n">
        <v>671</v>
      </c>
      <c r="F27" s="396">
        <f>+E27-G27</f>
        <v/>
      </c>
      <c r="G27" s="396" t="n">
        <v>54.17</v>
      </c>
      <c r="H27" s="397">
        <f>+"Total:"&amp;TEXT(E27/I27-1,"0.00%")&amp;"/ EE:"&amp;TEXT(G27/J27-1,"0.00%")</f>
        <v/>
      </c>
      <c r="I27" s="397">
        <f>+[2]Centinela!E27</f>
        <v/>
      </c>
      <c r="J27" s="397">
        <f>+[2]Centinela!G27</f>
        <v/>
      </c>
      <c r="K27" s="244" t="n">
        <v>332</v>
      </c>
      <c r="L27" s="244" t="n">
        <v>323</v>
      </c>
      <c r="M27" s="244" t="n">
        <v>325</v>
      </c>
      <c r="N27" s="244" t="n">
        <v>320</v>
      </c>
      <c r="O27" s="244" t="n">
        <v>321</v>
      </c>
      <c r="P27" s="244" t="n">
        <v>311</v>
      </c>
      <c r="Q27" s="244" t="n">
        <v>310</v>
      </c>
      <c r="R27" s="244" t="n">
        <v>315</v>
      </c>
      <c r="S27" s="244" t="n">
        <v>314</v>
      </c>
      <c r="T27" s="244" t="n">
        <v>312</v>
      </c>
      <c r="U27" s="244" t="n">
        <v>315</v>
      </c>
      <c r="V27" s="244" t="n">
        <v>316</v>
      </c>
      <c r="W27" s="244" t="n">
        <v>352</v>
      </c>
      <c r="X27" s="244" t="n">
        <v>351</v>
      </c>
      <c r="Y27" s="244" t="n">
        <v>352</v>
      </c>
      <c r="Z27" s="244" t="n">
        <v>350</v>
      </c>
      <c r="AA27" s="244" t="n">
        <v>354</v>
      </c>
      <c r="AB27" s="244" t="n">
        <v>349</v>
      </c>
      <c r="AC27" s="244" t="n">
        <v>370</v>
      </c>
      <c r="AD27" s="244" t="n">
        <v>371</v>
      </c>
      <c r="AE27" s="244" t="n">
        <v>361</v>
      </c>
      <c r="AF27" s="244" t="n">
        <v>360</v>
      </c>
      <c r="AG27" s="244" t="n">
        <v>348</v>
      </c>
      <c r="AH27" s="244" t="n">
        <v>344</v>
      </c>
      <c r="AI27" s="244" t="n">
        <v>344</v>
      </c>
      <c r="AJ27" s="244" t="n">
        <v>351</v>
      </c>
      <c r="AK27" s="244" t="n">
        <v>337</v>
      </c>
      <c r="AL27" s="244" t="n">
        <v>336</v>
      </c>
      <c r="AM27" s="244" t="n">
        <v>324</v>
      </c>
      <c r="AN27" s="244" t="n">
        <v>327</v>
      </c>
      <c r="AO27" s="244" t="n">
        <v>320</v>
      </c>
      <c r="AP27" s="244" t="n">
        <v>322</v>
      </c>
      <c r="AQ27" s="244" t="n">
        <v>321</v>
      </c>
      <c r="AR27" s="244" t="n">
        <v>319</v>
      </c>
      <c r="AS27" s="244" t="n">
        <v>306</v>
      </c>
      <c r="AT27" s="244" t="n">
        <v>308</v>
      </c>
      <c r="AU27" s="244" t="n">
        <v>413</v>
      </c>
      <c r="AV27" s="244" t="n">
        <v>410</v>
      </c>
      <c r="AW27" s="244" t="n">
        <v>386</v>
      </c>
      <c r="AX27" s="244" t="n">
        <v>387</v>
      </c>
      <c r="AY27" s="244" t="n">
        <v>392</v>
      </c>
      <c r="AZ27" s="244" t="n">
        <v>390</v>
      </c>
      <c r="BA27" s="244" t="n">
        <v>390</v>
      </c>
      <c r="BB27" s="244" t="n">
        <v>397</v>
      </c>
      <c r="BC27" s="244" t="n">
        <v>399</v>
      </c>
      <c r="BD27" s="244" t="n">
        <v>385</v>
      </c>
      <c r="BE27" s="244" t="n">
        <v>370</v>
      </c>
      <c r="BF27" s="244" t="n">
        <v>355</v>
      </c>
      <c r="BG27" s="244" t="n">
        <v>377</v>
      </c>
      <c r="BH27" s="244" t="n">
        <v>378</v>
      </c>
      <c r="BI27" s="244" t="n">
        <v>356</v>
      </c>
      <c r="BJ27" s="244" t="n">
        <v>356</v>
      </c>
      <c r="BK27" s="244" t="n">
        <v>355</v>
      </c>
      <c r="BL27" s="244" t="n">
        <v>362</v>
      </c>
      <c r="BM27" s="244" t="n">
        <v>342</v>
      </c>
      <c r="BN27" s="244" t="n">
        <v>341</v>
      </c>
      <c r="BO27" s="244" t="n">
        <v>352</v>
      </c>
      <c r="BP27" s="244" t="n">
        <v>343</v>
      </c>
      <c r="BQ27" s="244" t="n">
        <v>335</v>
      </c>
      <c r="BR27" s="244" t="n">
        <v>327</v>
      </c>
      <c r="BS27" s="244" t="n">
        <v>358</v>
      </c>
      <c r="BT27" s="244" t="n">
        <v>353</v>
      </c>
      <c r="BU27" s="244" t="n">
        <v>348</v>
      </c>
      <c r="BV27" s="244" t="n">
        <v>348</v>
      </c>
      <c r="BW27" s="244" t="n">
        <v>323</v>
      </c>
      <c r="BX27" s="244" t="n">
        <v>325</v>
      </c>
      <c r="BY27" s="244" t="n">
        <v>330</v>
      </c>
      <c r="BZ27" s="244" t="n">
        <v>333</v>
      </c>
      <c r="CA27" s="244" t="n">
        <v>332</v>
      </c>
      <c r="CB27" s="244" t="n">
        <v>1</v>
      </c>
      <c r="CC27" s="244" t="n">
        <v>1</v>
      </c>
      <c r="CD27" s="244" t="n">
        <v>1</v>
      </c>
      <c r="CE27" s="244" t="n">
        <v>1</v>
      </c>
      <c r="CF27" s="244" t="n">
        <v>1</v>
      </c>
      <c r="CG27" s="244" t="n">
        <v>1</v>
      </c>
      <c r="CH27" s="244" t="n">
        <v>1</v>
      </c>
      <c r="CI27" s="244" t="n">
        <v>1</v>
      </c>
      <c r="CJ27" s="244" t="n">
        <v>1</v>
      </c>
      <c r="CK27" s="244" t="n">
        <v>1</v>
      </c>
      <c r="CL27" s="244" t="n">
        <v>1</v>
      </c>
      <c r="CM27" s="244" t="n">
        <v>1</v>
      </c>
      <c r="CN27" s="244" t="n">
        <v>1</v>
      </c>
      <c r="CO27" s="244" t="n">
        <v>1</v>
      </c>
      <c r="CP27" s="244" t="n">
        <v>1</v>
      </c>
      <c r="CQ27" s="244" t="n">
        <v>1</v>
      </c>
      <c r="CR27" s="323" t="n">
        <v>1</v>
      </c>
      <c r="CS27" s="244" t="n">
        <v>1</v>
      </c>
      <c r="CT27" s="244" t="n">
        <v>0</v>
      </c>
      <c r="CU27" s="244" t="n">
        <v>0</v>
      </c>
      <c r="CV27" s="244" t="n">
        <v>0</v>
      </c>
      <c r="CW27" s="244" t="n">
        <v>0</v>
      </c>
    </row>
    <row r="28" ht="13.15" customFormat="1" customHeight="1" s="315">
      <c r="A28" s="22" t="n"/>
      <c r="B28" s="398" t="n"/>
      <c r="C28" s="246" t="inlineStr">
        <is>
          <t>EE &amp; Spouse</t>
        </is>
      </c>
      <c r="D28" s="244" t="n">
        <v>0</v>
      </c>
      <c r="E28" s="395" t="n">
        <v>1409.16</v>
      </c>
      <c r="F28" s="396">
        <f>+E28-G28</f>
        <v/>
      </c>
      <c r="G28" s="396" t="n">
        <v>137.41</v>
      </c>
      <c r="H28" s="397">
        <f>+"Total:"&amp;TEXT(E28/I28-1,"0.00%")&amp;"/ EE:"&amp;TEXT(G28/J28-1,"0.00%")</f>
        <v/>
      </c>
      <c r="I28" s="397">
        <f>+[2]Centinela!E28</f>
        <v/>
      </c>
      <c r="J28" s="397">
        <f>+[2]Centinela!G28</f>
        <v/>
      </c>
      <c r="K28" s="244" t="n">
        <v>72</v>
      </c>
      <c r="L28" s="244" t="n">
        <v>74</v>
      </c>
      <c r="M28" s="244" t="n">
        <v>75</v>
      </c>
      <c r="N28" s="244" t="n">
        <v>78</v>
      </c>
      <c r="O28" s="244" t="n">
        <v>77</v>
      </c>
      <c r="P28" s="244" t="n">
        <v>76</v>
      </c>
      <c r="Q28" s="244" t="n">
        <v>77</v>
      </c>
      <c r="R28" s="244" t="n">
        <v>76</v>
      </c>
      <c r="S28" s="244" t="n">
        <v>78</v>
      </c>
      <c r="T28" s="244" t="n">
        <v>80</v>
      </c>
      <c r="U28" s="244" t="n">
        <v>82</v>
      </c>
      <c r="V28" s="244" t="n">
        <v>80</v>
      </c>
      <c r="W28" s="244" t="n">
        <v>78</v>
      </c>
      <c r="X28" s="244" t="n">
        <v>78</v>
      </c>
      <c r="Y28" s="244" t="n">
        <v>77</v>
      </c>
      <c r="Z28" s="244" t="n">
        <v>79</v>
      </c>
      <c r="AA28" s="244" t="n">
        <v>79</v>
      </c>
      <c r="AB28" s="244" t="n">
        <v>77</v>
      </c>
      <c r="AC28" s="244" t="n">
        <v>78</v>
      </c>
      <c r="AD28" s="244" t="n">
        <v>78</v>
      </c>
      <c r="AE28" s="244" t="n">
        <v>81</v>
      </c>
      <c r="AF28" s="244" t="n">
        <v>81</v>
      </c>
      <c r="AG28" s="244" t="n">
        <v>77</v>
      </c>
      <c r="AH28" s="244" t="n">
        <v>76</v>
      </c>
      <c r="AI28" s="244" t="n">
        <v>81</v>
      </c>
      <c r="AJ28" s="244" t="n">
        <v>83</v>
      </c>
      <c r="AK28" s="244" t="n">
        <v>84</v>
      </c>
      <c r="AL28" s="244" t="n">
        <v>84</v>
      </c>
      <c r="AM28" s="244" t="n">
        <v>82</v>
      </c>
      <c r="AN28" s="244" t="n">
        <v>83</v>
      </c>
      <c r="AO28" s="244" t="n">
        <v>83</v>
      </c>
      <c r="AP28" s="244" t="n">
        <v>83</v>
      </c>
      <c r="AQ28" s="244" t="n">
        <v>79</v>
      </c>
      <c r="AR28" s="244" t="n">
        <v>78</v>
      </c>
      <c r="AS28" s="244" t="n">
        <v>74</v>
      </c>
      <c r="AT28" s="244" t="n">
        <v>73</v>
      </c>
      <c r="AU28" s="244" t="n">
        <v>79</v>
      </c>
      <c r="AV28" s="244" t="n">
        <v>79</v>
      </c>
      <c r="AW28" s="244" t="n">
        <v>79</v>
      </c>
      <c r="AX28" s="244" t="n">
        <v>78</v>
      </c>
      <c r="AY28" s="244" t="n">
        <v>77</v>
      </c>
      <c r="AZ28" s="244" t="n">
        <v>78</v>
      </c>
      <c r="BA28" s="244" t="n">
        <v>78</v>
      </c>
      <c r="BB28" s="244" t="n">
        <v>80</v>
      </c>
      <c r="BC28" s="244" t="n">
        <v>83</v>
      </c>
      <c r="BD28" s="244" t="n">
        <v>82</v>
      </c>
      <c r="BE28" s="244" t="n">
        <v>81</v>
      </c>
      <c r="BF28" s="244" t="n">
        <v>85</v>
      </c>
      <c r="BG28" s="244" t="n">
        <v>86</v>
      </c>
      <c r="BH28" s="244" t="n">
        <v>88</v>
      </c>
      <c r="BI28" s="244" t="n">
        <v>84</v>
      </c>
      <c r="BJ28" s="244" t="n">
        <v>79</v>
      </c>
      <c r="BK28" s="244" t="n">
        <v>78</v>
      </c>
      <c r="BL28" s="244" t="n">
        <v>79</v>
      </c>
      <c r="BM28" s="244" t="n">
        <v>77</v>
      </c>
      <c r="BN28" s="244" t="n">
        <v>74</v>
      </c>
      <c r="BO28" s="244" t="n">
        <v>74</v>
      </c>
      <c r="BP28" s="244" t="n">
        <v>71</v>
      </c>
      <c r="BQ28" s="244" t="n">
        <v>73</v>
      </c>
      <c r="BR28" s="244" t="n">
        <v>74</v>
      </c>
      <c r="BS28" s="244" t="n">
        <v>71</v>
      </c>
      <c r="BT28" s="244" t="n">
        <v>72</v>
      </c>
      <c r="BU28" s="244" t="n">
        <v>71</v>
      </c>
      <c r="BV28" s="244" t="n">
        <v>70</v>
      </c>
      <c r="BW28" s="244" t="n">
        <v>68</v>
      </c>
      <c r="BX28" s="244" t="n">
        <v>71</v>
      </c>
      <c r="BY28" s="244" t="n">
        <v>68</v>
      </c>
      <c r="BZ28" s="244" t="n">
        <v>67</v>
      </c>
      <c r="CA28" s="244" t="n">
        <v>69</v>
      </c>
      <c r="CB28" s="244" t="n">
        <v>0</v>
      </c>
      <c r="CC28" s="244" t="n">
        <v>0</v>
      </c>
      <c r="CD28" s="244" t="n">
        <v>0</v>
      </c>
      <c r="CE28" s="244" t="n">
        <v>0</v>
      </c>
      <c r="CF28" s="244" t="n">
        <v>0</v>
      </c>
      <c r="CG28" s="244" t="n">
        <v>0</v>
      </c>
      <c r="CH28" s="244" t="n">
        <v>0</v>
      </c>
      <c r="CI28" s="244" t="n">
        <v>0</v>
      </c>
      <c r="CJ28" s="244" t="n">
        <v>0</v>
      </c>
      <c r="CK28" s="244" t="n">
        <v>0</v>
      </c>
      <c r="CL28" s="244" t="n">
        <v>0</v>
      </c>
      <c r="CM28" s="244" t="n">
        <v>0</v>
      </c>
      <c r="CN28" s="244" t="n">
        <v>0</v>
      </c>
      <c r="CO28" s="244" t="n">
        <v>0</v>
      </c>
      <c r="CP28" s="244" t="n">
        <v>0</v>
      </c>
      <c r="CQ28" s="244" t="n">
        <v>0</v>
      </c>
      <c r="CR28" s="323" t="n">
        <v>0</v>
      </c>
      <c r="CS28" s="244" t="n">
        <v>0</v>
      </c>
      <c r="CT28" s="244" t="n">
        <v>0</v>
      </c>
      <c r="CU28" s="244" t="n">
        <v>0</v>
      </c>
      <c r="CV28" s="244" t="n">
        <v>0</v>
      </c>
      <c r="CW28" s="244" t="n">
        <v>0</v>
      </c>
    </row>
    <row r="29" ht="13.15" customFormat="1" customHeight="1" s="315">
      <c r="A29" s="22" t="n"/>
      <c r="B29" s="398" t="n"/>
      <c r="C29" s="246" t="inlineStr">
        <is>
          <t>EE &amp; Child(ren)</t>
        </is>
      </c>
      <c r="D29" s="244" t="n">
        <v>0</v>
      </c>
      <c r="E29" s="395" t="n">
        <v>1268.22</v>
      </c>
      <c r="F29" s="396">
        <f>+E29-G29</f>
        <v/>
      </c>
      <c r="G29" s="396" t="n">
        <v>112.43</v>
      </c>
      <c r="H29" s="397">
        <f>+"Total:"&amp;TEXT(E29/I29-1,"0.00%")&amp;"/ EE:"&amp;TEXT(G29/J29-1,"0.00%")</f>
        <v/>
      </c>
      <c r="I29" s="397">
        <f>+[2]Centinela!E29</f>
        <v/>
      </c>
      <c r="J29" s="397">
        <f>+[2]Centinela!G29</f>
        <v/>
      </c>
      <c r="K29" s="244" t="n">
        <v>120</v>
      </c>
      <c r="L29" s="244" t="n">
        <v>115</v>
      </c>
      <c r="M29" s="244" t="n">
        <v>115</v>
      </c>
      <c r="N29" s="244" t="n">
        <v>114</v>
      </c>
      <c r="O29" s="244" t="n">
        <v>111</v>
      </c>
      <c r="P29" s="244" t="n">
        <v>111</v>
      </c>
      <c r="Q29" s="244" t="n">
        <v>113</v>
      </c>
      <c r="R29" s="244" t="n">
        <v>113</v>
      </c>
      <c r="S29" s="244" t="n">
        <v>112</v>
      </c>
      <c r="T29" s="244" t="n">
        <v>111</v>
      </c>
      <c r="U29" s="244" t="n">
        <v>106</v>
      </c>
      <c r="V29" s="244" t="n">
        <v>105</v>
      </c>
      <c r="W29" s="244" t="n">
        <v>101</v>
      </c>
      <c r="X29" s="244" t="n">
        <v>102</v>
      </c>
      <c r="Y29" s="244" t="n">
        <v>104</v>
      </c>
      <c r="Z29" s="244" t="n">
        <v>105</v>
      </c>
      <c r="AA29" s="244" t="n">
        <v>103</v>
      </c>
      <c r="AB29" s="244" t="n">
        <v>102</v>
      </c>
      <c r="AC29" s="244" t="n">
        <v>104</v>
      </c>
      <c r="AD29" s="244" t="n">
        <v>104</v>
      </c>
      <c r="AE29" s="244" t="n">
        <v>97</v>
      </c>
      <c r="AF29" s="244" t="n">
        <v>97</v>
      </c>
      <c r="AG29" s="244" t="n">
        <v>97</v>
      </c>
      <c r="AH29" s="244" t="n">
        <v>95</v>
      </c>
      <c r="AI29" s="244" t="n">
        <v>108</v>
      </c>
      <c r="AJ29" s="244" t="n">
        <v>105</v>
      </c>
      <c r="AK29" s="244" t="n">
        <v>109</v>
      </c>
      <c r="AL29" s="244" t="n">
        <v>107</v>
      </c>
      <c r="AM29" s="244" t="n">
        <v>106</v>
      </c>
      <c r="AN29" s="244" t="n">
        <v>107</v>
      </c>
      <c r="AO29" s="244" t="n">
        <v>106</v>
      </c>
      <c r="AP29" s="244" t="n">
        <v>103</v>
      </c>
      <c r="AQ29" s="244" t="n">
        <v>105</v>
      </c>
      <c r="AR29" s="244" t="n">
        <v>107</v>
      </c>
      <c r="AS29" s="244" t="n">
        <v>105</v>
      </c>
      <c r="AT29" s="244" t="n">
        <v>106</v>
      </c>
      <c r="AU29" s="244" t="n">
        <v>123</v>
      </c>
      <c r="AV29" s="244" t="n">
        <v>122</v>
      </c>
      <c r="AW29" s="244" t="n">
        <v>125</v>
      </c>
      <c r="AX29" s="244" t="n">
        <v>122</v>
      </c>
      <c r="AY29" s="244" t="n">
        <v>117</v>
      </c>
      <c r="AZ29" s="244" t="n">
        <v>116</v>
      </c>
      <c r="BA29" s="244" t="n">
        <v>115</v>
      </c>
      <c r="BB29" s="244" t="n">
        <v>114</v>
      </c>
      <c r="BC29" s="244" t="n">
        <v>116</v>
      </c>
      <c r="BD29" s="244" t="n">
        <v>115</v>
      </c>
      <c r="BE29" s="244" t="n">
        <v>110</v>
      </c>
      <c r="BF29" s="244" t="n">
        <v>106</v>
      </c>
      <c r="BG29" s="244" t="n">
        <v>110</v>
      </c>
      <c r="BH29" s="244" t="n">
        <v>111</v>
      </c>
      <c r="BI29" s="244" t="n">
        <v>110</v>
      </c>
      <c r="BJ29" s="244" t="n">
        <v>110</v>
      </c>
      <c r="BK29" s="244" t="n">
        <v>109</v>
      </c>
      <c r="BL29" s="244" t="n">
        <v>108</v>
      </c>
      <c r="BM29" s="244" t="n">
        <v>101</v>
      </c>
      <c r="BN29" s="244" t="n">
        <v>101</v>
      </c>
      <c r="BO29" s="244" t="n">
        <v>98</v>
      </c>
      <c r="BP29" s="244" t="n">
        <v>103</v>
      </c>
      <c r="BQ29" s="244" t="n">
        <v>99</v>
      </c>
      <c r="BR29" s="244" t="n">
        <v>93</v>
      </c>
      <c r="BS29" s="244" t="n">
        <v>110</v>
      </c>
      <c r="BT29" s="244" t="n">
        <v>104</v>
      </c>
      <c r="BU29" s="244" t="n">
        <v>100</v>
      </c>
      <c r="BV29" s="244" t="n">
        <v>105</v>
      </c>
      <c r="BW29" s="244" t="n">
        <v>96</v>
      </c>
      <c r="BX29" s="244" t="n">
        <v>95</v>
      </c>
      <c r="BY29" s="244" t="n">
        <v>99</v>
      </c>
      <c r="BZ29" s="244" t="n">
        <v>96</v>
      </c>
      <c r="CA29" s="244" t="n">
        <v>93</v>
      </c>
      <c r="CB29" s="244" t="n">
        <v>0</v>
      </c>
      <c r="CC29" s="244" t="n">
        <v>0</v>
      </c>
      <c r="CD29" s="244" t="n">
        <v>0</v>
      </c>
      <c r="CE29" s="244" t="n">
        <v>0</v>
      </c>
      <c r="CF29" s="244" t="n">
        <v>0</v>
      </c>
      <c r="CG29" s="244" t="n">
        <v>0</v>
      </c>
      <c r="CH29" s="244" t="n">
        <v>0</v>
      </c>
      <c r="CI29" s="244" t="n">
        <v>0</v>
      </c>
      <c r="CJ29" s="244" t="n">
        <v>0</v>
      </c>
      <c r="CK29" s="244" t="n">
        <v>0</v>
      </c>
      <c r="CL29" s="244" t="n">
        <v>0</v>
      </c>
      <c r="CM29" s="244" t="n">
        <v>0</v>
      </c>
      <c r="CN29" s="244" t="n">
        <v>0</v>
      </c>
      <c r="CO29" s="244" t="n">
        <v>0</v>
      </c>
      <c r="CP29" s="244" t="n">
        <v>0</v>
      </c>
      <c r="CQ29" s="244" t="n">
        <v>0</v>
      </c>
      <c r="CR29" s="323" t="n">
        <v>0</v>
      </c>
      <c r="CS29" s="244" t="n">
        <v>0</v>
      </c>
      <c r="CT29" s="244" t="n">
        <v>0</v>
      </c>
      <c r="CU29" s="244" t="n">
        <v>0</v>
      </c>
      <c r="CV29" s="244" t="n">
        <v>0</v>
      </c>
      <c r="CW29" s="244" t="n">
        <v>0</v>
      </c>
    </row>
    <row r="30" ht="13.15" customFormat="1" customHeight="1" s="315">
      <c r="A30" s="22" t="n"/>
      <c r="B30" s="398" t="n"/>
      <c r="C30" s="246" t="inlineStr">
        <is>
          <t>EE &amp; Family</t>
        </is>
      </c>
      <c r="D30" s="245" t="n">
        <v>0</v>
      </c>
      <c r="E30" s="399" t="n">
        <v>2113.73</v>
      </c>
      <c r="F30" s="400">
        <f>+E30-G30</f>
        <v/>
      </c>
      <c r="G30" s="400" t="n">
        <v>281.07</v>
      </c>
      <c r="H30" s="397">
        <f>+"Total:"&amp;TEXT(E30/I30-1,"0.00%")&amp;"/ EE:"&amp;TEXT(G30/J30-1,"0.00%")</f>
        <v/>
      </c>
      <c r="I30" s="397">
        <f>+[2]Centinela!E30</f>
        <v/>
      </c>
      <c r="J30" s="397">
        <f>+[2]Centinela!G30</f>
        <v/>
      </c>
      <c r="K30" s="245" t="n">
        <v>122</v>
      </c>
      <c r="L30" s="245" t="n">
        <v>121</v>
      </c>
      <c r="M30" s="245" t="n">
        <v>118</v>
      </c>
      <c r="N30" s="245" t="n">
        <v>119</v>
      </c>
      <c r="O30" s="245" t="n">
        <v>117</v>
      </c>
      <c r="P30" s="245" t="n">
        <v>117</v>
      </c>
      <c r="Q30" s="245" t="n">
        <v>117</v>
      </c>
      <c r="R30" s="245" t="n">
        <v>115</v>
      </c>
      <c r="S30" s="245" t="n">
        <v>112</v>
      </c>
      <c r="T30" s="245" t="n">
        <v>110</v>
      </c>
      <c r="U30" s="245" t="n">
        <v>108</v>
      </c>
      <c r="V30" s="245" t="n">
        <v>106</v>
      </c>
      <c r="W30" s="245" t="n">
        <v>100</v>
      </c>
      <c r="X30" s="245" t="n">
        <v>101</v>
      </c>
      <c r="Y30" s="245" t="n">
        <v>100</v>
      </c>
      <c r="Z30" s="245" t="n">
        <v>98</v>
      </c>
      <c r="AA30" s="245" t="n">
        <v>100</v>
      </c>
      <c r="AB30" s="245" t="n">
        <v>98</v>
      </c>
      <c r="AC30" s="245" t="n">
        <v>102</v>
      </c>
      <c r="AD30" s="245" t="n">
        <v>101</v>
      </c>
      <c r="AE30" s="245" t="n">
        <v>96</v>
      </c>
      <c r="AF30" s="245" t="n">
        <v>96</v>
      </c>
      <c r="AG30" s="245" t="n">
        <v>93</v>
      </c>
      <c r="AH30" s="245" t="n">
        <v>93</v>
      </c>
      <c r="AI30" s="245" t="n">
        <v>98</v>
      </c>
      <c r="AJ30" s="245" t="n">
        <v>94</v>
      </c>
      <c r="AK30" s="245" t="n">
        <v>92</v>
      </c>
      <c r="AL30" s="245" t="n">
        <v>92</v>
      </c>
      <c r="AM30" s="245" t="n">
        <v>92</v>
      </c>
      <c r="AN30" s="245" t="n">
        <v>91</v>
      </c>
      <c r="AO30" s="245" t="n">
        <v>90</v>
      </c>
      <c r="AP30" s="245" t="n">
        <v>87</v>
      </c>
      <c r="AQ30" s="245" t="n">
        <v>90</v>
      </c>
      <c r="AR30" s="245" t="n">
        <v>89</v>
      </c>
      <c r="AS30" s="245" t="n">
        <v>89</v>
      </c>
      <c r="AT30" s="245" t="n">
        <v>88</v>
      </c>
      <c r="AU30" s="245" t="n">
        <v>96</v>
      </c>
      <c r="AV30" s="245" t="n">
        <v>97</v>
      </c>
      <c r="AW30" s="245" t="n">
        <v>98</v>
      </c>
      <c r="AX30" s="245" t="n">
        <v>103</v>
      </c>
      <c r="AY30" s="245" t="n">
        <v>104</v>
      </c>
      <c r="AZ30" s="245" t="n">
        <v>101</v>
      </c>
      <c r="BA30" s="245" t="n">
        <v>99</v>
      </c>
      <c r="BB30" s="245" t="n">
        <v>100</v>
      </c>
      <c r="BC30" s="245" t="n">
        <v>96</v>
      </c>
      <c r="BD30" s="245" t="n">
        <v>94</v>
      </c>
      <c r="BE30" s="245" t="n">
        <v>93</v>
      </c>
      <c r="BF30" s="245" t="n">
        <v>95</v>
      </c>
      <c r="BG30" s="245" t="n">
        <v>98</v>
      </c>
      <c r="BH30" s="245" t="n">
        <v>98</v>
      </c>
      <c r="BI30" s="245" t="n">
        <v>96</v>
      </c>
      <c r="BJ30" s="245" t="n">
        <v>94</v>
      </c>
      <c r="BK30" s="245" t="n">
        <v>94</v>
      </c>
      <c r="BL30" s="245" t="n">
        <v>93</v>
      </c>
      <c r="BM30" s="245" t="n">
        <v>88</v>
      </c>
      <c r="BN30" s="245" t="n">
        <v>84</v>
      </c>
      <c r="BO30" s="245" t="n">
        <v>82</v>
      </c>
      <c r="BP30" s="245" t="n">
        <v>80</v>
      </c>
      <c r="BQ30" s="245" t="n">
        <v>81</v>
      </c>
      <c r="BR30" s="245" t="n">
        <v>78</v>
      </c>
      <c r="BS30" s="245" t="n">
        <v>77</v>
      </c>
      <c r="BT30" s="245" t="n">
        <v>77</v>
      </c>
      <c r="BU30" s="245" t="n">
        <v>78</v>
      </c>
      <c r="BV30" s="245" t="n">
        <v>79</v>
      </c>
      <c r="BW30" s="245" t="n">
        <v>76</v>
      </c>
      <c r="BX30" s="245" t="n">
        <v>76</v>
      </c>
      <c r="BY30" s="245" t="n">
        <v>74</v>
      </c>
      <c r="BZ30" s="245" t="n">
        <v>73</v>
      </c>
      <c r="CA30" s="245" t="n">
        <v>78</v>
      </c>
      <c r="CB30" s="245" t="n">
        <v>0</v>
      </c>
      <c r="CC30" s="245" t="n">
        <v>0</v>
      </c>
      <c r="CD30" s="245" t="n">
        <v>0</v>
      </c>
      <c r="CE30" s="245" t="n">
        <v>0</v>
      </c>
      <c r="CF30" s="245" t="n">
        <v>0</v>
      </c>
      <c r="CG30" s="245" t="n">
        <v>0</v>
      </c>
      <c r="CH30" s="245" t="n">
        <v>0</v>
      </c>
      <c r="CI30" s="245" t="n">
        <v>0</v>
      </c>
      <c r="CJ30" s="245" t="n">
        <v>0</v>
      </c>
      <c r="CK30" s="245" t="n">
        <v>0</v>
      </c>
      <c r="CL30" s="245" t="n">
        <v>0</v>
      </c>
      <c r="CM30" s="245" t="n">
        <v>0</v>
      </c>
      <c r="CN30" s="245" t="n">
        <v>0</v>
      </c>
      <c r="CO30" s="245" t="n">
        <v>0</v>
      </c>
      <c r="CP30" s="245" t="n">
        <v>0</v>
      </c>
      <c r="CQ30" s="245" t="n">
        <v>0</v>
      </c>
      <c r="CR30" s="324" t="n">
        <v>0</v>
      </c>
      <c r="CS30" s="245" t="n">
        <v>0</v>
      </c>
      <c r="CT30" s="245" t="n">
        <v>0</v>
      </c>
      <c r="CU30" s="245" t="n">
        <v>0</v>
      </c>
      <c r="CV30" s="245" t="n">
        <v>0</v>
      </c>
      <c r="CW30" s="245" t="n">
        <v>0</v>
      </c>
    </row>
    <row r="31" ht="13.15" customFormat="1" customHeight="1" s="315">
      <c r="A31" s="20" t="n"/>
      <c r="B31" s="398" t="n"/>
      <c r="C31" s="69" t="inlineStr">
        <is>
          <t>Estimated Monthly Premium</t>
        </is>
      </c>
      <c r="D31" s="94">
        <f>SUM(D27:D30)</f>
        <v/>
      </c>
      <c r="E31" s="401">
        <f>SUMPRODUCT(E27:E30,$D27:$D30)</f>
        <v/>
      </c>
      <c r="F31" s="401">
        <f>SUMPRODUCT(F27:F30,$D27:$D30)</f>
        <v/>
      </c>
      <c r="G31" s="401">
        <f>SUMPRODUCT(G27:G30,$D27:$D30)</f>
        <v/>
      </c>
      <c r="H31" s="397" t="n"/>
      <c r="I31" s="402" t="n"/>
      <c r="J31" s="444" t="n"/>
      <c r="K31" s="94">
        <f>SUM(K27:K30)</f>
        <v/>
      </c>
      <c r="L31" s="94">
        <f>SUM(L27:L30)</f>
        <v/>
      </c>
      <c r="M31" s="94">
        <f>SUM(M27:M30)</f>
        <v/>
      </c>
      <c r="N31" s="94">
        <f>SUM(N27:N30)</f>
        <v/>
      </c>
      <c r="O31" s="94">
        <f>SUM(O27:O30)</f>
        <v/>
      </c>
      <c r="P31" s="94">
        <f>SUM(P27:P30)</f>
        <v/>
      </c>
      <c r="Q31" s="94">
        <f>SUM(Q27:Q30)</f>
        <v/>
      </c>
      <c r="R31" s="94">
        <f>SUM(R27:R30)</f>
        <v/>
      </c>
      <c r="S31" s="94">
        <f>SUM(S27:S30)</f>
        <v/>
      </c>
      <c r="T31" s="94">
        <f>SUM(T27:T30)</f>
        <v/>
      </c>
      <c r="U31" s="94">
        <f>SUM(U27:U30)</f>
        <v/>
      </c>
      <c r="V31" s="94">
        <f>SUM(V27:V30)</f>
        <v/>
      </c>
      <c r="W31" s="94">
        <f>SUM(W27:W30)</f>
        <v/>
      </c>
      <c r="X31" s="94">
        <f>SUM(X27:X30)</f>
        <v/>
      </c>
      <c r="Y31" s="94">
        <f>SUM(Y27:Y30)</f>
        <v/>
      </c>
      <c r="Z31" s="94">
        <f>SUM(Z27:Z30)</f>
        <v/>
      </c>
      <c r="AA31" s="94">
        <f>SUM(AA27:AA30)</f>
        <v/>
      </c>
      <c r="AB31" s="94">
        <f>SUM(AB27:AB30)</f>
        <v/>
      </c>
      <c r="AC31" s="94">
        <f>SUM(AC27:AC30)</f>
        <v/>
      </c>
      <c r="AD31" s="94">
        <f>SUM(AD27:AD30)</f>
        <v/>
      </c>
      <c r="AE31" s="94">
        <f>SUM(AE27:AE30)</f>
        <v/>
      </c>
      <c r="AF31" s="94">
        <f>SUM(AF27:AF30)</f>
        <v/>
      </c>
      <c r="AG31" s="94">
        <f>SUM(AG27:AG30)</f>
        <v/>
      </c>
      <c r="AH31" s="94">
        <f>SUM(AH27:AH30)</f>
        <v/>
      </c>
      <c r="AI31" s="94">
        <f>SUM(AI27:AI30)</f>
        <v/>
      </c>
      <c r="AJ31" s="94">
        <f>SUM(AJ27:AJ30)</f>
        <v/>
      </c>
      <c r="AK31" s="94">
        <f>SUM(AK27:AK30)</f>
        <v/>
      </c>
      <c r="AL31" s="94">
        <f>SUM(AL27:AL30)</f>
        <v/>
      </c>
      <c r="AM31" s="94">
        <f>SUM(AM27:AM30)</f>
        <v/>
      </c>
      <c r="AN31" s="94">
        <f>SUM(AN27:AN30)</f>
        <v/>
      </c>
      <c r="AO31" s="94">
        <f>SUM(AO27:AO30)</f>
        <v/>
      </c>
      <c r="AP31" s="94">
        <f>SUM(AP27:AP30)</f>
        <v/>
      </c>
      <c r="AQ31" s="94">
        <f>SUM(AQ27:AQ30)</f>
        <v/>
      </c>
      <c r="AR31" s="94">
        <f>SUM(AR27:AR30)</f>
        <v/>
      </c>
      <c r="AS31" s="94">
        <f>SUM(AS27:AS30)</f>
        <v/>
      </c>
      <c r="AT31" s="94">
        <f>SUM(AT27:AT30)</f>
        <v/>
      </c>
      <c r="AU31" s="94">
        <f>SUM(AU27:AU30)</f>
        <v/>
      </c>
      <c r="AV31" s="94">
        <f>SUM(AV27:AV30)</f>
        <v/>
      </c>
      <c r="AW31" s="94">
        <f>SUM(AW27:AW30)</f>
        <v/>
      </c>
      <c r="AX31" s="94">
        <f>SUM(AX27:AX30)</f>
        <v/>
      </c>
      <c r="AY31" s="94">
        <f>SUM(AY27:AY30)</f>
        <v/>
      </c>
      <c r="AZ31" s="94">
        <f>SUM(AZ27:AZ30)</f>
        <v/>
      </c>
      <c r="BA31" s="94">
        <f>SUM(BA27:BA30)</f>
        <v/>
      </c>
      <c r="BB31" s="94">
        <f>SUM(BB27:BB30)</f>
        <v/>
      </c>
      <c r="BC31" s="94">
        <f>SUM(BC27:BC30)</f>
        <v/>
      </c>
      <c r="BD31" s="94">
        <f>SUM(BD27:BD30)</f>
        <v/>
      </c>
      <c r="BE31" s="94">
        <f>SUM(BE27:BE30)</f>
        <v/>
      </c>
      <c r="BF31" s="94">
        <f>SUM(BF27:BF30)</f>
        <v/>
      </c>
      <c r="BG31" s="94">
        <f>SUM(BG27:BG30)</f>
        <v/>
      </c>
      <c r="BH31" s="94">
        <f>SUM(BH27:BH30)</f>
        <v/>
      </c>
      <c r="BI31" s="94">
        <f>SUM(BI27:BI30)</f>
        <v/>
      </c>
      <c r="BJ31" s="94">
        <f>SUM(BJ27:BJ30)</f>
        <v/>
      </c>
      <c r="BK31" s="94">
        <f>SUM(BK27:BK30)</f>
        <v/>
      </c>
      <c r="BL31" s="94">
        <f>SUM(BL27:BL30)</f>
        <v/>
      </c>
      <c r="BM31" s="94">
        <f>SUM(BM27:BM30)</f>
        <v/>
      </c>
      <c r="BN31" s="94">
        <f>SUM(BN27:BN30)</f>
        <v/>
      </c>
      <c r="BO31" s="94">
        <f>SUM(BO27:BO30)</f>
        <v/>
      </c>
      <c r="BP31" s="94">
        <f>SUM(BP27:BP30)</f>
        <v/>
      </c>
      <c r="BQ31" s="94">
        <f>SUM(BQ27:BQ30)</f>
        <v/>
      </c>
      <c r="BR31" s="94">
        <f>SUM(BR27:BR30)</f>
        <v/>
      </c>
      <c r="BS31" s="94">
        <f>SUM(BS27:BS30)</f>
        <v/>
      </c>
      <c r="BT31" s="94">
        <f>SUM(BT27:BT30)</f>
        <v/>
      </c>
      <c r="BU31" s="94">
        <f>SUM(BU27:BU30)</f>
        <v/>
      </c>
      <c r="BV31" s="94">
        <f>SUM(BV27:BV30)</f>
        <v/>
      </c>
      <c r="BW31" s="94">
        <f>SUM(BW27:BW30)</f>
        <v/>
      </c>
      <c r="BX31" s="94">
        <f>SUM(BX27:BX30)</f>
        <v/>
      </c>
      <c r="BY31" s="94">
        <f>SUM(BY27:BY30)</f>
        <v/>
      </c>
      <c r="BZ31" s="94">
        <f>SUM(BZ27:BZ30)</f>
        <v/>
      </c>
      <c r="CA31" s="94">
        <f>SUM(CA27:CA30)</f>
        <v/>
      </c>
      <c r="CB31" s="94">
        <f>SUM(CB27:CB30)</f>
        <v/>
      </c>
      <c r="CC31" s="94">
        <f>SUM(CC27:CC30)</f>
        <v/>
      </c>
      <c r="CD31" s="94">
        <f>SUM(CD27:CD30)</f>
        <v/>
      </c>
      <c r="CE31" s="94">
        <f>SUM(CE27:CE30)</f>
        <v/>
      </c>
      <c r="CF31" s="94">
        <f>SUM(CF27:CF30)</f>
        <v/>
      </c>
      <c r="CG31" s="94">
        <f>SUM(CG27:CG30)</f>
        <v/>
      </c>
      <c r="CH31" s="94">
        <f>SUM(CH27:CH30)</f>
        <v/>
      </c>
      <c r="CI31" s="94">
        <f>SUM(CI27:CI30)</f>
        <v/>
      </c>
      <c r="CJ31" s="94">
        <f>SUM(CJ27:CJ30)</f>
        <v/>
      </c>
      <c r="CK31" s="94">
        <f>SUM(CK27:CK30)</f>
        <v/>
      </c>
      <c r="CL31" s="94">
        <f>SUM(CL27:CL30)</f>
        <v/>
      </c>
      <c r="CM31" s="94">
        <f>SUM(CM27:CM30)</f>
        <v/>
      </c>
      <c r="CN31" s="94">
        <f>SUM(CN27:CN30)</f>
        <v/>
      </c>
      <c r="CO31" s="94">
        <f>SUM(CO27:CO30)</f>
        <v/>
      </c>
      <c r="CP31" s="94">
        <f>SUM(CP27:CP30)</f>
        <v/>
      </c>
      <c r="CQ31" s="94">
        <f>SUM(CQ27:CQ30)</f>
        <v/>
      </c>
      <c r="CR31" s="94" t="n">
        <v>1</v>
      </c>
      <c r="CS31" s="94">
        <f>SUM(CS27:CS30)</f>
        <v/>
      </c>
      <c r="CT31" s="94">
        <f>SUM(CT27:CT30)</f>
        <v/>
      </c>
      <c r="CU31" s="94">
        <f>SUM(CU27:CU30)</f>
        <v/>
      </c>
      <c r="CV31" s="94">
        <f>SUM(CV27:CV30)</f>
        <v/>
      </c>
      <c r="CW31" s="94">
        <f>SUM(CW27:CW30)</f>
        <v/>
      </c>
    </row>
    <row r="32" hidden="1" ht="13.15" customFormat="1" customHeight="1" s="315">
      <c r="A32" s="20" t="n"/>
      <c r="B32" s="398" t="n"/>
      <c r="C32" s="12" t="n"/>
      <c r="D32" s="16" t="n"/>
      <c r="E32" s="403" t="n"/>
      <c r="F32" s="403" t="n"/>
      <c r="G32" s="403" t="n"/>
      <c r="H32" s="397" t="n"/>
      <c r="I32" s="404" t="n"/>
      <c r="J32" s="444" t="n"/>
      <c r="K32" s="16" t="n"/>
      <c r="L32" s="16" t="n"/>
      <c r="M32" s="16" t="n"/>
      <c r="N32" s="16" t="n"/>
      <c r="O32" s="16" t="n"/>
      <c r="P32" s="16" t="n"/>
      <c r="Q32" s="16" t="n"/>
      <c r="R32" s="16" t="n"/>
      <c r="S32" s="16" t="n"/>
      <c r="T32" s="16" t="n"/>
      <c r="U32" s="16" t="n"/>
      <c r="V32" s="16" t="n"/>
      <c r="W32" s="16" t="n"/>
      <c r="X32" s="16" t="n"/>
      <c r="Y32" s="16" t="n"/>
      <c r="Z32" s="16" t="n"/>
      <c r="AA32" s="16" t="n"/>
      <c r="AB32" s="16" t="n"/>
      <c r="AC32" s="16" t="n"/>
      <c r="AD32" s="16" t="n"/>
      <c r="AE32" s="16" t="n"/>
      <c r="AF32" s="16" t="n"/>
      <c r="AG32" s="16" t="n"/>
      <c r="AH32" s="16" t="n"/>
      <c r="AI32" s="16" t="n"/>
      <c r="AJ32" s="16" t="n"/>
      <c r="AK32" s="16" t="n"/>
      <c r="AL32" s="16" t="n"/>
      <c r="AM32" s="16" t="n"/>
      <c r="AN32" s="16" t="n"/>
      <c r="AO32" s="16" t="n"/>
      <c r="AP32" s="16" t="n"/>
      <c r="AQ32" s="16" t="n"/>
      <c r="AR32" s="16" t="n"/>
      <c r="AS32" s="16" t="n"/>
      <c r="AT32" s="16" t="n"/>
      <c r="AU32" s="16" t="n"/>
      <c r="AV32" s="16" t="n"/>
      <c r="AW32" s="16" t="n"/>
      <c r="AX32" s="16" t="n"/>
      <c r="AY32" s="16" t="n"/>
      <c r="AZ32" s="16" t="n"/>
      <c r="BA32" s="16" t="n"/>
      <c r="BB32" s="16" t="n"/>
      <c r="BC32" s="16" t="n"/>
      <c r="BD32" s="16" t="n"/>
      <c r="BE32" s="16" t="n"/>
      <c r="BF32" s="16" t="n"/>
      <c r="BG32" s="16" t="n"/>
      <c r="BH32" s="16" t="n"/>
      <c r="BI32" s="16" t="n"/>
      <c r="BJ32" s="16" t="n"/>
      <c r="BK32" s="16" t="n"/>
      <c r="BL32" s="16" t="n"/>
      <c r="BM32" s="16" t="n"/>
      <c r="BN32" s="16" t="n"/>
      <c r="BO32" s="16" t="n"/>
      <c r="BP32" s="16" t="n"/>
      <c r="BQ32" s="16" t="n"/>
      <c r="BR32" s="16" t="n"/>
      <c r="BS32" s="16" t="n"/>
      <c r="BT32" s="16" t="n"/>
      <c r="BU32" s="16" t="n"/>
      <c r="BV32" s="16" t="n"/>
      <c r="BW32" s="16" t="n"/>
      <c r="BX32" s="16" t="n"/>
      <c r="BY32" s="16" t="n"/>
      <c r="BZ32" s="16" t="n"/>
      <c r="CA32" s="16" t="n"/>
      <c r="CB32" s="16" t="n"/>
      <c r="CC32" s="16" t="n"/>
      <c r="CD32" s="16" t="n"/>
      <c r="CE32" s="16" t="n"/>
      <c r="CF32" s="16" t="n"/>
      <c r="CG32" s="16" t="n"/>
      <c r="CH32" s="16" t="n"/>
      <c r="CI32" s="16" t="n"/>
      <c r="CJ32" s="16" t="n"/>
      <c r="CK32" s="16" t="n"/>
      <c r="CL32" s="16" t="n"/>
      <c r="CM32" s="16" t="n"/>
      <c r="CN32" s="16" t="n"/>
      <c r="CO32" s="16" t="n"/>
      <c r="CP32" s="16" t="n"/>
      <c r="CQ32" s="16" t="n"/>
      <c r="CR32" s="16" t="n"/>
      <c r="CS32" s="16" t="n"/>
      <c r="CT32" s="16" t="n"/>
      <c r="CU32" s="16" t="n"/>
      <c r="CV32" s="16" t="n"/>
      <c r="CW32" s="16" t="n"/>
    </row>
    <row r="33" hidden="1" ht="13.15" customFormat="1" customHeight="1" s="315">
      <c r="A33" s="64" t="inlineStr">
        <is>
          <t xml:space="preserve">PRIME PPO HIGH OPTION PLAN (Self-Insured) </t>
        </is>
      </c>
      <c r="B33" s="394">
        <f>+$B$3</f>
        <v/>
      </c>
      <c r="C33" s="246" t="inlineStr">
        <is>
          <t>EE</t>
        </is>
      </c>
      <c r="D33" s="244" t="n">
        <v>0</v>
      </c>
      <c r="E33" s="395" t="n">
        <v>1167.11</v>
      </c>
      <c r="F33" s="396" t="n">
        <v>799.61</v>
      </c>
      <c r="G33" s="445">
        <f>E33-F33</f>
        <v/>
      </c>
      <c r="H33" s="397">
        <f>+"Total:"&amp;TEXT(E33/I33-1,"0.00%")&amp;"/ EE:"&amp;TEXT(G33/J33-1,"0.00%")</f>
        <v/>
      </c>
      <c r="I33" s="446" t="n"/>
      <c r="J33" s="447" t="n"/>
      <c r="K33" s="244" t="n">
        <v>29</v>
      </c>
      <c r="L33" s="244" t="n">
        <v>27</v>
      </c>
      <c r="M33" s="244" t="n">
        <v>28</v>
      </c>
      <c r="N33" s="244" t="n">
        <v>27</v>
      </c>
      <c r="O33" s="244" t="n">
        <v>29</v>
      </c>
      <c r="P33" s="244" t="n">
        <v>31</v>
      </c>
      <c r="Q33" s="244" t="n">
        <v>31</v>
      </c>
      <c r="R33" s="244" t="n">
        <v>30</v>
      </c>
      <c r="S33" s="244" t="n">
        <v>30</v>
      </c>
      <c r="T33" s="244" t="n">
        <v>29</v>
      </c>
      <c r="U33" s="244" t="n">
        <v>29</v>
      </c>
      <c r="V33" s="244" t="n">
        <v>29</v>
      </c>
      <c r="W33" s="244" t="n">
        <v>38</v>
      </c>
      <c r="X33" s="244" t="n">
        <v>38</v>
      </c>
      <c r="Y33" s="244" t="n">
        <v>37</v>
      </c>
      <c r="Z33" s="244" t="n">
        <v>37</v>
      </c>
      <c r="AA33" s="244" t="n">
        <v>39</v>
      </c>
      <c r="AB33" s="244" t="n">
        <v>39</v>
      </c>
      <c r="AC33" s="244" t="n">
        <v>42</v>
      </c>
      <c r="AD33" s="244" t="n">
        <v>45</v>
      </c>
      <c r="AE33" s="244" t="n">
        <v>44</v>
      </c>
      <c r="AF33" s="244" t="n">
        <v>44</v>
      </c>
      <c r="AG33" s="244" t="n">
        <v>41</v>
      </c>
      <c r="AH33" s="244" t="n">
        <v>42</v>
      </c>
      <c r="AI33" s="244" t="n">
        <v>46</v>
      </c>
      <c r="AJ33" s="244" t="n">
        <v>48</v>
      </c>
      <c r="AK33" s="244" t="n">
        <v>46</v>
      </c>
      <c r="AL33" s="244" t="n">
        <v>45</v>
      </c>
      <c r="AM33" s="244" t="n">
        <v>46</v>
      </c>
      <c r="AN33" s="244" t="n">
        <v>44</v>
      </c>
      <c r="AO33" s="244" t="n">
        <v>44</v>
      </c>
      <c r="AP33" s="244" t="n">
        <v>43</v>
      </c>
      <c r="AQ33" s="244" t="n">
        <v>42</v>
      </c>
      <c r="AR33" s="244" t="n">
        <v>41</v>
      </c>
      <c r="AS33" s="244" t="n">
        <v>41</v>
      </c>
      <c r="AT33" s="244" t="n">
        <v>41</v>
      </c>
      <c r="AU33" s="244" t="n">
        <v>1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323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Spouse</t>
        </is>
      </c>
      <c r="D34" s="244" t="n">
        <v>0</v>
      </c>
      <c r="E34" s="395" t="n">
        <v>2334.26</v>
      </c>
      <c r="F34" s="396" t="n">
        <v>1595.58</v>
      </c>
      <c r="G34" s="445">
        <f>E34-F34</f>
        <v/>
      </c>
      <c r="H34" s="397">
        <f>+"Total:"&amp;TEXT(E34/I34-1,"0.00%")&amp;"/ EE:"&amp;TEXT(G34/J34-1,"0.00%")</f>
        <v/>
      </c>
      <c r="I34" s="446" t="n"/>
      <c r="J34" s="444" t="n"/>
      <c r="K34" s="244" t="n">
        <v>10</v>
      </c>
      <c r="L34" s="244" t="n">
        <v>9</v>
      </c>
      <c r="M34" s="244" t="n">
        <v>8</v>
      </c>
      <c r="N34" s="244" t="n">
        <v>7</v>
      </c>
      <c r="O34" s="244" t="n">
        <v>7</v>
      </c>
      <c r="P34" s="244" t="n">
        <v>7</v>
      </c>
      <c r="Q34" s="244" t="n">
        <v>7</v>
      </c>
      <c r="R34" s="244" t="n">
        <v>7</v>
      </c>
      <c r="S34" s="244" t="n">
        <v>7</v>
      </c>
      <c r="T34" s="244" t="n">
        <v>7</v>
      </c>
      <c r="U34" s="244" t="n">
        <v>7</v>
      </c>
      <c r="V34" s="244" t="n">
        <v>7</v>
      </c>
      <c r="W34" s="244" t="n">
        <v>7</v>
      </c>
      <c r="X34" s="244" t="n">
        <v>7</v>
      </c>
      <c r="Y34" s="244" t="n">
        <v>7</v>
      </c>
      <c r="Z34" s="244" t="n">
        <v>6</v>
      </c>
      <c r="AA34" s="244" t="n">
        <v>8</v>
      </c>
      <c r="AB34" s="244" t="n">
        <v>8</v>
      </c>
      <c r="AC34" s="244" t="n">
        <v>9</v>
      </c>
      <c r="AD34" s="244" t="n">
        <v>9</v>
      </c>
      <c r="AE34" s="244" t="n">
        <v>9</v>
      </c>
      <c r="AF34" s="244" t="n">
        <v>9</v>
      </c>
      <c r="AG34" s="244" t="n">
        <v>8</v>
      </c>
      <c r="AH34" s="244" t="n">
        <v>8</v>
      </c>
      <c r="AI34" s="244" t="n">
        <v>8</v>
      </c>
      <c r="AJ34" s="244" t="n">
        <v>7</v>
      </c>
      <c r="AK34" s="244" t="n">
        <v>7</v>
      </c>
      <c r="AL34" s="244" t="n">
        <v>8</v>
      </c>
      <c r="AM34" s="244" t="n">
        <v>8</v>
      </c>
      <c r="AN34" s="244" t="n">
        <v>8</v>
      </c>
      <c r="AO34" s="244" t="n">
        <v>7</v>
      </c>
      <c r="AP34" s="244" t="n">
        <v>8</v>
      </c>
      <c r="AQ34" s="244" t="n">
        <v>7</v>
      </c>
      <c r="AR34" s="244" t="n">
        <v>7</v>
      </c>
      <c r="AS34" s="244" t="n">
        <v>7</v>
      </c>
      <c r="AT34" s="244" t="n">
        <v>7</v>
      </c>
      <c r="AU34" s="244" t="n">
        <v>0</v>
      </c>
      <c r="AV34" s="244" t="n">
        <v>0</v>
      </c>
      <c r="AW34" s="244" t="n">
        <v>0</v>
      </c>
      <c r="AX34" s="244" t="n">
        <v>0</v>
      </c>
      <c r="AY34" s="244" t="n">
        <v>0</v>
      </c>
      <c r="AZ34" s="244" t="n">
        <v>0</v>
      </c>
      <c r="BA34" s="244" t="n">
        <v>0</v>
      </c>
      <c r="BB34" s="244" t="n">
        <v>0</v>
      </c>
      <c r="BC34" s="244" t="n">
        <v>0</v>
      </c>
      <c r="BD34" s="244" t="n">
        <v>0</v>
      </c>
      <c r="BE34" s="244" t="n">
        <v>0</v>
      </c>
      <c r="BF34" s="244" t="n">
        <v>0</v>
      </c>
      <c r="BG34" s="244" t="n">
        <v>0</v>
      </c>
      <c r="BH34" s="244" t="n">
        <v>0</v>
      </c>
      <c r="BI34" s="244" t="n">
        <v>0</v>
      </c>
      <c r="BJ34" s="244" t="n">
        <v>0</v>
      </c>
      <c r="BK34" s="244" t="n">
        <v>0</v>
      </c>
      <c r="BL34" s="244" t="n">
        <v>0</v>
      </c>
      <c r="BM34" s="244" t="n">
        <v>0</v>
      </c>
      <c r="BN34" s="244" t="n">
        <v>0</v>
      </c>
      <c r="BO34" s="244" t="n">
        <v>0</v>
      </c>
      <c r="BP34" s="244" t="n">
        <v>0</v>
      </c>
      <c r="BQ34" s="244" t="n">
        <v>0</v>
      </c>
      <c r="BR34" s="244" t="n">
        <v>0</v>
      </c>
      <c r="BS34" s="244" t="n">
        <v>0</v>
      </c>
      <c r="BT34" s="244" t="n">
        <v>0</v>
      </c>
      <c r="BU34" s="244" t="n">
        <v>0</v>
      </c>
      <c r="BV34" s="244" t="n">
        <v>0</v>
      </c>
      <c r="BW34" s="244" t="n">
        <v>0</v>
      </c>
      <c r="BX34" s="244" t="n">
        <v>0</v>
      </c>
      <c r="BY34" s="244" t="n">
        <v>0</v>
      </c>
      <c r="BZ34" s="244" t="n">
        <v>0</v>
      </c>
      <c r="CA34" s="244" t="n">
        <v>0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0</v>
      </c>
      <c r="CR34" s="323" t="n">
        <v>0</v>
      </c>
      <c r="CS34" s="244" t="n">
        <v>0</v>
      </c>
      <c r="CT34" s="244" t="n">
        <v>0</v>
      </c>
      <c r="CU34" s="244" t="n">
        <v>0</v>
      </c>
      <c r="CV34" s="244" t="n">
        <v>0</v>
      </c>
      <c r="CW34" s="244" t="n">
        <v>0</v>
      </c>
    </row>
    <row r="35" hidden="1" ht="13.15" customFormat="1" customHeight="1" s="315">
      <c r="A35" s="22" t="n"/>
      <c r="B35" s="398" t="n"/>
      <c r="C35" s="246" t="inlineStr">
        <is>
          <t>EE &amp; Child(ren)</t>
        </is>
      </c>
      <c r="D35" s="244" t="n">
        <v>0</v>
      </c>
      <c r="E35" s="395" t="n">
        <v>2100.82</v>
      </c>
      <c r="F35" s="396" t="n">
        <v>1459.15</v>
      </c>
      <c r="G35" s="396">
        <f>E35-F35</f>
        <v/>
      </c>
      <c r="H35" s="397">
        <f>+"Total:"&amp;TEXT(E35/I35-1,"0.00%")&amp;"/ EE:"&amp;TEXT(G35/J35-1,"0.00%")</f>
        <v/>
      </c>
      <c r="I35" s="397" t="n"/>
      <c r="J35" s="444" t="n"/>
      <c r="K35" s="244" t="n">
        <v>11</v>
      </c>
      <c r="L35" s="244" t="n">
        <v>11</v>
      </c>
      <c r="M35" s="244" t="n">
        <v>10</v>
      </c>
      <c r="N35" s="244" t="n">
        <v>11</v>
      </c>
      <c r="O35" s="244" t="n">
        <v>10</v>
      </c>
      <c r="P35" s="244" t="n">
        <v>9</v>
      </c>
      <c r="Q35" s="244" t="n">
        <v>9</v>
      </c>
      <c r="R35" s="244" t="n">
        <v>8</v>
      </c>
      <c r="S35" s="244" t="n">
        <v>8</v>
      </c>
      <c r="T35" s="244" t="n">
        <v>8</v>
      </c>
      <c r="U35" s="244" t="n">
        <v>8</v>
      </c>
      <c r="V35" s="244" t="n">
        <v>8</v>
      </c>
      <c r="W35" s="244" t="n">
        <v>7</v>
      </c>
      <c r="X35" s="244" t="n">
        <v>7</v>
      </c>
      <c r="Y35" s="244" t="n">
        <v>7</v>
      </c>
      <c r="Z35" s="244" t="n">
        <v>8</v>
      </c>
      <c r="AA35" s="244" t="n">
        <v>8</v>
      </c>
      <c r="AB35" s="244" t="n">
        <v>9</v>
      </c>
      <c r="AC35" s="244" t="n">
        <v>10</v>
      </c>
      <c r="AD35" s="244" t="n">
        <v>10</v>
      </c>
      <c r="AE35" s="244" t="n">
        <v>9</v>
      </c>
      <c r="AF35" s="244" t="n">
        <v>9</v>
      </c>
      <c r="AG35" s="244" t="n">
        <v>9</v>
      </c>
      <c r="AH35" s="244" t="n">
        <v>9</v>
      </c>
      <c r="AI35" s="244" t="n">
        <v>10</v>
      </c>
      <c r="AJ35" s="244" t="n">
        <v>10</v>
      </c>
      <c r="AK35" s="244" t="n">
        <v>11</v>
      </c>
      <c r="AL35" s="244" t="n">
        <v>10</v>
      </c>
      <c r="AM35" s="244" t="n">
        <v>11</v>
      </c>
      <c r="AN35" s="244" t="n">
        <v>12</v>
      </c>
      <c r="AO35" s="244" t="n">
        <v>11</v>
      </c>
      <c r="AP35" s="244" t="n">
        <v>11</v>
      </c>
      <c r="AQ35" s="244" t="n">
        <v>11</v>
      </c>
      <c r="AR35" s="244" t="n">
        <v>11</v>
      </c>
      <c r="AS35" s="244" t="n">
        <v>9</v>
      </c>
      <c r="AT35" s="244" t="n">
        <v>9</v>
      </c>
      <c r="AU35" s="244" t="n">
        <v>1</v>
      </c>
      <c r="AV35" s="244" t="n">
        <v>0</v>
      </c>
      <c r="AW35" s="244" t="n">
        <v>0</v>
      </c>
      <c r="AX35" s="244" t="n">
        <v>0</v>
      </c>
      <c r="AY35" s="244" t="n">
        <v>0</v>
      </c>
      <c r="AZ35" s="244" t="n">
        <v>0</v>
      </c>
      <c r="BA35" s="244" t="n">
        <v>0</v>
      </c>
      <c r="BB35" s="244" t="n">
        <v>0</v>
      </c>
      <c r="BC35" s="244" t="n">
        <v>0</v>
      </c>
      <c r="BD35" s="244" t="n">
        <v>0</v>
      </c>
      <c r="BE35" s="244" t="n">
        <v>0</v>
      </c>
      <c r="BF35" s="244" t="n">
        <v>0</v>
      </c>
      <c r="BG35" s="244" t="n">
        <v>0</v>
      </c>
      <c r="BH35" s="244" t="n">
        <v>0</v>
      </c>
      <c r="BI35" s="244" t="n">
        <v>0</v>
      </c>
      <c r="BJ35" s="244" t="n">
        <v>0</v>
      </c>
      <c r="BK35" s="244" t="n">
        <v>0</v>
      </c>
      <c r="BL35" s="244" t="n">
        <v>0</v>
      </c>
      <c r="BM35" s="244" t="n">
        <v>0</v>
      </c>
      <c r="BN35" s="244" t="n">
        <v>0</v>
      </c>
      <c r="BO35" s="244" t="n">
        <v>0</v>
      </c>
      <c r="BP35" s="244" t="n">
        <v>0</v>
      </c>
      <c r="BQ35" s="244" t="n">
        <v>0</v>
      </c>
      <c r="BR35" s="244" t="n">
        <v>0</v>
      </c>
      <c r="BS35" s="244" t="n">
        <v>0</v>
      </c>
      <c r="BT35" s="244" t="n">
        <v>0</v>
      </c>
      <c r="BU35" s="244" t="n">
        <v>0</v>
      </c>
      <c r="BV35" s="244" t="n">
        <v>0</v>
      </c>
      <c r="BW35" s="244" t="n">
        <v>0</v>
      </c>
      <c r="BX35" s="244" t="n">
        <v>0</v>
      </c>
      <c r="BY35" s="244" t="n">
        <v>0</v>
      </c>
      <c r="BZ35" s="244" t="n">
        <v>0</v>
      </c>
      <c r="CA35" s="244" t="n">
        <v>0</v>
      </c>
      <c r="CB35" s="244" t="n">
        <v>0</v>
      </c>
      <c r="CC35" s="244" t="n">
        <v>0</v>
      </c>
      <c r="CD35" s="244" t="n">
        <v>0</v>
      </c>
      <c r="CE35" s="244" t="n">
        <v>0</v>
      </c>
      <c r="CF35" s="244" t="n">
        <v>0</v>
      </c>
      <c r="CG35" s="244" t="n">
        <v>0</v>
      </c>
      <c r="CH35" s="244" t="n">
        <v>0</v>
      </c>
      <c r="CI35" s="244" t="n">
        <v>0</v>
      </c>
      <c r="CJ35" s="244" t="n">
        <v>0</v>
      </c>
      <c r="CK35" s="244" t="n">
        <v>0</v>
      </c>
      <c r="CL35" s="244" t="n">
        <v>0</v>
      </c>
      <c r="CM35" s="244" t="n">
        <v>0</v>
      </c>
      <c r="CN35" s="244" t="n">
        <v>0</v>
      </c>
      <c r="CO35" s="244" t="n">
        <v>0</v>
      </c>
      <c r="CP35" s="244" t="n">
        <v>0</v>
      </c>
      <c r="CQ35" s="244" t="n">
        <v>0</v>
      </c>
      <c r="CR35" s="323" t="n">
        <v>0</v>
      </c>
      <c r="CS35" s="244" t="n">
        <v>0</v>
      </c>
      <c r="CT35" s="244" t="n">
        <v>0</v>
      </c>
      <c r="CU35" s="244" t="n">
        <v>0</v>
      </c>
      <c r="CV35" s="244" t="n">
        <v>0</v>
      </c>
      <c r="CW35" s="244" t="n">
        <v>0</v>
      </c>
    </row>
    <row r="36" hidden="1" ht="13.15" customFormat="1" customHeight="1" s="315">
      <c r="A36" s="22" t="n"/>
      <c r="B36" s="398" t="n"/>
      <c r="C36" s="246" t="inlineStr">
        <is>
          <t>EE &amp; Family</t>
        </is>
      </c>
      <c r="D36" s="245" t="n">
        <v>0</v>
      </c>
      <c r="E36" s="399" t="n">
        <v>3501.36</v>
      </c>
      <c r="F36" s="400" t="n">
        <v>2420.91</v>
      </c>
      <c r="G36" s="400">
        <f>E36-F36</f>
        <v/>
      </c>
      <c r="H36" s="397">
        <f>+"Total:"&amp;TEXT(E36/I36-1,"0.00%")&amp;"/ EE:"&amp;TEXT(G36/J36-1,"0.00%")</f>
        <v/>
      </c>
      <c r="I36" s="408" t="n"/>
      <c r="J36" s="444" t="n"/>
      <c r="K36" s="245" t="n">
        <v>6</v>
      </c>
      <c r="L36" s="245" t="n">
        <v>6</v>
      </c>
      <c r="M36" s="245" t="n">
        <v>6</v>
      </c>
      <c r="N36" s="245" t="n">
        <v>6</v>
      </c>
      <c r="O36" s="245" t="n">
        <v>6</v>
      </c>
      <c r="P36" s="245" t="n">
        <v>6</v>
      </c>
      <c r="Q36" s="245" t="n">
        <v>6</v>
      </c>
      <c r="R36" s="245" t="n">
        <v>6</v>
      </c>
      <c r="S36" s="245" t="n">
        <v>6</v>
      </c>
      <c r="T36" s="245" t="n">
        <v>6</v>
      </c>
      <c r="U36" s="245" t="n">
        <v>6</v>
      </c>
      <c r="V36" s="245" t="n">
        <v>6</v>
      </c>
      <c r="W36" s="245" t="n">
        <v>5</v>
      </c>
      <c r="X36" s="245" t="n">
        <v>5</v>
      </c>
      <c r="Y36" s="245" t="n">
        <v>5</v>
      </c>
      <c r="Z36" s="245" t="n">
        <v>5</v>
      </c>
      <c r="AA36" s="245" t="n">
        <v>5</v>
      </c>
      <c r="AB36" s="245" t="n">
        <v>5</v>
      </c>
      <c r="AC36" s="245" t="n">
        <v>5</v>
      </c>
      <c r="AD36" s="245" t="n">
        <v>5</v>
      </c>
      <c r="AE36" s="245" t="n">
        <v>5</v>
      </c>
      <c r="AF36" s="245" t="n">
        <v>5</v>
      </c>
      <c r="AG36" s="245" t="n">
        <v>5</v>
      </c>
      <c r="AH36" s="245" t="n">
        <v>5</v>
      </c>
      <c r="AI36" s="245" t="n">
        <v>5</v>
      </c>
      <c r="AJ36" s="245" t="n">
        <v>5</v>
      </c>
      <c r="AK36" s="245" t="n">
        <v>5</v>
      </c>
      <c r="AL36" s="245" t="n">
        <v>5</v>
      </c>
      <c r="AM36" s="245" t="n">
        <v>5</v>
      </c>
      <c r="AN36" s="245" t="n">
        <v>5</v>
      </c>
      <c r="AO36" s="245" t="n">
        <v>6</v>
      </c>
      <c r="AP36" s="245" t="n">
        <v>8</v>
      </c>
      <c r="AQ36" s="245" t="n">
        <v>8</v>
      </c>
      <c r="AR36" s="245" t="n">
        <v>8</v>
      </c>
      <c r="AS36" s="245" t="n">
        <v>8</v>
      </c>
      <c r="AT36" s="245" t="n">
        <v>7</v>
      </c>
      <c r="AU36" s="245" t="n">
        <v>1</v>
      </c>
      <c r="AV36" s="245" t="n">
        <v>0</v>
      </c>
      <c r="AW36" s="245" t="n">
        <v>0</v>
      </c>
      <c r="AX36" s="245" t="n">
        <v>0</v>
      </c>
      <c r="AY36" s="245" t="n">
        <v>0</v>
      </c>
      <c r="AZ36" s="245" t="n">
        <v>0</v>
      </c>
      <c r="BA36" s="245" t="n">
        <v>0</v>
      </c>
      <c r="BB36" s="245" t="n">
        <v>0</v>
      </c>
      <c r="BC36" s="245" t="n">
        <v>0</v>
      </c>
      <c r="BD36" s="245" t="n">
        <v>0</v>
      </c>
      <c r="BE36" s="245" t="n">
        <v>0</v>
      </c>
      <c r="BF36" s="245" t="n">
        <v>0</v>
      </c>
      <c r="BG36" s="245" t="n">
        <v>0</v>
      </c>
      <c r="BH36" s="245" t="n">
        <v>0</v>
      </c>
      <c r="BI36" s="245" t="n">
        <v>0</v>
      </c>
      <c r="BJ36" s="245" t="n">
        <v>0</v>
      </c>
      <c r="BK36" s="245" t="n">
        <v>0</v>
      </c>
      <c r="BL36" s="245" t="n">
        <v>0</v>
      </c>
      <c r="BM36" s="245" t="n">
        <v>0</v>
      </c>
      <c r="BN36" s="245" t="n">
        <v>0</v>
      </c>
      <c r="BO36" s="245" t="n">
        <v>0</v>
      </c>
      <c r="BP36" s="245" t="n">
        <v>0</v>
      </c>
      <c r="BQ36" s="245" t="n">
        <v>0</v>
      </c>
      <c r="BR36" s="245" t="n">
        <v>0</v>
      </c>
      <c r="BS36" s="245" t="n">
        <v>0</v>
      </c>
      <c r="BT36" s="245" t="n">
        <v>0</v>
      </c>
      <c r="BU36" s="245" t="n">
        <v>0</v>
      </c>
      <c r="BV36" s="245" t="n">
        <v>0</v>
      </c>
      <c r="BW36" s="245" t="n">
        <v>0</v>
      </c>
      <c r="BX36" s="245" t="n">
        <v>0</v>
      </c>
      <c r="BY36" s="245" t="n">
        <v>0</v>
      </c>
      <c r="BZ36" s="245" t="n">
        <v>0</v>
      </c>
      <c r="CA36" s="245" t="n">
        <v>0</v>
      </c>
      <c r="CB36" s="245" t="n">
        <v>0</v>
      </c>
      <c r="CC36" s="245" t="n">
        <v>0</v>
      </c>
      <c r="CD36" s="245" t="n">
        <v>0</v>
      </c>
      <c r="CE36" s="245" t="n">
        <v>0</v>
      </c>
      <c r="CF36" s="245" t="n">
        <v>0</v>
      </c>
      <c r="CG36" s="245" t="n">
        <v>0</v>
      </c>
      <c r="CH36" s="245" t="n">
        <v>0</v>
      </c>
      <c r="CI36" s="245" t="n">
        <v>0</v>
      </c>
      <c r="CJ36" s="245" t="n">
        <v>0</v>
      </c>
      <c r="CK36" s="245" t="n">
        <v>0</v>
      </c>
      <c r="CL36" s="245" t="n">
        <v>0</v>
      </c>
      <c r="CM36" s="245" t="n">
        <v>0</v>
      </c>
      <c r="CN36" s="245" t="n">
        <v>0</v>
      </c>
      <c r="CO36" s="245" t="n">
        <v>0</v>
      </c>
      <c r="CP36" s="245" t="n">
        <v>0</v>
      </c>
      <c r="CQ36" s="245" t="n">
        <v>0</v>
      </c>
      <c r="CR36" s="324" t="n">
        <v>0</v>
      </c>
      <c r="CS36" s="245" t="n">
        <v>0</v>
      </c>
      <c r="CT36" s="245" t="n">
        <v>0</v>
      </c>
      <c r="CU36" s="245" t="n">
        <v>0</v>
      </c>
      <c r="CV36" s="245" t="n">
        <v>0</v>
      </c>
      <c r="CW36" s="245" t="n">
        <v>0</v>
      </c>
    </row>
    <row r="37" hidden="1" ht="13.15" customFormat="1" customHeight="1" s="315">
      <c r="A37" s="20" t="n"/>
      <c r="B37" s="398" t="n"/>
      <c r="C37" s="69" t="inlineStr">
        <is>
          <t>Estimated Monthly Premium</t>
        </is>
      </c>
      <c r="D37" s="94">
        <f>SUM(D33:D36)</f>
        <v/>
      </c>
      <c r="E37" s="401">
        <f>SUMPRODUCT(E33:E36,$D33:$D36)</f>
        <v/>
      </c>
      <c r="F37" s="401">
        <f>SUMPRODUCT(F33:F36,$D33:$D36)</f>
        <v/>
      </c>
      <c r="G37" s="401">
        <f>SUMPRODUCT(G33:G36,$D33:$D36)</f>
        <v/>
      </c>
      <c r="H37" s="397">
        <f>+"Total:"&amp;TEXT(E37/I37-1,"0.00%")&amp;"/ EE:"&amp;TEXT(G37/J37-1,"0.00%")</f>
        <v/>
      </c>
      <c r="I37" s="402" t="n"/>
      <c r="J37" s="444" t="n"/>
      <c r="K37" s="94">
        <f>SUM(K33:K36)</f>
        <v/>
      </c>
      <c r="L37" s="94">
        <f>SUM(L33:L36)</f>
        <v/>
      </c>
      <c r="M37" s="94">
        <f>SUM(M33:M36)</f>
        <v/>
      </c>
      <c r="N37" s="94">
        <f>SUM(N33:N36)</f>
        <v/>
      </c>
      <c r="O37" s="94">
        <f>SUM(O33:O36)</f>
        <v/>
      </c>
      <c r="P37" s="94">
        <f>SUM(P33:P36)</f>
        <v/>
      </c>
      <c r="Q37" s="94">
        <f>SUM(Q33:Q36)</f>
        <v/>
      </c>
      <c r="R37" s="94">
        <f>SUM(R33:R36)</f>
        <v/>
      </c>
      <c r="S37" s="94">
        <f>SUM(S33:S36)</f>
        <v/>
      </c>
      <c r="T37" s="94">
        <f>SUM(T33:T36)</f>
        <v/>
      </c>
      <c r="U37" s="94">
        <f>SUM(U33:U36)</f>
        <v/>
      </c>
      <c r="V37" s="94">
        <f>SUM(V33:V36)</f>
        <v/>
      </c>
      <c r="W37" s="94">
        <f>SUM(W33:W36)</f>
        <v/>
      </c>
      <c r="X37" s="94">
        <f>SUM(X33:X36)</f>
        <v/>
      </c>
      <c r="Y37" s="94">
        <f>SUM(Y33:Y36)</f>
        <v/>
      </c>
      <c r="Z37" s="94">
        <f>SUM(Z33:Z36)</f>
        <v/>
      </c>
      <c r="AA37" s="94">
        <f>SUM(AA33:AA36)</f>
        <v/>
      </c>
      <c r="AB37" s="94">
        <f>SUM(AB33:AB36)</f>
        <v/>
      </c>
      <c r="AC37" s="94">
        <f>SUM(AC33:AC36)</f>
        <v/>
      </c>
      <c r="AD37" s="94">
        <f>SUM(AD33:AD36)</f>
        <v/>
      </c>
      <c r="AE37" s="94">
        <f>SUM(AE33:AE36)</f>
        <v/>
      </c>
      <c r="AF37" s="94">
        <f>SUM(AF33:AF36)</f>
        <v/>
      </c>
      <c r="AG37" s="94">
        <f>SUM(AG33:AG36)</f>
        <v/>
      </c>
      <c r="AH37" s="94">
        <f>SUM(AH33:AH36)</f>
        <v/>
      </c>
      <c r="AI37" s="94">
        <f>SUM(AI33:AI36)</f>
        <v/>
      </c>
      <c r="AJ37" s="94">
        <f>SUM(AJ33:AJ36)</f>
        <v/>
      </c>
      <c r="AK37" s="94">
        <f>SUM(AK33:AK36)</f>
        <v/>
      </c>
      <c r="AL37" s="94">
        <f>SUM(AL33:AL36)</f>
        <v/>
      </c>
      <c r="AM37" s="94">
        <f>SUM(AM33:AM36)</f>
        <v/>
      </c>
      <c r="AN37" s="94">
        <f>SUM(AN33:AN36)</f>
        <v/>
      </c>
      <c r="AO37" s="94">
        <f>SUM(AO33:AO36)</f>
        <v/>
      </c>
      <c r="AP37" s="94">
        <f>SUM(AP33:AP36)</f>
        <v/>
      </c>
      <c r="AQ37" s="94">
        <f>SUM(AQ33:AQ36)</f>
        <v/>
      </c>
      <c r="AR37" s="94">
        <f>SUM(AR33:AR36)</f>
        <v/>
      </c>
      <c r="AS37" s="94">
        <f>SUM(AS33:AS36)</f>
        <v/>
      </c>
      <c r="AT37" s="94">
        <f>SUM(AT33:AT36)</f>
        <v/>
      </c>
      <c r="AU37" s="94">
        <f>SUM(AU33:AU36)</f>
        <v/>
      </c>
      <c r="AV37" s="94">
        <f>SUM(AV33:AV36)</f>
        <v/>
      </c>
      <c r="AW37" s="94">
        <f>SUM(AW33:AW36)</f>
        <v/>
      </c>
      <c r="AX37" s="94">
        <f>SUM(AX33:AX36)</f>
        <v/>
      </c>
      <c r="AY37" s="94">
        <f>SUM(AY33:AY36)</f>
        <v/>
      </c>
      <c r="AZ37" s="94">
        <f>SUM(AZ33:AZ36)</f>
        <v/>
      </c>
      <c r="BA37" s="94">
        <f>SUM(BA33:BA36)</f>
        <v/>
      </c>
      <c r="BB37" s="94">
        <f>SUM(BB33:BB36)</f>
        <v/>
      </c>
      <c r="BC37" s="94">
        <f>SUM(BC33:BC36)</f>
        <v/>
      </c>
      <c r="BD37" s="94">
        <f>SUM(BD33:BD36)</f>
        <v/>
      </c>
      <c r="BE37" s="94">
        <f>SUM(BE33:BE36)</f>
        <v/>
      </c>
      <c r="BF37" s="94">
        <f>SUM(BF33:BF36)</f>
        <v/>
      </c>
      <c r="BG37" s="94">
        <f>SUM(BG33:BG36)</f>
        <v/>
      </c>
      <c r="BH37" s="94">
        <f>SUM(BH33:BH36)</f>
        <v/>
      </c>
      <c r="BI37" s="94">
        <f>SUM(BI33:BI36)</f>
        <v/>
      </c>
      <c r="BJ37" s="94">
        <f>SUM(BJ33:BJ36)</f>
        <v/>
      </c>
      <c r="BK37" s="94">
        <f>SUM(BK33:BK36)</f>
        <v/>
      </c>
      <c r="BL37" s="94">
        <f>SUM(BL33:BL36)</f>
        <v/>
      </c>
      <c r="BM37" s="94">
        <f>SUM(BM33:BM36)</f>
        <v/>
      </c>
      <c r="BN37" s="94">
        <f>SUM(BN33:BN36)</f>
        <v/>
      </c>
      <c r="BO37" s="94">
        <f>SUM(BO33:BO36)</f>
        <v/>
      </c>
      <c r="BP37" s="94">
        <f>SUM(BP33:BP36)</f>
        <v/>
      </c>
      <c r="BQ37" s="94">
        <f>SUM(BQ33:BQ36)</f>
        <v/>
      </c>
      <c r="BR37" s="94">
        <f>SUM(BR33:BR36)</f>
        <v/>
      </c>
      <c r="BS37" s="94">
        <f>SUM(BS33:BS36)</f>
        <v/>
      </c>
      <c r="BT37" s="94">
        <f>SUM(BT33:BT36)</f>
        <v/>
      </c>
      <c r="BU37" s="94">
        <f>SUM(BU33:BU36)</f>
        <v/>
      </c>
      <c r="BV37" s="94">
        <f>SUM(BV33:BV36)</f>
        <v/>
      </c>
      <c r="BW37" s="94">
        <f>SUM(BW33:BW36)</f>
        <v/>
      </c>
      <c r="BX37" s="94">
        <f>SUM(BX33:BX36)</f>
        <v/>
      </c>
      <c r="BY37" s="94">
        <f>SUM(BY33:BY36)</f>
        <v/>
      </c>
      <c r="BZ37" s="94">
        <f>SUM(BZ33:BZ36)</f>
        <v/>
      </c>
      <c r="CA37" s="94">
        <f>SUM(CA33:CA36)</f>
        <v/>
      </c>
      <c r="CB37" s="94">
        <f>SUM(CB33:CB36)</f>
        <v/>
      </c>
      <c r="CC37" s="94">
        <f>SUM(CC33:CC36)</f>
        <v/>
      </c>
      <c r="CD37" s="94">
        <f>SUM(CD33:CD36)</f>
        <v/>
      </c>
      <c r="CE37" s="94">
        <f>SUM(CE33:CE36)</f>
        <v/>
      </c>
      <c r="CF37" s="94">
        <f>SUM(CF33:CF36)</f>
        <v/>
      </c>
      <c r="CG37" s="94">
        <f>SUM(CG33:CG36)</f>
        <v/>
      </c>
      <c r="CH37" s="94">
        <f>SUM(CH33:CH36)</f>
        <v/>
      </c>
      <c r="CI37" s="94">
        <f>SUM(CI33:CI36)</f>
        <v/>
      </c>
      <c r="CJ37" s="94">
        <f>SUM(CJ33:CJ36)</f>
        <v/>
      </c>
      <c r="CK37" s="94">
        <f>SUM(CK33:CK36)</f>
        <v/>
      </c>
      <c r="CL37" s="94">
        <f>SUM(CL33:CL36)</f>
        <v/>
      </c>
      <c r="CM37" s="94">
        <f>SUM(CM33:CM36)</f>
        <v/>
      </c>
      <c r="CN37" s="94">
        <f>SUM(CN33:CN36)</f>
        <v/>
      </c>
      <c r="CO37" s="94">
        <f>SUM(CO33:CO36)</f>
        <v/>
      </c>
      <c r="CP37" s="94">
        <f>SUM(CP33:CP36)</f>
        <v/>
      </c>
      <c r="CQ37" s="94">
        <f>SUM(CQ33:CQ36)</f>
        <v/>
      </c>
      <c r="CR37" s="94" t="n">
        <v>0</v>
      </c>
      <c r="CS37" s="94">
        <f>SUM(CS33:CS36)</f>
        <v/>
      </c>
      <c r="CT37" s="94">
        <f>SUM(CT33:CT36)</f>
        <v/>
      </c>
      <c r="CU37" s="94">
        <f>SUM(CU33:CU36)</f>
        <v/>
      </c>
      <c r="CV37" s="94">
        <f>SUM(CV33:CV36)</f>
        <v/>
      </c>
      <c r="CW37" s="94">
        <f>SUM(CW33:CW36)</f>
        <v/>
      </c>
    </row>
    <row r="38" hidden="1" ht="13.15" customFormat="1" customHeight="1" s="315">
      <c r="A38" s="20" t="n"/>
      <c r="B38" s="398" t="n"/>
      <c r="C38" s="12" t="n"/>
      <c r="D38" s="16" t="n"/>
      <c r="E38" s="403" t="n"/>
      <c r="F38" s="403" t="n"/>
      <c r="G38" s="403" t="n"/>
      <c r="H38" s="397">
        <f>+"Total:"&amp;TEXT(E38/I38-1,"0.00%")&amp;"/ EE:"&amp;TEXT(G38/J38-1,"0.00%")</f>
        <v/>
      </c>
      <c r="I38" s="404" t="n"/>
      <c r="J38" s="444" t="n"/>
      <c r="K38" s="16" t="n"/>
      <c r="L38" s="16" t="n"/>
      <c r="M38" s="16" t="n"/>
      <c r="N38" s="16" t="n"/>
      <c r="O38" s="16" t="n"/>
      <c r="P38" s="16" t="n"/>
      <c r="Q38" s="16" t="n"/>
      <c r="R38" s="16" t="n"/>
      <c r="S38" s="16" t="n"/>
      <c r="T38" s="16" t="n"/>
      <c r="U38" s="16" t="n"/>
      <c r="V38" s="16" t="n"/>
      <c r="W38" s="16" t="n"/>
      <c r="X38" s="16" t="n"/>
      <c r="Y38" s="16" t="n"/>
      <c r="Z38" s="16" t="n"/>
      <c r="AA38" s="16" t="n"/>
      <c r="AB38" s="16" t="n"/>
      <c r="AC38" s="16" t="n"/>
      <c r="AD38" s="16" t="n"/>
      <c r="AE38" s="16" t="n"/>
      <c r="AF38" s="16" t="n"/>
      <c r="AG38" s="16" t="n"/>
      <c r="AH38" s="16" t="n"/>
      <c r="AI38" s="16" t="n"/>
      <c r="AJ38" s="16" t="n"/>
      <c r="AK38" s="16" t="n"/>
      <c r="AL38" s="16" t="n"/>
      <c r="AM38" s="16" t="n"/>
      <c r="AN38" s="16" t="n"/>
      <c r="AO38" s="16" t="n"/>
      <c r="AP38" s="16" t="n"/>
      <c r="AQ38" s="16" t="n"/>
      <c r="AR38" s="16" t="n"/>
      <c r="AS38" s="16" t="n"/>
      <c r="AT38" s="16" t="n"/>
      <c r="AU38" s="16" t="n"/>
      <c r="AV38" s="16" t="n"/>
      <c r="AW38" s="16" t="n"/>
      <c r="AX38" s="16" t="n"/>
      <c r="AY38" s="16" t="n"/>
      <c r="AZ38" s="16" t="n"/>
      <c r="BA38" s="16" t="n"/>
      <c r="BB38" s="16" t="n"/>
      <c r="BC38" s="16" t="n"/>
      <c r="BD38" s="16" t="n"/>
      <c r="BE38" s="16" t="n"/>
      <c r="BF38" s="16" t="n"/>
      <c r="BG38" s="16" t="n"/>
      <c r="BH38" s="16" t="n"/>
      <c r="BI38" s="16" t="n"/>
      <c r="BJ38" s="16" t="n"/>
      <c r="BK38" s="16" t="n"/>
      <c r="BL38" s="16" t="n"/>
      <c r="BM38" s="16" t="n"/>
      <c r="BN38" s="16" t="n"/>
      <c r="BO38" s="16" t="n"/>
      <c r="BP38" s="16" t="n"/>
      <c r="BQ38" s="16" t="n"/>
      <c r="BR38" s="16" t="n"/>
      <c r="BS38" s="16" t="n"/>
      <c r="BT38" s="16" t="n"/>
      <c r="BU38" s="16" t="n"/>
      <c r="BV38" s="16" t="n"/>
      <c r="BW38" s="16" t="n"/>
      <c r="BX38" s="16" t="n"/>
      <c r="BY38" s="16" t="n"/>
      <c r="BZ38" s="16" t="n"/>
      <c r="CA38" s="16" t="n"/>
      <c r="CB38" s="16" t="n"/>
      <c r="CC38" s="16" t="n"/>
      <c r="CD38" s="16" t="n"/>
      <c r="CE38" s="16" t="n"/>
      <c r="CF38" s="16" t="n"/>
      <c r="CG38" s="16" t="n"/>
      <c r="CH38" s="16" t="n"/>
      <c r="CI38" s="16" t="n"/>
      <c r="CJ38" s="16" t="n"/>
      <c r="CK38" s="16" t="n"/>
      <c r="CL38" s="16" t="n"/>
      <c r="CM38" s="16" t="n"/>
      <c r="CN38" s="16" t="n"/>
      <c r="CO38" s="16" t="n"/>
      <c r="CP38" s="16" t="n"/>
      <c r="CQ38" s="16" t="n"/>
      <c r="CR38" s="16" t="n"/>
      <c r="CS38" s="16" t="n"/>
      <c r="CT38" s="16" t="n"/>
      <c r="CU38" s="16" t="n"/>
      <c r="CV38" s="16" t="n"/>
      <c r="CW38" s="16" t="n"/>
    </row>
    <row r="39" hidden="1" ht="13.15" customFormat="1" customHeight="1" s="315">
      <c r="A39" s="64" t="inlineStr">
        <is>
          <t>PRIME PPO LOW OPTION PLAN (Self-Insured)</t>
        </is>
      </c>
      <c r="B39" s="394">
        <f>+$B$3</f>
        <v/>
      </c>
      <c r="C39" s="246" t="inlineStr">
        <is>
          <t>EE</t>
        </is>
      </c>
      <c r="D39" s="244" t="n">
        <v>0</v>
      </c>
      <c r="E39" s="395" t="n">
        <v>849.65</v>
      </c>
      <c r="F39" s="396" t="n">
        <v>650.16</v>
      </c>
      <c r="G39" s="396">
        <f>E39-F39</f>
        <v/>
      </c>
      <c r="H39" s="397">
        <f>+"Total:"&amp;TEXT(E39/I39-1,"0.00%")&amp;"/ EE:"&amp;TEXT(G39/J39-1,"0.00%")</f>
        <v/>
      </c>
      <c r="I39" s="397" t="n"/>
      <c r="J39" s="447" t="n"/>
      <c r="K39" s="244" t="n">
        <v>33</v>
      </c>
      <c r="L39" s="244" t="n">
        <v>31</v>
      </c>
      <c r="M39" s="244" t="n">
        <v>31</v>
      </c>
      <c r="N39" s="244" t="n">
        <v>30</v>
      </c>
      <c r="O39" s="244" t="n">
        <v>30</v>
      </c>
      <c r="P39" s="244" t="n">
        <v>32</v>
      </c>
      <c r="Q39" s="244" t="n">
        <v>32</v>
      </c>
      <c r="R39" s="244" t="n">
        <v>34</v>
      </c>
      <c r="S39" s="244" t="n">
        <v>35</v>
      </c>
      <c r="T39" s="244" t="n">
        <v>35</v>
      </c>
      <c r="U39" s="244" t="n">
        <v>33</v>
      </c>
      <c r="V39" s="244" t="n">
        <v>31</v>
      </c>
      <c r="W39" s="244" t="n">
        <v>39</v>
      </c>
      <c r="X39" s="244" t="n">
        <v>37</v>
      </c>
      <c r="Y39" s="244" t="n">
        <v>37</v>
      </c>
      <c r="Z39" s="244" t="n">
        <v>39</v>
      </c>
      <c r="AA39" s="244" t="n">
        <v>40</v>
      </c>
      <c r="AB39" s="244" t="n">
        <v>42</v>
      </c>
      <c r="AC39" s="244" t="n">
        <v>42</v>
      </c>
      <c r="AD39" s="244" t="n">
        <v>42</v>
      </c>
      <c r="AE39" s="244" t="n">
        <v>41</v>
      </c>
      <c r="AF39" s="244" t="n">
        <v>42</v>
      </c>
      <c r="AG39" s="244" t="n">
        <v>38</v>
      </c>
      <c r="AH39" s="244" t="n">
        <v>38</v>
      </c>
      <c r="AI39" s="244" t="n">
        <v>44</v>
      </c>
      <c r="AJ39" s="244" t="n">
        <v>44</v>
      </c>
      <c r="AK39" s="244" t="n">
        <v>42</v>
      </c>
      <c r="AL39" s="244" t="n">
        <v>40</v>
      </c>
      <c r="AM39" s="244" t="n">
        <v>39</v>
      </c>
      <c r="AN39" s="244" t="n">
        <v>38</v>
      </c>
      <c r="AO39" s="244" t="n">
        <v>41</v>
      </c>
      <c r="AP39" s="244" t="n">
        <v>40</v>
      </c>
      <c r="AQ39" s="244" t="n">
        <v>40</v>
      </c>
      <c r="AR39" s="244" t="n">
        <v>39</v>
      </c>
      <c r="AS39" s="244" t="n">
        <v>39</v>
      </c>
      <c r="AT39" s="244" t="n">
        <v>36</v>
      </c>
      <c r="AU39" s="244" t="n">
        <v>0</v>
      </c>
      <c r="AV39" s="244" t="n">
        <v>0</v>
      </c>
      <c r="AW39" s="244" t="n">
        <v>0</v>
      </c>
      <c r="AX39" s="244" t="n">
        <v>0</v>
      </c>
      <c r="AY39" s="244" t="n">
        <v>0</v>
      </c>
      <c r="AZ39" s="244" t="n">
        <v>0</v>
      </c>
      <c r="BA39" s="244" t="n">
        <v>0</v>
      </c>
      <c r="BB39" s="244" t="n">
        <v>0</v>
      </c>
      <c r="BC39" s="244" t="n">
        <v>0</v>
      </c>
      <c r="BD39" s="244" t="n">
        <v>0</v>
      </c>
      <c r="BE39" s="244" t="n">
        <v>0</v>
      </c>
      <c r="BF39" s="244" t="n">
        <v>0</v>
      </c>
      <c r="BG39" s="244" t="n">
        <v>0</v>
      </c>
      <c r="BH39" s="244" t="n">
        <v>0</v>
      </c>
      <c r="BI39" s="244" t="n">
        <v>0</v>
      </c>
      <c r="BJ39" s="244" t="n">
        <v>0</v>
      </c>
      <c r="BK39" s="244" t="n">
        <v>0</v>
      </c>
      <c r="BL39" s="244" t="n">
        <v>0</v>
      </c>
      <c r="BM39" s="244" t="n">
        <v>0</v>
      </c>
      <c r="BN39" s="244" t="n">
        <v>0</v>
      </c>
      <c r="BO39" s="244" t="n">
        <v>0</v>
      </c>
      <c r="BP39" s="244" t="n">
        <v>0</v>
      </c>
      <c r="BQ39" s="244" t="n">
        <v>0</v>
      </c>
      <c r="BR39" s="244" t="n">
        <v>0</v>
      </c>
      <c r="BS39" s="244" t="n">
        <v>0</v>
      </c>
      <c r="BT39" s="244" t="n">
        <v>0</v>
      </c>
      <c r="BU39" s="244" t="n">
        <v>0</v>
      </c>
      <c r="BV39" s="244" t="n">
        <v>0</v>
      </c>
      <c r="BW39" s="244" t="n">
        <v>0</v>
      </c>
      <c r="BX39" s="244" t="n">
        <v>0</v>
      </c>
      <c r="BY39" s="244" t="n">
        <v>0</v>
      </c>
      <c r="BZ39" s="244" t="n">
        <v>0</v>
      </c>
      <c r="CA39" s="244" t="n">
        <v>0</v>
      </c>
      <c r="CB39" s="244" t="n">
        <v>0</v>
      </c>
      <c r="CC39" s="244" t="n">
        <v>0</v>
      </c>
      <c r="CD39" s="244" t="n">
        <v>0</v>
      </c>
      <c r="CE39" s="244" t="n">
        <v>0</v>
      </c>
      <c r="CF39" s="244" t="n">
        <v>0</v>
      </c>
      <c r="CG39" s="244" t="n">
        <v>0</v>
      </c>
      <c r="CH39" s="244" t="n">
        <v>0</v>
      </c>
      <c r="CI39" s="244" t="n">
        <v>0</v>
      </c>
      <c r="CJ39" s="244" t="n">
        <v>0</v>
      </c>
      <c r="CK39" s="244" t="n">
        <v>0</v>
      </c>
      <c r="CL39" s="244" t="n">
        <v>0</v>
      </c>
      <c r="CM39" s="244" t="n">
        <v>0</v>
      </c>
      <c r="CN39" s="244" t="n">
        <v>0</v>
      </c>
      <c r="CO39" s="244" t="n">
        <v>0</v>
      </c>
      <c r="CP39" s="244" t="n">
        <v>0</v>
      </c>
      <c r="CQ39" s="244" t="n">
        <v>0</v>
      </c>
      <c r="CR39" s="323" t="n">
        <v>0</v>
      </c>
      <c r="CS39" s="244" t="n">
        <v>0</v>
      </c>
      <c r="CT39" s="244" t="n">
        <v>0</v>
      </c>
      <c r="CU39" s="244" t="n">
        <v>0</v>
      </c>
      <c r="CV39" s="244" t="n">
        <v>0</v>
      </c>
      <c r="CW39" s="244" t="n">
        <v>0</v>
      </c>
    </row>
    <row r="40" hidden="1" ht="13.15" customFormat="1" customHeight="1" s="315">
      <c r="A40" s="22" t="n"/>
      <c r="B40" s="398" t="n"/>
      <c r="C40" s="246" t="inlineStr">
        <is>
          <t>EE &amp; Spouse</t>
        </is>
      </c>
      <c r="D40" s="244" t="n">
        <v>0</v>
      </c>
      <c r="E40" s="395" t="n">
        <v>1699.33</v>
      </c>
      <c r="F40" s="396" t="n">
        <v>1341.02</v>
      </c>
      <c r="G40" s="396">
        <f>E40-F40</f>
        <v/>
      </c>
      <c r="H40" s="397">
        <f>+"Total:"&amp;TEXT(E40/I40-1,"0.00%")&amp;"/ EE:"&amp;TEXT(G40/J40-1,"0.00%")</f>
        <v/>
      </c>
      <c r="I40" s="397" t="n"/>
      <c r="J40" s="444" t="n"/>
      <c r="K40" s="244" t="n">
        <v>13</v>
      </c>
      <c r="L40" s="244" t="n">
        <v>13</v>
      </c>
      <c r="M40" s="244" t="n">
        <v>13</v>
      </c>
      <c r="N40" s="244" t="n">
        <v>14</v>
      </c>
      <c r="O40" s="244" t="n">
        <v>14</v>
      </c>
      <c r="P40" s="244" t="n">
        <v>14</v>
      </c>
      <c r="Q40" s="244" t="n">
        <v>14</v>
      </c>
      <c r="R40" s="244" t="n">
        <v>14</v>
      </c>
      <c r="S40" s="244" t="n">
        <v>15</v>
      </c>
      <c r="T40" s="244" t="n">
        <v>15</v>
      </c>
      <c r="U40" s="244" t="n">
        <v>15</v>
      </c>
      <c r="V40" s="244" t="n">
        <v>15</v>
      </c>
      <c r="W40" s="244" t="n">
        <v>14</v>
      </c>
      <c r="X40" s="244" t="n">
        <v>14</v>
      </c>
      <c r="Y40" s="244" t="n">
        <v>14</v>
      </c>
      <c r="Z40" s="244" t="n">
        <v>14</v>
      </c>
      <c r="AA40" s="244" t="n">
        <v>14</v>
      </c>
      <c r="AB40" s="244" t="n">
        <v>14</v>
      </c>
      <c r="AC40" s="244" t="n">
        <v>14</v>
      </c>
      <c r="AD40" s="244" t="n">
        <v>14</v>
      </c>
      <c r="AE40" s="244" t="n">
        <v>13</v>
      </c>
      <c r="AF40" s="244" t="n">
        <v>13</v>
      </c>
      <c r="AG40" s="244" t="n">
        <v>13</v>
      </c>
      <c r="AH40" s="244" t="n">
        <v>13</v>
      </c>
      <c r="AI40" s="244" t="n">
        <v>13</v>
      </c>
      <c r="AJ40" s="244" t="n">
        <v>13</v>
      </c>
      <c r="AK40" s="244" t="n">
        <v>13</v>
      </c>
      <c r="AL40" s="244" t="n">
        <v>13</v>
      </c>
      <c r="AM40" s="244" t="n">
        <v>13</v>
      </c>
      <c r="AN40" s="244" t="n">
        <v>13</v>
      </c>
      <c r="AO40" s="244" t="n">
        <v>13</v>
      </c>
      <c r="AP40" s="244" t="n">
        <v>14</v>
      </c>
      <c r="AQ40" s="244" t="n">
        <v>14</v>
      </c>
      <c r="AR40" s="244" t="n">
        <v>13</v>
      </c>
      <c r="AS40" s="244" t="n">
        <v>13</v>
      </c>
      <c r="AT40" s="244" t="n">
        <v>13</v>
      </c>
      <c r="AU40" s="244" t="n">
        <v>0</v>
      </c>
      <c r="AV40" s="244" t="n">
        <v>0</v>
      </c>
      <c r="AW40" s="244" t="n">
        <v>0</v>
      </c>
      <c r="AX40" s="244" t="n">
        <v>0</v>
      </c>
      <c r="AY40" s="244" t="n">
        <v>0</v>
      </c>
      <c r="AZ40" s="244" t="n">
        <v>0</v>
      </c>
      <c r="BA40" s="244" t="n">
        <v>0</v>
      </c>
      <c r="BB40" s="244" t="n">
        <v>0</v>
      </c>
      <c r="BC40" s="244" t="n">
        <v>0</v>
      </c>
      <c r="BD40" s="244" t="n">
        <v>0</v>
      </c>
      <c r="BE40" s="244" t="n">
        <v>0</v>
      </c>
      <c r="BF40" s="244" t="n">
        <v>0</v>
      </c>
      <c r="BG40" s="244" t="n">
        <v>0</v>
      </c>
      <c r="BH40" s="244" t="n">
        <v>0</v>
      </c>
      <c r="BI40" s="244" t="n">
        <v>0</v>
      </c>
      <c r="BJ40" s="244" t="n">
        <v>0</v>
      </c>
      <c r="BK40" s="244" t="n">
        <v>0</v>
      </c>
      <c r="BL40" s="244" t="n">
        <v>0</v>
      </c>
      <c r="BM40" s="244" t="n">
        <v>0</v>
      </c>
      <c r="BN40" s="244" t="n">
        <v>0</v>
      </c>
      <c r="BO40" s="244" t="n">
        <v>0</v>
      </c>
      <c r="BP40" s="244" t="n">
        <v>0</v>
      </c>
      <c r="BQ40" s="244" t="n">
        <v>0</v>
      </c>
      <c r="BR40" s="244" t="n">
        <v>0</v>
      </c>
      <c r="BS40" s="244" t="n">
        <v>0</v>
      </c>
      <c r="BT40" s="244" t="n">
        <v>0</v>
      </c>
      <c r="BU40" s="244" t="n">
        <v>0</v>
      </c>
      <c r="BV40" s="244" t="n">
        <v>0</v>
      </c>
      <c r="BW40" s="244" t="n">
        <v>0</v>
      </c>
      <c r="BX40" s="244" t="n">
        <v>0</v>
      </c>
      <c r="BY40" s="244" t="n">
        <v>0</v>
      </c>
      <c r="BZ40" s="244" t="n">
        <v>0</v>
      </c>
      <c r="CA40" s="244" t="n">
        <v>0</v>
      </c>
      <c r="CB40" s="244" t="n">
        <v>0</v>
      </c>
      <c r="CC40" s="244" t="n">
        <v>0</v>
      </c>
      <c r="CD40" s="244" t="n">
        <v>0</v>
      </c>
      <c r="CE40" s="244" t="n">
        <v>0</v>
      </c>
      <c r="CF40" s="244" t="n">
        <v>0</v>
      </c>
      <c r="CG40" s="244" t="n">
        <v>0</v>
      </c>
      <c r="CH40" s="244" t="n">
        <v>0</v>
      </c>
      <c r="CI40" s="244" t="n">
        <v>0</v>
      </c>
      <c r="CJ40" s="244" t="n">
        <v>0</v>
      </c>
      <c r="CK40" s="244" t="n">
        <v>0</v>
      </c>
      <c r="CL40" s="244" t="n">
        <v>0</v>
      </c>
      <c r="CM40" s="244" t="n">
        <v>0</v>
      </c>
      <c r="CN40" s="244" t="n">
        <v>0</v>
      </c>
      <c r="CO40" s="244" t="n">
        <v>0</v>
      </c>
      <c r="CP40" s="244" t="n">
        <v>0</v>
      </c>
      <c r="CQ40" s="244" t="n">
        <v>0</v>
      </c>
      <c r="CR40" s="323" t="n">
        <v>0</v>
      </c>
      <c r="CS40" s="244" t="n">
        <v>0</v>
      </c>
      <c r="CT40" s="244" t="n">
        <v>0</v>
      </c>
      <c r="CU40" s="244" t="n">
        <v>0</v>
      </c>
      <c r="CV40" s="244" t="n">
        <v>0</v>
      </c>
      <c r="CW40" s="244" t="n">
        <v>0</v>
      </c>
    </row>
    <row r="41" hidden="1" ht="13.15" customFormat="1" customHeight="1" s="315">
      <c r="A41" s="22" t="n"/>
      <c r="B41" s="398" t="n"/>
      <c r="C41" s="246" t="inlineStr">
        <is>
          <t>EE &amp; Child(ren)</t>
        </is>
      </c>
      <c r="D41" s="244" t="n">
        <v>0</v>
      </c>
      <c r="E41" s="395" t="n">
        <v>1529.38</v>
      </c>
      <c r="F41" s="396" t="n">
        <v>1231.69</v>
      </c>
      <c r="G41" s="396">
        <f>E41-F41</f>
        <v/>
      </c>
      <c r="H41" s="397">
        <f>+"Total:"&amp;TEXT(E41/I41-1,"0.00%")&amp;"/ EE:"&amp;TEXT(G41/J41-1,"0.00%")</f>
        <v/>
      </c>
      <c r="I41" s="397" t="n"/>
      <c r="J41" s="444" t="n"/>
      <c r="K41" s="244" t="n">
        <v>10</v>
      </c>
      <c r="L41" s="244" t="n">
        <v>10</v>
      </c>
      <c r="M41" s="244" t="n">
        <v>10</v>
      </c>
      <c r="N41" s="244" t="n">
        <v>10</v>
      </c>
      <c r="O41" s="244" t="n">
        <v>9</v>
      </c>
      <c r="P41" s="244" t="n">
        <v>9</v>
      </c>
      <c r="Q41" s="244" t="n">
        <v>9</v>
      </c>
      <c r="R41" s="244" t="n">
        <v>9</v>
      </c>
      <c r="S41" s="244" t="n">
        <v>9</v>
      </c>
      <c r="T41" s="244" t="n">
        <v>9</v>
      </c>
      <c r="U41" s="244" t="n">
        <v>9</v>
      </c>
      <c r="V41" s="244" t="n">
        <v>9</v>
      </c>
      <c r="W41" s="244" t="n">
        <v>7</v>
      </c>
      <c r="X41" s="244" t="n">
        <v>7</v>
      </c>
      <c r="Y41" s="244" t="n">
        <v>7</v>
      </c>
      <c r="Z41" s="244" t="n">
        <v>6</v>
      </c>
      <c r="AA41" s="244" t="n">
        <v>6</v>
      </c>
      <c r="AB41" s="244" t="n">
        <v>6</v>
      </c>
      <c r="AC41" s="244" t="n">
        <v>7</v>
      </c>
      <c r="AD41" s="244" t="n">
        <v>8</v>
      </c>
      <c r="AE41" s="244" t="n">
        <v>8</v>
      </c>
      <c r="AF41" s="244" t="n">
        <v>8</v>
      </c>
      <c r="AG41" s="244" t="n">
        <v>8</v>
      </c>
      <c r="AH41" s="244" t="n">
        <v>9</v>
      </c>
      <c r="AI41" s="244" t="n">
        <v>10</v>
      </c>
      <c r="AJ41" s="244" t="n">
        <v>11</v>
      </c>
      <c r="AK41" s="244" t="n">
        <v>11</v>
      </c>
      <c r="AL41" s="244" t="n">
        <v>11</v>
      </c>
      <c r="AM41" s="244" t="n">
        <v>11</v>
      </c>
      <c r="AN41" s="244" t="n">
        <v>11</v>
      </c>
      <c r="AO41" s="244" t="n">
        <v>11</v>
      </c>
      <c r="AP41" s="244" t="n">
        <v>11</v>
      </c>
      <c r="AQ41" s="244" t="n">
        <v>11</v>
      </c>
      <c r="AR41" s="244" t="n">
        <v>13</v>
      </c>
      <c r="AS41" s="244" t="n">
        <v>14</v>
      </c>
      <c r="AT41" s="244" t="n">
        <v>14</v>
      </c>
      <c r="AU41" s="244" t="n">
        <v>0</v>
      </c>
      <c r="AV41" s="244" t="n">
        <v>0</v>
      </c>
      <c r="AW41" s="244" t="n">
        <v>0</v>
      </c>
      <c r="AX41" s="244" t="n">
        <v>0</v>
      </c>
      <c r="AY41" s="244" t="n">
        <v>0</v>
      </c>
      <c r="AZ41" s="244" t="n">
        <v>0</v>
      </c>
      <c r="BA41" s="244" t="n">
        <v>0</v>
      </c>
      <c r="BB41" s="244" t="n">
        <v>0</v>
      </c>
      <c r="BC41" s="244" t="n">
        <v>0</v>
      </c>
      <c r="BD41" s="244" t="n">
        <v>0</v>
      </c>
      <c r="BE41" s="244" t="n">
        <v>0</v>
      </c>
      <c r="BF41" s="244" t="n">
        <v>0</v>
      </c>
      <c r="BG41" s="244" t="n">
        <v>0</v>
      </c>
      <c r="BH41" s="244" t="n">
        <v>0</v>
      </c>
      <c r="BI41" s="244" t="n">
        <v>0</v>
      </c>
      <c r="BJ41" s="244" t="n">
        <v>0</v>
      </c>
      <c r="BK41" s="244" t="n">
        <v>0</v>
      </c>
      <c r="BL41" s="244" t="n">
        <v>0</v>
      </c>
      <c r="BM41" s="244" t="n">
        <v>0</v>
      </c>
      <c r="BN41" s="244" t="n">
        <v>0</v>
      </c>
      <c r="BO41" s="244" t="n">
        <v>0</v>
      </c>
      <c r="BP41" s="244" t="n">
        <v>0</v>
      </c>
      <c r="BQ41" s="244" t="n">
        <v>0</v>
      </c>
      <c r="BR41" s="244" t="n">
        <v>0</v>
      </c>
      <c r="BS41" s="244" t="n">
        <v>0</v>
      </c>
      <c r="BT41" s="244" t="n">
        <v>0</v>
      </c>
      <c r="BU41" s="244" t="n">
        <v>0</v>
      </c>
      <c r="BV41" s="244" t="n">
        <v>0</v>
      </c>
      <c r="BW41" s="244" t="n">
        <v>0</v>
      </c>
      <c r="BX41" s="244" t="n">
        <v>0</v>
      </c>
      <c r="BY41" s="244" t="n">
        <v>0</v>
      </c>
      <c r="BZ41" s="244" t="n">
        <v>0</v>
      </c>
      <c r="CA41" s="244" t="n">
        <v>0</v>
      </c>
      <c r="CB41" s="244" t="n">
        <v>0</v>
      </c>
      <c r="CC41" s="244" t="n">
        <v>0</v>
      </c>
      <c r="CD41" s="244" t="n">
        <v>0</v>
      </c>
      <c r="CE41" s="244" t="n">
        <v>0</v>
      </c>
      <c r="CF41" s="244" t="n">
        <v>0</v>
      </c>
      <c r="CG41" s="244" t="n">
        <v>0</v>
      </c>
      <c r="CH41" s="244" t="n">
        <v>0</v>
      </c>
      <c r="CI41" s="244" t="n">
        <v>0</v>
      </c>
      <c r="CJ41" s="244" t="n">
        <v>0</v>
      </c>
      <c r="CK41" s="244" t="n">
        <v>0</v>
      </c>
      <c r="CL41" s="244" t="n">
        <v>0</v>
      </c>
      <c r="CM41" s="244" t="n">
        <v>0</v>
      </c>
      <c r="CN41" s="244" t="n">
        <v>0</v>
      </c>
      <c r="CO41" s="244" t="n">
        <v>0</v>
      </c>
      <c r="CP41" s="244" t="n">
        <v>0</v>
      </c>
      <c r="CQ41" s="244" t="n">
        <v>0</v>
      </c>
      <c r="CR41" s="323" t="n">
        <v>0</v>
      </c>
      <c r="CS41" s="244" t="n">
        <v>0</v>
      </c>
      <c r="CT41" s="244" t="n">
        <v>0</v>
      </c>
      <c r="CU41" s="244" t="n">
        <v>0</v>
      </c>
      <c r="CV41" s="244" t="n">
        <v>0</v>
      </c>
      <c r="CW41" s="244" t="n">
        <v>0</v>
      </c>
    </row>
    <row r="42" hidden="1" ht="13.15" customFormat="1" customHeight="1" s="315">
      <c r="A42" s="20" t="n"/>
      <c r="B42" s="398" t="n"/>
      <c r="C42" s="246" t="inlineStr">
        <is>
          <t>EE &amp; Family</t>
        </is>
      </c>
      <c r="D42" s="245" t="n">
        <v>0</v>
      </c>
      <c r="E42" s="399" t="n">
        <v>2548.93</v>
      </c>
      <c r="F42" s="400" t="n">
        <v>2008.72</v>
      </c>
      <c r="G42" s="400">
        <f>E42-F42</f>
        <v/>
      </c>
      <c r="H42" s="397">
        <f>+"Total:"&amp;TEXT(E42/I42-1,"0.00%")&amp;"/ EE:"&amp;TEXT(G42/J42-1,"0.00%")</f>
        <v/>
      </c>
      <c r="I42" s="408" t="n"/>
      <c r="J42" s="444" t="n"/>
      <c r="K42" s="245" t="n">
        <v>16</v>
      </c>
      <c r="L42" s="245" t="n">
        <v>16</v>
      </c>
      <c r="M42" s="245" t="n">
        <v>17</v>
      </c>
      <c r="N42" s="245" t="n">
        <v>15</v>
      </c>
      <c r="O42" s="245" t="n">
        <v>15</v>
      </c>
      <c r="P42" s="245" t="n">
        <v>14</v>
      </c>
      <c r="Q42" s="245" t="n">
        <v>14</v>
      </c>
      <c r="R42" s="245" t="n">
        <v>14</v>
      </c>
      <c r="S42" s="245" t="n">
        <v>14</v>
      </c>
      <c r="T42" s="245" t="n">
        <v>14</v>
      </c>
      <c r="U42" s="245" t="n">
        <v>14</v>
      </c>
      <c r="V42" s="245" t="n">
        <v>14</v>
      </c>
      <c r="W42" s="245" t="n">
        <v>12</v>
      </c>
      <c r="X42" s="245" t="n">
        <v>12</v>
      </c>
      <c r="Y42" s="245" t="n">
        <v>11</v>
      </c>
      <c r="Z42" s="245" t="n">
        <v>11</v>
      </c>
      <c r="AA42" s="245" t="n">
        <v>12</v>
      </c>
      <c r="AB42" s="245" t="n">
        <v>11</v>
      </c>
      <c r="AC42" s="245" t="n">
        <v>12</v>
      </c>
      <c r="AD42" s="245" t="n">
        <v>12</v>
      </c>
      <c r="AE42" s="245" t="n">
        <v>12</v>
      </c>
      <c r="AF42" s="245" t="n">
        <v>12</v>
      </c>
      <c r="AG42" s="245" t="n">
        <v>11</v>
      </c>
      <c r="AH42" s="245" t="n">
        <v>10</v>
      </c>
      <c r="AI42" s="245" t="n">
        <v>11</v>
      </c>
      <c r="AJ42" s="245" t="n">
        <v>10</v>
      </c>
      <c r="AK42" s="245" t="n">
        <v>10</v>
      </c>
      <c r="AL42" s="245" t="n">
        <v>10</v>
      </c>
      <c r="AM42" s="245" t="n">
        <v>10</v>
      </c>
      <c r="AN42" s="245" t="n">
        <v>9</v>
      </c>
      <c r="AO42" s="245" t="n">
        <v>9</v>
      </c>
      <c r="AP42" s="245" t="n">
        <v>9</v>
      </c>
      <c r="AQ42" s="245" t="n">
        <v>9</v>
      </c>
      <c r="AR42" s="245" t="n">
        <v>10</v>
      </c>
      <c r="AS42" s="245" t="n">
        <v>10</v>
      </c>
      <c r="AT42" s="245" t="n">
        <v>9</v>
      </c>
      <c r="AU42" s="245" t="n">
        <v>0</v>
      </c>
      <c r="AV42" s="245" t="n">
        <v>0</v>
      </c>
      <c r="AW42" s="245" t="n">
        <v>0</v>
      </c>
      <c r="AX42" s="245" t="n">
        <v>0</v>
      </c>
      <c r="AY42" s="245" t="n">
        <v>0</v>
      </c>
      <c r="AZ42" s="245" t="n">
        <v>0</v>
      </c>
      <c r="BA42" s="245" t="n">
        <v>0</v>
      </c>
      <c r="BB42" s="245" t="n">
        <v>0</v>
      </c>
      <c r="BC42" s="245" t="n">
        <v>0</v>
      </c>
      <c r="BD42" s="245" t="n">
        <v>0</v>
      </c>
      <c r="BE42" s="245" t="n">
        <v>0</v>
      </c>
      <c r="BF42" s="245" t="n">
        <v>0</v>
      </c>
      <c r="BG42" s="245" t="n">
        <v>0</v>
      </c>
      <c r="BH42" s="245" t="n">
        <v>0</v>
      </c>
      <c r="BI42" s="245" t="n">
        <v>0</v>
      </c>
      <c r="BJ42" s="245" t="n">
        <v>0</v>
      </c>
      <c r="BK42" s="245" t="n">
        <v>0</v>
      </c>
      <c r="BL42" s="245" t="n">
        <v>0</v>
      </c>
      <c r="BM42" s="245" t="n">
        <v>0</v>
      </c>
      <c r="BN42" s="245" t="n">
        <v>0</v>
      </c>
      <c r="BO42" s="245" t="n">
        <v>0</v>
      </c>
      <c r="BP42" s="245" t="n">
        <v>0</v>
      </c>
      <c r="BQ42" s="245" t="n">
        <v>0</v>
      </c>
      <c r="BR42" s="245" t="n">
        <v>0</v>
      </c>
      <c r="BS42" s="245" t="n">
        <v>0</v>
      </c>
      <c r="BT42" s="245" t="n">
        <v>0</v>
      </c>
      <c r="BU42" s="245" t="n">
        <v>0</v>
      </c>
      <c r="BV42" s="245" t="n">
        <v>0</v>
      </c>
      <c r="BW42" s="245" t="n">
        <v>0</v>
      </c>
      <c r="BX42" s="245" t="n">
        <v>0</v>
      </c>
      <c r="BY42" s="245" t="n">
        <v>0</v>
      </c>
      <c r="BZ42" s="245" t="n">
        <v>0</v>
      </c>
      <c r="CA42" s="245" t="n">
        <v>0</v>
      </c>
      <c r="CB42" s="245" t="n">
        <v>0</v>
      </c>
      <c r="CC42" s="245" t="n">
        <v>0</v>
      </c>
      <c r="CD42" s="245" t="n">
        <v>0</v>
      </c>
      <c r="CE42" s="245" t="n">
        <v>0</v>
      </c>
      <c r="CF42" s="245" t="n">
        <v>0</v>
      </c>
      <c r="CG42" s="245" t="n">
        <v>0</v>
      </c>
      <c r="CH42" s="245" t="n">
        <v>0</v>
      </c>
      <c r="CI42" s="245" t="n">
        <v>0</v>
      </c>
      <c r="CJ42" s="245" t="n">
        <v>0</v>
      </c>
      <c r="CK42" s="245" t="n">
        <v>0</v>
      </c>
      <c r="CL42" s="245" t="n">
        <v>0</v>
      </c>
      <c r="CM42" s="245" t="n">
        <v>0</v>
      </c>
      <c r="CN42" s="245" t="n">
        <v>0</v>
      </c>
      <c r="CO42" s="245" t="n">
        <v>0</v>
      </c>
      <c r="CP42" s="245" t="n">
        <v>0</v>
      </c>
      <c r="CQ42" s="245" t="n">
        <v>0</v>
      </c>
      <c r="CR42" s="324" t="n">
        <v>0</v>
      </c>
      <c r="CS42" s="245" t="n">
        <v>0</v>
      </c>
      <c r="CT42" s="245" t="n">
        <v>0</v>
      </c>
      <c r="CU42" s="245" t="n">
        <v>0</v>
      </c>
      <c r="CV42" s="245" t="n">
        <v>0</v>
      </c>
      <c r="CW42" s="245" t="n">
        <v>0</v>
      </c>
    </row>
    <row r="43" hidden="1" ht="13.15" customFormat="1" customHeight="1" s="315">
      <c r="A43" s="20" t="n"/>
      <c r="B43" s="398" t="n"/>
      <c r="C43" s="69" t="inlineStr">
        <is>
          <t>Estimated Monthly Premium</t>
        </is>
      </c>
      <c r="D43" s="94">
        <f>SUM(D39:D42)</f>
        <v/>
      </c>
      <c r="E43" s="430">
        <f>SUMPRODUCT(E39:E42,$D39:$D42)</f>
        <v/>
      </c>
      <c r="F43" s="430">
        <f>SUMPRODUCT(F39:F42,$D39:$D42)</f>
        <v/>
      </c>
      <c r="G43" s="430">
        <f>SUMPRODUCT(G39:G42,$D39:$D42)</f>
        <v/>
      </c>
      <c r="H43" s="397">
        <f>+"Total:"&amp;TEXT(E43/I43-1,"0.00%")&amp;"/ EE:"&amp;TEXT(G43/J43-1,"0.00%")</f>
        <v/>
      </c>
      <c r="I43" s="431" t="n"/>
      <c r="J43" s="444" t="n"/>
      <c r="K43" s="94">
        <f>SUM(K39:K42)</f>
        <v/>
      </c>
      <c r="L43" s="94">
        <f>SUM(L39:L42)</f>
        <v/>
      </c>
      <c r="M43" s="94">
        <f>SUM(M39:M42)</f>
        <v/>
      </c>
      <c r="N43" s="94">
        <f>SUM(N39:N42)</f>
        <v/>
      </c>
      <c r="O43" s="94">
        <f>SUM(O39:O42)</f>
        <v/>
      </c>
      <c r="P43" s="94">
        <f>SUM(P39:P42)</f>
        <v/>
      </c>
      <c r="Q43" s="94">
        <f>SUM(Q39:Q42)</f>
        <v/>
      </c>
      <c r="R43" s="94">
        <f>SUM(R39:R42)</f>
        <v/>
      </c>
      <c r="S43" s="94">
        <f>SUM(S39:S42)</f>
        <v/>
      </c>
      <c r="T43" s="94">
        <f>SUM(T39:T42)</f>
        <v/>
      </c>
      <c r="U43" s="94">
        <f>SUM(U39:U42)</f>
        <v/>
      </c>
      <c r="V43" s="94">
        <f>SUM(V39:V42)</f>
        <v/>
      </c>
      <c r="W43" s="94">
        <f>SUM(W39:W42)</f>
        <v/>
      </c>
      <c r="X43" s="94">
        <f>SUM(X39:X42)</f>
        <v/>
      </c>
      <c r="Y43" s="94">
        <f>SUM(Y39:Y42)</f>
        <v/>
      </c>
      <c r="Z43" s="94">
        <f>SUM(Z39:Z42)</f>
        <v/>
      </c>
      <c r="AA43" s="94">
        <f>SUM(AA39:AA42)</f>
        <v/>
      </c>
      <c r="AB43" s="94">
        <f>SUM(AB39:AB42)</f>
        <v/>
      </c>
      <c r="AC43" s="94">
        <f>SUM(AC39:AC42)</f>
        <v/>
      </c>
      <c r="AD43" s="94">
        <f>SUM(AD39:AD42)</f>
        <v/>
      </c>
      <c r="AE43" s="94">
        <f>SUM(AE39:AE42)</f>
        <v/>
      </c>
      <c r="AF43" s="94">
        <f>SUM(AF39:AF42)</f>
        <v/>
      </c>
      <c r="AG43" s="94">
        <f>SUM(AG39:AG42)</f>
        <v/>
      </c>
      <c r="AH43" s="94">
        <f>SUM(AH39:AH42)</f>
        <v/>
      </c>
      <c r="AI43" s="94">
        <f>SUM(AI39:AI42)</f>
        <v/>
      </c>
      <c r="AJ43" s="94">
        <f>SUM(AJ39:AJ42)</f>
        <v/>
      </c>
      <c r="AK43" s="94">
        <f>SUM(AK39:AK42)</f>
        <v/>
      </c>
      <c r="AL43" s="94">
        <f>SUM(AL39:AL42)</f>
        <v/>
      </c>
      <c r="AM43" s="94">
        <f>SUM(AM39:AM42)</f>
        <v/>
      </c>
      <c r="AN43" s="94">
        <f>SUM(AN39:AN42)</f>
        <v/>
      </c>
      <c r="AO43" s="94">
        <f>SUM(AO39:AO42)</f>
        <v/>
      </c>
      <c r="AP43" s="94">
        <f>SUM(AP39:AP42)</f>
        <v/>
      </c>
      <c r="AQ43" s="94">
        <f>SUM(AQ39:AQ42)</f>
        <v/>
      </c>
      <c r="AR43" s="94">
        <f>SUM(AR39:AR42)</f>
        <v/>
      </c>
      <c r="AS43" s="94">
        <f>SUM(AS39:AS42)</f>
        <v/>
      </c>
      <c r="AT43" s="94">
        <f>SUM(AT39:AT42)</f>
        <v/>
      </c>
      <c r="AU43" s="94">
        <f>SUM(AU39:AU42)</f>
        <v/>
      </c>
      <c r="AV43" s="94">
        <f>SUM(AV39:AV42)</f>
        <v/>
      </c>
      <c r="AW43" s="94">
        <f>SUM(AW39:AW42)</f>
        <v/>
      </c>
      <c r="AX43" s="94">
        <f>SUM(AX39:AX42)</f>
        <v/>
      </c>
      <c r="AY43" s="94">
        <f>SUM(AY39:AY42)</f>
        <v/>
      </c>
      <c r="AZ43" s="94">
        <f>SUM(AZ39:AZ42)</f>
        <v/>
      </c>
      <c r="BA43" s="94">
        <f>SUM(BA39:BA42)</f>
        <v/>
      </c>
      <c r="BB43" s="94">
        <f>SUM(BB39:BB42)</f>
        <v/>
      </c>
      <c r="BC43" s="94">
        <f>SUM(BC39:BC42)</f>
        <v/>
      </c>
      <c r="BD43" s="94">
        <f>SUM(BD39:BD42)</f>
        <v/>
      </c>
      <c r="BE43" s="94">
        <f>SUM(BE39:BE42)</f>
        <v/>
      </c>
      <c r="BF43" s="94">
        <f>SUM(BF39:BF42)</f>
        <v/>
      </c>
      <c r="BG43" s="94">
        <f>SUM(BG39:BG42)</f>
        <v/>
      </c>
      <c r="BH43" s="94">
        <f>SUM(BH39:BH42)</f>
        <v/>
      </c>
      <c r="BI43" s="94">
        <f>SUM(BI39:BI42)</f>
        <v/>
      </c>
      <c r="BJ43" s="94">
        <f>SUM(BJ39:BJ42)</f>
        <v/>
      </c>
      <c r="BK43" s="94">
        <f>SUM(BK39:BK42)</f>
        <v/>
      </c>
      <c r="BL43" s="94">
        <f>SUM(BL39:BL42)</f>
        <v/>
      </c>
      <c r="BM43" s="94">
        <f>SUM(BM39:BM42)</f>
        <v/>
      </c>
      <c r="BN43" s="94">
        <f>SUM(BN39:BN42)</f>
        <v/>
      </c>
      <c r="BO43" s="94">
        <f>SUM(BO39:BO42)</f>
        <v/>
      </c>
      <c r="BP43" s="94">
        <f>SUM(BP39:BP42)</f>
        <v/>
      </c>
      <c r="BQ43" s="94">
        <f>SUM(BQ39:BQ42)</f>
        <v/>
      </c>
      <c r="BR43" s="94">
        <f>SUM(BR39:BR42)</f>
        <v/>
      </c>
      <c r="BS43" s="94">
        <f>SUM(BS39:BS42)</f>
        <v/>
      </c>
      <c r="BT43" s="94">
        <f>SUM(BT39:BT42)</f>
        <v/>
      </c>
      <c r="BU43" s="94">
        <f>SUM(BU39:BU42)</f>
        <v/>
      </c>
      <c r="BV43" s="94">
        <f>SUM(BV39:BV42)</f>
        <v/>
      </c>
      <c r="BW43" s="94">
        <f>SUM(BW39:BW42)</f>
        <v/>
      </c>
      <c r="BX43" s="94">
        <f>SUM(BX39:BX42)</f>
        <v/>
      </c>
      <c r="BY43" s="94">
        <f>SUM(BY39:BY42)</f>
        <v/>
      </c>
      <c r="BZ43" s="94">
        <f>SUM(BZ39:BZ42)</f>
        <v/>
      </c>
      <c r="CA43" s="94">
        <f>SUM(CA39:CA42)</f>
        <v/>
      </c>
      <c r="CB43" s="94">
        <f>SUM(CB39:CB42)</f>
        <v/>
      </c>
      <c r="CC43" s="94">
        <f>SUM(CC39:CC42)</f>
        <v/>
      </c>
      <c r="CD43" s="94">
        <f>SUM(CD39:CD42)</f>
        <v/>
      </c>
      <c r="CE43" s="94">
        <f>SUM(CE39:CE42)</f>
        <v/>
      </c>
      <c r="CF43" s="94">
        <f>SUM(CF39:CF42)</f>
        <v/>
      </c>
      <c r="CG43" s="94">
        <f>SUM(CG39:CG42)</f>
        <v/>
      </c>
      <c r="CH43" s="94">
        <f>SUM(CH39:CH42)</f>
        <v/>
      </c>
      <c r="CI43" s="94">
        <f>SUM(CI39:CI42)</f>
        <v/>
      </c>
      <c r="CJ43" s="94">
        <f>SUM(CJ39:CJ42)</f>
        <v/>
      </c>
      <c r="CK43" s="94">
        <f>SUM(CK39:CK42)</f>
        <v/>
      </c>
      <c r="CL43" s="94">
        <f>SUM(CL39:CL42)</f>
        <v/>
      </c>
      <c r="CM43" s="94">
        <f>SUM(CM39:CM42)</f>
        <v/>
      </c>
      <c r="CN43" s="94">
        <f>SUM(CN39:CN42)</f>
        <v/>
      </c>
      <c r="CO43" s="94">
        <f>SUM(CO39:CO42)</f>
        <v/>
      </c>
      <c r="CP43" s="94">
        <f>SUM(CP39:CP42)</f>
        <v/>
      </c>
      <c r="CQ43" s="94">
        <f>SUM(CQ39:CQ42)</f>
        <v/>
      </c>
      <c r="CR43" s="94" t="n">
        <v>0</v>
      </c>
      <c r="CS43" s="94">
        <f>SUM(CS39:CS42)</f>
        <v/>
      </c>
      <c r="CT43" s="94">
        <f>SUM(CT39:CT42)</f>
        <v/>
      </c>
      <c r="CU43" s="94">
        <f>SUM(CU39:CU42)</f>
        <v/>
      </c>
      <c r="CV43" s="94">
        <f>SUM(CV39:CV42)</f>
        <v/>
      </c>
      <c r="CW43" s="94">
        <f>SUM(CW39:CW42)</f>
        <v/>
      </c>
    </row>
    <row r="44" ht="13.15" customFormat="1" customHeight="1" s="315">
      <c r="A44" s="20" t="n"/>
      <c r="B44" s="398" t="n"/>
      <c r="C44" s="12" t="n"/>
      <c r="D44" s="16" t="n"/>
      <c r="E44" s="403" t="n"/>
      <c r="F44" s="403" t="n"/>
      <c r="G44" s="403" t="n"/>
      <c r="H44" s="397">
        <f>+"Total:"&amp;TEXT(E44/I44-1,"0.00%")&amp;"/ EE:"&amp;TEXT(G44/J44-1,"0.00%")</f>
        <v/>
      </c>
      <c r="I44" s="404" t="n"/>
      <c r="J44" s="444" t="n"/>
      <c r="K44" s="16" t="n"/>
      <c r="L44" s="16" t="n"/>
      <c r="M44" s="16" t="n"/>
      <c r="N44" s="16" t="n"/>
      <c r="O44" s="16" t="n"/>
      <c r="P44" s="16" t="n"/>
      <c r="Q44" s="16" t="n"/>
      <c r="R44" s="16" t="n"/>
      <c r="S44" s="16" t="n"/>
      <c r="T44" s="16" t="n"/>
      <c r="U44" s="16" t="n"/>
      <c r="V44" s="16" t="n"/>
      <c r="W44" s="16" t="n"/>
      <c r="X44" s="16" t="n"/>
      <c r="Y44" s="16" t="n"/>
      <c r="Z44" s="16" t="n"/>
      <c r="AA44" s="16" t="n"/>
      <c r="AB44" s="16" t="n"/>
      <c r="AC44" s="16" t="n"/>
      <c r="AD44" s="16" t="n"/>
      <c r="AE44" s="16" t="n"/>
      <c r="AF44" s="16" t="n"/>
      <c r="AG44" s="16" t="n"/>
      <c r="AH44" s="16" t="n"/>
      <c r="AI44" s="16" t="n"/>
      <c r="AJ44" s="16" t="n"/>
      <c r="AK44" s="16" t="n"/>
      <c r="AL44" s="16" t="n"/>
      <c r="AM44" s="16" t="n"/>
      <c r="AN44" s="16" t="n"/>
      <c r="AO44" s="16" t="n"/>
      <c r="AP44" s="16" t="n"/>
      <c r="AQ44" s="16" t="n"/>
      <c r="AR44" s="16" t="n"/>
      <c r="AS44" s="16" t="n"/>
      <c r="AT44" s="16" t="n"/>
      <c r="AU44" s="16" t="n"/>
      <c r="AV44" s="16" t="n"/>
      <c r="AW44" s="16" t="n"/>
      <c r="AX44" s="16" t="n"/>
      <c r="AY44" s="16" t="n"/>
      <c r="AZ44" s="16" t="n"/>
      <c r="BA44" s="16" t="n"/>
      <c r="BB44" s="16" t="n"/>
      <c r="BC44" s="16" t="n"/>
      <c r="BD44" s="16" t="n"/>
      <c r="BE44" s="16" t="n"/>
      <c r="BF44" s="16" t="n"/>
      <c r="BG44" s="16" t="n"/>
      <c r="BH44" s="16" t="n"/>
      <c r="BI44" s="16" t="n"/>
      <c r="BJ44" s="16" t="n"/>
      <c r="BK44" s="16" t="n"/>
      <c r="BL44" s="16" t="n"/>
      <c r="BM44" s="16" t="n"/>
      <c r="BN44" s="16" t="n"/>
      <c r="BO44" s="16" t="n"/>
      <c r="BP44" s="16" t="n"/>
      <c r="BQ44" s="16" t="n"/>
      <c r="BR44" s="16" t="n"/>
      <c r="BS44" s="16" t="n"/>
      <c r="BT44" s="16" t="n"/>
      <c r="BU44" s="16" t="n"/>
      <c r="BV44" s="16" t="n"/>
      <c r="BW44" s="16" t="n"/>
      <c r="BX44" s="16" t="n"/>
      <c r="BY44" s="16" t="n"/>
      <c r="BZ44" s="16" t="n"/>
      <c r="CA44" s="16" t="n"/>
      <c r="CB44" s="16" t="n"/>
      <c r="CC44" s="16" t="n"/>
      <c r="CD44" s="16" t="n"/>
      <c r="CE44" s="16" t="n"/>
      <c r="CF44" s="16" t="n"/>
      <c r="CG44" s="16" t="n"/>
      <c r="CH44" s="16" t="n"/>
      <c r="CI44" s="16" t="n"/>
      <c r="CJ44" s="16" t="n"/>
      <c r="CK44" s="16" t="n"/>
      <c r="CL44" s="16" t="n"/>
      <c r="CM44" s="16" t="n"/>
      <c r="CN44" s="16" t="n"/>
      <c r="CO44" s="16" t="n"/>
      <c r="CP44" s="16" t="n"/>
      <c r="CQ44" s="16" t="n"/>
      <c r="CR44" s="16" t="n"/>
      <c r="CS44" s="16" t="n"/>
      <c r="CT44" s="16" t="n"/>
      <c r="CU44" s="16" t="n"/>
      <c r="CV44" s="16" t="n"/>
      <c r="CW44" s="16" t="n"/>
    </row>
    <row r="45" ht="13.15" customFormat="1" customHeight="1" s="315">
      <c r="A45" s="64" t="inlineStr">
        <is>
          <t xml:space="preserve">PRIME VALUE PLAN (Self-Insured) </t>
        </is>
      </c>
      <c r="B45" s="394">
        <f>+$B$3</f>
        <v/>
      </c>
      <c r="C45" s="246" t="inlineStr">
        <is>
          <t>EE</t>
        </is>
      </c>
      <c r="D45" s="244" t="n">
        <v>0</v>
      </c>
      <c r="E45" s="396" t="n">
        <v>518.77</v>
      </c>
      <c r="F45" s="396" t="n">
        <v>405.57</v>
      </c>
      <c r="G45" s="396" t="n">
        <v>113.2</v>
      </c>
      <c r="H45" s="397">
        <f>+"Total:"&amp;TEXT(E45/I45-1,"0.00%")&amp;"/ EE:"&amp;TEXT(G45/J45-1,"0.00%")</f>
        <v/>
      </c>
      <c r="I45" s="397">
        <f>+[2]Centinela!E45</f>
        <v/>
      </c>
      <c r="J45" s="397">
        <f>+[2]Centinela!G45</f>
        <v/>
      </c>
      <c r="K45" s="244" t="n">
        <v>12</v>
      </c>
      <c r="L45" s="244" t="n">
        <v>8</v>
      </c>
      <c r="M45" s="244" t="n">
        <v>9</v>
      </c>
      <c r="N45" s="244" t="n">
        <v>8</v>
      </c>
      <c r="O45" s="244" t="n">
        <v>8</v>
      </c>
      <c r="P45" s="244" t="n">
        <v>8</v>
      </c>
      <c r="Q45" s="244" t="n">
        <v>8</v>
      </c>
      <c r="R45" s="244" t="n">
        <v>8</v>
      </c>
      <c r="S45" s="244" t="n">
        <v>8</v>
      </c>
      <c r="T45" s="244" t="n">
        <v>8</v>
      </c>
      <c r="U45" s="244" t="n">
        <v>8</v>
      </c>
      <c r="V45" s="244" t="n">
        <v>11</v>
      </c>
      <c r="W45" s="244" t="n">
        <v>20</v>
      </c>
      <c r="X45" s="244" t="n">
        <v>19</v>
      </c>
      <c r="Y45" s="244" t="n">
        <v>18</v>
      </c>
      <c r="Z45" s="244" t="n">
        <v>17</v>
      </c>
      <c r="AA45" s="244" t="n">
        <v>19</v>
      </c>
      <c r="AB45" s="244" t="n">
        <v>17</v>
      </c>
      <c r="AC45" s="244" t="n">
        <v>20</v>
      </c>
      <c r="AD45" s="244" t="n">
        <v>20</v>
      </c>
      <c r="AE45" s="244" t="n">
        <v>20</v>
      </c>
      <c r="AF45" s="244" t="n">
        <v>20</v>
      </c>
      <c r="AG45" s="244" t="n">
        <v>22</v>
      </c>
      <c r="AH45" s="244" t="n">
        <v>21</v>
      </c>
      <c r="AI45" s="244" t="n">
        <v>17</v>
      </c>
      <c r="AJ45" s="244" t="n">
        <v>20</v>
      </c>
      <c r="AK45" s="244" t="n">
        <v>22</v>
      </c>
      <c r="AL45" s="244" t="n">
        <v>27</v>
      </c>
      <c r="AM45" s="244" t="n">
        <v>25</v>
      </c>
      <c r="AN45" s="244" t="n">
        <v>24</v>
      </c>
      <c r="AO45" s="244" t="n">
        <v>24</v>
      </c>
      <c r="AP45" s="244" t="n">
        <v>26</v>
      </c>
      <c r="AQ45" s="244" t="n">
        <v>25</v>
      </c>
      <c r="AR45" s="244" t="n">
        <v>23</v>
      </c>
      <c r="AS45" s="244" t="n">
        <v>23</v>
      </c>
      <c r="AT45" s="244" t="n">
        <v>24</v>
      </c>
      <c r="AU45" s="244" t="n">
        <v>44</v>
      </c>
      <c r="AV45" s="244" t="n">
        <v>46</v>
      </c>
      <c r="AW45" s="244" t="n">
        <v>47</v>
      </c>
      <c r="AX45" s="244" t="n">
        <v>50</v>
      </c>
      <c r="AY45" s="244" t="n">
        <v>50</v>
      </c>
      <c r="AZ45" s="244" t="n">
        <v>51</v>
      </c>
      <c r="BA45" s="244" t="n">
        <v>50</v>
      </c>
      <c r="BB45" s="244" t="n">
        <v>48</v>
      </c>
      <c r="BC45" s="244" t="n">
        <v>48</v>
      </c>
      <c r="BD45" s="244" t="n">
        <v>47</v>
      </c>
      <c r="BE45" s="244" t="n">
        <v>46</v>
      </c>
      <c r="BF45" s="244" t="n">
        <v>43</v>
      </c>
      <c r="BG45" s="244" t="n">
        <v>48</v>
      </c>
      <c r="BH45" s="244" t="n">
        <v>50</v>
      </c>
      <c r="BI45" s="244" t="n">
        <v>49</v>
      </c>
      <c r="BJ45" s="244" t="n">
        <v>50</v>
      </c>
      <c r="BK45" s="244" t="n">
        <v>52</v>
      </c>
      <c r="BL45" s="244" t="n">
        <v>54</v>
      </c>
      <c r="BM45" s="244" t="n">
        <v>51</v>
      </c>
      <c r="BN45" s="244" t="n">
        <v>51</v>
      </c>
      <c r="BO45" s="244" t="n">
        <v>52</v>
      </c>
      <c r="BP45" s="244" t="n">
        <v>50</v>
      </c>
      <c r="BQ45" s="244" t="n">
        <v>53</v>
      </c>
      <c r="BR45" s="244" t="n">
        <v>51</v>
      </c>
      <c r="BS45" s="244" t="n">
        <v>51</v>
      </c>
      <c r="BT45" s="244" t="n">
        <v>53</v>
      </c>
      <c r="BU45" s="244" t="n">
        <v>52</v>
      </c>
      <c r="BV45" s="244" t="n">
        <v>50</v>
      </c>
      <c r="BW45" s="244" t="n">
        <v>48</v>
      </c>
      <c r="BX45" s="244" t="n">
        <v>48</v>
      </c>
      <c r="BY45" s="244" t="n">
        <v>47</v>
      </c>
      <c r="BZ45" s="244" t="n">
        <v>49</v>
      </c>
      <c r="CA45" s="244" t="n">
        <v>45</v>
      </c>
      <c r="CB45" s="244" t="n">
        <v>0</v>
      </c>
      <c r="CC45" s="244" t="n">
        <v>0</v>
      </c>
      <c r="CD45" s="244" t="n">
        <v>0</v>
      </c>
      <c r="CE45" s="244" t="n">
        <v>0</v>
      </c>
      <c r="CF45" s="244" t="n">
        <v>0</v>
      </c>
      <c r="CG45" s="244" t="n">
        <v>0</v>
      </c>
      <c r="CH45" s="244" t="n">
        <v>0</v>
      </c>
      <c r="CI45" s="244" t="n">
        <v>0</v>
      </c>
      <c r="CJ45" s="244" t="n">
        <v>0</v>
      </c>
      <c r="CK45" s="244" t="n">
        <v>0</v>
      </c>
      <c r="CL45" s="244" t="n">
        <v>0</v>
      </c>
      <c r="CM45" s="244" t="n">
        <v>0</v>
      </c>
      <c r="CN45" s="244" t="n">
        <v>0</v>
      </c>
      <c r="CO45" s="244" t="n">
        <v>0</v>
      </c>
      <c r="CP45" s="244" t="n">
        <v>0</v>
      </c>
      <c r="CQ45" s="244" t="n">
        <v>0</v>
      </c>
      <c r="CR45" s="323" t="n">
        <v>0</v>
      </c>
      <c r="CS45" s="244" t="n">
        <v>0</v>
      </c>
      <c r="CT45" s="244" t="n">
        <v>0</v>
      </c>
      <c r="CU45" s="244" t="n">
        <v>0</v>
      </c>
      <c r="CV45" s="244" t="n">
        <v>0</v>
      </c>
      <c r="CW45" s="244" t="n">
        <v>0</v>
      </c>
    </row>
    <row r="46" ht="13.15" customFormat="1" customHeight="1" s="315">
      <c r="A46" s="22" t="n"/>
      <c r="B46" s="398" t="n"/>
      <c r="C46" s="246" t="inlineStr">
        <is>
          <t>EE &amp; Spouse</t>
        </is>
      </c>
      <c r="D46" s="244" t="n">
        <v>0</v>
      </c>
      <c r="E46" s="396" t="n">
        <v>1037.57</v>
      </c>
      <c r="F46" s="396">
        <f>+E46-G46</f>
        <v/>
      </c>
      <c r="G46" s="396" t="n">
        <v>240.98</v>
      </c>
      <c r="H46" s="397">
        <f>+"Total:"&amp;TEXT(E46/I46-1,"0.00%")&amp;"/ EE:"&amp;TEXT(G46/J46-1,"0.00%")</f>
        <v/>
      </c>
      <c r="I46" s="397">
        <f>+[2]Centinela!E46</f>
        <v/>
      </c>
      <c r="J46" s="397">
        <f>+[2]Centinela!G46</f>
        <v/>
      </c>
      <c r="K46" s="244" t="n">
        <v>1</v>
      </c>
      <c r="L46" s="244" t="n">
        <v>1</v>
      </c>
      <c r="M46" s="244" t="n">
        <v>1</v>
      </c>
      <c r="N46" s="244" t="n">
        <v>1</v>
      </c>
      <c r="O46" s="244" t="n">
        <v>1</v>
      </c>
      <c r="P46" s="244" t="n">
        <v>1</v>
      </c>
      <c r="Q46" s="244" t="n">
        <v>2</v>
      </c>
      <c r="R46" s="244" t="n">
        <v>2</v>
      </c>
      <c r="S46" s="244" t="n">
        <v>2</v>
      </c>
      <c r="T46" s="244" t="n">
        <v>2</v>
      </c>
      <c r="U46" s="244" t="n">
        <v>2</v>
      </c>
      <c r="V46" s="244" t="n">
        <v>2</v>
      </c>
      <c r="W46" s="244" t="n">
        <v>0</v>
      </c>
      <c r="X46" s="244" t="n">
        <v>0</v>
      </c>
      <c r="Y46" s="244" t="n">
        <v>0</v>
      </c>
      <c r="Z46" s="244" t="n">
        <v>0</v>
      </c>
      <c r="AA46" s="244" t="n">
        <v>1</v>
      </c>
      <c r="AB46" s="244" t="n">
        <v>1</v>
      </c>
      <c r="AC46" s="244" t="n">
        <v>1</v>
      </c>
      <c r="AD46" s="244" t="n">
        <v>1</v>
      </c>
      <c r="AE46" s="244" t="n">
        <v>2</v>
      </c>
      <c r="AF46" s="244" t="n">
        <v>2</v>
      </c>
      <c r="AG46" s="244" t="n">
        <v>2</v>
      </c>
      <c r="AH46" s="244" t="n">
        <v>2</v>
      </c>
      <c r="AI46" s="244" t="n">
        <v>2</v>
      </c>
      <c r="AJ46" s="244" t="n">
        <v>2</v>
      </c>
      <c r="AK46" s="244" t="n">
        <v>2</v>
      </c>
      <c r="AL46" s="244" t="n">
        <v>2</v>
      </c>
      <c r="AM46" s="244" t="n">
        <v>2</v>
      </c>
      <c r="AN46" s="244" t="n">
        <v>2</v>
      </c>
      <c r="AO46" s="244" t="n">
        <v>2</v>
      </c>
      <c r="AP46" s="244" t="n">
        <v>1</v>
      </c>
      <c r="AQ46" s="244" t="n">
        <v>1</v>
      </c>
      <c r="AR46" s="244" t="n">
        <v>1</v>
      </c>
      <c r="AS46" s="244" t="n">
        <v>1</v>
      </c>
      <c r="AT46" s="244" t="n">
        <v>1</v>
      </c>
      <c r="AU46" s="244" t="n">
        <v>4</v>
      </c>
      <c r="AV46" s="244" t="n">
        <v>4</v>
      </c>
      <c r="AW46" s="244" t="n">
        <v>4</v>
      </c>
      <c r="AX46" s="244" t="n">
        <v>3</v>
      </c>
      <c r="AY46" s="244" t="n">
        <v>3</v>
      </c>
      <c r="AZ46" s="244" t="n">
        <v>3</v>
      </c>
      <c r="BA46" s="244" t="n">
        <v>3</v>
      </c>
      <c r="BB46" s="244" t="n">
        <v>3</v>
      </c>
      <c r="BC46" s="244" t="n">
        <v>4</v>
      </c>
      <c r="BD46" s="244" t="n">
        <v>4</v>
      </c>
      <c r="BE46" s="244" t="n">
        <v>4</v>
      </c>
      <c r="BF46" s="244" t="n">
        <v>4</v>
      </c>
      <c r="BG46" s="244" t="n">
        <v>3</v>
      </c>
      <c r="BH46" s="244" t="n">
        <v>3</v>
      </c>
      <c r="BI46" s="244" t="n">
        <v>3</v>
      </c>
      <c r="BJ46" s="244" t="n">
        <v>3</v>
      </c>
      <c r="BK46" s="244" t="n">
        <v>3</v>
      </c>
      <c r="BL46" s="244" t="n">
        <v>3</v>
      </c>
      <c r="BM46" s="244" t="n">
        <v>3</v>
      </c>
      <c r="BN46" s="244" t="n">
        <v>3</v>
      </c>
      <c r="BO46" s="244" t="n">
        <v>3</v>
      </c>
      <c r="BP46" s="244" t="n">
        <v>3</v>
      </c>
      <c r="BQ46" s="244" t="n">
        <v>3</v>
      </c>
      <c r="BR46" s="244" t="n">
        <v>3</v>
      </c>
      <c r="BS46" s="244" t="n">
        <v>3</v>
      </c>
      <c r="BT46" s="244" t="n">
        <v>3</v>
      </c>
      <c r="BU46" s="244" t="n">
        <v>2</v>
      </c>
      <c r="BV46" s="244" t="n">
        <v>3</v>
      </c>
      <c r="BW46" s="244" t="n">
        <v>3</v>
      </c>
      <c r="BX46" s="244" t="n">
        <v>3</v>
      </c>
      <c r="BY46" s="244" t="n">
        <v>3</v>
      </c>
      <c r="BZ46" s="244" t="n">
        <v>3</v>
      </c>
      <c r="CA46" s="244" t="n">
        <v>3</v>
      </c>
      <c r="CB46" s="244" t="n">
        <v>0</v>
      </c>
      <c r="CC46" s="244" t="n">
        <v>0</v>
      </c>
      <c r="CD46" s="244" t="n">
        <v>0</v>
      </c>
      <c r="CE46" s="244" t="n">
        <v>0</v>
      </c>
      <c r="CF46" s="244" t="n">
        <v>0</v>
      </c>
      <c r="CG46" s="244" t="n">
        <v>0</v>
      </c>
      <c r="CH46" s="244" t="n">
        <v>0</v>
      </c>
      <c r="CI46" s="244" t="n">
        <v>0</v>
      </c>
      <c r="CJ46" s="244" t="n">
        <v>0</v>
      </c>
      <c r="CK46" s="244" t="n">
        <v>0</v>
      </c>
      <c r="CL46" s="244" t="n">
        <v>0</v>
      </c>
      <c r="CM46" s="244" t="n">
        <v>0</v>
      </c>
      <c r="CN46" s="244" t="n">
        <v>0</v>
      </c>
      <c r="CO46" s="244" t="n">
        <v>0</v>
      </c>
      <c r="CP46" s="244" t="n">
        <v>0</v>
      </c>
      <c r="CQ46" s="244" t="n">
        <v>0</v>
      </c>
      <c r="CR46" s="323" t="n">
        <v>0</v>
      </c>
      <c r="CS46" s="244" t="n">
        <v>0</v>
      </c>
      <c r="CT46" s="244" t="n">
        <v>0</v>
      </c>
      <c r="CU46" s="244" t="n">
        <v>0</v>
      </c>
      <c r="CV46" s="244" t="n">
        <v>0</v>
      </c>
      <c r="CW46" s="244" t="n">
        <v>0</v>
      </c>
    </row>
    <row r="47" ht="13.15" customFormat="1" customHeight="1" s="315">
      <c r="A47" s="22" t="n"/>
      <c r="B47" s="398" t="n"/>
      <c r="C47" s="246" t="inlineStr">
        <is>
          <t>EE &amp; Child(ren)</t>
        </is>
      </c>
      <c r="D47" s="244" t="n">
        <v>0</v>
      </c>
      <c r="E47" s="396" t="n">
        <v>933.8</v>
      </c>
      <c r="F47" s="396">
        <f>+E47-G47</f>
        <v/>
      </c>
      <c r="G47" s="396" t="n">
        <v>201.22</v>
      </c>
      <c r="H47" s="397">
        <f>+"Total:"&amp;TEXT(E47/I47-1,"0.00%")&amp;"/ EE:"&amp;TEXT(G47/J47-1,"0.00%")</f>
        <v/>
      </c>
      <c r="I47" s="397">
        <f>+[2]Centinela!E47</f>
        <v/>
      </c>
      <c r="J47" s="397">
        <f>+[2]Centinela!G47</f>
        <v/>
      </c>
      <c r="K47" s="244" t="n">
        <v>7</v>
      </c>
      <c r="L47" s="244" t="n">
        <v>8</v>
      </c>
      <c r="M47" s="244" t="n">
        <v>8</v>
      </c>
      <c r="N47" s="244" t="n">
        <v>7</v>
      </c>
      <c r="O47" s="244" t="n">
        <v>7</v>
      </c>
      <c r="P47" s="244" t="n">
        <v>7</v>
      </c>
      <c r="Q47" s="244" t="n">
        <v>6</v>
      </c>
      <c r="R47" s="244" t="n">
        <v>6</v>
      </c>
      <c r="S47" s="244" t="n">
        <v>8</v>
      </c>
      <c r="T47" s="244" t="n">
        <v>7</v>
      </c>
      <c r="U47" s="244" t="n">
        <v>7</v>
      </c>
      <c r="V47" s="244" t="n">
        <v>7</v>
      </c>
      <c r="W47" s="244" t="n">
        <v>6</v>
      </c>
      <c r="X47" s="244" t="n">
        <v>7</v>
      </c>
      <c r="Y47" s="244" t="n">
        <v>7</v>
      </c>
      <c r="Z47" s="244" t="n">
        <v>7</v>
      </c>
      <c r="AA47" s="244" t="n">
        <v>7</v>
      </c>
      <c r="AB47" s="244" t="n">
        <v>7</v>
      </c>
      <c r="AC47" s="244" t="n">
        <v>6</v>
      </c>
      <c r="AD47" s="244" t="n">
        <v>6</v>
      </c>
      <c r="AE47" s="244" t="n">
        <v>6</v>
      </c>
      <c r="AF47" s="244" t="n">
        <v>6</v>
      </c>
      <c r="AG47" s="244" t="n">
        <v>6</v>
      </c>
      <c r="AH47" s="244" t="n">
        <v>6</v>
      </c>
      <c r="AI47" s="244" t="n">
        <v>7</v>
      </c>
      <c r="AJ47" s="244" t="n">
        <v>7</v>
      </c>
      <c r="AK47" s="244" t="n">
        <v>6</v>
      </c>
      <c r="AL47" s="244" t="n">
        <v>7</v>
      </c>
      <c r="AM47" s="244" t="n">
        <v>7</v>
      </c>
      <c r="AN47" s="244" t="n">
        <v>7</v>
      </c>
      <c r="AO47" s="244" t="n">
        <v>7</v>
      </c>
      <c r="AP47" s="244" t="n">
        <v>8</v>
      </c>
      <c r="AQ47" s="244" t="n">
        <v>8</v>
      </c>
      <c r="AR47" s="244" t="n">
        <v>8</v>
      </c>
      <c r="AS47" s="244" t="n">
        <v>8</v>
      </c>
      <c r="AT47" s="244" t="n">
        <v>7</v>
      </c>
      <c r="AU47" s="244" t="n">
        <v>13</v>
      </c>
      <c r="AV47" s="244" t="n">
        <v>13</v>
      </c>
      <c r="AW47" s="244" t="n">
        <v>14</v>
      </c>
      <c r="AX47" s="244" t="n">
        <v>15</v>
      </c>
      <c r="AY47" s="244" t="n">
        <v>15</v>
      </c>
      <c r="AZ47" s="244" t="n">
        <v>15</v>
      </c>
      <c r="BA47" s="244" t="n">
        <v>16</v>
      </c>
      <c r="BB47" s="244" t="n">
        <v>15</v>
      </c>
      <c r="BC47" s="244" t="n">
        <v>15</v>
      </c>
      <c r="BD47" s="244" t="n">
        <v>15</v>
      </c>
      <c r="BE47" s="244" t="n">
        <v>13</v>
      </c>
      <c r="BF47" s="244" t="n">
        <v>12</v>
      </c>
      <c r="BG47" s="244" t="n">
        <v>9</v>
      </c>
      <c r="BH47" s="244" t="n">
        <v>9</v>
      </c>
      <c r="BI47" s="244" t="n">
        <v>11</v>
      </c>
      <c r="BJ47" s="244" t="n">
        <v>9</v>
      </c>
      <c r="BK47" s="244" t="n">
        <v>9</v>
      </c>
      <c r="BL47" s="244" t="n">
        <v>9</v>
      </c>
      <c r="BM47" s="244" t="n">
        <v>9</v>
      </c>
      <c r="BN47" s="244" t="n">
        <v>9</v>
      </c>
      <c r="BO47" s="244" t="n">
        <v>10</v>
      </c>
      <c r="BP47" s="244" t="n">
        <v>10</v>
      </c>
      <c r="BQ47" s="244" t="n">
        <v>10</v>
      </c>
      <c r="BR47" s="244" t="n">
        <v>10</v>
      </c>
      <c r="BS47" s="244" t="n">
        <v>10</v>
      </c>
      <c r="BT47" s="244" t="n">
        <v>10</v>
      </c>
      <c r="BU47" s="244" t="n">
        <v>7</v>
      </c>
      <c r="BV47" s="244" t="n">
        <v>10</v>
      </c>
      <c r="BW47" s="244" t="n">
        <v>6</v>
      </c>
      <c r="BX47" s="244" t="n">
        <v>5</v>
      </c>
      <c r="BY47" s="244" t="n">
        <v>5</v>
      </c>
      <c r="BZ47" s="244" t="n">
        <v>4</v>
      </c>
      <c r="CA47" s="244" t="n">
        <v>6</v>
      </c>
      <c r="CB47" s="244" t="n">
        <v>0</v>
      </c>
      <c r="CC47" s="244" t="n">
        <v>0</v>
      </c>
      <c r="CD47" s="244" t="n">
        <v>0</v>
      </c>
      <c r="CE47" s="244" t="n">
        <v>0</v>
      </c>
      <c r="CF47" s="244" t="n">
        <v>0</v>
      </c>
      <c r="CG47" s="244" t="n">
        <v>0</v>
      </c>
      <c r="CH47" s="244" t="n">
        <v>0</v>
      </c>
      <c r="CI47" s="244" t="n">
        <v>0</v>
      </c>
      <c r="CJ47" s="244" t="n">
        <v>0</v>
      </c>
      <c r="CK47" s="244" t="n">
        <v>0</v>
      </c>
      <c r="CL47" s="244" t="n">
        <v>0</v>
      </c>
      <c r="CM47" s="244" t="n">
        <v>0</v>
      </c>
      <c r="CN47" s="244" t="n">
        <v>0</v>
      </c>
      <c r="CO47" s="244" t="n">
        <v>0</v>
      </c>
      <c r="CP47" s="244" t="n">
        <v>0</v>
      </c>
      <c r="CQ47" s="244" t="n">
        <v>0</v>
      </c>
      <c r="CR47" s="323" t="n">
        <v>0</v>
      </c>
      <c r="CS47" s="244" t="n">
        <v>0</v>
      </c>
      <c r="CT47" s="244" t="n">
        <v>0</v>
      </c>
      <c r="CU47" s="244" t="n">
        <v>0</v>
      </c>
      <c r="CV47" s="244" t="n">
        <v>0</v>
      </c>
      <c r="CW47" s="244" t="n">
        <v>0</v>
      </c>
    </row>
    <row r="48" ht="13.15" customFormat="1" customHeight="1" s="315">
      <c r="A48" s="20" t="n"/>
      <c r="B48" s="398" t="n"/>
      <c r="C48" s="246" t="inlineStr">
        <is>
          <t>EE &amp; Family</t>
        </is>
      </c>
      <c r="D48" s="245" t="n">
        <v>0</v>
      </c>
      <c r="E48" s="400" t="n">
        <v>1556.37</v>
      </c>
      <c r="F48" s="400">
        <f>+E48-G48</f>
        <v/>
      </c>
      <c r="G48" s="400" t="n">
        <v>401.59</v>
      </c>
      <c r="H48" s="397">
        <f>+"Total:"&amp;TEXT(E48/I48-1,"0.00%")&amp;"/ EE:"&amp;TEXT(G48/J48-1,"0.00%")</f>
        <v/>
      </c>
      <c r="I48" s="397">
        <f>+[2]Centinela!E48</f>
        <v/>
      </c>
      <c r="J48" s="397">
        <f>+[2]Centinela!G48</f>
        <v/>
      </c>
      <c r="K48" s="245" t="n">
        <v>3</v>
      </c>
      <c r="L48" s="245" t="n">
        <v>3</v>
      </c>
      <c r="M48" s="245" t="n">
        <v>3</v>
      </c>
      <c r="N48" s="245" t="n">
        <v>4</v>
      </c>
      <c r="O48" s="245" t="n">
        <v>3</v>
      </c>
      <c r="P48" s="245" t="n">
        <v>3</v>
      </c>
      <c r="Q48" s="245" t="n">
        <v>3</v>
      </c>
      <c r="R48" s="245" t="n">
        <v>3</v>
      </c>
      <c r="S48" s="245" t="n">
        <v>3</v>
      </c>
      <c r="T48" s="245" t="n">
        <v>3</v>
      </c>
      <c r="U48" s="245" t="n">
        <v>3</v>
      </c>
      <c r="V48" s="245" t="n">
        <v>3</v>
      </c>
      <c r="W48" s="245" t="n">
        <v>2</v>
      </c>
      <c r="X48" s="245" t="n">
        <v>2</v>
      </c>
      <c r="Y48" s="245" t="n">
        <v>2</v>
      </c>
      <c r="Z48" s="245" t="n">
        <v>2</v>
      </c>
      <c r="AA48" s="245" t="n">
        <v>2</v>
      </c>
      <c r="AB48" s="245" t="n">
        <v>2</v>
      </c>
      <c r="AC48" s="245" t="n">
        <v>2</v>
      </c>
      <c r="AD48" s="245" t="n">
        <v>2</v>
      </c>
      <c r="AE48" s="245" t="n">
        <v>1</v>
      </c>
      <c r="AF48" s="245" t="n">
        <v>1</v>
      </c>
      <c r="AG48" s="245" t="n">
        <v>1</v>
      </c>
      <c r="AH48" s="245" t="n">
        <v>1</v>
      </c>
      <c r="AI48" s="245" t="n">
        <v>2</v>
      </c>
      <c r="AJ48" s="245" t="n">
        <v>2</v>
      </c>
      <c r="AK48" s="245" t="n">
        <v>2</v>
      </c>
      <c r="AL48" s="245" t="n">
        <v>2</v>
      </c>
      <c r="AM48" s="245" t="n">
        <v>3</v>
      </c>
      <c r="AN48" s="245" t="n">
        <v>3</v>
      </c>
      <c r="AO48" s="245" t="n">
        <v>3</v>
      </c>
      <c r="AP48" s="245" t="n">
        <v>3</v>
      </c>
      <c r="AQ48" s="245" t="n">
        <v>3</v>
      </c>
      <c r="AR48" s="245" t="n">
        <v>3</v>
      </c>
      <c r="AS48" s="245" t="n">
        <v>3</v>
      </c>
      <c r="AT48" s="245" t="n">
        <v>4</v>
      </c>
      <c r="AU48" s="245" t="n">
        <v>7</v>
      </c>
      <c r="AV48" s="245" t="n">
        <v>7</v>
      </c>
      <c r="AW48" s="245" t="n">
        <v>6</v>
      </c>
      <c r="AX48" s="245" t="n">
        <v>6</v>
      </c>
      <c r="AY48" s="245" t="n">
        <v>6</v>
      </c>
      <c r="AZ48" s="245" t="n">
        <v>6</v>
      </c>
      <c r="BA48" s="245" t="n">
        <v>6</v>
      </c>
      <c r="BB48" s="245" t="n">
        <v>6</v>
      </c>
      <c r="BC48" s="245" t="n">
        <v>6</v>
      </c>
      <c r="BD48" s="245" t="n">
        <v>6</v>
      </c>
      <c r="BE48" s="245" t="n">
        <v>6</v>
      </c>
      <c r="BF48" s="245" t="n">
        <v>6</v>
      </c>
      <c r="BG48" s="245" t="n">
        <v>6</v>
      </c>
      <c r="BH48" s="245" t="n">
        <v>6</v>
      </c>
      <c r="BI48" s="245" t="n">
        <v>6</v>
      </c>
      <c r="BJ48" s="245" t="n">
        <v>6</v>
      </c>
      <c r="BK48" s="245" t="n">
        <v>6</v>
      </c>
      <c r="BL48" s="245" t="n">
        <v>6</v>
      </c>
      <c r="BM48" s="245" t="n">
        <v>6</v>
      </c>
      <c r="BN48" s="245" t="n">
        <v>6</v>
      </c>
      <c r="BO48" s="245" t="n">
        <v>6</v>
      </c>
      <c r="BP48" s="245" t="n">
        <v>6</v>
      </c>
      <c r="BQ48" s="245" t="n">
        <v>6</v>
      </c>
      <c r="BR48" s="245" t="n">
        <v>6</v>
      </c>
      <c r="BS48" s="245" t="n">
        <v>5</v>
      </c>
      <c r="BT48" s="245" t="n">
        <v>5</v>
      </c>
      <c r="BU48" s="245" t="n">
        <v>6</v>
      </c>
      <c r="BV48" s="245" t="n">
        <v>5</v>
      </c>
      <c r="BW48" s="245" t="n">
        <v>4</v>
      </c>
      <c r="BX48" s="245" t="n">
        <v>4</v>
      </c>
      <c r="BY48" s="245" t="n">
        <v>3</v>
      </c>
      <c r="BZ48" s="245" t="n">
        <v>3</v>
      </c>
      <c r="CA48" s="245" t="n">
        <v>3</v>
      </c>
      <c r="CB48" s="245" t="n">
        <v>0</v>
      </c>
      <c r="CC48" s="245" t="n">
        <v>0</v>
      </c>
      <c r="CD48" s="245" t="n">
        <v>0</v>
      </c>
      <c r="CE48" s="245" t="n">
        <v>0</v>
      </c>
      <c r="CF48" s="245" t="n">
        <v>0</v>
      </c>
      <c r="CG48" s="245" t="n">
        <v>0</v>
      </c>
      <c r="CH48" s="245" t="n">
        <v>0</v>
      </c>
      <c r="CI48" s="245" t="n">
        <v>0</v>
      </c>
      <c r="CJ48" s="245" t="n">
        <v>0</v>
      </c>
      <c r="CK48" s="245" t="n">
        <v>0</v>
      </c>
      <c r="CL48" s="245" t="n">
        <v>0</v>
      </c>
      <c r="CM48" s="245" t="n">
        <v>0</v>
      </c>
      <c r="CN48" s="245" t="n">
        <v>0</v>
      </c>
      <c r="CO48" s="245" t="n">
        <v>0</v>
      </c>
      <c r="CP48" s="245" t="n">
        <v>0</v>
      </c>
      <c r="CQ48" s="245" t="n">
        <v>0</v>
      </c>
      <c r="CR48" s="324" t="n">
        <v>0</v>
      </c>
      <c r="CS48" s="245" t="n">
        <v>0</v>
      </c>
      <c r="CT48" s="245" t="n">
        <v>0</v>
      </c>
      <c r="CU48" s="245" t="n">
        <v>0</v>
      </c>
      <c r="CV48" s="245" t="n">
        <v>0</v>
      </c>
      <c r="CW48" s="245" t="n">
        <v>0</v>
      </c>
    </row>
    <row r="49" ht="13.15" customFormat="1" customHeight="1" s="315">
      <c r="A49" s="20" t="n"/>
      <c r="B49" s="398" t="n"/>
      <c r="C49" s="69" t="inlineStr">
        <is>
          <t>Estimated Monthly Premium</t>
        </is>
      </c>
      <c r="D49" s="94">
        <f>SUM(D45:D48)</f>
        <v/>
      </c>
      <c r="E49" s="430">
        <f>SUMPRODUCT(E45:E48,$D45:$D48)</f>
        <v/>
      </c>
      <c r="F49" s="430">
        <f>SUMPRODUCT(F45:F48,$D45:$D48)</f>
        <v/>
      </c>
      <c r="G49" s="430">
        <f>SUMPRODUCT(G45:G48,$D45:$D48)</f>
        <v/>
      </c>
      <c r="H49" s="431" t="n"/>
      <c r="I49" s="431" t="n"/>
      <c r="J49" s="444" t="n"/>
      <c r="K49" s="94">
        <f>SUM(K45:K48)</f>
        <v/>
      </c>
      <c r="L49" s="94">
        <f>SUM(L45:L48)</f>
        <v/>
      </c>
      <c r="M49" s="94">
        <f>SUM(M45:M48)</f>
        <v/>
      </c>
      <c r="N49" s="94">
        <f>SUM(N45:N48)</f>
        <v/>
      </c>
      <c r="O49" s="94">
        <f>SUM(O45:O48)</f>
        <v/>
      </c>
      <c r="P49" s="94">
        <f>SUM(P45:P48)</f>
        <v/>
      </c>
      <c r="Q49" s="94">
        <f>SUM(Q45:Q48)</f>
        <v/>
      </c>
      <c r="R49" s="94">
        <f>SUM(R45:R48)</f>
        <v/>
      </c>
      <c r="S49" s="94">
        <f>SUM(S45:S48)</f>
        <v/>
      </c>
      <c r="T49" s="94">
        <f>SUM(T45:T48)</f>
        <v/>
      </c>
      <c r="U49" s="94">
        <f>SUM(U45:U48)</f>
        <v/>
      </c>
      <c r="V49" s="94">
        <f>SUM(V45:V48)</f>
        <v/>
      </c>
      <c r="W49" s="94">
        <f>SUM(W45:W48)</f>
        <v/>
      </c>
      <c r="X49" s="94">
        <f>SUM(X45:X48)</f>
        <v/>
      </c>
      <c r="Y49" s="94">
        <f>SUM(Y45:Y48)</f>
        <v/>
      </c>
      <c r="Z49" s="94">
        <f>SUM(Z45:Z48)</f>
        <v/>
      </c>
      <c r="AA49" s="94">
        <f>SUM(AA45:AA48)</f>
        <v/>
      </c>
      <c r="AB49" s="94">
        <f>SUM(AB45:AB48)</f>
        <v/>
      </c>
      <c r="AC49" s="94">
        <f>SUM(AC45:AC48)</f>
        <v/>
      </c>
      <c r="AD49" s="94">
        <f>SUM(AD45:AD48)</f>
        <v/>
      </c>
      <c r="AE49" s="94">
        <f>SUM(AE45:AE48)</f>
        <v/>
      </c>
      <c r="AF49" s="94">
        <f>SUM(AF45:AF48)</f>
        <v/>
      </c>
      <c r="AG49" s="94">
        <f>SUM(AG45:AG48)</f>
        <v/>
      </c>
      <c r="AH49" s="94">
        <f>SUM(AH45:AH48)</f>
        <v/>
      </c>
      <c r="AI49" s="94">
        <f>SUM(AI45:AI48)</f>
        <v/>
      </c>
      <c r="AJ49" s="94">
        <f>SUM(AJ45:AJ48)</f>
        <v/>
      </c>
      <c r="AK49" s="94">
        <f>SUM(AK45:AK48)</f>
        <v/>
      </c>
      <c r="AL49" s="94">
        <f>SUM(AL45:AL48)</f>
        <v/>
      </c>
      <c r="AM49" s="94">
        <f>SUM(AM45:AM48)</f>
        <v/>
      </c>
      <c r="AN49" s="94">
        <f>SUM(AN45:AN48)</f>
        <v/>
      </c>
      <c r="AO49" s="94">
        <f>SUM(AO45:AO48)</f>
        <v/>
      </c>
      <c r="AP49" s="94">
        <f>SUM(AP45:AP48)</f>
        <v/>
      </c>
      <c r="AQ49" s="94">
        <f>SUM(AQ45:AQ48)</f>
        <v/>
      </c>
      <c r="AR49" s="94">
        <f>SUM(AR45:AR48)</f>
        <v/>
      </c>
      <c r="AS49" s="94">
        <f>SUM(AS45:AS48)</f>
        <v/>
      </c>
      <c r="AT49" s="94">
        <f>SUM(AT45:AT48)</f>
        <v/>
      </c>
      <c r="AU49" s="94">
        <f>SUM(AU45:AU48)</f>
        <v/>
      </c>
      <c r="AV49" s="94">
        <f>SUM(AV45:AV48)</f>
        <v/>
      </c>
      <c r="AW49" s="94">
        <f>SUM(AW45:AW48)</f>
        <v/>
      </c>
      <c r="AX49" s="94">
        <f>SUM(AX45:AX48)</f>
        <v/>
      </c>
      <c r="AY49" s="94">
        <f>SUM(AY45:AY48)</f>
        <v/>
      </c>
      <c r="AZ49" s="94">
        <f>SUM(AZ45:AZ48)</f>
        <v/>
      </c>
      <c r="BA49" s="94">
        <f>SUM(BA45:BA48)</f>
        <v/>
      </c>
      <c r="BB49" s="94">
        <f>SUM(BB45:BB48)</f>
        <v/>
      </c>
      <c r="BC49" s="94">
        <f>SUM(BC45:BC48)</f>
        <v/>
      </c>
      <c r="BD49" s="94">
        <f>SUM(BD45:BD48)</f>
        <v/>
      </c>
      <c r="BE49" s="94">
        <f>SUM(BE45:BE48)</f>
        <v/>
      </c>
      <c r="BF49" s="94">
        <f>SUM(BF45:BF48)</f>
        <v/>
      </c>
      <c r="BG49" s="94">
        <f>SUM(BG45:BG48)</f>
        <v/>
      </c>
      <c r="BH49" s="94">
        <f>SUM(BH45:BH48)</f>
        <v/>
      </c>
      <c r="BI49" s="94">
        <f>SUM(BI45:BI48)</f>
        <v/>
      </c>
      <c r="BJ49" s="94">
        <f>SUM(BJ45:BJ48)</f>
        <v/>
      </c>
      <c r="BK49" s="94">
        <f>SUM(BK45:BK48)</f>
        <v/>
      </c>
      <c r="BL49" s="94">
        <f>SUM(BL45:BL48)</f>
        <v/>
      </c>
      <c r="BM49" s="94">
        <f>SUM(BM45:BM48)</f>
        <v/>
      </c>
      <c r="BN49" s="94">
        <f>SUM(BN45:BN48)</f>
        <v/>
      </c>
      <c r="BO49" s="94">
        <f>SUM(BO45:BO48)</f>
        <v/>
      </c>
      <c r="BP49" s="94">
        <f>SUM(BP45:BP48)</f>
        <v/>
      </c>
      <c r="BQ49" s="94">
        <f>SUM(BQ45:BQ48)</f>
        <v/>
      </c>
      <c r="BR49" s="94">
        <f>SUM(BR45:BR48)</f>
        <v/>
      </c>
      <c r="BS49" s="94">
        <f>SUM(BS45:BS48)</f>
        <v/>
      </c>
      <c r="BT49" s="94">
        <f>SUM(BT45:BT48)</f>
        <v/>
      </c>
      <c r="BU49" s="94">
        <f>SUM(BU45:BU48)</f>
        <v/>
      </c>
      <c r="BV49" s="94">
        <f>SUM(BV45:BV48)</f>
        <v/>
      </c>
      <c r="BW49" s="94">
        <f>SUM(BW45:BW48)</f>
        <v/>
      </c>
      <c r="BX49" s="94">
        <f>SUM(BX45:BX48)</f>
        <v/>
      </c>
      <c r="BY49" s="94">
        <f>SUM(BY45:BY48)</f>
        <v/>
      </c>
      <c r="BZ49" s="94">
        <f>SUM(BZ45:BZ48)</f>
        <v/>
      </c>
      <c r="CA49" s="94">
        <f>SUM(CA45:CA48)</f>
        <v/>
      </c>
      <c r="CB49" s="94">
        <f>SUM(CB45:CB48)</f>
        <v/>
      </c>
      <c r="CC49" s="94">
        <f>SUM(CC45:CC48)</f>
        <v/>
      </c>
      <c r="CD49" s="94">
        <f>SUM(CD45:CD48)</f>
        <v/>
      </c>
      <c r="CE49" s="94">
        <f>SUM(CE45:CE48)</f>
        <v/>
      </c>
      <c r="CF49" s="94">
        <f>SUM(CF45:CF48)</f>
        <v/>
      </c>
      <c r="CG49" s="94">
        <f>SUM(CG45:CG48)</f>
        <v/>
      </c>
      <c r="CH49" s="94">
        <f>SUM(CH45:CH48)</f>
        <v/>
      </c>
      <c r="CI49" s="94">
        <f>SUM(CI45:CI48)</f>
        <v/>
      </c>
      <c r="CJ49" s="94">
        <f>SUM(CJ45:CJ48)</f>
        <v/>
      </c>
      <c r="CK49" s="94">
        <f>SUM(CK45:CK48)</f>
        <v/>
      </c>
      <c r="CL49" s="94">
        <f>SUM(CL45:CL48)</f>
        <v/>
      </c>
      <c r="CM49" s="94">
        <f>SUM(CM45:CM48)</f>
        <v/>
      </c>
      <c r="CN49" s="94">
        <f>SUM(CN45:CN48)</f>
        <v/>
      </c>
      <c r="CO49" s="94">
        <f>SUM(CO45:CO48)</f>
        <v/>
      </c>
      <c r="CP49" s="94">
        <f>SUM(CP45:CP48)</f>
        <v/>
      </c>
      <c r="CQ49" s="94">
        <f>SUM(CQ45:CQ48)</f>
        <v/>
      </c>
      <c r="CR49" s="94" t="n">
        <v>0</v>
      </c>
      <c r="CS49" s="94">
        <f>SUM(CS45:CS48)</f>
        <v/>
      </c>
      <c r="CT49" s="94">
        <f>SUM(CT45:CT48)</f>
        <v/>
      </c>
      <c r="CU49" s="94">
        <f>SUM(CU45:CU48)</f>
        <v/>
      </c>
      <c r="CV49" s="94">
        <f>SUM(CV45:CV48)</f>
        <v/>
      </c>
      <c r="CW49" s="94">
        <f>SUM(CW45:CW48)</f>
        <v/>
      </c>
    </row>
    <row r="50" ht="13.15" customFormat="1" customHeight="1" s="82">
      <c r="A50" s="76" t="inlineStr">
        <is>
          <t>Centinela Valley Endoscopy Center - Client ID H3272</t>
        </is>
      </c>
      <c r="B50" s="390" t="n"/>
      <c r="C50" s="78" t="n"/>
      <c r="D50" s="111" t="n"/>
      <c r="E50" s="391" t="n"/>
      <c r="F50" s="391" t="n"/>
      <c r="G50" s="392" t="n"/>
      <c r="H50" s="393" t="n"/>
      <c r="I50" s="393" t="n"/>
      <c r="J50" s="444" t="n"/>
      <c r="K50" s="111" t="n"/>
      <c r="L50" s="111" t="n"/>
      <c r="M50" s="111" t="n"/>
      <c r="N50" s="111" t="n"/>
      <c r="O50" s="111" t="n"/>
      <c r="P50" s="111" t="n"/>
      <c r="Q50" s="111" t="n"/>
      <c r="R50" s="111" t="n"/>
      <c r="S50" s="111" t="n"/>
      <c r="T50" s="111" t="n"/>
      <c r="U50" s="111" t="n"/>
      <c r="V50" s="111" t="n"/>
      <c r="W50" s="111" t="n"/>
      <c r="X50" s="111" t="n"/>
      <c r="Y50" s="111" t="n"/>
      <c r="Z50" s="111" t="n"/>
      <c r="AA50" s="111" t="n"/>
      <c r="AB50" s="111" t="n"/>
      <c r="AC50" s="111" t="n"/>
      <c r="AD50" s="111" t="n"/>
      <c r="AE50" s="111" t="n"/>
      <c r="AF50" s="111" t="n"/>
      <c r="AG50" s="111" t="n"/>
      <c r="AH50" s="111" t="n"/>
      <c r="AI50" s="111" t="n"/>
      <c r="AJ50" s="111" t="n"/>
      <c r="AK50" s="111" t="n"/>
      <c r="AL50" s="111" t="n"/>
      <c r="AM50" s="111" t="n"/>
      <c r="AN50" s="111" t="n"/>
      <c r="AO50" s="111" t="n"/>
      <c r="AP50" s="111" t="n"/>
      <c r="AQ50" s="111" t="n"/>
      <c r="AR50" s="111" t="n"/>
      <c r="AS50" s="111" t="n"/>
      <c r="AT50" s="111" t="n"/>
      <c r="AU50" s="111" t="n"/>
      <c r="AV50" s="111" t="n"/>
      <c r="AW50" s="111" t="n"/>
      <c r="AX50" s="111" t="n"/>
      <c r="AY50" s="111" t="n"/>
      <c r="AZ50" s="111" t="n"/>
      <c r="BA50" s="111" t="n"/>
      <c r="BC50" s="111" t="n"/>
      <c r="BD50" s="111" t="n"/>
      <c r="BE50" s="111" t="n"/>
      <c r="BF50" s="111" t="n"/>
      <c r="BG50" s="111" t="n"/>
      <c r="BH50" s="111" t="n"/>
      <c r="BI50" s="111" t="n"/>
      <c r="BJ50" s="111" t="n"/>
      <c r="BK50" s="111" t="n"/>
      <c r="BL50" s="111" t="n"/>
      <c r="BM50" s="111" t="n"/>
      <c r="BN50" s="111" t="n"/>
      <c r="BO50" s="111" t="n"/>
      <c r="BP50" s="111" t="n"/>
      <c r="BQ50" s="111" t="n"/>
      <c r="BR50" s="111" t="n"/>
      <c r="BS50" s="111" t="n"/>
      <c r="BT50" s="111" t="n"/>
      <c r="BU50" s="111" t="n"/>
      <c r="BV50" s="111" t="n"/>
      <c r="BW50" s="111" t="n"/>
      <c r="BX50" s="111" t="n"/>
      <c r="BY50" s="111" t="n"/>
      <c r="BZ50" s="111" t="n"/>
      <c r="CA50" s="111" t="n"/>
      <c r="CB50" s="111" t="n"/>
      <c r="CC50" s="111" t="n"/>
      <c r="CD50" s="111" t="n"/>
      <c r="CE50" s="111" t="n"/>
      <c r="CF50" s="111" t="n"/>
      <c r="CG50" s="111" t="n"/>
      <c r="CH50" s="111" t="n"/>
      <c r="CI50" s="111" t="n"/>
      <c r="CJ50" s="111" t="n"/>
      <c r="CK50" s="111" t="n"/>
      <c r="CL50" s="111" t="n"/>
      <c r="CM50" s="111" t="n"/>
      <c r="CN50" s="111" t="n"/>
      <c r="CO50" s="111" t="n"/>
      <c r="CP50" s="111" t="n"/>
      <c r="CQ50" s="111" t="n"/>
      <c r="CR50" s="111" t="n"/>
      <c r="CS50" s="111" t="n"/>
      <c r="CT50" s="111" t="n"/>
      <c r="CU50" s="111" t="n"/>
      <c r="CV50" s="111" t="n"/>
      <c r="CW50" s="111" t="n"/>
    </row>
    <row r="51" ht="13.15" customFormat="1" customHeight="1" s="315">
      <c r="A51" s="64" t="inlineStr">
        <is>
          <t>PRIME EPO PLAN (Self-Insured)</t>
        </is>
      </c>
      <c r="B51" s="394">
        <f>Legacy!E54</f>
        <v/>
      </c>
      <c r="C51" s="246" t="inlineStr">
        <is>
          <t>EE</t>
        </is>
      </c>
      <c r="D51" s="244" t="n">
        <v>2</v>
      </c>
      <c r="E51" s="395" t="n">
        <v>671</v>
      </c>
      <c r="F51" s="396">
        <f>+E51-G51</f>
        <v/>
      </c>
      <c r="G51" s="396" t="n">
        <v>54.17</v>
      </c>
      <c r="H51" s="397">
        <f>+"Total:"&amp;TEXT(E51/I51-1,"0.00%")&amp;"/ EE:"&amp;TEXT(G51/J51-1,"0.00%")</f>
        <v/>
      </c>
      <c r="I51" s="397">
        <f>+[2]Centinela!E53</f>
        <v/>
      </c>
      <c r="J51" s="397">
        <f>+[2]Centinela!G53</f>
        <v/>
      </c>
      <c r="K51" s="244" t="n">
        <v>332</v>
      </c>
      <c r="L51" s="244" t="n">
        <v>323</v>
      </c>
      <c r="M51" s="244" t="n">
        <v>325</v>
      </c>
      <c r="N51" s="244" t="n">
        <v>320</v>
      </c>
      <c r="O51" s="244" t="n">
        <v>321</v>
      </c>
      <c r="P51" s="244" t="n">
        <v>311</v>
      </c>
      <c r="Q51" s="244" t="n">
        <v>310</v>
      </c>
      <c r="R51" s="244" t="n">
        <v>315</v>
      </c>
      <c r="S51" s="244" t="n">
        <v>314</v>
      </c>
      <c r="T51" s="244" t="n">
        <v>312</v>
      </c>
      <c r="U51" s="244" t="n">
        <v>315</v>
      </c>
      <c r="V51" s="244" t="n">
        <v>316</v>
      </c>
      <c r="W51" s="244" t="n">
        <v>352</v>
      </c>
      <c r="X51" s="244" t="n">
        <v>351</v>
      </c>
      <c r="Y51" s="244" t="n">
        <v>352</v>
      </c>
      <c r="Z51" s="244" t="n">
        <v>350</v>
      </c>
      <c r="AA51" s="244" t="n">
        <v>354</v>
      </c>
      <c r="AB51" s="244" t="n">
        <v>349</v>
      </c>
      <c r="AC51" s="244" t="n">
        <v>370</v>
      </c>
      <c r="AD51" s="244" t="n">
        <v>371</v>
      </c>
      <c r="AE51" s="244" t="n">
        <v>361</v>
      </c>
      <c r="AF51" s="244" t="n">
        <v>360</v>
      </c>
      <c r="AG51" s="244" t="n">
        <v>348</v>
      </c>
      <c r="AH51" s="244" t="n">
        <v>344</v>
      </c>
      <c r="AI51" s="244" t="n">
        <v>344</v>
      </c>
      <c r="AJ51" s="244" t="n">
        <v>351</v>
      </c>
      <c r="AK51" s="244" t="n">
        <v>337</v>
      </c>
      <c r="AL51" s="244" t="n">
        <v>336</v>
      </c>
      <c r="AM51" s="244" t="n">
        <v>324</v>
      </c>
      <c r="AN51" s="244" t="n">
        <v>327</v>
      </c>
      <c r="AO51" s="244" t="n">
        <v>320</v>
      </c>
      <c r="AP51" s="244" t="n">
        <v>322</v>
      </c>
      <c r="AQ51" s="244" t="n">
        <v>321</v>
      </c>
      <c r="AR51" s="244" t="n">
        <v>319</v>
      </c>
      <c r="AS51" s="244" t="n">
        <v>306</v>
      </c>
      <c r="AT51" s="244" t="n">
        <v>308</v>
      </c>
      <c r="AU51" s="244" t="n">
        <v>413</v>
      </c>
      <c r="AV51" s="244" t="n">
        <v>410</v>
      </c>
      <c r="AW51" s="244" t="n">
        <v>386</v>
      </c>
      <c r="AX51" s="244" t="n">
        <v>387</v>
      </c>
      <c r="AY51" s="244" t="n">
        <v>392</v>
      </c>
      <c r="AZ51" s="244" t="n">
        <v>390</v>
      </c>
      <c r="BA51" s="244" t="n">
        <v>390</v>
      </c>
      <c r="BB51" s="244" t="n">
        <v>397</v>
      </c>
      <c r="BC51" s="244" t="n">
        <v>399</v>
      </c>
      <c r="BD51" s="244" t="n">
        <v>385</v>
      </c>
      <c r="BE51" s="244" t="n">
        <v>370</v>
      </c>
      <c r="BF51" s="244" t="n">
        <v>355</v>
      </c>
      <c r="BG51" s="244" t="n">
        <v>0</v>
      </c>
      <c r="BH51" s="244" t="n">
        <v>378</v>
      </c>
      <c r="BI51" s="244" t="n">
        <v>356</v>
      </c>
      <c r="BJ51" s="244" t="n">
        <v>356</v>
      </c>
      <c r="BK51" s="244" t="n">
        <v>355</v>
      </c>
      <c r="BL51" s="244" t="n">
        <v>362</v>
      </c>
      <c r="BM51" s="244" t="n">
        <v>342</v>
      </c>
      <c r="BN51" s="244" t="n">
        <v>341</v>
      </c>
      <c r="BO51" s="244" t="n">
        <v>352</v>
      </c>
      <c r="BP51" s="244" t="n">
        <v>343</v>
      </c>
      <c r="BQ51" s="244" t="n">
        <v>335</v>
      </c>
      <c r="BR51" s="244" t="n">
        <v>327</v>
      </c>
      <c r="BS51" s="244" t="n">
        <v>358</v>
      </c>
      <c r="BT51" s="244" t="n">
        <v>353</v>
      </c>
      <c r="BU51" s="244" t="n">
        <v>348</v>
      </c>
      <c r="BV51" s="244" t="n">
        <v>348</v>
      </c>
      <c r="BW51" s="244" t="n">
        <v>323</v>
      </c>
      <c r="BX51" s="244" t="n">
        <v>325</v>
      </c>
      <c r="BY51" s="244" t="n">
        <v>330</v>
      </c>
      <c r="BZ51" s="244" t="n">
        <v>333</v>
      </c>
      <c r="CA51" s="244" t="n">
        <v>332</v>
      </c>
      <c r="CB51" s="244" t="n">
        <v>1</v>
      </c>
      <c r="CC51" s="244" t="n">
        <v>1</v>
      </c>
      <c r="CD51" s="244" t="n">
        <v>1</v>
      </c>
      <c r="CE51" s="244" t="n">
        <v>1</v>
      </c>
      <c r="CF51" s="244" t="n">
        <v>1</v>
      </c>
      <c r="CG51" s="244" t="n">
        <v>1</v>
      </c>
      <c r="CH51" s="244" t="n">
        <v>1</v>
      </c>
      <c r="CI51" s="244" t="n">
        <v>1</v>
      </c>
      <c r="CJ51" s="244" t="n">
        <v>1</v>
      </c>
      <c r="CK51" s="244" t="n">
        <v>1</v>
      </c>
      <c r="CL51" s="244" t="n">
        <v>1</v>
      </c>
      <c r="CM51" s="244" t="n">
        <v>1</v>
      </c>
      <c r="CN51" s="244" t="n">
        <v>1</v>
      </c>
      <c r="CO51" s="244" t="n">
        <v>1</v>
      </c>
      <c r="CP51" s="244" t="n">
        <v>1</v>
      </c>
      <c r="CQ51" s="244" t="n">
        <v>1</v>
      </c>
      <c r="CR51" s="323" t="n">
        <v>1</v>
      </c>
      <c r="CS51" s="244" t="n">
        <v>1</v>
      </c>
      <c r="CT51" s="244" t="n">
        <v>0</v>
      </c>
      <c r="CU51" s="379" t="n">
        <v>2</v>
      </c>
      <c r="CV51" s="379" t="n">
        <v>2</v>
      </c>
      <c r="CW51" s="244" t="n">
        <v>2</v>
      </c>
    </row>
    <row r="52" ht="13.15" customFormat="1" customHeight="1" s="315">
      <c r="A52" s="22" t="n"/>
      <c r="B52" s="398" t="n"/>
      <c r="C52" s="246" t="inlineStr">
        <is>
          <t>EE &amp; Spouse</t>
        </is>
      </c>
      <c r="D52" s="244" t="n">
        <v>0</v>
      </c>
      <c r="E52" s="395" t="n">
        <v>1409.16</v>
      </c>
      <c r="F52" s="396">
        <f>+E52-G52</f>
        <v/>
      </c>
      <c r="G52" s="396" t="n">
        <v>137.41</v>
      </c>
      <c r="H52" s="397">
        <f>+"Total:"&amp;TEXT(E52/I52-1,"0.00%")&amp;"/ EE:"&amp;TEXT(G52/J52-1,"0.00%")</f>
        <v/>
      </c>
      <c r="I52" s="397">
        <f>+[2]Centinela!E54</f>
        <v/>
      </c>
      <c r="J52" s="397">
        <f>+[2]Centinela!G54</f>
        <v/>
      </c>
      <c r="K52" s="244" t="n">
        <v>72</v>
      </c>
      <c r="L52" s="244" t="n">
        <v>74</v>
      </c>
      <c r="M52" s="244" t="n">
        <v>75</v>
      </c>
      <c r="N52" s="244" t="n">
        <v>78</v>
      </c>
      <c r="O52" s="244" t="n">
        <v>77</v>
      </c>
      <c r="P52" s="244" t="n">
        <v>76</v>
      </c>
      <c r="Q52" s="244" t="n">
        <v>77</v>
      </c>
      <c r="R52" s="244" t="n">
        <v>76</v>
      </c>
      <c r="S52" s="244" t="n">
        <v>78</v>
      </c>
      <c r="T52" s="244" t="n">
        <v>80</v>
      </c>
      <c r="U52" s="244" t="n">
        <v>82</v>
      </c>
      <c r="V52" s="244" t="n">
        <v>80</v>
      </c>
      <c r="W52" s="244" t="n">
        <v>78</v>
      </c>
      <c r="X52" s="244" t="n">
        <v>78</v>
      </c>
      <c r="Y52" s="244" t="n">
        <v>77</v>
      </c>
      <c r="Z52" s="244" t="n">
        <v>79</v>
      </c>
      <c r="AA52" s="244" t="n">
        <v>79</v>
      </c>
      <c r="AB52" s="244" t="n">
        <v>77</v>
      </c>
      <c r="AC52" s="244" t="n">
        <v>78</v>
      </c>
      <c r="AD52" s="244" t="n">
        <v>78</v>
      </c>
      <c r="AE52" s="244" t="n">
        <v>81</v>
      </c>
      <c r="AF52" s="244" t="n">
        <v>81</v>
      </c>
      <c r="AG52" s="244" t="n">
        <v>77</v>
      </c>
      <c r="AH52" s="244" t="n">
        <v>76</v>
      </c>
      <c r="AI52" s="244" t="n">
        <v>81</v>
      </c>
      <c r="AJ52" s="244" t="n">
        <v>83</v>
      </c>
      <c r="AK52" s="244" t="n">
        <v>84</v>
      </c>
      <c r="AL52" s="244" t="n">
        <v>84</v>
      </c>
      <c r="AM52" s="244" t="n">
        <v>82</v>
      </c>
      <c r="AN52" s="244" t="n">
        <v>83</v>
      </c>
      <c r="AO52" s="244" t="n">
        <v>83</v>
      </c>
      <c r="AP52" s="244" t="n">
        <v>83</v>
      </c>
      <c r="AQ52" s="244" t="n">
        <v>79</v>
      </c>
      <c r="AR52" s="244" t="n">
        <v>78</v>
      </c>
      <c r="AS52" s="244" t="n">
        <v>74</v>
      </c>
      <c r="AT52" s="244" t="n">
        <v>73</v>
      </c>
      <c r="AU52" s="244" t="n">
        <v>79</v>
      </c>
      <c r="AV52" s="244" t="n">
        <v>79</v>
      </c>
      <c r="AW52" s="244" t="n">
        <v>79</v>
      </c>
      <c r="AX52" s="244" t="n">
        <v>78</v>
      </c>
      <c r="AY52" s="244" t="n">
        <v>77</v>
      </c>
      <c r="AZ52" s="244" t="n">
        <v>78</v>
      </c>
      <c r="BA52" s="244" t="n">
        <v>78</v>
      </c>
      <c r="BB52" s="244" t="n">
        <v>80</v>
      </c>
      <c r="BC52" s="244" t="n">
        <v>83</v>
      </c>
      <c r="BD52" s="244" t="n">
        <v>82</v>
      </c>
      <c r="BE52" s="244" t="n">
        <v>81</v>
      </c>
      <c r="BF52" s="244" t="n">
        <v>85</v>
      </c>
      <c r="BG52" s="244" t="n">
        <v>86</v>
      </c>
      <c r="BH52" s="244" t="n">
        <v>88</v>
      </c>
      <c r="BI52" s="244" t="n">
        <v>84</v>
      </c>
      <c r="BJ52" s="244" t="n">
        <v>79</v>
      </c>
      <c r="BK52" s="244" t="n">
        <v>78</v>
      </c>
      <c r="BL52" s="244" t="n">
        <v>79</v>
      </c>
      <c r="BM52" s="244" t="n">
        <v>77</v>
      </c>
      <c r="BN52" s="244" t="n">
        <v>74</v>
      </c>
      <c r="BO52" s="244" t="n">
        <v>74</v>
      </c>
      <c r="BP52" s="244" t="n">
        <v>71</v>
      </c>
      <c r="BQ52" s="244" t="n">
        <v>73</v>
      </c>
      <c r="BR52" s="244" t="n">
        <v>74</v>
      </c>
      <c r="BS52" s="244" t="n">
        <v>71</v>
      </c>
      <c r="BT52" s="244" t="n">
        <v>72</v>
      </c>
      <c r="BU52" s="244" t="n">
        <v>71</v>
      </c>
      <c r="BV52" s="244" t="n">
        <v>70</v>
      </c>
      <c r="BW52" s="244" t="n">
        <v>68</v>
      </c>
      <c r="BX52" s="244" t="n">
        <v>71</v>
      </c>
      <c r="BY52" s="244" t="n">
        <v>68</v>
      </c>
      <c r="BZ52" s="244" t="n">
        <v>67</v>
      </c>
      <c r="CA52" s="244" t="n">
        <v>69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323" t="n">
        <v>0</v>
      </c>
      <c r="CS52" s="244" t="n">
        <v>0</v>
      </c>
      <c r="CT52" s="244" t="n">
        <v>0</v>
      </c>
      <c r="CU52" s="379" t="n">
        <v>0</v>
      </c>
      <c r="CV52" s="379" t="n">
        <v>0</v>
      </c>
      <c r="CW52" s="244" t="n">
        <v>0</v>
      </c>
    </row>
    <row r="53" ht="13.15" customFormat="1" customHeight="1" s="315">
      <c r="A53" s="22" t="n"/>
      <c r="B53" s="398" t="n"/>
      <c r="C53" s="246" t="inlineStr">
        <is>
          <t>EE &amp; Child(ren)</t>
        </is>
      </c>
      <c r="D53" s="244" t="n">
        <v>0</v>
      </c>
      <c r="E53" s="395" t="n">
        <v>1268.22</v>
      </c>
      <c r="F53" s="396">
        <f>+E53-G53</f>
        <v/>
      </c>
      <c r="G53" s="396" t="n">
        <v>112.43</v>
      </c>
      <c r="H53" s="397">
        <f>+"Total:"&amp;TEXT(E53/I53-1,"0.00%")&amp;"/ EE:"&amp;TEXT(G53/J53-1,"0.00%")</f>
        <v/>
      </c>
      <c r="I53" s="397">
        <f>+[2]Centinela!E55</f>
        <v/>
      </c>
      <c r="J53" s="397">
        <f>+[2]Centinela!G55</f>
        <v/>
      </c>
      <c r="K53" s="244" t="n">
        <v>120</v>
      </c>
      <c r="L53" s="244" t="n">
        <v>115</v>
      </c>
      <c r="M53" s="244" t="n">
        <v>115</v>
      </c>
      <c r="N53" s="244" t="n">
        <v>114</v>
      </c>
      <c r="O53" s="244" t="n">
        <v>111</v>
      </c>
      <c r="P53" s="244" t="n">
        <v>111</v>
      </c>
      <c r="Q53" s="244" t="n">
        <v>113</v>
      </c>
      <c r="R53" s="244" t="n">
        <v>113</v>
      </c>
      <c r="S53" s="244" t="n">
        <v>112</v>
      </c>
      <c r="T53" s="244" t="n">
        <v>111</v>
      </c>
      <c r="U53" s="244" t="n">
        <v>106</v>
      </c>
      <c r="V53" s="244" t="n">
        <v>105</v>
      </c>
      <c r="W53" s="244" t="n">
        <v>101</v>
      </c>
      <c r="X53" s="244" t="n">
        <v>102</v>
      </c>
      <c r="Y53" s="244" t="n">
        <v>104</v>
      </c>
      <c r="Z53" s="244" t="n">
        <v>105</v>
      </c>
      <c r="AA53" s="244" t="n">
        <v>103</v>
      </c>
      <c r="AB53" s="244" t="n">
        <v>102</v>
      </c>
      <c r="AC53" s="244" t="n">
        <v>104</v>
      </c>
      <c r="AD53" s="244" t="n">
        <v>104</v>
      </c>
      <c r="AE53" s="244" t="n">
        <v>97</v>
      </c>
      <c r="AF53" s="244" t="n">
        <v>97</v>
      </c>
      <c r="AG53" s="244" t="n">
        <v>97</v>
      </c>
      <c r="AH53" s="244" t="n">
        <v>95</v>
      </c>
      <c r="AI53" s="244" t="n">
        <v>108</v>
      </c>
      <c r="AJ53" s="244" t="n">
        <v>105</v>
      </c>
      <c r="AK53" s="244" t="n">
        <v>109</v>
      </c>
      <c r="AL53" s="244" t="n">
        <v>107</v>
      </c>
      <c r="AM53" s="244" t="n">
        <v>106</v>
      </c>
      <c r="AN53" s="244" t="n">
        <v>107</v>
      </c>
      <c r="AO53" s="244" t="n">
        <v>106</v>
      </c>
      <c r="AP53" s="244" t="n">
        <v>103</v>
      </c>
      <c r="AQ53" s="244" t="n">
        <v>105</v>
      </c>
      <c r="AR53" s="244" t="n">
        <v>107</v>
      </c>
      <c r="AS53" s="244" t="n">
        <v>105</v>
      </c>
      <c r="AT53" s="244" t="n">
        <v>106</v>
      </c>
      <c r="AU53" s="244" t="n">
        <v>123</v>
      </c>
      <c r="AV53" s="244" t="n">
        <v>122</v>
      </c>
      <c r="AW53" s="244" t="n">
        <v>125</v>
      </c>
      <c r="AX53" s="244" t="n">
        <v>122</v>
      </c>
      <c r="AY53" s="244" t="n">
        <v>117</v>
      </c>
      <c r="AZ53" s="244" t="n">
        <v>116</v>
      </c>
      <c r="BA53" s="244" t="n">
        <v>115</v>
      </c>
      <c r="BB53" s="244" t="n">
        <v>114</v>
      </c>
      <c r="BC53" s="244" t="n">
        <v>116</v>
      </c>
      <c r="BD53" s="244" t="n">
        <v>115</v>
      </c>
      <c r="BE53" s="244" t="n">
        <v>110</v>
      </c>
      <c r="BF53" s="244" t="n">
        <v>106</v>
      </c>
      <c r="BG53" s="244" t="n">
        <v>110</v>
      </c>
      <c r="BH53" s="244" t="n">
        <v>111</v>
      </c>
      <c r="BI53" s="244" t="n">
        <v>110</v>
      </c>
      <c r="BJ53" s="244" t="n">
        <v>110</v>
      </c>
      <c r="BK53" s="244" t="n">
        <v>109</v>
      </c>
      <c r="BL53" s="244" t="n">
        <v>108</v>
      </c>
      <c r="BM53" s="244" t="n">
        <v>101</v>
      </c>
      <c r="BN53" s="244" t="n">
        <v>101</v>
      </c>
      <c r="BO53" s="244" t="n">
        <v>98</v>
      </c>
      <c r="BP53" s="244" t="n">
        <v>103</v>
      </c>
      <c r="BQ53" s="244" t="n">
        <v>99</v>
      </c>
      <c r="BR53" s="244" t="n">
        <v>93</v>
      </c>
      <c r="BS53" s="244" t="n">
        <v>110</v>
      </c>
      <c r="BT53" s="244" t="n">
        <v>104</v>
      </c>
      <c r="BU53" s="244" t="n">
        <v>100</v>
      </c>
      <c r="BV53" s="244" t="n">
        <v>105</v>
      </c>
      <c r="BW53" s="244" t="n">
        <v>96</v>
      </c>
      <c r="BX53" s="244" t="n">
        <v>95</v>
      </c>
      <c r="BY53" s="244" t="n">
        <v>99</v>
      </c>
      <c r="BZ53" s="244" t="n">
        <v>96</v>
      </c>
      <c r="CA53" s="244" t="n">
        <v>93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323" t="n">
        <v>0</v>
      </c>
      <c r="CS53" s="244" t="n">
        <v>0</v>
      </c>
      <c r="CT53" s="244" t="n">
        <v>0</v>
      </c>
      <c r="CU53" s="379" t="n">
        <v>0</v>
      </c>
      <c r="CV53" s="379" t="n">
        <v>0</v>
      </c>
      <c r="CW53" s="244" t="n">
        <v>0</v>
      </c>
    </row>
    <row r="54" ht="13.15" customFormat="1" customHeight="1" s="315">
      <c r="A54" s="22" t="n"/>
      <c r="B54" s="398" t="n"/>
      <c r="C54" s="246" t="inlineStr">
        <is>
          <t>EE &amp; Family</t>
        </is>
      </c>
      <c r="D54" s="245" t="n">
        <v>0</v>
      </c>
      <c r="E54" s="399" t="n">
        <v>2113.73</v>
      </c>
      <c r="F54" s="400">
        <f>+E54-G54</f>
        <v/>
      </c>
      <c r="G54" s="400" t="n">
        <v>281.07</v>
      </c>
      <c r="H54" s="397">
        <f>+"Total:"&amp;TEXT(E54/I54-1,"0.00%")&amp;"/ EE:"&amp;TEXT(G54/J54-1,"0.00%")</f>
        <v/>
      </c>
      <c r="I54" s="397">
        <f>+[2]Centinela!E56</f>
        <v/>
      </c>
      <c r="J54" s="397">
        <f>+[2]Centinela!G56</f>
        <v/>
      </c>
      <c r="K54" s="245" t="n">
        <v>122</v>
      </c>
      <c r="L54" s="245" t="n">
        <v>121</v>
      </c>
      <c r="M54" s="245" t="n">
        <v>118</v>
      </c>
      <c r="N54" s="245" t="n">
        <v>119</v>
      </c>
      <c r="O54" s="245" t="n">
        <v>117</v>
      </c>
      <c r="P54" s="245" t="n">
        <v>117</v>
      </c>
      <c r="Q54" s="245" t="n">
        <v>117</v>
      </c>
      <c r="R54" s="245" t="n">
        <v>115</v>
      </c>
      <c r="S54" s="245" t="n">
        <v>112</v>
      </c>
      <c r="T54" s="245" t="n">
        <v>110</v>
      </c>
      <c r="U54" s="245" t="n">
        <v>108</v>
      </c>
      <c r="V54" s="245" t="n">
        <v>106</v>
      </c>
      <c r="W54" s="245" t="n">
        <v>100</v>
      </c>
      <c r="X54" s="245" t="n">
        <v>101</v>
      </c>
      <c r="Y54" s="245" t="n">
        <v>100</v>
      </c>
      <c r="Z54" s="245" t="n">
        <v>98</v>
      </c>
      <c r="AA54" s="245" t="n">
        <v>100</v>
      </c>
      <c r="AB54" s="245" t="n">
        <v>98</v>
      </c>
      <c r="AC54" s="245" t="n">
        <v>102</v>
      </c>
      <c r="AD54" s="245" t="n">
        <v>101</v>
      </c>
      <c r="AE54" s="245" t="n">
        <v>96</v>
      </c>
      <c r="AF54" s="245" t="n">
        <v>96</v>
      </c>
      <c r="AG54" s="245" t="n">
        <v>93</v>
      </c>
      <c r="AH54" s="245" t="n">
        <v>93</v>
      </c>
      <c r="AI54" s="245" t="n">
        <v>98</v>
      </c>
      <c r="AJ54" s="245" t="n">
        <v>94</v>
      </c>
      <c r="AK54" s="245" t="n">
        <v>92</v>
      </c>
      <c r="AL54" s="245" t="n">
        <v>92</v>
      </c>
      <c r="AM54" s="245" t="n">
        <v>92</v>
      </c>
      <c r="AN54" s="245" t="n">
        <v>91</v>
      </c>
      <c r="AO54" s="245" t="n">
        <v>90</v>
      </c>
      <c r="AP54" s="245" t="n">
        <v>87</v>
      </c>
      <c r="AQ54" s="245" t="n">
        <v>90</v>
      </c>
      <c r="AR54" s="245" t="n">
        <v>89</v>
      </c>
      <c r="AS54" s="245" t="n">
        <v>89</v>
      </c>
      <c r="AT54" s="245" t="n">
        <v>88</v>
      </c>
      <c r="AU54" s="245" t="n">
        <v>96</v>
      </c>
      <c r="AV54" s="245" t="n">
        <v>97</v>
      </c>
      <c r="AW54" s="245" t="n">
        <v>98</v>
      </c>
      <c r="AX54" s="245" t="n">
        <v>103</v>
      </c>
      <c r="AY54" s="245" t="n">
        <v>104</v>
      </c>
      <c r="AZ54" s="245" t="n">
        <v>101</v>
      </c>
      <c r="BA54" s="245" t="n">
        <v>99</v>
      </c>
      <c r="BB54" s="245" t="n">
        <v>100</v>
      </c>
      <c r="BC54" s="245" t="n">
        <v>96</v>
      </c>
      <c r="BD54" s="245" t="n">
        <v>94</v>
      </c>
      <c r="BE54" s="245" t="n">
        <v>93</v>
      </c>
      <c r="BF54" s="245" t="n">
        <v>95</v>
      </c>
      <c r="BG54" s="245" t="n">
        <v>98</v>
      </c>
      <c r="BH54" s="245" t="n">
        <v>98</v>
      </c>
      <c r="BI54" s="245" t="n">
        <v>96</v>
      </c>
      <c r="BJ54" s="245" t="n">
        <v>94</v>
      </c>
      <c r="BK54" s="245" t="n">
        <v>94</v>
      </c>
      <c r="BL54" s="245" t="n">
        <v>93</v>
      </c>
      <c r="BM54" s="245" t="n">
        <v>88</v>
      </c>
      <c r="BN54" s="245" t="n">
        <v>84</v>
      </c>
      <c r="BO54" s="245" t="n">
        <v>82</v>
      </c>
      <c r="BP54" s="245" t="n">
        <v>80</v>
      </c>
      <c r="BQ54" s="245" t="n">
        <v>81</v>
      </c>
      <c r="BR54" s="245" t="n">
        <v>78</v>
      </c>
      <c r="BS54" s="245" t="n">
        <v>77</v>
      </c>
      <c r="BT54" s="245" t="n">
        <v>77</v>
      </c>
      <c r="BU54" s="245" t="n">
        <v>78</v>
      </c>
      <c r="BV54" s="245" t="n">
        <v>79</v>
      </c>
      <c r="BW54" s="245" t="n">
        <v>76</v>
      </c>
      <c r="BX54" s="245" t="n">
        <v>76</v>
      </c>
      <c r="BY54" s="245" t="n">
        <v>74</v>
      </c>
      <c r="BZ54" s="245" t="n">
        <v>73</v>
      </c>
      <c r="CA54" s="245" t="n">
        <v>78</v>
      </c>
      <c r="CB54" s="245" t="n">
        <v>0</v>
      </c>
      <c r="CC54" s="245" t="n">
        <v>0</v>
      </c>
      <c r="CD54" s="245" t="n">
        <v>0</v>
      </c>
      <c r="CE54" s="245" t="n">
        <v>0</v>
      </c>
      <c r="CF54" s="245" t="n">
        <v>0</v>
      </c>
      <c r="CG54" s="245" t="n">
        <v>0</v>
      </c>
      <c r="CH54" s="245" t="n">
        <v>0</v>
      </c>
      <c r="CI54" s="245" t="n">
        <v>0</v>
      </c>
      <c r="CJ54" s="245" t="n">
        <v>0</v>
      </c>
      <c r="CK54" s="245" t="n">
        <v>0</v>
      </c>
      <c r="CL54" s="245" t="n">
        <v>0</v>
      </c>
      <c r="CM54" s="245" t="n">
        <v>0</v>
      </c>
      <c r="CN54" s="245" t="n">
        <v>0</v>
      </c>
      <c r="CO54" s="245" t="n">
        <v>0</v>
      </c>
      <c r="CP54" s="245" t="n">
        <v>0</v>
      </c>
      <c r="CQ54" s="245" t="n">
        <v>0</v>
      </c>
      <c r="CR54" s="324" t="n">
        <v>0</v>
      </c>
      <c r="CS54" s="245" t="n">
        <v>0</v>
      </c>
      <c r="CT54" s="245" t="n">
        <v>0</v>
      </c>
      <c r="CU54" s="380" t="n">
        <v>0</v>
      </c>
      <c r="CV54" s="380" t="n">
        <v>0</v>
      </c>
      <c r="CW54" s="245" t="n">
        <v>0</v>
      </c>
    </row>
    <row r="55" ht="13.15" customFormat="1" customHeight="1" s="315">
      <c r="A55" s="20" t="n"/>
      <c r="B55" s="398" t="n"/>
      <c r="C55" s="69" t="inlineStr">
        <is>
          <t>Estimated Monthly Premium</t>
        </is>
      </c>
      <c r="D55" s="94">
        <f>SUM(D51:D54)</f>
        <v/>
      </c>
      <c r="E55" s="401">
        <f>SUMPRODUCT(E51:E54,$D51:$D54)</f>
        <v/>
      </c>
      <c r="F55" s="401">
        <f>SUMPRODUCT(F51:F54,$D51:$D54)</f>
        <v/>
      </c>
      <c r="G55" s="401">
        <f>SUMPRODUCT(G51:G54,$D51:$D54)</f>
        <v/>
      </c>
      <c r="H55" s="397" t="n"/>
      <c r="I55" s="402" t="n"/>
      <c r="J55" s="444" t="n"/>
      <c r="K55" s="94">
        <f>SUM(K51:K54)</f>
        <v/>
      </c>
      <c r="L55" s="94">
        <f>SUM(L51:L54)</f>
        <v/>
      </c>
      <c r="M55" s="94">
        <f>SUM(M51:M54)</f>
        <v/>
      </c>
      <c r="N55" s="94">
        <f>SUM(N51:N54)</f>
        <v/>
      </c>
      <c r="O55" s="94">
        <f>SUM(O51:O54)</f>
        <v/>
      </c>
      <c r="P55" s="94">
        <f>SUM(P51:P54)</f>
        <v/>
      </c>
      <c r="Q55" s="94">
        <f>SUM(Q51:Q54)</f>
        <v/>
      </c>
      <c r="R55" s="94">
        <f>SUM(R51:R54)</f>
        <v/>
      </c>
      <c r="S55" s="94">
        <f>SUM(S51:S54)</f>
        <v/>
      </c>
      <c r="T55" s="94">
        <f>SUM(T51:T54)</f>
        <v/>
      </c>
      <c r="U55" s="94">
        <f>SUM(U51:U54)</f>
        <v/>
      </c>
      <c r="V55" s="94">
        <f>SUM(V51:V54)</f>
        <v/>
      </c>
      <c r="W55" s="94">
        <f>SUM(W51:W54)</f>
        <v/>
      </c>
      <c r="X55" s="94">
        <f>SUM(X51:X54)</f>
        <v/>
      </c>
      <c r="Y55" s="94">
        <f>SUM(Y51:Y54)</f>
        <v/>
      </c>
      <c r="Z55" s="94">
        <f>SUM(Z51:Z54)</f>
        <v/>
      </c>
      <c r="AA55" s="94">
        <f>SUM(AA51:AA54)</f>
        <v/>
      </c>
      <c r="AB55" s="94">
        <f>SUM(AB51:AB54)</f>
        <v/>
      </c>
      <c r="AC55" s="94">
        <f>SUM(AC51:AC54)</f>
        <v/>
      </c>
      <c r="AD55" s="94">
        <f>SUM(AD51:AD54)</f>
        <v/>
      </c>
      <c r="AE55" s="94">
        <f>SUM(AE51:AE54)</f>
        <v/>
      </c>
      <c r="AF55" s="94">
        <f>SUM(AF51:AF54)</f>
        <v/>
      </c>
      <c r="AG55" s="94">
        <f>SUM(AG51:AG54)</f>
        <v/>
      </c>
      <c r="AH55" s="94">
        <f>SUM(AH51:AH54)</f>
        <v/>
      </c>
      <c r="AI55" s="94">
        <f>SUM(AI51:AI54)</f>
        <v/>
      </c>
      <c r="AJ55" s="94">
        <f>SUM(AJ51:AJ54)</f>
        <v/>
      </c>
      <c r="AK55" s="94">
        <f>SUM(AK51:AK54)</f>
        <v/>
      </c>
      <c r="AL55" s="94">
        <f>SUM(AL51:AL54)</f>
        <v/>
      </c>
      <c r="AM55" s="94">
        <f>SUM(AM51:AM54)</f>
        <v/>
      </c>
      <c r="AN55" s="94">
        <f>SUM(AN51:AN54)</f>
        <v/>
      </c>
      <c r="AO55" s="94">
        <f>SUM(AO51:AO54)</f>
        <v/>
      </c>
      <c r="AP55" s="94">
        <f>SUM(AP51:AP54)</f>
        <v/>
      </c>
      <c r="AQ55" s="94">
        <f>SUM(AQ51:AQ54)</f>
        <v/>
      </c>
      <c r="AR55" s="94">
        <f>SUM(AR51:AR54)</f>
        <v/>
      </c>
      <c r="AS55" s="94">
        <f>SUM(AS51:AS54)</f>
        <v/>
      </c>
      <c r="AT55" s="94">
        <f>SUM(AT51:AT54)</f>
        <v/>
      </c>
      <c r="AU55" s="94">
        <f>SUM(AU51:AU54)</f>
        <v/>
      </c>
      <c r="AV55" s="94">
        <f>SUM(AV51:AV54)</f>
        <v/>
      </c>
      <c r="AW55" s="94">
        <f>SUM(AW51:AW54)</f>
        <v/>
      </c>
      <c r="AX55" s="94">
        <f>SUM(AX51:AX54)</f>
        <v/>
      </c>
      <c r="AY55" s="94">
        <f>SUM(AY51:AY54)</f>
        <v/>
      </c>
      <c r="AZ55" s="94">
        <f>SUM(AZ51:AZ54)</f>
        <v/>
      </c>
      <c r="BA55" s="94">
        <f>SUM(BA51:BA54)</f>
        <v/>
      </c>
      <c r="BB55" s="94">
        <f>SUM(BB51:BB54)</f>
        <v/>
      </c>
      <c r="BC55" s="94">
        <f>SUM(BC51:BC54)</f>
        <v/>
      </c>
      <c r="BD55" s="94">
        <f>SUM(BD51:BD54)</f>
        <v/>
      </c>
      <c r="BE55" s="94">
        <f>SUM(BE51:BE54)</f>
        <v/>
      </c>
      <c r="BF55" s="94">
        <f>SUM(BF51:BF54)</f>
        <v/>
      </c>
      <c r="BG55" s="94">
        <f>SUM(BG51:BG54)</f>
        <v/>
      </c>
      <c r="BH55" s="94">
        <f>SUM(BH51:BH54)</f>
        <v/>
      </c>
      <c r="BI55" s="94">
        <f>SUM(BI51:BI54)</f>
        <v/>
      </c>
      <c r="BJ55" s="94">
        <f>SUM(BJ51:BJ54)</f>
        <v/>
      </c>
      <c r="BK55" s="94">
        <f>SUM(BK51:BK54)</f>
        <v/>
      </c>
      <c r="BL55" s="94">
        <f>SUM(BL51:BL54)</f>
        <v/>
      </c>
      <c r="BM55" s="94">
        <f>SUM(BM51:BM54)</f>
        <v/>
      </c>
      <c r="BN55" s="94">
        <f>SUM(BN51:BN54)</f>
        <v/>
      </c>
      <c r="BO55" s="94">
        <f>SUM(BO51:BO54)</f>
        <v/>
      </c>
      <c r="BP55" s="94">
        <f>SUM(BP51:BP54)</f>
        <v/>
      </c>
      <c r="BQ55" s="94">
        <f>SUM(BQ51:BQ54)</f>
        <v/>
      </c>
      <c r="BR55" s="94">
        <f>SUM(BR51:BR54)</f>
        <v/>
      </c>
      <c r="BS55" s="94">
        <f>SUM(BS51:BS54)</f>
        <v/>
      </c>
      <c r="BT55" s="94">
        <f>SUM(BT51:BT54)</f>
        <v/>
      </c>
      <c r="BU55" s="94">
        <f>SUM(BU51:BU54)</f>
        <v/>
      </c>
      <c r="BV55" s="94">
        <f>SUM(BV51:BV54)</f>
        <v/>
      </c>
      <c r="BW55" s="94">
        <f>SUM(BW51:BW54)</f>
        <v/>
      </c>
      <c r="BX55" s="94">
        <f>SUM(BX51:BX54)</f>
        <v/>
      </c>
      <c r="BY55" s="94">
        <f>SUM(BY51:BY54)</f>
        <v/>
      </c>
      <c r="BZ55" s="94">
        <f>SUM(BZ51:BZ54)</f>
        <v/>
      </c>
      <c r="CA55" s="94">
        <f>SUM(CA51:CA54)</f>
        <v/>
      </c>
      <c r="CB55" s="94">
        <f>SUM(CB51:CB54)</f>
        <v/>
      </c>
      <c r="CC55" s="94">
        <f>SUM(CC51:CC54)</f>
        <v/>
      </c>
      <c r="CD55" s="94">
        <f>SUM(CD51:CD54)</f>
        <v/>
      </c>
      <c r="CE55" s="94">
        <f>SUM(CE51:CE54)</f>
        <v/>
      </c>
      <c r="CF55" s="94">
        <f>SUM(CF51:CF54)</f>
        <v/>
      </c>
      <c r="CG55" s="94">
        <f>SUM(CG51:CG54)</f>
        <v/>
      </c>
      <c r="CH55" s="94">
        <f>SUM(CH51:CH54)</f>
        <v/>
      </c>
      <c r="CI55" s="94">
        <f>SUM(CI51:CI54)</f>
        <v/>
      </c>
      <c r="CJ55" s="94">
        <f>SUM(CJ51:CJ54)</f>
        <v/>
      </c>
      <c r="CK55" s="94">
        <f>SUM(CK51:CK54)</f>
        <v/>
      </c>
      <c r="CL55" s="94">
        <f>SUM(CL51:CL54)</f>
        <v/>
      </c>
      <c r="CM55" s="94">
        <f>SUM(CM51:CM54)</f>
        <v/>
      </c>
      <c r="CN55" s="94">
        <f>SUM(CN51:CN54)</f>
        <v/>
      </c>
      <c r="CO55" s="94">
        <f>SUM(CO51:CO54)</f>
        <v/>
      </c>
      <c r="CP55" s="94">
        <f>SUM(CP51:CP54)</f>
        <v/>
      </c>
      <c r="CQ55" s="94">
        <f>SUM(CQ51:CQ54)</f>
        <v/>
      </c>
      <c r="CR55" s="94" t="n">
        <v>1</v>
      </c>
      <c r="CS55" s="94">
        <f>SUM(CS51:CS54)</f>
        <v/>
      </c>
      <c r="CT55" s="94">
        <f>SUM(CT51:CT54)</f>
        <v/>
      </c>
      <c r="CU55" s="381">
        <f>SUM(CU51:CU54)</f>
        <v/>
      </c>
      <c r="CV55" s="381">
        <f>SUM(CV51:CV54)</f>
        <v/>
      </c>
      <c r="CW55" s="94">
        <f>SUM(CW51:CW54)</f>
        <v/>
      </c>
    </row>
    <row r="56" ht="13.15" customFormat="1" customHeight="1" s="315">
      <c r="A56" s="20" t="n"/>
      <c r="B56" s="398" t="n"/>
      <c r="C56" s="12" t="n"/>
      <c r="D56" s="16" t="n"/>
      <c r="E56" s="403" t="n"/>
      <c r="F56" s="403" t="n"/>
      <c r="G56" s="403" t="n"/>
      <c r="H56" s="397" t="n"/>
      <c r="I56" s="404" t="n"/>
      <c r="J56" s="444" t="n"/>
      <c r="K56" s="16" t="n"/>
      <c r="L56" s="16" t="n"/>
      <c r="M56" s="16" t="n"/>
      <c r="N56" s="16" t="n"/>
      <c r="O56" s="16" t="n"/>
      <c r="P56" s="16" t="n"/>
      <c r="Q56" s="16" t="n"/>
      <c r="R56" s="16" t="n"/>
      <c r="S56" s="16" t="n"/>
      <c r="T56" s="16" t="n"/>
      <c r="U56" s="16" t="n"/>
      <c r="V56" s="16" t="n"/>
      <c r="W56" s="16" t="n"/>
      <c r="X56" s="16" t="n"/>
      <c r="Y56" s="16" t="n"/>
      <c r="Z56" s="16" t="n"/>
      <c r="AA56" s="16" t="n"/>
      <c r="AB56" s="16" t="n"/>
      <c r="AC56" s="16" t="n"/>
      <c r="AD56" s="16" t="n"/>
      <c r="AE56" s="16" t="n"/>
      <c r="AF56" s="16" t="n"/>
      <c r="AG56" s="16" t="n"/>
      <c r="AH56" s="16" t="n"/>
      <c r="AI56" s="16" t="n"/>
      <c r="AJ56" s="16" t="n"/>
      <c r="AK56" s="16" t="n"/>
      <c r="AL56" s="16" t="n"/>
      <c r="AM56" s="16" t="n"/>
      <c r="AN56" s="16" t="n"/>
      <c r="AO56" s="16" t="n"/>
      <c r="AP56" s="16" t="n"/>
      <c r="AQ56" s="16" t="n"/>
      <c r="AR56" s="16" t="n"/>
      <c r="AS56" s="16" t="n"/>
      <c r="AT56" s="16" t="n"/>
      <c r="AU56" s="16" t="n"/>
      <c r="AV56" s="16" t="n"/>
      <c r="AW56" s="16" t="n"/>
      <c r="AX56" s="16" t="n"/>
      <c r="AY56" s="16" t="n"/>
      <c r="AZ56" s="16" t="n"/>
      <c r="BA56" s="16" t="n"/>
      <c r="BB56" s="16" t="n"/>
      <c r="BC56" s="16" t="n"/>
      <c r="BD56" s="16" t="n"/>
      <c r="BE56" s="16" t="n"/>
      <c r="BF56" s="16" t="n"/>
      <c r="BG56" s="16" t="n"/>
      <c r="BH56" s="16" t="n"/>
      <c r="BI56" s="16" t="n"/>
      <c r="BJ56" s="16" t="n"/>
      <c r="BK56" s="16" t="n"/>
      <c r="BL56" s="16" t="n"/>
      <c r="BM56" s="16" t="n"/>
      <c r="BN56" s="16" t="n"/>
      <c r="BO56" s="16" t="n"/>
      <c r="BP56" s="16" t="n"/>
      <c r="BQ56" s="16" t="n"/>
      <c r="BR56" s="16" t="n"/>
      <c r="BS56" s="16" t="n"/>
      <c r="BT56" s="16" t="n"/>
      <c r="BU56" s="16" t="n"/>
      <c r="BV56" s="16" t="n"/>
      <c r="BW56" s="16" t="n"/>
      <c r="BX56" s="16" t="n"/>
      <c r="BY56" s="16" t="n"/>
      <c r="BZ56" s="16" t="n"/>
      <c r="CA56" s="16" t="n"/>
      <c r="CB56" s="16" t="n"/>
      <c r="CC56" s="16" t="n"/>
      <c r="CD56" s="16" t="n"/>
      <c r="CE56" s="16" t="n"/>
      <c r="CF56" s="16" t="n"/>
      <c r="CG56" s="16" t="n"/>
      <c r="CH56" s="16" t="n"/>
      <c r="CI56" s="16" t="n"/>
      <c r="CJ56" s="16" t="n"/>
      <c r="CK56" s="16" t="n"/>
      <c r="CL56" s="16" t="n"/>
      <c r="CM56" s="16" t="n"/>
      <c r="CN56" s="16" t="n"/>
      <c r="CO56" s="16" t="n"/>
      <c r="CP56" s="16" t="n"/>
      <c r="CQ56" s="16" t="n"/>
      <c r="CR56" s="16" t="n"/>
      <c r="CS56" s="16" t="n"/>
      <c r="CT56" s="16" t="n"/>
      <c r="CU56" s="112" t="n"/>
      <c r="CV56" s="112" t="n"/>
      <c r="CW56" s="16" t="n"/>
    </row>
    <row r="57" hidden="1" ht="13.15" customFormat="1" customHeight="1" s="315">
      <c r="A57" s="64" t="inlineStr">
        <is>
          <t xml:space="preserve">PRIME PPO HIGH OPTION PLAN (Self-Insured) </t>
        </is>
      </c>
      <c r="B57" s="394">
        <f>+$B$3</f>
        <v/>
      </c>
      <c r="C57" s="246" t="inlineStr">
        <is>
          <t>EE</t>
        </is>
      </c>
      <c r="D57" s="244" t="n">
        <v>0</v>
      </c>
      <c r="E57" s="395" t="n">
        <v>1167.11</v>
      </c>
      <c r="F57" s="396" t="n">
        <v>799.61</v>
      </c>
      <c r="G57" s="445">
        <f>E57-F57</f>
        <v/>
      </c>
      <c r="H57" s="397">
        <f>+"Total:"&amp;TEXT(E57/I57-1,"0.00%")&amp;"/ EE:"&amp;TEXT(G57/J57-1,"0.00%")</f>
        <v/>
      </c>
      <c r="I57" s="446" t="n"/>
      <c r="J57" s="447" t="n"/>
      <c r="K57" s="244" t="n">
        <v>29</v>
      </c>
      <c r="L57" s="244" t="n">
        <v>27</v>
      </c>
      <c r="M57" s="244" t="n">
        <v>28</v>
      </c>
      <c r="N57" s="244" t="n">
        <v>27</v>
      </c>
      <c r="O57" s="244" t="n">
        <v>29</v>
      </c>
      <c r="P57" s="244" t="n">
        <v>31</v>
      </c>
      <c r="Q57" s="244" t="n">
        <v>31</v>
      </c>
      <c r="R57" s="244" t="n">
        <v>30</v>
      </c>
      <c r="S57" s="244" t="n">
        <v>30</v>
      </c>
      <c r="T57" s="244" t="n">
        <v>29</v>
      </c>
      <c r="U57" s="244" t="n">
        <v>29</v>
      </c>
      <c r="V57" s="244" t="n">
        <v>29</v>
      </c>
      <c r="W57" s="244" t="n">
        <v>38</v>
      </c>
      <c r="X57" s="244" t="n">
        <v>38</v>
      </c>
      <c r="Y57" s="244" t="n">
        <v>37</v>
      </c>
      <c r="Z57" s="244" t="n">
        <v>37</v>
      </c>
      <c r="AA57" s="244" t="n">
        <v>39</v>
      </c>
      <c r="AB57" s="244" t="n">
        <v>39</v>
      </c>
      <c r="AC57" s="244" t="n">
        <v>42</v>
      </c>
      <c r="AD57" s="244" t="n">
        <v>45</v>
      </c>
      <c r="AE57" s="244" t="n">
        <v>44</v>
      </c>
      <c r="AF57" s="244" t="n">
        <v>44</v>
      </c>
      <c r="AG57" s="244" t="n">
        <v>41</v>
      </c>
      <c r="AH57" s="244" t="n">
        <v>42</v>
      </c>
      <c r="AI57" s="244" t="n">
        <v>46</v>
      </c>
      <c r="AJ57" s="244" t="n">
        <v>48</v>
      </c>
      <c r="AK57" s="244" t="n">
        <v>46</v>
      </c>
      <c r="AL57" s="244" t="n">
        <v>45</v>
      </c>
      <c r="AM57" s="244" t="n">
        <v>46</v>
      </c>
      <c r="AN57" s="244" t="n">
        <v>44</v>
      </c>
      <c r="AO57" s="244" t="n">
        <v>44</v>
      </c>
      <c r="AP57" s="244" t="n">
        <v>43</v>
      </c>
      <c r="AQ57" s="244" t="n">
        <v>42</v>
      </c>
      <c r="AR57" s="244" t="n">
        <v>41</v>
      </c>
      <c r="AS57" s="244" t="n">
        <v>41</v>
      </c>
      <c r="AT57" s="244" t="n">
        <v>41</v>
      </c>
      <c r="AU57" s="244" t="n">
        <v>1</v>
      </c>
      <c r="AV57" s="244" t="n">
        <v>0</v>
      </c>
      <c r="AW57" s="244" t="n">
        <v>0</v>
      </c>
      <c r="AX57" s="244" t="n">
        <v>0</v>
      </c>
      <c r="AY57" s="244" t="n">
        <v>0</v>
      </c>
      <c r="AZ57" s="244" t="n">
        <v>0</v>
      </c>
      <c r="BA57" s="244" t="n">
        <v>0</v>
      </c>
      <c r="BB57" s="244" t="n">
        <v>0</v>
      </c>
      <c r="BC57" s="244" t="n">
        <v>0</v>
      </c>
      <c r="BD57" s="244" t="n">
        <v>0</v>
      </c>
      <c r="BE57" s="244" t="n">
        <v>0</v>
      </c>
      <c r="BF57" s="244" t="n">
        <v>0</v>
      </c>
      <c r="BG57" s="244" t="n">
        <v>0</v>
      </c>
      <c r="BH57" s="244" t="n">
        <v>0</v>
      </c>
      <c r="BI57" s="244" t="n">
        <v>0</v>
      </c>
      <c r="BJ57" s="244" t="n">
        <v>0</v>
      </c>
      <c r="BK57" s="244" t="n">
        <v>0</v>
      </c>
      <c r="BL57" s="244" t="n">
        <v>0</v>
      </c>
      <c r="BM57" s="244" t="n">
        <v>0</v>
      </c>
      <c r="BN57" s="244" t="n">
        <v>0</v>
      </c>
      <c r="BO57" s="244" t="n">
        <v>0</v>
      </c>
      <c r="BP57" s="244" t="n">
        <v>0</v>
      </c>
      <c r="BQ57" s="244" t="n">
        <v>0</v>
      </c>
      <c r="BR57" s="244" t="n">
        <v>0</v>
      </c>
      <c r="BS57" s="244" t="n">
        <v>0</v>
      </c>
      <c r="BT57" s="244" t="n">
        <v>0</v>
      </c>
      <c r="BU57" s="244" t="n">
        <v>0</v>
      </c>
      <c r="BV57" s="244" t="n">
        <v>0</v>
      </c>
      <c r="BW57" s="244" t="n">
        <v>0</v>
      </c>
      <c r="BX57" s="244" t="n">
        <v>0</v>
      </c>
      <c r="BY57" s="244" t="n">
        <v>0</v>
      </c>
      <c r="BZ57" s="244" t="n">
        <v>0</v>
      </c>
      <c r="CA57" s="244" t="n">
        <v>0</v>
      </c>
      <c r="CB57" s="244" t="n">
        <v>0</v>
      </c>
      <c r="CC57" s="244" t="n">
        <v>0</v>
      </c>
      <c r="CD57" s="244" t="n">
        <v>0</v>
      </c>
      <c r="CE57" s="244" t="n">
        <v>0</v>
      </c>
      <c r="CF57" s="244" t="n">
        <v>0</v>
      </c>
      <c r="CG57" s="244" t="n">
        <v>0</v>
      </c>
      <c r="CH57" s="244" t="n">
        <v>0</v>
      </c>
      <c r="CI57" s="244" t="n">
        <v>0</v>
      </c>
      <c r="CJ57" s="244" t="n">
        <v>0</v>
      </c>
      <c r="CK57" s="244" t="n">
        <v>0</v>
      </c>
      <c r="CL57" s="244" t="n">
        <v>0</v>
      </c>
      <c r="CM57" s="244" t="n">
        <v>0</v>
      </c>
      <c r="CN57" s="244" t="n">
        <v>0</v>
      </c>
      <c r="CO57" s="244" t="n">
        <v>0</v>
      </c>
      <c r="CP57" s="244" t="n">
        <v>0</v>
      </c>
      <c r="CQ57" s="244" t="n">
        <v>0</v>
      </c>
      <c r="CR57" s="323" t="n">
        <v>0</v>
      </c>
      <c r="CS57" s="244" t="n">
        <v>0</v>
      </c>
      <c r="CT57" s="244" t="n">
        <v>0</v>
      </c>
      <c r="CU57" s="379" t="n">
        <v>0</v>
      </c>
      <c r="CV57" s="379" t="n">
        <v>0</v>
      </c>
      <c r="CW57" s="244" t="n">
        <v>0</v>
      </c>
    </row>
    <row r="58" hidden="1" ht="13.15" customFormat="1" customHeight="1" s="315">
      <c r="A58" s="22" t="n"/>
      <c r="B58" s="398" t="n"/>
      <c r="C58" s="246" t="inlineStr">
        <is>
          <t>EE &amp; Spouse</t>
        </is>
      </c>
      <c r="D58" s="244" t="n">
        <v>0</v>
      </c>
      <c r="E58" s="395" t="n">
        <v>2334.26</v>
      </c>
      <c r="F58" s="396" t="n">
        <v>1595.58</v>
      </c>
      <c r="G58" s="445">
        <f>E58-F58</f>
        <v/>
      </c>
      <c r="H58" s="397">
        <f>+"Total:"&amp;TEXT(E58/I58-1,"0.00%")&amp;"/ EE:"&amp;TEXT(G58/J58-1,"0.00%")</f>
        <v/>
      </c>
      <c r="I58" s="446" t="n"/>
      <c r="J58" s="444" t="n"/>
      <c r="K58" s="244" t="n">
        <v>10</v>
      </c>
      <c r="L58" s="244" t="n">
        <v>9</v>
      </c>
      <c r="M58" s="244" t="n">
        <v>8</v>
      </c>
      <c r="N58" s="244" t="n">
        <v>7</v>
      </c>
      <c r="O58" s="244" t="n">
        <v>7</v>
      </c>
      <c r="P58" s="244" t="n">
        <v>7</v>
      </c>
      <c r="Q58" s="244" t="n">
        <v>7</v>
      </c>
      <c r="R58" s="244" t="n">
        <v>7</v>
      </c>
      <c r="S58" s="244" t="n">
        <v>7</v>
      </c>
      <c r="T58" s="244" t="n">
        <v>7</v>
      </c>
      <c r="U58" s="244" t="n">
        <v>7</v>
      </c>
      <c r="V58" s="244" t="n">
        <v>7</v>
      </c>
      <c r="W58" s="244" t="n">
        <v>7</v>
      </c>
      <c r="X58" s="244" t="n">
        <v>7</v>
      </c>
      <c r="Y58" s="244" t="n">
        <v>7</v>
      </c>
      <c r="Z58" s="244" t="n">
        <v>6</v>
      </c>
      <c r="AA58" s="244" t="n">
        <v>8</v>
      </c>
      <c r="AB58" s="244" t="n">
        <v>8</v>
      </c>
      <c r="AC58" s="244" t="n">
        <v>9</v>
      </c>
      <c r="AD58" s="244" t="n">
        <v>9</v>
      </c>
      <c r="AE58" s="244" t="n">
        <v>9</v>
      </c>
      <c r="AF58" s="244" t="n">
        <v>9</v>
      </c>
      <c r="AG58" s="244" t="n">
        <v>8</v>
      </c>
      <c r="AH58" s="244" t="n">
        <v>8</v>
      </c>
      <c r="AI58" s="244" t="n">
        <v>8</v>
      </c>
      <c r="AJ58" s="244" t="n">
        <v>7</v>
      </c>
      <c r="AK58" s="244" t="n">
        <v>7</v>
      </c>
      <c r="AL58" s="244" t="n">
        <v>8</v>
      </c>
      <c r="AM58" s="244" t="n">
        <v>8</v>
      </c>
      <c r="AN58" s="244" t="n">
        <v>8</v>
      </c>
      <c r="AO58" s="244" t="n">
        <v>7</v>
      </c>
      <c r="AP58" s="244" t="n">
        <v>8</v>
      </c>
      <c r="AQ58" s="244" t="n">
        <v>7</v>
      </c>
      <c r="AR58" s="244" t="n">
        <v>7</v>
      </c>
      <c r="AS58" s="244" t="n">
        <v>7</v>
      </c>
      <c r="AT58" s="244" t="n">
        <v>7</v>
      </c>
      <c r="AU58" s="244" t="n">
        <v>0</v>
      </c>
      <c r="AV58" s="244" t="n">
        <v>0</v>
      </c>
      <c r="AW58" s="244" t="n">
        <v>0</v>
      </c>
      <c r="AX58" s="244" t="n">
        <v>0</v>
      </c>
      <c r="AY58" s="244" t="n">
        <v>0</v>
      </c>
      <c r="AZ58" s="244" t="n">
        <v>0</v>
      </c>
      <c r="BA58" s="244" t="n">
        <v>0</v>
      </c>
      <c r="BB58" s="244" t="n">
        <v>0</v>
      </c>
      <c r="BC58" s="244" t="n">
        <v>0</v>
      </c>
      <c r="BD58" s="244" t="n">
        <v>0</v>
      </c>
      <c r="BE58" s="244" t="n">
        <v>0</v>
      </c>
      <c r="BF58" s="244" t="n">
        <v>0</v>
      </c>
      <c r="BG58" s="244" t="n">
        <v>0</v>
      </c>
      <c r="BH58" s="244" t="n">
        <v>0</v>
      </c>
      <c r="BI58" s="244" t="n">
        <v>0</v>
      </c>
      <c r="BJ58" s="244" t="n">
        <v>0</v>
      </c>
      <c r="BK58" s="244" t="n">
        <v>0</v>
      </c>
      <c r="BL58" s="244" t="n">
        <v>0</v>
      </c>
      <c r="BM58" s="244" t="n">
        <v>0</v>
      </c>
      <c r="BN58" s="244" t="n">
        <v>0</v>
      </c>
      <c r="BO58" s="244" t="n">
        <v>0</v>
      </c>
      <c r="BP58" s="244" t="n">
        <v>0</v>
      </c>
      <c r="BQ58" s="244" t="n">
        <v>0</v>
      </c>
      <c r="BR58" s="244" t="n">
        <v>0</v>
      </c>
      <c r="BS58" s="244" t="n">
        <v>0</v>
      </c>
      <c r="BT58" s="244" t="n">
        <v>0</v>
      </c>
      <c r="BU58" s="244" t="n">
        <v>0</v>
      </c>
      <c r="BV58" s="244" t="n">
        <v>0</v>
      </c>
      <c r="BW58" s="244" t="n">
        <v>0</v>
      </c>
      <c r="BX58" s="244" t="n">
        <v>0</v>
      </c>
      <c r="BY58" s="244" t="n">
        <v>0</v>
      </c>
      <c r="BZ58" s="244" t="n">
        <v>0</v>
      </c>
      <c r="CA58" s="244" t="n">
        <v>0</v>
      </c>
      <c r="CB58" s="244" t="n">
        <v>0</v>
      </c>
      <c r="CC58" s="244" t="n">
        <v>0</v>
      </c>
      <c r="CD58" s="244" t="n">
        <v>0</v>
      </c>
      <c r="CE58" s="244" t="n">
        <v>0</v>
      </c>
      <c r="CF58" s="244" t="n">
        <v>0</v>
      </c>
      <c r="CG58" s="244" t="n">
        <v>0</v>
      </c>
      <c r="CH58" s="244" t="n">
        <v>0</v>
      </c>
      <c r="CI58" s="244" t="n">
        <v>0</v>
      </c>
      <c r="CJ58" s="244" t="n">
        <v>0</v>
      </c>
      <c r="CK58" s="244" t="n">
        <v>0</v>
      </c>
      <c r="CL58" s="244" t="n">
        <v>0</v>
      </c>
      <c r="CM58" s="244" t="n">
        <v>0</v>
      </c>
      <c r="CN58" s="244" t="n">
        <v>0</v>
      </c>
      <c r="CO58" s="244" t="n">
        <v>0</v>
      </c>
      <c r="CP58" s="244" t="n">
        <v>0</v>
      </c>
      <c r="CQ58" s="244" t="n">
        <v>0</v>
      </c>
      <c r="CR58" s="323" t="n">
        <v>0</v>
      </c>
      <c r="CS58" s="244" t="n">
        <v>0</v>
      </c>
      <c r="CT58" s="244" t="n">
        <v>0</v>
      </c>
      <c r="CU58" s="379" t="n">
        <v>0</v>
      </c>
      <c r="CV58" s="379" t="n">
        <v>0</v>
      </c>
      <c r="CW58" s="244" t="n">
        <v>0</v>
      </c>
    </row>
    <row r="59" hidden="1" ht="13.15" customFormat="1" customHeight="1" s="315">
      <c r="A59" s="22" t="n"/>
      <c r="B59" s="398" t="n"/>
      <c r="C59" s="246" t="inlineStr">
        <is>
          <t>EE &amp; Child(ren)</t>
        </is>
      </c>
      <c r="D59" s="244" t="n">
        <v>0</v>
      </c>
      <c r="E59" s="395" t="n">
        <v>2100.82</v>
      </c>
      <c r="F59" s="396" t="n">
        <v>1459.15</v>
      </c>
      <c r="G59" s="396">
        <f>E59-F59</f>
        <v/>
      </c>
      <c r="H59" s="397">
        <f>+"Total:"&amp;TEXT(E59/I59-1,"0.00%")&amp;"/ EE:"&amp;TEXT(G59/J59-1,"0.00%")</f>
        <v/>
      </c>
      <c r="I59" s="397" t="n"/>
      <c r="J59" s="444" t="n"/>
      <c r="K59" s="244" t="n">
        <v>11</v>
      </c>
      <c r="L59" s="244" t="n">
        <v>11</v>
      </c>
      <c r="M59" s="244" t="n">
        <v>10</v>
      </c>
      <c r="N59" s="244" t="n">
        <v>11</v>
      </c>
      <c r="O59" s="244" t="n">
        <v>10</v>
      </c>
      <c r="P59" s="244" t="n">
        <v>9</v>
      </c>
      <c r="Q59" s="244" t="n">
        <v>9</v>
      </c>
      <c r="R59" s="244" t="n">
        <v>8</v>
      </c>
      <c r="S59" s="244" t="n">
        <v>8</v>
      </c>
      <c r="T59" s="244" t="n">
        <v>8</v>
      </c>
      <c r="U59" s="244" t="n">
        <v>8</v>
      </c>
      <c r="V59" s="244" t="n">
        <v>8</v>
      </c>
      <c r="W59" s="244" t="n">
        <v>7</v>
      </c>
      <c r="X59" s="244" t="n">
        <v>7</v>
      </c>
      <c r="Y59" s="244" t="n">
        <v>7</v>
      </c>
      <c r="Z59" s="244" t="n">
        <v>8</v>
      </c>
      <c r="AA59" s="244" t="n">
        <v>8</v>
      </c>
      <c r="AB59" s="244" t="n">
        <v>9</v>
      </c>
      <c r="AC59" s="244" t="n">
        <v>10</v>
      </c>
      <c r="AD59" s="244" t="n">
        <v>10</v>
      </c>
      <c r="AE59" s="244" t="n">
        <v>9</v>
      </c>
      <c r="AF59" s="244" t="n">
        <v>9</v>
      </c>
      <c r="AG59" s="244" t="n">
        <v>9</v>
      </c>
      <c r="AH59" s="244" t="n">
        <v>9</v>
      </c>
      <c r="AI59" s="244" t="n">
        <v>10</v>
      </c>
      <c r="AJ59" s="244" t="n">
        <v>10</v>
      </c>
      <c r="AK59" s="244" t="n">
        <v>11</v>
      </c>
      <c r="AL59" s="244" t="n">
        <v>10</v>
      </c>
      <c r="AM59" s="244" t="n">
        <v>11</v>
      </c>
      <c r="AN59" s="244" t="n">
        <v>12</v>
      </c>
      <c r="AO59" s="244" t="n">
        <v>11</v>
      </c>
      <c r="AP59" s="244" t="n">
        <v>11</v>
      </c>
      <c r="AQ59" s="244" t="n">
        <v>11</v>
      </c>
      <c r="AR59" s="244" t="n">
        <v>11</v>
      </c>
      <c r="AS59" s="244" t="n">
        <v>9</v>
      </c>
      <c r="AT59" s="244" t="n">
        <v>9</v>
      </c>
      <c r="AU59" s="244" t="n">
        <v>1</v>
      </c>
      <c r="AV59" s="244" t="n">
        <v>0</v>
      </c>
      <c r="AW59" s="244" t="n">
        <v>0</v>
      </c>
      <c r="AX59" s="244" t="n">
        <v>0</v>
      </c>
      <c r="AY59" s="244" t="n">
        <v>0</v>
      </c>
      <c r="AZ59" s="244" t="n">
        <v>0</v>
      </c>
      <c r="BA59" s="244" t="n">
        <v>0</v>
      </c>
      <c r="BB59" s="244" t="n">
        <v>0</v>
      </c>
      <c r="BC59" s="244" t="n">
        <v>0</v>
      </c>
      <c r="BD59" s="244" t="n">
        <v>0</v>
      </c>
      <c r="BE59" s="244" t="n">
        <v>0</v>
      </c>
      <c r="BF59" s="244" t="n">
        <v>0</v>
      </c>
      <c r="BG59" s="244" t="n">
        <v>0</v>
      </c>
      <c r="BH59" s="244" t="n">
        <v>0</v>
      </c>
      <c r="BI59" s="244" t="n">
        <v>0</v>
      </c>
      <c r="BJ59" s="244" t="n">
        <v>0</v>
      </c>
      <c r="BK59" s="244" t="n">
        <v>0</v>
      </c>
      <c r="BL59" s="244" t="n">
        <v>0</v>
      </c>
      <c r="BM59" s="244" t="n">
        <v>0</v>
      </c>
      <c r="BN59" s="244" t="n">
        <v>0</v>
      </c>
      <c r="BO59" s="244" t="n">
        <v>0</v>
      </c>
      <c r="BP59" s="244" t="n">
        <v>0</v>
      </c>
      <c r="BQ59" s="244" t="n">
        <v>0</v>
      </c>
      <c r="BR59" s="244" t="n">
        <v>0</v>
      </c>
      <c r="BS59" s="244" t="n">
        <v>0</v>
      </c>
      <c r="BT59" s="244" t="n">
        <v>0</v>
      </c>
      <c r="BU59" s="244" t="n">
        <v>0</v>
      </c>
      <c r="BV59" s="244" t="n">
        <v>0</v>
      </c>
      <c r="BW59" s="244" t="n">
        <v>0</v>
      </c>
      <c r="BX59" s="244" t="n">
        <v>0</v>
      </c>
      <c r="BY59" s="244" t="n">
        <v>0</v>
      </c>
      <c r="BZ59" s="244" t="n">
        <v>0</v>
      </c>
      <c r="CA59" s="244" t="n">
        <v>0</v>
      </c>
      <c r="CB59" s="244" t="n">
        <v>0</v>
      </c>
      <c r="CC59" s="244" t="n">
        <v>0</v>
      </c>
      <c r="CD59" s="244" t="n">
        <v>0</v>
      </c>
      <c r="CE59" s="244" t="n">
        <v>0</v>
      </c>
      <c r="CF59" s="244" t="n">
        <v>0</v>
      </c>
      <c r="CG59" s="244" t="n">
        <v>0</v>
      </c>
      <c r="CH59" s="244" t="n">
        <v>0</v>
      </c>
      <c r="CI59" s="244" t="n">
        <v>0</v>
      </c>
      <c r="CJ59" s="244" t="n">
        <v>0</v>
      </c>
      <c r="CK59" s="244" t="n">
        <v>0</v>
      </c>
      <c r="CL59" s="244" t="n">
        <v>0</v>
      </c>
      <c r="CM59" s="244" t="n">
        <v>0</v>
      </c>
      <c r="CN59" s="244" t="n">
        <v>0</v>
      </c>
      <c r="CO59" s="244" t="n">
        <v>0</v>
      </c>
      <c r="CP59" s="244" t="n">
        <v>0</v>
      </c>
      <c r="CQ59" s="244" t="n">
        <v>0</v>
      </c>
      <c r="CR59" s="323" t="n">
        <v>0</v>
      </c>
      <c r="CS59" s="244" t="n">
        <v>0</v>
      </c>
      <c r="CT59" s="244" t="n">
        <v>0</v>
      </c>
      <c r="CU59" s="379" t="n">
        <v>0</v>
      </c>
      <c r="CV59" s="379" t="n">
        <v>0</v>
      </c>
      <c r="CW59" s="244" t="n">
        <v>0</v>
      </c>
    </row>
    <row r="60" hidden="1" ht="13.15" customFormat="1" customHeight="1" s="315">
      <c r="A60" s="22" t="n"/>
      <c r="B60" s="398" t="n"/>
      <c r="C60" s="246" t="inlineStr">
        <is>
          <t>EE &amp; Family</t>
        </is>
      </c>
      <c r="D60" s="245" t="n">
        <v>0</v>
      </c>
      <c r="E60" s="399" t="n">
        <v>3501.36</v>
      </c>
      <c r="F60" s="400" t="n">
        <v>2420.91</v>
      </c>
      <c r="G60" s="400">
        <f>E60-F60</f>
        <v/>
      </c>
      <c r="H60" s="397">
        <f>+"Total:"&amp;TEXT(E60/I60-1,"0.00%")&amp;"/ EE:"&amp;TEXT(G60/J60-1,"0.00%")</f>
        <v/>
      </c>
      <c r="I60" s="408" t="n"/>
      <c r="J60" s="444" t="n"/>
      <c r="K60" s="245" t="n">
        <v>6</v>
      </c>
      <c r="L60" s="245" t="n">
        <v>6</v>
      </c>
      <c r="M60" s="245" t="n">
        <v>6</v>
      </c>
      <c r="N60" s="245" t="n">
        <v>6</v>
      </c>
      <c r="O60" s="245" t="n">
        <v>6</v>
      </c>
      <c r="P60" s="245" t="n">
        <v>6</v>
      </c>
      <c r="Q60" s="245" t="n">
        <v>6</v>
      </c>
      <c r="R60" s="245" t="n">
        <v>6</v>
      </c>
      <c r="S60" s="245" t="n">
        <v>6</v>
      </c>
      <c r="T60" s="245" t="n">
        <v>6</v>
      </c>
      <c r="U60" s="245" t="n">
        <v>6</v>
      </c>
      <c r="V60" s="245" t="n">
        <v>6</v>
      </c>
      <c r="W60" s="245" t="n">
        <v>5</v>
      </c>
      <c r="X60" s="245" t="n">
        <v>5</v>
      </c>
      <c r="Y60" s="245" t="n">
        <v>5</v>
      </c>
      <c r="Z60" s="245" t="n">
        <v>5</v>
      </c>
      <c r="AA60" s="245" t="n">
        <v>5</v>
      </c>
      <c r="AB60" s="245" t="n">
        <v>5</v>
      </c>
      <c r="AC60" s="245" t="n">
        <v>5</v>
      </c>
      <c r="AD60" s="245" t="n">
        <v>5</v>
      </c>
      <c r="AE60" s="245" t="n">
        <v>5</v>
      </c>
      <c r="AF60" s="245" t="n">
        <v>5</v>
      </c>
      <c r="AG60" s="245" t="n">
        <v>5</v>
      </c>
      <c r="AH60" s="245" t="n">
        <v>5</v>
      </c>
      <c r="AI60" s="245" t="n">
        <v>5</v>
      </c>
      <c r="AJ60" s="245" t="n">
        <v>5</v>
      </c>
      <c r="AK60" s="245" t="n">
        <v>5</v>
      </c>
      <c r="AL60" s="245" t="n">
        <v>5</v>
      </c>
      <c r="AM60" s="245" t="n">
        <v>5</v>
      </c>
      <c r="AN60" s="245" t="n">
        <v>5</v>
      </c>
      <c r="AO60" s="245" t="n">
        <v>6</v>
      </c>
      <c r="AP60" s="245" t="n">
        <v>8</v>
      </c>
      <c r="AQ60" s="245" t="n">
        <v>8</v>
      </c>
      <c r="AR60" s="245" t="n">
        <v>8</v>
      </c>
      <c r="AS60" s="245" t="n">
        <v>8</v>
      </c>
      <c r="AT60" s="245" t="n">
        <v>7</v>
      </c>
      <c r="AU60" s="245" t="n">
        <v>1</v>
      </c>
      <c r="AV60" s="245" t="n">
        <v>0</v>
      </c>
      <c r="AW60" s="245" t="n">
        <v>0</v>
      </c>
      <c r="AX60" s="245" t="n">
        <v>0</v>
      </c>
      <c r="AY60" s="245" t="n">
        <v>0</v>
      </c>
      <c r="AZ60" s="245" t="n">
        <v>0</v>
      </c>
      <c r="BA60" s="245" t="n">
        <v>0</v>
      </c>
      <c r="BB60" s="245" t="n">
        <v>0</v>
      </c>
      <c r="BC60" s="245" t="n">
        <v>0</v>
      </c>
      <c r="BD60" s="245" t="n">
        <v>0</v>
      </c>
      <c r="BE60" s="245" t="n">
        <v>0</v>
      </c>
      <c r="BF60" s="245" t="n">
        <v>0</v>
      </c>
      <c r="BG60" s="245" t="n">
        <v>0</v>
      </c>
      <c r="BH60" s="245" t="n">
        <v>0</v>
      </c>
      <c r="BI60" s="245" t="n">
        <v>0</v>
      </c>
      <c r="BJ60" s="245" t="n">
        <v>0</v>
      </c>
      <c r="BK60" s="245" t="n">
        <v>0</v>
      </c>
      <c r="BL60" s="245" t="n">
        <v>0</v>
      </c>
      <c r="BM60" s="245" t="n">
        <v>0</v>
      </c>
      <c r="BN60" s="245" t="n">
        <v>0</v>
      </c>
      <c r="BO60" s="245" t="n">
        <v>0</v>
      </c>
      <c r="BP60" s="245" t="n">
        <v>0</v>
      </c>
      <c r="BQ60" s="245" t="n">
        <v>0</v>
      </c>
      <c r="BR60" s="245" t="n">
        <v>0</v>
      </c>
      <c r="BS60" s="245" t="n">
        <v>0</v>
      </c>
      <c r="BT60" s="245" t="n">
        <v>0</v>
      </c>
      <c r="BU60" s="245" t="n">
        <v>0</v>
      </c>
      <c r="BV60" s="245" t="n">
        <v>0</v>
      </c>
      <c r="BW60" s="245" t="n">
        <v>0</v>
      </c>
      <c r="BX60" s="245" t="n">
        <v>0</v>
      </c>
      <c r="BY60" s="245" t="n">
        <v>0</v>
      </c>
      <c r="BZ60" s="245" t="n">
        <v>0</v>
      </c>
      <c r="CA60" s="245" t="n">
        <v>0</v>
      </c>
      <c r="CB60" s="245" t="n">
        <v>0</v>
      </c>
      <c r="CC60" s="245" t="n">
        <v>0</v>
      </c>
      <c r="CD60" s="245" t="n">
        <v>0</v>
      </c>
      <c r="CE60" s="245" t="n">
        <v>0</v>
      </c>
      <c r="CF60" s="245" t="n">
        <v>0</v>
      </c>
      <c r="CG60" s="245" t="n">
        <v>0</v>
      </c>
      <c r="CH60" s="245" t="n">
        <v>0</v>
      </c>
      <c r="CI60" s="245" t="n">
        <v>0</v>
      </c>
      <c r="CJ60" s="245" t="n">
        <v>0</v>
      </c>
      <c r="CK60" s="245" t="n">
        <v>0</v>
      </c>
      <c r="CL60" s="245" t="n">
        <v>0</v>
      </c>
      <c r="CM60" s="245" t="n">
        <v>0</v>
      </c>
      <c r="CN60" s="245" t="n">
        <v>0</v>
      </c>
      <c r="CO60" s="245" t="n">
        <v>0</v>
      </c>
      <c r="CP60" s="245" t="n">
        <v>0</v>
      </c>
      <c r="CQ60" s="245" t="n">
        <v>0</v>
      </c>
      <c r="CR60" s="324" t="n">
        <v>0</v>
      </c>
      <c r="CS60" s="245" t="n">
        <v>0</v>
      </c>
      <c r="CT60" s="245" t="n">
        <v>0</v>
      </c>
      <c r="CU60" s="380" t="n">
        <v>0</v>
      </c>
      <c r="CV60" s="380" t="n">
        <v>0</v>
      </c>
      <c r="CW60" s="245" t="n">
        <v>0</v>
      </c>
    </row>
    <row r="61" hidden="1" ht="13.15" customFormat="1" customHeight="1" s="315">
      <c r="A61" s="20" t="n"/>
      <c r="B61" s="398" t="n"/>
      <c r="C61" s="69" t="inlineStr">
        <is>
          <t>Estimated Monthly Premium</t>
        </is>
      </c>
      <c r="D61" s="94">
        <f>SUM(D57:D60)</f>
        <v/>
      </c>
      <c r="E61" s="401">
        <f>SUMPRODUCT(E57:E60,$D57:$D60)</f>
        <v/>
      </c>
      <c r="F61" s="401">
        <f>SUMPRODUCT(F57:F60,$D57:$D60)</f>
        <v/>
      </c>
      <c r="G61" s="401">
        <f>SUMPRODUCT(G57:G60,$D57:$D60)</f>
        <v/>
      </c>
      <c r="H61" s="397">
        <f>+"Total:"&amp;TEXT(E61/I61-1,"0.00%")&amp;"/ EE:"&amp;TEXT(G61/J61-1,"0.00%")</f>
        <v/>
      </c>
      <c r="I61" s="402" t="n"/>
      <c r="J61" s="444" t="n"/>
      <c r="K61" s="94">
        <f>SUM(K57:K60)</f>
        <v/>
      </c>
      <c r="L61" s="94">
        <f>SUM(L57:L60)</f>
        <v/>
      </c>
      <c r="M61" s="94">
        <f>SUM(M57:M60)</f>
        <v/>
      </c>
      <c r="N61" s="94">
        <f>SUM(N57:N60)</f>
        <v/>
      </c>
      <c r="O61" s="94">
        <f>SUM(O57:O60)</f>
        <v/>
      </c>
      <c r="P61" s="94">
        <f>SUM(P57:P60)</f>
        <v/>
      </c>
      <c r="Q61" s="94">
        <f>SUM(Q57:Q60)</f>
        <v/>
      </c>
      <c r="R61" s="94">
        <f>SUM(R57:R60)</f>
        <v/>
      </c>
      <c r="S61" s="94">
        <f>SUM(S57:S60)</f>
        <v/>
      </c>
      <c r="T61" s="94">
        <f>SUM(T57:T60)</f>
        <v/>
      </c>
      <c r="U61" s="94">
        <f>SUM(U57:U60)</f>
        <v/>
      </c>
      <c r="V61" s="94">
        <f>SUM(V57:V60)</f>
        <v/>
      </c>
      <c r="W61" s="94">
        <f>SUM(W57:W60)</f>
        <v/>
      </c>
      <c r="X61" s="94">
        <f>SUM(X57:X60)</f>
        <v/>
      </c>
      <c r="Y61" s="94">
        <f>SUM(Y57:Y60)</f>
        <v/>
      </c>
      <c r="Z61" s="94">
        <f>SUM(Z57:Z60)</f>
        <v/>
      </c>
      <c r="AA61" s="94">
        <f>SUM(AA57:AA60)</f>
        <v/>
      </c>
      <c r="AB61" s="94">
        <f>SUM(AB57:AB60)</f>
        <v/>
      </c>
      <c r="AC61" s="94">
        <f>SUM(AC57:AC60)</f>
        <v/>
      </c>
      <c r="AD61" s="94">
        <f>SUM(AD57:AD60)</f>
        <v/>
      </c>
      <c r="AE61" s="94">
        <f>SUM(AE57:AE60)</f>
        <v/>
      </c>
      <c r="AF61" s="94">
        <f>SUM(AF57:AF60)</f>
        <v/>
      </c>
      <c r="AG61" s="94">
        <f>SUM(AG57:AG60)</f>
        <v/>
      </c>
      <c r="AH61" s="94">
        <f>SUM(AH57:AH60)</f>
        <v/>
      </c>
      <c r="AI61" s="94">
        <f>SUM(AI57:AI60)</f>
        <v/>
      </c>
      <c r="AJ61" s="94">
        <f>SUM(AJ57:AJ60)</f>
        <v/>
      </c>
      <c r="AK61" s="94">
        <f>SUM(AK57:AK60)</f>
        <v/>
      </c>
      <c r="AL61" s="94">
        <f>SUM(AL57:AL60)</f>
        <v/>
      </c>
      <c r="AM61" s="94">
        <f>SUM(AM57:AM60)</f>
        <v/>
      </c>
      <c r="AN61" s="94">
        <f>SUM(AN57:AN60)</f>
        <v/>
      </c>
      <c r="AO61" s="94">
        <f>SUM(AO57:AO60)</f>
        <v/>
      </c>
      <c r="AP61" s="94">
        <f>SUM(AP57:AP60)</f>
        <v/>
      </c>
      <c r="AQ61" s="94">
        <f>SUM(AQ57:AQ60)</f>
        <v/>
      </c>
      <c r="AR61" s="94">
        <f>SUM(AR57:AR60)</f>
        <v/>
      </c>
      <c r="AS61" s="94">
        <f>SUM(AS57:AS60)</f>
        <v/>
      </c>
      <c r="AT61" s="94">
        <f>SUM(AT57:AT60)</f>
        <v/>
      </c>
      <c r="AU61" s="94">
        <f>SUM(AU57:AU60)</f>
        <v/>
      </c>
      <c r="AV61" s="94">
        <f>SUM(AV57:AV60)</f>
        <v/>
      </c>
      <c r="AW61" s="94">
        <f>SUM(AW57:AW60)</f>
        <v/>
      </c>
      <c r="AX61" s="94">
        <f>SUM(AX57:AX60)</f>
        <v/>
      </c>
      <c r="AY61" s="94">
        <f>SUM(AY57:AY60)</f>
        <v/>
      </c>
      <c r="AZ61" s="94">
        <f>SUM(AZ57:AZ60)</f>
        <v/>
      </c>
      <c r="BA61" s="94">
        <f>SUM(BA57:BA60)</f>
        <v/>
      </c>
      <c r="BB61" s="94">
        <f>SUM(BB57:BB60)</f>
        <v/>
      </c>
      <c r="BC61" s="94">
        <f>SUM(BC57:BC60)</f>
        <v/>
      </c>
      <c r="BD61" s="94">
        <f>SUM(BD57:BD60)</f>
        <v/>
      </c>
      <c r="BE61" s="94">
        <f>SUM(BE57:BE60)</f>
        <v/>
      </c>
      <c r="BF61" s="94">
        <f>SUM(BF57:BF60)</f>
        <v/>
      </c>
      <c r="BG61" s="94">
        <f>SUM(BG57:BG60)</f>
        <v/>
      </c>
      <c r="BH61" s="94">
        <f>SUM(BH57:BH60)</f>
        <v/>
      </c>
      <c r="BI61" s="94">
        <f>SUM(BI57:BI60)</f>
        <v/>
      </c>
      <c r="BJ61" s="94">
        <f>SUM(BJ57:BJ60)</f>
        <v/>
      </c>
      <c r="BK61" s="94">
        <f>SUM(BK57:BK60)</f>
        <v/>
      </c>
      <c r="BL61" s="94">
        <f>SUM(BL57:BL60)</f>
        <v/>
      </c>
      <c r="BM61" s="94">
        <f>SUM(BM57:BM60)</f>
        <v/>
      </c>
      <c r="BN61" s="94">
        <f>SUM(BN57:BN60)</f>
        <v/>
      </c>
      <c r="BO61" s="94">
        <f>SUM(BO57:BO60)</f>
        <v/>
      </c>
      <c r="BP61" s="94">
        <f>SUM(BP57:BP60)</f>
        <v/>
      </c>
      <c r="BQ61" s="94">
        <f>SUM(BQ57:BQ60)</f>
        <v/>
      </c>
      <c r="BR61" s="94">
        <f>SUM(BR57:BR60)</f>
        <v/>
      </c>
      <c r="BS61" s="94">
        <f>SUM(BS57:BS60)</f>
        <v/>
      </c>
      <c r="BT61" s="94">
        <f>SUM(BT57:BT60)</f>
        <v/>
      </c>
      <c r="BU61" s="94">
        <f>SUM(BU57:BU60)</f>
        <v/>
      </c>
      <c r="BV61" s="94">
        <f>SUM(BV57:BV60)</f>
        <v/>
      </c>
      <c r="BW61" s="94">
        <f>SUM(BW57:BW60)</f>
        <v/>
      </c>
      <c r="BX61" s="94">
        <f>SUM(BX57:BX60)</f>
        <v/>
      </c>
      <c r="BY61" s="94">
        <f>SUM(BY57:BY60)</f>
        <v/>
      </c>
      <c r="BZ61" s="94">
        <f>SUM(BZ57:BZ60)</f>
        <v/>
      </c>
      <c r="CA61" s="94">
        <f>SUM(CA57:CA60)</f>
        <v/>
      </c>
      <c r="CB61" s="94">
        <f>SUM(CB57:CB60)</f>
        <v/>
      </c>
      <c r="CC61" s="94">
        <f>SUM(CC57:CC60)</f>
        <v/>
      </c>
      <c r="CD61" s="94">
        <f>SUM(CD57:CD60)</f>
        <v/>
      </c>
      <c r="CE61" s="94">
        <f>SUM(CE57:CE60)</f>
        <v/>
      </c>
      <c r="CF61" s="94">
        <f>SUM(CF57:CF60)</f>
        <v/>
      </c>
      <c r="CG61" s="94">
        <f>SUM(CG57:CG60)</f>
        <v/>
      </c>
      <c r="CH61" s="94">
        <f>SUM(CH57:CH60)</f>
        <v/>
      </c>
      <c r="CI61" s="94">
        <f>SUM(CI57:CI60)</f>
        <v/>
      </c>
      <c r="CJ61" s="94">
        <f>SUM(CJ57:CJ60)</f>
        <v/>
      </c>
      <c r="CK61" s="94">
        <f>SUM(CK57:CK60)</f>
        <v/>
      </c>
      <c r="CL61" s="94">
        <f>SUM(CL57:CL60)</f>
        <v/>
      </c>
      <c r="CM61" s="94">
        <f>SUM(CM57:CM60)</f>
        <v/>
      </c>
      <c r="CN61" s="94">
        <f>SUM(CN57:CN60)</f>
        <v/>
      </c>
      <c r="CO61" s="94">
        <f>SUM(CO57:CO60)</f>
        <v/>
      </c>
      <c r="CP61" s="94">
        <f>SUM(CP57:CP60)</f>
        <v/>
      </c>
      <c r="CQ61" s="94">
        <f>SUM(CQ57:CQ60)</f>
        <v/>
      </c>
      <c r="CR61" s="94" t="n">
        <v>0</v>
      </c>
      <c r="CS61" s="94">
        <f>SUM(CS57:CS60)</f>
        <v/>
      </c>
      <c r="CT61" s="94">
        <f>SUM(CT57:CT60)</f>
        <v/>
      </c>
      <c r="CU61" s="381">
        <f>SUM(CU57:CU60)</f>
        <v/>
      </c>
      <c r="CV61" s="381">
        <f>SUM(CV57:CV60)</f>
        <v/>
      </c>
      <c r="CW61" s="94">
        <f>SUM(CW57:CW60)</f>
        <v/>
      </c>
    </row>
    <row r="62" hidden="1" ht="13.15" customFormat="1" customHeight="1" s="315">
      <c r="A62" s="20" t="n"/>
      <c r="B62" s="398" t="n"/>
      <c r="C62" s="12" t="n"/>
      <c r="D62" s="16" t="n"/>
      <c r="E62" s="403" t="n"/>
      <c r="F62" s="403" t="n"/>
      <c r="G62" s="403" t="n"/>
      <c r="H62" s="397">
        <f>+"Total:"&amp;TEXT(E62/I62-1,"0.00%")&amp;"/ EE:"&amp;TEXT(G62/J62-1,"0.00%")</f>
        <v/>
      </c>
      <c r="I62" s="404" t="n"/>
      <c r="J62" s="444" t="n"/>
      <c r="K62" s="16" t="n"/>
      <c r="L62" s="16" t="n"/>
      <c r="M62" s="16" t="n"/>
      <c r="N62" s="16" t="n"/>
      <c r="O62" s="16" t="n"/>
      <c r="P62" s="16" t="n"/>
      <c r="Q62" s="16" t="n"/>
      <c r="R62" s="16" t="n"/>
      <c r="S62" s="16" t="n"/>
      <c r="T62" s="16" t="n"/>
      <c r="U62" s="16" t="n"/>
      <c r="V62" s="16" t="n"/>
      <c r="W62" s="16" t="n"/>
      <c r="X62" s="16" t="n"/>
      <c r="Y62" s="16" t="n"/>
      <c r="Z62" s="16" t="n"/>
      <c r="AA62" s="16" t="n"/>
      <c r="AB62" s="16" t="n"/>
      <c r="AC62" s="16" t="n"/>
      <c r="AD62" s="16" t="n"/>
      <c r="AE62" s="16" t="n"/>
      <c r="AF62" s="16" t="n"/>
      <c r="AG62" s="16" t="n"/>
      <c r="AH62" s="16" t="n"/>
      <c r="AI62" s="16" t="n"/>
      <c r="AJ62" s="16" t="n"/>
      <c r="AK62" s="16" t="n"/>
      <c r="AL62" s="16" t="n"/>
      <c r="AM62" s="16" t="n"/>
      <c r="AN62" s="16" t="n"/>
      <c r="AO62" s="16" t="n"/>
      <c r="AP62" s="16" t="n"/>
      <c r="AQ62" s="16" t="n"/>
      <c r="AR62" s="16" t="n"/>
      <c r="AS62" s="16" t="n"/>
      <c r="AT62" s="16" t="n"/>
      <c r="AU62" s="16" t="n"/>
      <c r="AV62" s="16" t="n"/>
      <c r="AW62" s="16" t="n"/>
      <c r="AX62" s="16" t="n"/>
      <c r="AY62" s="16" t="n"/>
      <c r="AZ62" s="16" t="n"/>
      <c r="BA62" s="16" t="n"/>
      <c r="BB62" s="16" t="n"/>
      <c r="BC62" s="16" t="n"/>
      <c r="BD62" s="16" t="n"/>
      <c r="BE62" s="16" t="n"/>
      <c r="BF62" s="16" t="n"/>
      <c r="BG62" s="16" t="n"/>
      <c r="BH62" s="16" t="n"/>
      <c r="BI62" s="16" t="n"/>
      <c r="BJ62" s="16" t="n"/>
      <c r="BK62" s="16" t="n"/>
      <c r="BL62" s="16" t="n"/>
      <c r="BM62" s="16" t="n"/>
      <c r="BN62" s="16" t="n"/>
      <c r="BO62" s="16" t="n"/>
      <c r="BP62" s="16" t="n"/>
      <c r="BQ62" s="16" t="n"/>
      <c r="BR62" s="16" t="n"/>
      <c r="BS62" s="16" t="n"/>
      <c r="BT62" s="16" t="n"/>
      <c r="BU62" s="16" t="n"/>
      <c r="BV62" s="16" t="n"/>
      <c r="BW62" s="16" t="n"/>
      <c r="BX62" s="16" t="n"/>
      <c r="BY62" s="16" t="n"/>
      <c r="BZ62" s="16" t="n"/>
      <c r="CA62" s="16" t="n"/>
      <c r="CB62" s="16" t="n"/>
      <c r="CC62" s="16" t="n"/>
      <c r="CD62" s="16" t="n"/>
      <c r="CE62" s="16" t="n"/>
      <c r="CF62" s="16" t="n"/>
      <c r="CG62" s="16" t="n"/>
      <c r="CH62" s="16" t="n"/>
      <c r="CI62" s="16" t="n"/>
      <c r="CJ62" s="16" t="n"/>
      <c r="CK62" s="16" t="n"/>
      <c r="CL62" s="16" t="n"/>
      <c r="CM62" s="16" t="n"/>
      <c r="CN62" s="16" t="n"/>
      <c r="CO62" s="16" t="n"/>
      <c r="CP62" s="16" t="n"/>
      <c r="CQ62" s="16" t="n"/>
      <c r="CR62" s="16" t="n"/>
      <c r="CS62" s="16" t="n"/>
      <c r="CT62" s="16" t="n"/>
      <c r="CU62" s="112" t="n"/>
      <c r="CV62" s="112" t="n"/>
      <c r="CW62" s="16" t="n"/>
    </row>
    <row r="63" hidden="1" ht="13.15" customFormat="1" customHeight="1" s="315">
      <c r="A63" s="64" t="inlineStr">
        <is>
          <t>PRIME PPO LOW OPTION PLAN (Self-Insured)</t>
        </is>
      </c>
      <c r="B63" s="394">
        <f>+$B$3</f>
        <v/>
      </c>
      <c r="C63" s="246" t="inlineStr">
        <is>
          <t>EE</t>
        </is>
      </c>
      <c r="D63" s="244" t="n">
        <v>0</v>
      </c>
      <c r="E63" s="395" t="n">
        <v>849.65</v>
      </c>
      <c r="F63" s="396" t="n">
        <v>650.16</v>
      </c>
      <c r="G63" s="396">
        <f>E63-F63</f>
        <v/>
      </c>
      <c r="H63" s="397">
        <f>+"Total:"&amp;TEXT(E63/I63-1,"0.00%")&amp;"/ EE:"&amp;TEXT(G63/J63-1,"0.00%")</f>
        <v/>
      </c>
      <c r="I63" s="397" t="n"/>
      <c r="J63" s="447" t="n"/>
      <c r="K63" s="244" t="n">
        <v>33</v>
      </c>
      <c r="L63" s="244" t="n">
        <v>31</v>
      </c>
      <c r="M63" s="244" t="n">
        <v>31</v>
      </c>
      <c r="N63" s="244" t="n">
        <v>30</v>
      </c>
      <c r="O63" s="244" t="n">
        <v>30</v>
      </c>
      <c r="P63" s="244" t="n">
        <v>32</v>
      </c>
      <c r="Q63" s="244" t="n">
        <v>32</v>
      </c>
      <c r="R63" s="244" t="n">
        <v>34</v>
      </c>
      <c r="S63" s="244" t="n">
        <v>35</v>
      </c>
      <c r="T63" s="244" t="n">
        <v>35</v>
      </c>
      <c r="U63" s="244" t="n">
        <v>33</v>
      </c>
      <c r="V63" s="244" t="n">
        <v>31</v>
      </c>
      <c r="W63" s="244" t="n">
        <v>39</v>
      </c>
      <c r="X63" s="244" t="n">
        <v>37</v>
      </c>
      <c r="Y63" s="244" t="n">
        <v>37</v>
      </c>
      <c r="Z63" s="244" t="n">
        <v>39</v>
      </c>
      <c r="AA63" s="244" t="n">
        <v>40</v>
      </c>
      <c r="AB63" s="244" t="n">
        <v>42</v>
      </c>
      <c r="AC63" s="244" t="n">
        <v>42</v>
      </c>
      <c r="AD63" s="244" t="n">
        <v>42</v>
      </c>
      <c r="AE63" s="244" t="n">
        <v>41</v>
      </c>
      <c r="AF63" s="244" t="n">
        <v>42</v>
      </c>
      <c r="AG63" s="244" t="n">
        <v>38</v>
      </c>
      <c r="AH63" s="244" t="n">
        <v>38</v>
      </c>
      <c r="AI63" s="244" t="n">
        <v>44</v>
      </c>
      <c r="AJ63" s="244" t="n">
        <v>44</v>
      </c>
      <c r="AK63" s="244" t="n">
        <v>42</v>
      </c>
      <c r="AL63" s="244" t="n">
        <v>40</v>
      </c>
      <c r="AM63" s="244" t="n">
        <v>39</v>
      </c>
      <c r="AN63" s="244" t="n">
        <v>38</v>
      </c>
      <c r="AO63" s="244" t="n">
        <v>41</v>
      </c>
      <c r="AP63" s="244" t="n">
        <v>40</v>
      </c>
      <c r="AQ63" s="244" t="n">
        <v>40</v>
      </c>
      <c r="AR63" s="244" t="n">
        <v>39</v>
      </c>
      <c r="AS63" s="244" t="n">
        <v>39</v>
      </c>
      <c r="AT63" s="244" t="n">
        <v>36</v>
      </c>
      <c r="AU63" s="244" t="n">
        <v>0</v>
      </c>
      <c r="AV63" s="244" t="n">
        <v>0</v>
      </c>
      <c r="AW63" s="244" t="n">
        <v>0</v>
      </c>
      <c r="AX63" s="244" t="n">
        <v>0</v>
      </c>
      <c r="AY63" s="244" t="n">
        <v>0</v>
      </c>
      <c r="AZ63" s="244" t="n">
        <v>0</v>
      </c>
      <c r="BA63" s="244" t="n">
        <v>0</v>
      </c>
      <c r="BB63" s="244" t="n">
        <v>0</v>
      </c>
      <c r="BC63" s="244" t="n">
        <v>0</v>
      </c>
      <c r="BD63" s="244" t="n">
        <v>0</v>
      </c>
      <c r="BE63" s="244" t="n">
        <v>0</v>
      </c>
      <c r="BF63" s="244" t="n">
        <v>0</v>
      </c>
      <c r="BG63" s="244" t="n">
        <v>0</v>
      </c>
      <c r="BH63" s="244" t="n">
        <v>0</v>
      </c>
      <c r="BI63" s="244" t="n">
        <v>0</v>
      </c>
      <c r="BJ63" s="244" t="n">
        <v>0</v>
      </c>
      <c r="BK63" s="244" t="n">
        <v>0</v>
      </c>
      <c r="BL63" s="244" t="n">
        <v>0</v>
      </c>
      <c r="BM63" s="244" t="n">
        <v>0</v>
      </c>
      <c r="BN63" s="244" t="n">
        <v>0</v>
      </c>
      <c r="BO63" s="244" t="n">
        <v>0</v>
      </c>
      <c r="BP63" s="244" t="n">
        <v>0</v>
      </c>
      <c r="BQ63" s="244" t="n">
        <v>0</v>
      </c>
      <c r="BR63" s="244" t="n">
        <v>0</v>
      </c>
      <c r="BS63" s="244" t="n">
        <v>0</v>
      </c>
      <c r="BT63" s="244" t="n">
        <v>0</v>
      </c>
      <c r="BU63" s="244" t="n">
        <v>0</v>
      </c>
      <c r="BV63" s="244" t="n">
        <v>0</v>
      </c>
      <c r="BW63" s="244" t="n">
        <v>0</v>
      </c>
      <c r="BX63" s="244" t="n">
        <v>0</v>
      </c>
      <c r="BY63" s="244" t="n">
        <v>0</v>
      </c>
      <c r="BZ63" s="244" t="n">
        <v>0</v>
      </c>
      <c r="CA63" s="244" t="n">
        <v>0</v>
      </c>
      <c r="CB63" s="244" t="n">
        <v>0</v>
      </c>
      <c r="CC63" s="244" t="n">
        <v>0</v>
      </c>
      <c r="CD63" s="244" t="n">
        <v>0</v>
      </c>
      <c r="CE63" s="244" t="n">
        <v>0</v>
      </c>
      <c r="CF63" s="244" t="n">
        <v>0</v>
      </c>
      <c r="CG63" s="244" t="n">
        <v>0</v>
      </c>
      <c r="CH63" s="244" t="n">
        <v>0</v>
      </c>
      <c r="CI63" s="244" t="n">
        <v>0</v>
      </c>
      <c r="CJ63" s="244" t="n">
        <v>0</v>
      </c>
      <c r="CK63" s="244" t="n">
        <v>0</v>
      </c>
      <c r="CL63" s="244" t="n">
        <v>0</v>
      </c>
      <c r="CM63" s="244" t="n">
        <v>0</v>
      </c>
      <c r="CN63" s="244" t="n">
        <v>0</v>
      </c>
      <c r="CO63" s="244" t="n">
        <v>0</v>
      </c>
      <c r="CP63" s="244" t="n">
        <v>0</v>
      </c>
      <c r="CQ63" s="244" t="n">
        <v>0</v>
      </c>
      <c r="CR63" s="323" t="n">
        <v>0</v>
      </c>
      <c r="CS63" s="244" t="n">
        <v>0</v>
      </c>
      <c r="CT63" s="244" t="n">
        <v>0</v>
      </c>
      <c r="CU63" s="379" t="n">
        <v>0</v>
      </c>
      <c r="CV63" s="379" t="n">
        <v>0</v>
      </c>
      <c r="CW63" s="244" t="n">
        <v>0</v>
      </c>
    </row>
    <row r="64" hidden="1" ht="13.15" customFormat="1" customHeight="1" s="315">
      <c r="A64" s="22" t="n"/>
      <c r="B64" s="398" t="n"/>
      <c r="C64" s="246" t="inlineStr">
        <is>
          <t>EE &amp; Spouse</t>
        </is>
      </c>
      <c r="D64" s="244" t="n">
        <v>0</v>
      </c>
      <c r="E64" s="395" t="n">
        <v>1699.33</v>
      </c>
      <c r="F64" s="396" t="n">
        <v>1341.02</v>
      </c>
      <c r="G64" s="396">
        <f>E64-F64</f>
        <v/>
      </c>
      <c r="H64" s="397">
        <f>+"Total:"&amp;TEXT(E64/I64-1,"0.00%")&amp;"/ EE:"&amp;TEXT(G64/J64-1,"0.00%")</f>
        <v/>
      </c>
      <c r="I64" s="397" t="n"/>
      <c r="J64" s="444" t="n"/>
      <c r="K64" s="244" t="n">
        <v>13</v>
      </c>
      <c r="L64" s="244" t="n">
        <v>13</v>
      </c>
      <c r="M64" s="244" t="n">
        <v>13</v>
      </c>
      <c r="N64" s="244" t="n">
        <v>14</v>
      </c>
      <c r="O64" s="244" t="n">
        <v>14</v>
      </c>
      <c r="P64" s="244" t="n">
        <v>14</v>
      </c>
      <c r="Q64" s="244" t="n">
        <v>14</v>
      </c>
      <c r="R64" s="244" t="n">
        <v>14</v>
      </c>
      <c r="S64" s="244" t="n">
        <v>15</v>
      </c>
      <c r="T64" s="244" t="n">
        <v>15</v>
      </c>
      <c r="U64" s="244" t="n">
        <v>15</v>
      </c>
      <c r="V64" s="244" t="n">
        <v>15</v>
      </c>
      <c r="W64" s="244" t="n">
        <v>14</v>
      </c>
      <c r="X64" s="244" t="n">
        <v>14</v>
      </c>
      <c r="Y64" s="244" t="n">
        <v>14</v>
      </c>
      <c r="Z64" s="244" t="n">
        <v>14</v>
      </c>
      <c r="AA64" s="244" t="n">
        <v>14</v>
      </c>
      <c r="AB64" s="244" t="n">
        <v>14</v>
      </c>
      <c r="AC64" s="244" t="n">
        <v>14</v>
      </c>
      <c r="AD64" s="244" t="n">
        <v>14</v>
      </c>
      <c r="AE64" s="244" t="n">
        <v>13</v>
      </c>
      <c r="AF64" s="244" t="n">
        <v>13</v>
      </c>
      <c r="AG64" s="244" t="n">
        <v>13</v>
      </c>
      <c r="AH64" s="244" t="n">
        <v>13</v>
      </c>
      <c r="AI64" s="244" t="n">
        <v>13</v>
      </c>
      <c r="AJ64" s="244" t="n">
        <v>13</v>
      </c>
      <c r="AK64" s="244" t="n">
        <v>13</v>
      </c>
      <c r="AL64" s="244" t="n">
        <v>13</v>
      </c>
      <c r="AM64" s="244" t="n">
        <v>13</v>
      </c>
      <c r="AN64" s="244" t="n">
        <v>13</v>
      </c>
      <c r="AO64" s="244" t="n">
        <v>13</v>
      </c>
      <c r="AP64" s="244" t="n">
        <v>14</v>
      </c>
      <c r="AQ64" s="244" t="n">
        <v>14</v>
      </c>
      <c r="AR64" s="244" t="n">
        <v>13</v>
      </c>
      <c r="AS64" s="244" t="n">
        <v>13</v>
      </c>
      <c r="AT64" s="244" t="n">
        <v>13</v>
      </c>
      <c r="AU64" s="244" t="n">
        <v>0</v>
      </c>
      <c r="AV64" s="244" t="n">
        <v>0</v>
      </c>
      <c r="AW64" s="244" t="n">
        <v>0</v>
      </c>
      <c r="AX64" s="244" t="n">
        <v>0</v>
      </c>
      <c r="AY64" s="244" t="n">
        <v>0</v>
      </c>
      <c r="AZ64" s="244" t="n">
        <v>0</v>
      </c>
      <c r="BA64" s="244" t="n">
        <v>0</v>
      </c>
      <c r="BB64" s="244" t="n">
        <v>0</v>
      </c>
      <c r="BC64" s="244" t="n">
        <v>0</v>
      </c>
      <c r="BD64" s="244" t="n">
        <v>0</v>
      </c>
      <c r="BE64" s="244" t="n">
        <v>0</v>
      </c>
      <c r="BF64" s="244" t="n">
        <v>0</v>
      </c>
      <c r="BG64" s="244" t="n">
        <v>0</v>
      </c>
      <c r="BH64" s="244" t="n">
        <v>0</v>
      </c>
      <c r="BI64" s="244" t="n">
        <v>0</v>
      </c>
      <c r="BJ64" s="244" t="n">
        <v>0</v>
      </c>
      <c r="BK64" s="244" t="n">
        <v>0</v>
      </c>
      <c r="BL64" s="244" t="n">
        <v>0</v>
      </c>
      <c r="BM64" s="244" t="n">
        <v>0</v>
      </c>
      <c r="BN64" s="244" t="n">
        <v>0</v>
      </c>
      <c r="BO64" s="244" t="n">
        <v>0</v>
      </c>
      <c r="BP64" s="244" t="n">
        <v>0</v>
      </c>
      <c r="BQ64" s="244" t="n">
        <v>0</v>
      </c>
      <c r="BR64" s="244" t="n">
        <v>0</v>
      </c>
      <c r="BS64" s="244" t="n">
        <v>0</v>
      </c>
      <c r="BT64" s="244" t="n">
        <v>0</v>
      </c>
      <c r="BU64" s="244" t="n">
        <v>0</v>
      </c>
      <c r="BV64" s="244" t="n">
        <v>0</v>
      </c>
      <c r="BW64" s="244" t="n">
        <v>0</v>
      </c>
      <c r="BX64" s="244" t="n">
        <v>0</v>
      </c>
      <c r="BY64" s="244" t="n">
        <v>0</v>
      </c>
      <c r="BZ64" s="244" t="n">
        <v>0</v>
      </c>
      <c r="CA64" s="244" t="n">
        <v>0</v>
      </c>
      <c r="CB64" s="244" t="n">
        <v>0</v>
      </c>
      <c r="CC64" s="244" t="n">
        <v>0</v>
      </c>
      <c r="CD64" s="244" t="n">
        <v>0</v>
      </c>
      <c r="CE64" s="244" t="n">
        <v>0</v>
      </c>
      <c r="CF64" s="244" t="n">
        <v>0</v>
      </c>
      <c r="CG64" s="244" t="n">
        <v>0</v>
      </c>
      <c r="CH64" s="244" t="n">
        <v>0</v>
      </c>
      <c r="CI64" s="244" t="n">
        <v>0</v>
      </c>
      <c r="CJ64" s="244" t="n">
        <v>0</v>
      </c>
      <c r="CK64" s="244" t="n">
        <v>0</v>
      </c>
      <c r="CL64" s="244" t="n">
        <v>0</v>
      </c>
      <c r="CM64" s="244" t="n">
        <v>0</v>
      </c>
      <c r="CN64" s="244" t="n">
        <v>0</v>
      </c>
      <c r="CO64" s="244" t="n">
        <v>0</v>
      </c>
      <c r="CP64" s="244" t="n">
        <v>0</v>
      </c>
      <c r="CQ64" s="244" t="n">
        <v>0</v>
      </c>
      <c r="CR64" s="323" t="n">
        <v>0</v>
      </c>
      <c r="CS64" s="244" t="n">
        <v>0</v>
      </c>
      <c r="CT64" s="244" t="n">
        <v>0</v>
      </c>
      <c r="CU64" s="379" t="n">
        <v>0</v>
      </c>
      <c r="CV64" s="379" t="n">
        <v>0</v>
      </c>
      <c r="CW64" s="244" t="n">
        <v>0</v>
      </c>
    </row>
    <row r="65" hidden="1" ht="13.15" customFormat="1" customHeight="1" s="315">
      <c r="A65" s="22" t="n"/>
      <c r="B65" s="398" t="n"/>
      <c r="C65" s="246" t="inlineStr">
        <is>
          <t>EE &amp; Child(ren)</t>
        </is>
      </c>
      <c r="D65" s="244" t="n">
        <v>0</v>
      </c>
      <c r="E65" s="395" t="n">
        <v>1529.38</v>
      </c>
      <c r="F65" s="396" t="n">
        <v>1231.69</v>
      </c>
      <c r="G65" s="396">
        <f>E65-F65</f>
        <v/>
      </c>
      <c r="H65" s="397">
        <f>+"Total:"&amp;TEXT(E65/I65-1,"0.00%")&amp;"/ EE:"&amp;TEXT(G65/J65-1,"0.00%")</f>
        <v/>
      </c>
      <c r="I65" s="397" t="n"/>
      <c r="J65" s="444" t="n"/>
      <c r="K65" s="244" t="n">
        <v>10</v>
      </c>
      <c r="L65" s="244" t="n">
        <v>10</v>
      </c>
      <c r="M65" s="244" t="n">
        <v>10</v>
      </c>
      <c r="N65" s="244" t="n">
        <v>10</v>
      </c>
      <c r="O65" s="244" t="n">
        <v>9</v>
      </c>
      <c r="P65" s="244" t="n">
        <v>9</v>
      </c>
      <c r="Q65" s="244" t="n">
        <v>9</v>
      </c>
      <c r="R65" s="244" t="n">
        <v>9</v>
      </c>
      <c r="S65" s="244" t="n">
        <v>9</v>
      </c>
      <c r="T65" s="244" t="n">
        <v>9</v>
      </c>
      <c r="U65" s="244" t="n">
        <v>9</v>
      </c>
      <c r="V65" s="244" t="n">
        <v>9</v>
      </c>
      <c r="W65" s="244" t="n">
        <v>7</v>
      </c>
      <c r="X65" s="244" t="n">
        <v>7</v>
      </c>
      <c r="Y65" s="244" t="n">
        <v>7</v>
      </c>
      <c r="Z65" s="244" t="n">
        <v>6</v>
      </c>
      <c r="AA65" s="244" t="n">
        <v>6</v>
      </c>
      <c r="AB65" s="244" t="n">
        <v>6</v>
      </c>
      <c r="AC65" s="244" t="n">
        <v>7</v>
      </c>
      <c r="AD65" s="244" t="n">
        <v>8</v>
      </c>
      <c r="AE65" s="244" t="n">
        <v>8</v>
      </c>
      <c r="AF65" s="244" t="n">
        <v>8</v>
      </c>
      <c r="AG65" s="244" t="n">
        <v>8</v>
      </c>
      <c r="AH65" s="244" t="n">
        <v>9</v>
      </c>
      <c r="AI65" s="244" t="n">
        <v>10</v>
      </c>
      <c r="AJ65" s="244" t="n">
        <v>11</v>
      </c>
      <c r="AK65" s="244" t="n">
        <v>11</v>
      </c>
      <c r="AL65" s="244" t="n">
        <v>11</v>
      </c>
      <c r="AM65" s="244" t="n">
        <v>11</v>
      </c>
      <c r="AN65" s="244" t="n">
        <v>11</v>
      </c>
      <c r="AO65" s="244" t="n">
        <v>11</v>
      </c>
      <c r="AP65" s="244" t="n">
        <v>11</v>
      </c>
      <c r="AQ65" s="244" t="n">
        <v>11</v>
      </c>
      <c r="AR65" s="244" t="n">
        <v>13</v>
      </c>
      <c r="AS65" s="244" t="n">
        <v>14</v>
      </c>
      <c r="AT65" s="244" t="n">
        <v>14</v>
      </c>
      <c r="AU65" s="244" t="n">
        <v>0</v>
      </c>
      <c r="AV65" s="244" t="n">
        <v>0</v>
      </c>
      <c r="AW65" s="244" t="n">
        <v>0</v>
      </c>
      <c r="AX65" s="244" t="n">
        <v>0</v>
      </c>
      <c r="AY65" s="244" t="n">
        <v>0</v>
      </c>
      <c r="AZ65" s="244" t="n">
        <v>0</v>
      </c>
      <c r="BA65" s="244" t="n">
        <v>0</v>
      </c>
      <c r="BB65" s="244" t="n">
        <v>0</v>
      </c>
      <c r="BC65" s="244" t="n">
        <v>0</v>
      </c>
      <c r="BD65" s="244" t="n">
        <v>0</v>
      </c>
      <c r="BE65" s="244" t="n">
        <v>0</v>
      </c>
      <c r="BF65" s="244" t="n">
        <v>0</v>
      </c>
      <c r="BG65" s="244" t="n">
        <v>0</v>
      </c>
      <c r="BH65" s="244" t="n">
        <v>0</v>
      </c>
      <c r="BI65" s="244" t="n">
        <v>0</v>
      </c>
      <c r="BJ65" s="244" t="n">
        <v>0</v>
      </c>
      <c r="BK65" s="244" t="n">
        <v>0</v>
      </c>
      <c r="BL65" s="244" t="n">
        <v>0</v>
      </c>
      <c r="BM65" s="244" t="n">
        <v>0</v>
      </c>
      <c r="BN65" s="244" t="n">
        <v>0</v>
      </c>
      <c r="BO65" s="244" t="n">
        <v>0</v>
      </c>
      <c r="BP65" s="244" t="n">
        <v>0</v>
      </c>
      <c r="BQ65" s="244" t="n">
        <v>0</v>
      </c>
      <c r="BR65" s="244" t="n">
        <v>0</v>
      </c>
      <c r="BS65" s="244" t="n">
        <v>0</v>
      </c>
      <c r="BT65" s="244" t="n">
        <v>0</v>
      </c>
      <c r="BU65" s="244" t="n">
        <v>0</v>
      </c>
      <c r="BV65" s="244" t="n">
        <v>0</v>
      </c>
      <c r="BW65" s="244" t="n">
        <v>0</v>
      </c>
      <c r="BX65" s="244" t="n">
        <v>0</v>
      </c>
      <c r="BY65" s="244" t="n">
        <v>0</v>
      </c>
      <c r="BZ65" s="244" t="n">
        <v>0</v>
      </c>
      <c r="CA65" s="244" t="n">
        <v>0</v>
      </c>
      <c r="CB65" s="244" t="n">
        <v>0</v>
      </c>
      <c r="CC65" s="244" t="n">
        <v>0</v>
      </c>
      <c r="CD65" s="244" t="n">
        <v>0</v>
      </c>
      <c r="CE65" s="244" t="n">
        <v>0</v>
      </c>
      <c r="CF65" s="244" t="n">
        <v>0</v>
      </c>
      <c r="CG65" s="244" t="n">
        <v>0</v>
      </c>
      <c r="CH65" s="244" t="n">
        <v>0</v>
      </c>
      <c r="CI65" s="244" t="n">
        <v>0</v>
      </c>
      <c r="CJ65" s="244" t="n">
        <v>0</v>
      </c>
      <c r="CK65" s="244" t="n">
        <v>0</v>
      </c>
      <c r="CL65" s="244" t="n">
        <v>0</v>
      </c>
      <c r="CM65" s="244" t="n">
        <v>0</v>
      </c>
      <c r="CN65" s="244" t="n">
        <v>0</v>
      </c>
      <c r="CO65" s="244" t="n">
        <v>0</v>
      </c>
      <c r="CP65" s="244" t="n">
        <v>0</v>
      </c>
      <c r="CQ65" s="244" t="n">
        <v>0</v>
      </c>
      <c r="CR65" s="323" t="n">
        <v>0</v>
      </c>
      <c r="CS65" s="244" t="n">
        <v>0</v>
      </c>
      <c r="CT65" s="244" t="n">
        <v>0</v>
      </c>
      <c r="CU65" s="379" t="n">
        <v>0</v>
      </c>
      <c r="CV65" s="379" t="n">
        <v>0</v>
      </c>
      <c r="CW65" s="244" t="n">
        <v>0</v>
      </c>
    </row>
    <row r="66" hidden="1" ht="13.15" customFormat="1" customHeight="1" s="315">
      <c r="A66" s="20" t="n"/>
      <c r="B66" s="398" t="n"/>
      <c r="C66" s="246" t="inlineStr">
        <is>
          <t>EE &amp; Family</t>
        </is>
      </c>
      <c r="D66" s="245" t="n">
        <v>0</v>
      </c>
      <c r="E66" s="399" t="n">
        <v>2548.93</v>
      </c>
      <c r="F66" s="400" t="n">
        <v>2008.72</v>
      </c>
      <c r="G66" s="400">
        <f>E66-F66</f>
        <v/>
      </c>
      <c r="H66" s="397">
        <f>+"Total:"&amp;TEXT(E66/I66-1,"0.00%")&amp;"/ EE:"&amp;TEXT(G66/J66-1,"0.00%")</f>
        <v/>
      </c>
      <c r="I66" s="408" t="n"/>
      <c r="J66" s="444" t="n"/>
      <c r="K66" s="245" t="n">
        <v>16</v>
      </c>
      <c r="L66" s="245" t="n">
        <v>16</v>
      </c>
      <c r="M66" s="245" t="n">
        <v>17</v>
      </c>
      <c r="N66" s="245" t="n">
        <v>15</v>
      </c>
      <c r="O66" s="245" t="n">
        <v>15</v>
      </c>
      <c r="P66" s="245" t="n">
        <v>14</v>
      </c>
      <c r="Q66" s="245" t="n">
        <v>14</v>
      </c>
      <c r="R66" s="245" t="n">
        <v>14</v>
      </c>
      <c r="S66" s="245" t="n">
        <v>14</v>
      </c>
      <c r="T66" s="245" t="n">
        <v>14</v>
      </c>
      <c r="U66" s="245" t="n">
        <v>14</v>
      </c>
      <c r="V66" s="245" t="n">
        <v>14</v>
      </c>
      <c r="W66" s="245" t="n">
        <v>12</v>
      </c>
      <c r="X66" s="245" t="n">
        <v>12</v>
      </c>
      <c r="Y66" s="245" t="n">
        <v>11</v>
      </c>
      <c r="Z66" s="245" t="n">
        <v>11</v>
      </c>
      <c r="AA66" s="245" t="n">
        <v>12</v>
      </c>
      <c r="AB66" s="245" t="n">
        <v>11</v>
      </c>
      <c r="AC66" s="245" t="n">
        <v>12</v>
      </c>
      <c r="AD66" s="245" t="n">
        <v>12</v>
      </c>
      <c r="AE66" s="245" t="n">
        <v>12</v>
      </c>
      <c r="AF66" s="245" t="n">
        <v>12</v>
      </c>
      <c r="AG66" s="245" t="n">
        <v>11</v>
      </c>
      <c r="AH66" s="245" t="n">
        <v>10</v>
      </c>
      <c r="AI66" s="245" t="n">
        <v>11</v>
      </c>
      <c r="AJ66" s="245" t="n">
        <v>10</v>
      </c>
      <c r="AK66" s="245" t="n">
        <v>10</v>
      </c>
      <c r="AL66" s="245" t="n">
        <v>10</v>
      </c>
      <c r="AM66" s="245" t="n">
        <v>10</v>
      </c>
      <c r="AN66" s="245" t="n">
        <v>9</v>
      </c>
      <c r="AO66" s="245" t="n">
        <v>9</v>
      </c>
      <c r="AP66" s="245" t="n">
        <v>9</v>
      </c>
      <c r="AQ66" s="245" t="n">
        <v>9</v>
      </c>
      <c r="AR66" s="245" t="n">
        <v>10</v>
      </c>
      <c r="AS66" s="245" t="n">
        <v>10</v>
      </c>
      <c r="AT66" s="245" t="n">
        <v>9</v>
      </c>
      <c r="AU66" s="245" t="n">
        <v>0</v>
      </c>
      <c r="AV66" s="245" t="n">
        <v>0</v>
      </c>
      <c r="AW66" s="245" t="n">
        <v>0</v>
      </c>
      <c r="AX66" s="245" t="n">
        <v>0</v>
      </c>
      <c r="AY66" s="245" t="n">
        <v>0</v>
      </c>
      <c r="AZ66" s="245" t="n">
        <v>0</v>
      </c>
      <c r="BA66" s="245" t="n">
        <v>0</v>
      </c>
      <c r="BB66" s="245" t="n">
        <v>0</v>
      </c>
      <c r="BC66" s="245" t="n">
        <v>0</v>
      </c>
      <c r="BD66" s="245" t="n">
        <v>0</v>
      </c>
      <c r="BE66" s="245" t="n">
        <v>0</v>
      </c>
      <c r="BF66" s="245" t="n">
        <v>0</v>
      </c>
      <c r="BG66" s="245" t="n">
        <v>0</v>
      </c>
      <c r="BH66" s="245" t="n">
        <v>0</v>
      </c>
      <c r="BI66" s="245" t="n">
        <v>0</v>
      </c>
      <c r="BJ66" s="245" t="n">
        <v>0</v>
      </c>
      <c r="BK66" s="245" t="n">
        <v>0</v>
      </c>
      <c r="BL66" s="245" t="n">
        <v>0</v>
      </c>
      <c r="BM66" s="245" t="n">
        <v>0</v>
      </c>
      <c r="BN66" s="245" t="n">
        <v>0</v>
      </c>
      <c r="BO66" s="245" t="n">
        <v>0</v>
      </c>
      <c r="BP66" s="245" t="n">
        <v>0</v>
      </c>
      <c r="BQ66" s="245" t="n">
        <v>0</v>
      </c>
      <c r="BR66" s="245" t="n">
        <v>0</v>
      </c>
      <c r="BS66" s="245" t="n">
        <v>0</v>
      </c>
      <c r="BT66" s="245" t="n">
        <v>0</v>
      </c>
      <c r="BU66" s="245" t="n">
        <v>0</v>
      </c>
      <c r="BV66" s="245" t="n">
        <v>0</v>
      </c>
      <c r="BW66" s="245" t="n">
        <v>0</v>
      </c>
      <c r="BX66" s="245" t="n">
        <v>0</v>
      </c>
      <c r="BY66" s="245" t="n">
        <v>0</v>
      </c>
      <c r="BZ66" s="245" t="n">
        <v>0</v>
      </c>
      <c r="CA66" s="245" t="n">
        <v>0</v>
      </c>
      <c r="CB66" s="245" t="n">
        <v>0</v>
      </c>
      <c r="CC66" s="245" t="n">
        <v>0</v>
      </c>
      <c r="CD66" s="245" t="n">
        <v>0</v>
      </c>
      <c r="CE66" s="245" t="n">
        <v>0</v>
      </c>
      <c r="CF66" s="245" t="n">
        <v>0</v>
      </c>
      <c r="CG66" s="245" t="n">
        <v>0</v>
      </c>
      <c r="CH66" s="245" t="n">
        <v>0</v>
      </c>
      <c r="CI66" s="245" t="n">
        <v>0</v>
      </c>
      <c r="CJ66" s="245" t="n">
        <v>0</v>
      </c>
      <c r="CK66" s="245" t="n">
        <v>0</v>
      </c>
      <c r="CL66" s="245" t="n">
        <v>0</v>
      </c>
      <c r="CM66" s="245" t="n">
        <v>0</v>
      </c>
      <c r="CN66" s="245" t="n">
        <v>0</v>
      </c>
      <c r="CO66" s="245" t="n">
        <v>0</v>
      </c>
      <c r="CP66" s="245" t="n">
        <v>0</v>
      </c>
      <c r="CQ66" s="245" t="n">
        <v>0</v>
      </c>
      <c r="CR66" s="324" t="n">
        <v>0</v>
      </c>
      <c r="CS66" s="245" t="n">
        <v>0</v>
      </c>
      <c r="CT66" s="245" t="n">
        <v>0</v>
      </c>
      <c r="CU66" s="380" t="n">
        <v>0</v>
      </c>
      <c r="CV66" s="380" t="n">
        <v>0</v>
      </c>
      <c r="CW66" s="245" t="n">
        <v>0</v>
      </c>
    </row>
    <row r="67" hidden="1" ht="13.15" customFormat="1" customHeight="1" s="315">
      <c r="A67" s="20" t="n"/>
      <c r="B67" s="398" t="n"/>
      <c r="C67" s="69" t="inlineStr">
        <is>
          <t>Estimated Monthly Premium</t>
        </is>
      </c>
      <c r="D67" s="94">
        <f>SUM(D63:D66)</f>
        <v/>
      </c>
      <c r="E67" s="430">
        <f>SUMPRODUCT(E63:E66,$D63:$D66)</f>
        <v/>
      </c>
      <c r="F67" s="430">
        <f>SUMPRODUCT(F63:F66,$D63:$D66)</f>
        <v/>
      </c>
      <c r="G67" s="430">
        <f>SUMPRODUCT(G63:G66,$D63:$D66)</f>
        <v/>
      </c>
      <c r="H67" s="397">
        <f>+"Total:"&amp;TEXT(E67/I67-1,"0.00%")&amp;"/ EE:"&amp;TEXT(G67/J67-1,"0.00%")</f>
        <v/>
      </c>
      <c r="I67" s="431" t="n"/>
      <c r="J67" s="444" t="n"/>
      <c r="K67" s="94">
        <f>SUM(K63:K66)</f>
        <v/>
      </c>
      <c r="L67" s="94">
        <f>SUM(L63:L66)</f>
        <v/>
      </c>
      <c r="M67" s="94">
        <f>SUM(M63:M66)</f>
        <v/>
      </c>
      <c r="N67" s="94">
        <f>SUM(N63:N66)</f>
        <v/>
      </c>
      <c r="O67" s="94">
        <f>SUM(O63:O66)</f>
        <v/>
      </c>
      <c r="P67" s="94">
        <f>SUM(P63:P66)</f>
        <v/>
      </c>
      <c r="Q67" s="94">
        <f>SUM(Q63:Q66)</f>
        <v/>
      </c>
      <c r="R67" s="94">
        <f>SUM(R63:R66)</f>
        <v/>
      </c>
      <c r="S67" s="94">
        <f>SUM(S63:S66)</f>
        <v/>
      </c>
      <c r="T67" s="94">
        <f>SUM(T63:T66)</f>
        <v/>
      </c>
      <c r="U67" s="94">
        <f>SUM(U63:U66)</f>
        <v/>
      </c>
      <c r="V67" s="94">
        <f>SUM(V63:V66)</f>
        <v/>
      </c>
      <c r="W67" s="94">
        <f>SUM(W63:W66)</f>
        <v/>
      </c>
      <c r="X67" s="94">
        <f>SUM(X63:X66)</f>
        <v/>
      </c>
      <c r="Y67" s="94">
        <f>SUM(Y63:Y66)</f>
        <v/>
      </c>
      <c r="Z67" s="94">
        <f>SUM(Z63:Z66)</f>
        <v/>
      </c>
      <c r="AA67" s="94">
        <f>SUM(AA63:AA66)</f>
        <v/>
      </c>
      <c r="AB67" s="94">
        <f>SUM(AB63:AB66)</f>
        <v/>
      </c>
      <c r="AC67" s="94">
        <f>SUM(AC63:AC66)</f>
        <v/>
      </c>
      <c r="AD67" s="94">
        <f>SUM(AD63:AD66)</f>
        <v/>
      </c>
      <c r="AE67" s="94">
        <f>SUM(AE63:AE66)</f>
        <v/>
      </c>
      <c r="AF67" s="94">
        <f>SUM(AF63:AF66)</f>
        <v/>
      </c>
      <c r="AG67" s="94">
        <f>SUM(AG63:AG66)</f>
        <v/>
      </c>
      <c r="AH67" s="94">
        <f>SUM(AH63:AH66)</f>
        <v/>
      </c>
      <c r="AI67" s="94">
        <f>SUM(AI63:AI66)</f>
        <v/>
      </c>
      <c r="AJ67" s="94">
        <f>SUM(AJ63:AJ66)</f>
        <v/>
      </c>
      <c r="AK67" s="94">
        <f>SUM(AK63:AK66)</f>
        <v/>
      </c>
      <c r="AL67" s="94">
        <f>SUM(AL63:AL66)</f>
        <v/>
      </c>
      <c r="AM67" s="94">
        <f>SUM(AM63:AM66)</f>
        <v/>
      </c>
      <c r="AN67" s="94">
        <f>SUM(AN63:AN66)</f>
        <v/>
      </c>
      <c r="AO67" s="94">
        <f>SUM(AO63:AO66)</f>
        <v/>
      </c>
      <c r="AP67" s="94">
        <f>SUM(AP63:AP66)</f>
        <v/>
      </c>
      <c r="AQ67" s="94">
        <f>SUM(AQ63:AQ66)</f>
        <v/>
      </c>
      <c r="AR67" s="94">
        <f>SUM(AR63:AR66)</f>
        <v/>
      </c>
      <c r="AS67" s="94">
        <f>SUM(AS63:AS66)</f>
        <v/>
      </c>
      <c r="AT67" s="94">
        <f>SUM(AT63:AT66)</f>
        <v/>
      </c>
      <c r="AU67" s="94">
        <f>SUM(AU63:AU66)</f>
        <v/>
      </c>
      <c r="AV67" s="94">
        <f>SUM(AV63:AV66)</f>
        <v/>
      </c>
      <c r="AW67" s="94">
        <f>SUM(AW63:AW66)</f>
        <v/>
      </c>
      <c r="AX67" s="94">
        <f>SUM(AX63:AX66)</f>
        <v/>
      </c>
      <c r="AY67" s="94">
        <f>SUM(AY63:AY66)</f>
        <v/>
      </c>
      <c r="AZ67" s="94">
        <f>SUM(AZ63:AZ66)</f>
        <v/>
      </c>
      <c r="BA67" s="94">
        <f>SUM(BA63:BA66)</f>
        <v/>
      </c>
      <c r="BB67" s="94">
        <f>SUM(BB63:BB66)</f>
        <v/>
      </c>
      <c r="BC67" s="94">
        <f>SUM(BC63:BC66)</f>
        <v/>
      </c>
      <c r="BD67" s="94">
        <f>SUM(BD63:BD66)</f>
        <v/>
      </c>
      <c r="BE67" s="94">
        <f>SUM(BE63:BE66)</f>
        <v/>
      </c>
      <c r="BF67" s="94">
        <f>SUM(BF63:BF66)</f>
        <v/>
      </c>
      <c r="BG67" s="94">
        <f>SUM(BG63:BG66)</f>
        <v/>
      </c>
      <c r="BH67" s="94">
        <f>SUM(BH63:BH66)</f>
        <v/>
      </c>
      <c r="BI67" s="94">
        <f>SUM(BI63:BI66)</f>
        <v/>
      </c>
      <c r="BJ67" s="94">
        <f>SUM(BJ63:BJ66)</f>
        <v/>
      </c>
      <c r="BK67" s="94">
        <f>SUM(BK63:BK66)</f>
        <v/>
      </c>
      <c r="BL67" s="94">
        <f>SUM(BL63:BL66)</f>
        <v/>
      </c>
      <c r="BM67" s="94">
        <f>SUM(BM63:BM66)</f>
        <v/>
      </c>
      <c r="BN67" s="94">
        <f>SUM(BN63:BN66)</f>
        <v/>
      </c>
      <c r="BO67" s="94">
        <f>SUM(BO63:BO66)</f>
        <v/>
      </c>
      <c r="BP67" s="94">
        <f>SUM(BP63:BP66)</f>
        <v/>
      </c>
      <c r="BQ67" s="94">
        <f>SUM(BQ63:BQ66)</f>
        <v/>
      </c>
      <c r="BR67" s="94">
        <f>SUM(BR63:BR66)</f>
        <v/>
      </c>
      <c r="BS67" s="94">
        <f>SUM(BS63:BS66)</f>
        <v/>
      </c>
      <c r="BT67" s="94">
        <f>SUM(BT63:BT66)</f>
        <v/>
      </c>
      <c r="BU67" s="94">
        <f>SUM(BU63:BU66)</f>
        <v/>
      </c>
      <c r="BV67" s="94">
        <f>SUM(BV63:BV66)</f>
        <v/>
      </c>
      <c r="BW67" s="94">
        <f>SUM(BW63:BW66)</f>
        <v/>
      </c>
      <c r="BX67" s="94">
        <f>SUM(BX63:BX66)</f>
        <v/>
      </c>
      <c r="BY67" s="94">
        <f>SUM(BY63:BY66)</f>
        <v/>
      </c>
      <c r="BZ67" s="94">
        <f>SUM(BZ63:BZ66)</f>
        <v/>
      </c>
      <c r="CA67" s="94">
        <f>SUM(CA63:CA66)</f>
        <v/>
      </c>
      <c r="CB67" s="94">
        <f>SUM(CB63:CB66)</f>
        <v/>
      </c>
      <c r="CC67" s="94">
        <f>SUM(CC63:CC66)</f>
        <v/>
      </c>
      <c r="CD67" s="94">
        <f>SUM(CD63:CD66)</f>
        <v/>
      </c>
      <c r="CE67" s="94">
        <f>SUM(CE63:CE66)</f>
        <v/>
      </c>
      <c r="CF67" s="94">
        <f>SUM(CF63:CF66)</f>
        <v/>
      </c>
      <c r="CG67" s="94">
        <f>SUM(CG63:CG66)</f>
        <v/>
      </c>
      <c r="CH67" s="94">
        <f>SUM(CH63:CH66)</f>
        <v/>
      </c>
      <c r="CI67" s="94">
        <f>SUM(CI63:CI66)</f>
        <v/>
      </c>
      <c r="CJ67" s="94">
        <f>SUM(CJ63:CJ66)</f>
        <v/>
      </c>
      <c r="CK67" s="94">
        <f>SUM(CK63:CK66)</f>
        <v/>
      </c>
      <c r="CL67" s="94">
        <f>SUM(CL63:CL66)</f>
        <v/>
      </c>
      <c r="CM67" s="94">
        <f>SUM(CM63:CM66)</f>
        <v/>
      </c>
      <c r="CN67" s="94">
        <f>SUM(CN63:CN66)</f>
        <v/>
      </c>
      <c r="CO67" s="94">
        <f>SUM(CO63:CO66)</f>
        <v/>
      </c>
      <c r="CP67" s="94">
        <f>SUM(CP63:CP66)</f>
        <v/>
      </c>
      <c r="CQ67" s="94">
        <f>SUM(CQ63:CQ66)</f>
        <v/>
      </c>
      <c r="CR67" s="94" t="n">
        <v>0</v>
      </c>
      <c r="CS67" s="94">
        <f>SUM(CS63:CS66)</f>
        <v/>
      </c>
      <c r="CT67" s="94">
        <f>SUM(CT63:CT66)</f>
        <v/>
      </c>
      <c r="CU67" s="381">
        <f>SUM(CU63:CU66)</f>
        <v/>
      </c>
      <c r="CV67" s="381">
        <f>SUM(CV63:CV66)</f>
        <v/>
      </c>
      <c r="CW67" s="94">
        <f>SUM(CW63:CW66)</f>
        <v/>
      </c>
    </row>
    <row r="68" hidden="1" ht="13.15" customFormat="1" customHeight="1" s="315">
      <c r="A68" s="20" t="n"/>
      <c r="B68" s="398" t="n"/>
      <c r="C68" s="12" t="n"/>
      <c r="D68" s="16" t="n"/>
      <c r="E68" s="403" t="n"/>
      <c r="F68" s="403" t="n"/>
      <c r="G68" s="403" t="n"/>
      <c r="H68" s="397">
        <f>+"Total:"&amp;TEXT(E68/I68-1,"0.00%")&amp;"/ EE:"&amp;TEXT(G68/J68-1,"0.00%")</f>
        <v/>
      </c>
      <c r="I68" s="404" t="n"/>
      <c r="J68" s="444" t="n"/>
      <c r="K68" s="16" t="n"/>
      <c r="L68" s="16" t="n"/>
      <c r="M68" s="16" t="n"/>
      <c r="N68" s="16" t="n"/>
      <c r="O68" s="16" t="n"/>
      <c r="P68" s="16" t="n"/>
      <c r="Q68" s="16" t="n"/>
      <c r="R68" s="16" t="n"/>
      <c r="S68" s="16" t="n"/>
      <c r="T68" s="16" t="n"/>
      <c r="U68" s="16" t="n"/>
      <c r="V68" s="16" t="n"/>
      <c r="W68" s="16" t="n"/>
      <c r="X68" s="16" t="n"/>
      <c r="Y68" s="16" t="n"/>
      <c r="Z68" s="16" t="n"/>
      <c r="AA68" s="16" t="n"/>
      <c r="AB68" s="16" t="n"/>
      <c r="AC68" s="16" t="n"/>
      <c r="AD68" s="16" t="n"/>
      <c r="AE68" s="16" t="n"/>
      <c r="AF68" s="16" t="n"/>
      <c r="AG68" s="16" t="n"/>
      <c r="AH68" s="16" t="n"/>
      <c r="AI68" s="16" t="n"/>
      <c r="AJ68" s="16" t="n"/>
      <c r="AK68" s="16" t="n"/>
      <c r="AL68" s="16" t="n"/>
      <c r="AM68" s="16" t="n"/>
      <c r="AN68" s="16" t="n"/>
      <c r="AO68" s="16" t="n"/>
      <c r="AP68" s="16" t="n"/>
      <c r="AQ68" s="16" t="n"/>
      <c r="AR68" s="16" t="n"/>
      <c r="AS68" s="16" t="n"/>
      <c r="AT68" s="16" t="n"/>
      <c r="AU68" s="16" t="n"/>
      <c r="AV68" s="16" t="n"/>
      <c r="AW68" s="16" t="n"/>
      <c r="AX68" s="16" t="n"/>
      <c r="AY68" s="16" t="n"/>
      <c r="AZ68" s="16" t="n"/>
      <c r="BA68" s="16" t="n"/>
      <c r="BB68" s="16" t="n"/>
      <c r="BC68" s="16" t="n"/>
      <c r="BD68" s="16" t="n"/>
      <c r="BE68" s="16" t="n"/>
      <c r="BF68" s="16" t="n"/>
      <c r="BG68" s="16" t="n"/>
      <c r="BH68" s="16" t="n"/>
      <c r="BI68" s="16" t="n"/>
      <c r="BJ68" s="16" t="n"/>
      <c r="BK68" s="16" t="n"/>
      <c r="BL68" s="16" t="n"/>
      <c r="BM68" s="16" t="n"/>
      <c r="BN68" s="16" t="n"/>
      <c r="BO68" s="16" t="n"/>
      <c r="BP68" s="16" t="n"/>
      <c r="BQ68" s="16" t="n"/>
      <c r="BR68" s="16" t="n"/>
      <c r="BS68" s="16" t="n"/>
      <c r="BT68" s="16" t="n"/>
      <c r="BU68" s="16" t="n"/>
      <c r="BV68" s="16" t="n"/>
      <c r="BW68" s="16" t="n"/>
      <c r="BX68" s="16" t="n"/>
      <c r="BY68" s="16" t="n"/>
      <c r="BZ68" s="16" t="n"/>
      <c r="CA68" s="16" t="n"/>
      <c r="CB68" s="16" t="n"/>
      <c r="CC68" s="16" t="n"/>
      <c r="CD68" s="16" t="n"/>
      <c r="CE68" s="16" t="n"/>
      <c r="CF68" s="16" t="n"/>
      <c r="CG68" s="16" t="n"/>
      <c r="CH68" s="16" t="n"/>
      <c r="CI68" s="16" t="n"/>
      <c r="CJ68" s="16" t="n"/>
      <c r="CK68" s="16" t="n"/>
      <c r="CL68" s="16" t="n"/>
      <c r="CM68" s="16" t="n"/>
      <c r="CN68" s="16" t="n"/>
      <c r="CO68" s="16" t="n"/>
      <c r="CP68" s="16" t="n"/>
      <c r="CQ68" s="16" t="n"/>
      <c r="CR68" s="16" t="n"/>
      <c r="CS68" s="16" t="n"/>
      <c r="CT68" s="16" t="n"/>
      <c r="CU68" s="112" t="n"/>
      <c r="CV68" s="112" t="n"/>
      <c r="CW68" s="16" t="n"/>
    </row>
    <row r="69" ht="13.15" customFormat="1" customHeight="1" s="315">
      <c r="A69" s="64" t="inlineStr">
        <is>
          <t xml:space="preserve">PRIME VALUE PLAN (Self-Insured) </t>
        </is>
      </c>
      <c r="B69" s="394">
        <f>+$B$3</f>
        <v/>
      </c>
      <c r="C69" s="246" t="inlineStr">
        <is>
          <t>EE</t>
        </is>
      </c>
      <c r="D69" s="244" t="n">
        <v>3</v>
      </c>
      <c r="E69" s="396" t="n">
        <v>518.77</v>
      </c>
      <c r="F69" s="396">
        <f>+E69-G69</f>
        <v/>
      </c>
      <c r="G69" s="396" t="n">
        <v>113.2</v>
      </c>
      <c r="H69" s="397">
        <f>+"Total:"&amp;TEXT(E69/I69-1,"0.00%")&amp;"/ EE:"&amp;TEXT(G69/J69-1,"0.00%")</f>
        <v/>
      </c>
      <c r="I69" s="397">
        <f>+[2]Centinela!E71</f>
        <v/>
      </c>
      <c r="J69" s="397">
        <f>+[2]Centinela!G71</f>
        <v/>
      </c>
      <c r="K69" s="244" t="n">
        <v>12</v>
      </c>
      <c r="L69" s="244" t="n">
        <v>8</v>
      </c>
      <c r="M69" s="244" t="n">
        <v>9</v>
      </c>
      <c r="N69" s="244" t="n">
        <v>8</v>
      </c>
      <c r="O69" s="244" t="n">
        <v>8</v>
      </c>
      <c r="P69" s="244" t="n">
        <v>8</v>
      </c>
      <c r="Q69" s="244" t="n">
        <v>8</v>
      </c>
      <c r="R69" s="244" t="n">
        <v>8</v>
      </c>
      <c r="S69" s="244" t="n">
        <v>8</v>
      </c>
      <c r="T69" s="244" t="n">
        <v>8</v>
      </c>
      <c r="U69" s="244" t="n">
        <v>8</v>
      </c>
      <c r="V69" s="244" t="n">
        <v>11</v>
      </c>
      <c r="W69" s="244" t="n">
        <v>20</v>
      </c>
      <c r="X69" s="244" t="n">
        <v>19</v>
      </c>
      <c r="Y69" s="244" t="n">
        <v>18</v>
      </c>
      <c r="Z69" s="244" t="n">
        <v>17</v>
      </c>
      <c r="AA69" s="244" t="n">
        <v>19</v>
      </c>
      <c r="AB69" s="244" t="n">
        <v>17</v>
      </c>
      <c r="AC69" s="244" t="n">
        <v>20</v>
      </c>
      <c r="AD69" s="244" t="n">
        <v>20</v>
      </c>
      <c r="AE69" s="244" t="n">
        <v>20</v>
      </c>
      <c r="AF69" s="244" t="n">
        <v>20</v>
      </c>
      <c r="AG69" s="244" t="n">
        <v>22</v>
      </c>
      <c r="AH69" s="244" t="n">
        <v>21</v>
      </c>
      <c r="AI69" s="244" t="n">
        <v>17</v>
      </c>
      <c r="AJ69" s="244" t="n">
        <v>20</v>
      </c>
      <c r="AK69" s="244" t="n">
        <v>22</v>
      </c>
      <c r="AL69" s="244" t="n">
        <v>27</v>
      </c>
      <c r="AM69" s="244" t="n">
        <v>25</v>
      </c>
      <c r="AN69" s="244" t="n">
        <v>24</v>
      </c>
      <c r="AO69" s="244" t="n">
        <v>24</v>
      </c>
      <c r="AP69" s="244" t="n">
        <v>26</v>
      </c>
      <c r="AQ69" s="244" t="n">
        <v>25</v>
      </c>
      <c r="AR69" s="244" t="n">
        <v>23</v>
      </c>
      <c r="AS69" s="244" t="n">
        <v>23</v>
      </c>
      <c r="AT69" s="244" t="n">
        <v>24</v>
      </c>
      <c r="AU69" s="244" t="n">
        <v>44</v>
      </c>
      <c r="AV69" s="244" t="n">
        <v>46</v>
      </c>
      <c r="AW69" s="244" t="n">
        <v>47</v>
      </c>
      <c r="AX69" s="244" t="n">
        <v>50</v>
      </c>
      <c r="AY69" s="244" t="n">
        <v>50</v>
      </c>
      <c r="AZ69" s="244" t="n">
        <v>51</v>
      </c>
      <c r="BA69" s="244" t="n">
        <v>50</v>
      </c>
      <c r="BB69" s="244" t="n">
        <v>48</v>
      </c>
      <c r="BC69" s="244" t="n">
        <v>48</v>
      </c>
      <c r="BD69" s="244" t="n">
        <v>47</v>
      </c>
      <c r="BE69" s="244" t="n">
        <v>46</v>
      </c>
      <c r="BF69" s="244" t="n">
        <v>43</v>
      </c>
      <c r="BG69" s="244" t="n">
        <v>0</v>
      </c>
      <c r="BH69" s="244" t="n">
        <v>0</v>
      </c>
      <c r="BI69" s="244" t="n">
        <v>0</v>
      </c>
      <c r="BJ69" s="244" t="n">
        <v>0</v>
      </c>
      <c r="BK69" s="244" t="n">
        <v>0</v>
      </c>
      <c r="BL69" s="244" t="n">
        <v>0</v>
      </c>
      <c r="BM69" s="244" t="n">
        <v>0</v>
      </c>
      <c r="BN69" s="244" t="n">
        <v>0</v>
      </c>
      <c r="BO69" s="244" t="n">
        <v>0</v>
      </c>
      <c r="BP69" s="244" t="n">
        <v>0</v>
      </c>
      <c r="BQ69" s="244" t="n">
        <v>0</v>
      </c>
      <c r="BR69" s="244" t="n">
        <v>0</v>
      </c>
      <c r="BS69" s="244" t="n">
        <v>0</v>
      </c>
      <c r="BT69" s="244" t="n">
        <v>0</v>
      </c>
      <c r="BU69" s="244" t="n">
        <v>0</v>
      </c>
      <c r="BV69" s="244" t="n">
        <v>0</v>
      </c>
      <c r="BW69" s="244" t="n">
        <v>0</v>
      </c>
      <c r="BX69" s="244" t="n">
        <v>0</v>
      </c>
      <c r="BY69" s="244" t="n">
        <v>0</v>
      </c>
      <c r="BZ69" s="244" t="n">
        <v>0</v>
      </c>
      <c r="CA69" s="244" t="n">
        <v>0</v>
      </c>
      <c r="CB69" s="244" t="n">
        <v>0</v>
      </c>
      <c r="CC69" s="244" t="n">
        <v>0</v>
      </c>
      <c r="CD69" s="244" t="n">
        <v>0</v>
      </c>
      <c r="CE69" s="244" t="n">
        <v>0</v>
      </c>
      <c r="CF69" s="244" t="n">
        <v>0</v>
      </c>
      <c r="CG69" s="244" t="n">
        <v>0</v>
      </c>
      <c r="CH69" s="244" t="n">
        <v>0</v>
      </c>
      <c r="CI69" s="244" t="n">
        <v>0</v>
      </c>
      <c r="CJ69" s="244" t="n">
        <v>0</v>
      </c>
      <c r="CK69" s="244" t="n">
        <v>0</v>
      </c>
      <c r="CL69" s="244" t="n">
        <v>0</v>
      </c>
      <c r="CM69" s="244" t="n">
        <v>0</v>
      </c>
      <c r="CN69" s="244" t="n">
        <v>0</v>
      </c>
      <c r="CO69" s="244" t="n">
        <v>0</v>
      </c>
      <c r="CP69" s="244" t="n">
        <v>0</v>
      </c>
      <c r="CQ69" s="244" t="n">
        <v>0</v>
      </c>
      <c r="CR69" s="323" t="n">
        <v>0</v>
      </c>
      <c r="CS69" s="244" t="n">
        <v>0</v>
      </c>
      <c r="CT69" s="244" t="n">
        <v>0</v>
      </c>
      <c r="CU69" s="379" t="n">
        <v>3</v>
      </c>
      <c r="CV69" s="379" t="n">
        <v>3</v>
      </c>
      <c r="CW69" s="244" t="n">
        <v>3</v>
      </c>
    </row>
    <row r="70" ht="13.15" customFormat="1" customHeight="1" s="315">
      <c r="A70" s="22" t="n"/>
      <c r="B70" s="398" t="n"/>
      <c r="C70" s="246" t="inlineStr">
        <is>
          <t>EE &amp; Spouse</t>
        </is>
      </c>
      <c r="D70" s="244" t="n">
        <v>0</v>
      </c>
      <c r="E70" s="396" t="n">
        <v>1037.57</v>
      </c>
      <c r="F70" s="396">
        <f>+E70-G70</f>
        <v/>
      </c>
      <c r="G70" s="396" t="n">
        <v>240.98</v>
      </c>
      <c r="H70" s="397">
        <f>+"Total:"&amp;TEXT(E70/I70-1,"0.00%")&amp;"/ EE:"&amp;TEXT(G70/J70-1,"0.00%")</f>
        <v/>
      </c>
      <c r="I70" s="397">
        <f>+[2]Centinela!E72</f>
        <v/>
      </c>
      <c r="J70" s="397">
        <f>+[2]Centinela!G72</f>
        <v/>
      </c>
      <c r="K70" s="244" t="n">
        <v>1</v>
      </c>
      <c r="L70" s="244" t="n">
        <v>1</v>
      </c>
      <c r="M70" s="244" t="n">
        <v>1</v>
      </c>
      <c r="N70" s="244" t="n">
        <v>1</v>
      </c>
      <c r="O70" s="244" t="n">
        <v>1</v>
      </c>
      <c r="P70" s="244" t="n">
        <v>1</v>
      </c>
      <c r="Q70" s="244" t="n">
        <v>2</v>
      </c>
      <c r="R70" s="244" t="n">
        <v>2</v>
      </c>
      <c r="S70" s="244" t="n">
        <v>2</v>
      </c>
      <c r="T70" s="244" t="n">
        <v>2</v>
      </c>
      <c r="U70" s="244" t="n">
        <v>2</v>
      </c>
      <c r="V70" s="244" t="n">
        <v>2</v>
      </c>
      <c r="W70" s="244" t="n">
        <v>0</v>
      </c>
      <c r="X70" s="244" t="n">
        <v>0</v>
      </c>
      <c r="Y70" s="244" t="n">
        <v>0</v>
      </c>
      <c r="Z70" s="244" t="n">
        <v>0</v>
      </c>
      <c r="AA70" s="244" t="n">
        <v>1</v>
      </c>
      <c r="AB70" s="244" t="n">
        <v>1</v>
      </c>
      <c r="AC70" s="244" t="n">
        <v>1</v>
      </c>
      <c r="AD70" s="244" t="n">
        <v>1</v>
      </c>
      <c r="AE70" s="244" t="n">
        <v>2</v>
      </c>
      <c r="AF70" s="244" t="n">
        <v>2</v>
      </c>
      <c r="AG70" s="244" t="n">
        <v>2</v>
      </c>
      <c r="AH70" s="244" t="n">
        <v>2</v>
      </c>
      <c r="AI70" s="244" t="n">
        <v>2</v>
      </c>
      <c r="AJ70" s="244" t="n">
        <v>2</v>
      </c>
      <c r="AK70" s="244" t="n">
        <v>2</v>
      </c>
      <c r="AL70" s="244" t="n">
        <v>2</v>
      </c>
      <c r="AM70" s="244" t="n">
        <v>2</v>
      </c>
      <c r="AN70" s="244" t="n">
        <v>2</v>
      </c>
      <c r="AO70" s="244" t="n">
        <v>2</v>
      </c>
      <c r="AP70" s="244" t="n">
        <v>1</v>
      </c>
      <c r="AQ70" s="244" t="n">
        <v>1</v>
      </c>
      <c r="AR70" s="244" t="n">
        <v>1</v>
      </c>
      <c r="AS70" s="244" t="n">
        <v>1</v>
      </c>
      <c r="AT70" s="244" t="n">
        <v>1</v>
      </c>
      <c r="AU70" s="244" t="n">
        <v>4</v>
      </c>
      <c r="AV70" s="244" t="n">
        <v>4</v>
      </c>
      <c r="AW70" s="244" t="n">
        <v>4</v>
      </c>
      <c r="AX70" s="244" t="n">
        <v>3</v>
      </c>
      <c r="AY70" s="244" t="n">
        <v>3</v>
      </c>
      <c r="AZ70" s="244" t="n">
        <v>3</v>
      </c>
      <c r="BA70" s="244" t="n">
        <v>3</v>
      </c>
      <c r="BB70" s="244" t="n">
        <v>3</v>
      </c>
      <c r="BC70" s="244" t="n">
        <v>4</v>
      </c>
      <c r="BD70" s="244" t="n">
        <v>4</v>
      </c>
      <c r="BE70" s="244" t="n">
        <v>4</v>
      </c>
      <c r="BF70" s="244" t="n">
        <v>4</v>
      </c>
      <c r="BG70" s="244" t="n">
        <v>0</v>
      </c>
      <c r="BH70" s="244" t="n">
        <v>0</v>
      </c>
      <c r="BI70" s="244" t="n">
        <v>0</v>
      </c>
      <c r="BJ70" s="244" t="n">
        <v>0</v>
      </c>
      <c r="BK70" s="244" t="n">
        <v>0</v>
      </c>
      <c r="BL70" s="244" t="n">
        <v>0</v>
      </c>
      <c r="BM70" s="244" t="n">
        <v>0</v>
      </c>
      <c r="BN70" s="244" t="n">
        <v>0</v>
      </c>
      <c r="BO70" s="244" t="n">
        <v>0</v>
      </c>
      <c r="BP70" s="244" t="n">
        <v>0</v>
      </c>
      <c r="BQ70" s="244" t="n">
        <v>0</v>
      </c>
      <c r="BR70" s="244" t="n">
        <v>0</v>
      </c>
      <c r="BS70" s="244" t="n">
        <v>0</v>
      </c>
      <c r="BT70" s="244" t="n">
        <v>0</v>
      </c>
      <c r="BU70" s="244" t="n">
        <v>0</v>
      </c>
      <c r="BV70" s="244" t="n">
        <v>0</v>
      </c>
      <c r="BW70" s="244" t="n">
        <v>0</v>
      </c>
      <c r="BX70" s="244" t="n">
        <v>0</v>
      </c>
      <c r="BY70" s="244" t="n">
        <v>0</v>
      </c>
      <c r="BZ70" s="244" t="n">
        <v>0</v>
      </c>
      <c r="CA70" s="244" t="n">
        <v>0</v>
      </c>
      <c r="CB70" s="244" t="n">
        <v>0</v>
      </c>
      <c r="CC70" s="244" t="n">
        <v>0</v>
      </c>
      <c r="CD70" s="244" t="n">
        <v>0</v>
      </c>
      <c r="CE70" s="244" t="n">
        <v>0</v>
      </c>
      <c r="CF70" s="244" t="n">
        <v>0</v>
      </c>
      <c r="CG70" s="244" t="n">
        <v>0</v>
      </c>
      <c r="CH70" s="244" t="n">
        <v>0</v>
      </c>
      <c r="CI70" s="244" t="n">
        <v>0</v>
      </c>
      <c r="CJ70" s="244" t="n">
        <v>0</v>
      </c>
      <c r="CK70" s="244" t="n">
        <v>0</v>
      </c>
      <c r="CL70" s="244" t="n">
        <v>0</v>
      </c>
      <c r="CM70" s="244" t="n">
        <v>0</v>
      </c>
      <c r="CN70" s="244" t="n">
        <v>0</v>
      </c>
      <c r="CO70" s="244" t="n">
        <v>0</v>
      </c>
      <c r="CP70" s="244" t="n">
        <v>0</v>
      </c>
      <c r="CQ70" s="244" t="n">
        <v>0</v>
      </c>
      <c r="CR70" s="244" t="n">
        <v>0</v>
      </c>
      <c r="CS70" s="244" t="n">
        <v>0</v>
      </c>
      <c r="CT70" s="244" t="n">
        <v>0</v>
      </c>
      <c r="CU70" s="379" t="n">
        <v>0</v>
      </c>
      <c r="CV70" s="379" t="n">
        <v>0</v>
      </c>
      <c r="CW70" s="244" t="n">
        <v>0</v>
      </c>
    </row>
    <row r="71" ht="13.15" customFormat="1" customHeight="1" s="315">
      <c r="A71" s="22" t="n"/>
      <c r="B71" s="398" t="n"/>
      <c r="C71" s="246" t="inlineStr">
        <is>
          <t>EE &amp; Child(ren)</t>
        </is>
      </c>
      <c r="D71" s="244" t="n">
        <v>0</v>
      </c>
      <c r="E71" s="396" t="n">
        <v>933.8</v>
      </c>
      <c r="F71" s="396">
        <f>+E71-G71</f>
        <v/>
      </c>
      <c r="G71" s="396" t="n">
        <v>201.22</v>
      </c>
      <c r="H71" s="397">
        <f>+"Total:"&amp;TEXT(E71/I71-1,"0.00%")&amp;"/ EE:"&amp;TEXT(G71/J71-1,"0.00%")</f>
        <v/>
      </c>
      <c r="I71" s="397">
        <f>+[2]Centinela!E73</f>
        <v/>
      </c>
      <c r="J71" s="397">
        <f>+[2]Centinela!G73</f>
        <v/>
      </c>
      <c r="K71" s="244" t="n">
        <v>7</v>
      </c>
      <c r="L71" s="244" t="n">
        <v>8</v>
      </c>
      <c r="M71" s="244" t="n">
        <v>8</v>
      </c>
      <c r="N71" s="244" t="n">
        <v>7</v>
      </c>
      <c r="O71" s="244" t="n">
        <v>7</v>
      </c>
      <c r="P71" s="244" t="n">
        <v>7</v>
      </c>
      <c r="Q71" s="244" t="n">
        <v>6</v>
      </c>
      <c r="R71" s="244" t="n">
        <v>6</v>
      </c>
      <c r="S71" s="244" t="n">
        <v>8</v>
      </c>
      <c r="T71" s="244" t="n">
        <v>7</v>
      </c>
      <c r="U71" s="244" t="n">
        <v>7</v>
      </c>
      <c r="V71" s="244" t="n">
        <v>7</v>
      </c>
      <c r="W71" s="244" t="n">
        <v>6</v>
      </c>
      <c r="X71" s="244" t="n">
        <v>7</v>
      </c>
      <c r="Y71" s="244" t="n">
        <v>7</v>
      </c>
      <c r="Z71" s="244" t="n">
        <v>7</v>
      </c>
      <c r="AA71" s="244" t="n">
        <v>7</v>
      </c>
      <c r="AB71" s="244" t="n">
        <v>7</v>
      </c>
      <c r="AC71" s="244" t="n">
        <v>6</v>
      </c>
      <c r="AD71" s="244" t="n">
        <v>6</v>
      </c>
      <c r="AE71" s="244" t="n">
        <v>6</v>
      </c>
      <c r="AF71" s="244" t="n">
        <v>6</v>
      </c>
      <c r="AG71" s="244" t="n">
        <v>6</v>
      </c>
      <c r="AH71" s="244" t="n">
        <v>6</v>
      </c>
      <c r="AI71" s="244" t="n">
        <v>7</v>
      </c>
      <c r="AJ71" s="244" t="n">
        <v>7</v>
      </c>
      <c r="AK71" s="244" t="n">
        <v>6</v>
      </c>
      <c r="AL71" s="244" t="n">
        <v>7</v>
      </c>
      <c r="AM71" s="244" t="n">
        <v>7</v>
      </c>
      <c r="AN71" s="244" t="n">
        <v>7</v>
      </c>
      <c r="AO71" s="244" t="n">
        <v>7</v>
      </c>
      <c r="AP71" s="244" t="n">
        <v>8</v>
      </c>
      <c r="AQ71" s="244" t="n">
        <v>8</v>
      </c>
      <c r="AR71" s="244" t="n">
        <v>8</v>
      </c>
      <c r="AS71" s="244" t="n">
        <v>8</v>
      </c>
      <c r="AT71" s="244" t="n">
        <v>7</v>
      </c>
      <c r="AU71" s="244" t="n">
        <v>13</v>
      </c>
      <c r="AV71" s="244" t="n">
        <v>13</v>
      </c>
      <c r="AW71" s="244" t="n">
        <v>14</v>
      </c>
      <c r="AX71" s="244" t="n">
        <v>15</v>
      </c>
      <c r="AY71" s="244" t="n">
        <v>15</v>
      </c>
      <c r="AZ71" s="244" t="n">
        <v>15</v>
      </c>
      <c r="BA71" s="244" t="n">
        <v>16</v>
      </c>
      <c r="BB71" s="244" t="n">
        <v>15</v>
      </c>
      <c r="BC71" s="244" t="n">
        <v>15</v>
      </c>
      <c r="BD71" s="244" t="n">
        <v>15</v>
      </c>
      <c r="BE71" s="244" t="n">
        <v>13</v>
      </c>
      <c r="BF71" s="244" t="n">
        <v>12</v>
      </c>
      <c r="BG71" s="244" t="n">
        <v>0</v>
      </c>
      <c r="BH71" s="244" t="n">
        <v>0</v>
      </c>
      <c r="BI71" s="244" t="n">
        <v>0</v>
      </c>
      <c r="BJ71" s="244" t="n">
        <v>0</v>
      </c>
      <c r="BK71" s="244" t="n">
        <v>0</v>
      </c>
      <c r="BL71" s="244" t="n">
        <v>0</v>
      </c>
      <c r="BM71" s="244" t="n">
        <v>0</v>
      </c>
      <c r="BN71" s="244" t="n">
        <v>0</v>
      </c>
      <c r="BO71" s="244" t="n">
        <v>0</v>
      </c>
      <c r="BP71" s="244" t="n">
        <v>0</v>
      </c>
      <c r="BQ71" s="244" t="n">
        <v>0</v>
      </c>
      <c r="BR71" s="244" t="n">
        <v>0</v>
      </c>
      <c r="BS71" s="244" t="n">
        <v>0</v>
      </c>
      <c r="BT71" s="244" t="n">
        <v>0</v>
      </c>
      <c r="BU71" s="244" t="n">
        <v>0</v>
      </c>
      <c r="BV71" s="244" t="n">
        <v>0</v>
      </c>
      <c r="BW71" s="244" t="n">
        <v>0</v>
      </c>
      <c r="BX71" s="244" t="n">
        <v>0</v>
      </c>
      <c r="BY71" s="244" t="n">
        <v>0</v>
      </c>
      <c r="BZ71" s="244" t="n">
        <v>0</v>
      </c>
      <c r="CA71" s="244" t="n">
        <v>0</v>
      </c>
      <c r="CB71" s="244" t="n">
        <v>0</v>
      </c>
      <c r="CC71" s="244" t="n">
        <v>0</v>
      </c>
      <c r="CD71" s="244" t="n">
        <v>0</v>
      </c>
      <c r="CE71" s="244" t="n">
        <v>0</v>
      </c>
      <c r="CF71" s="244" t="n">
        <v>0</v>
      </c>
      <c r="CG71" s="244" t="n">
        <v>0</v>
      </c>
      <c r="CH71" s="244" t="n">
        <v>0</v>
      </c>
      <c r="CI71" s="244" t="n">
        <v>0</v>
      </c>
      <c r="CJ71" s="244" t="n">
        <v>0</v>
      </c>
      <c r="CK71" s="244" t="n">
        <v>0</v>
      </c>
      <c r="CL71" s="244" t="n">
        <v>0</v>
      </c>
      <c r="CM71" s="244" t="n">
        <v>0</v>
      </c>
      <c r="CN71" s="244" t="n">
        <v>0</v>
      </c>
      <c r="CO71" s="244" t="n">
        <v>0</v>
      </c>
      <c r="CP71" s="244" t="n">
        <v>0</v>
      </c>
      <c r="CQ71" s="244" t="n">
        <v>0</v>
      </c>
      <c r="CR71" s="244" t="n">
        <v>0</v>
      </c>
      <c r="CS71" s="244" t="n">
        <v>0</v>
      </c>
      <c r="CT71" s="244" t="n">
        <v>0</v>
      </c>
      <c r="CU71" s="379" t="n">
        <v>0</v>
      </c>
      <c r="CV71" s="379" t="n">
        <v>0</v>
      </c>
      <c r="CW71" s="244" t="n">
        <v>0</v>
      </c>
    </row>
    <row r="72" ht="13.15" customFormat="1" customHeight="1" s="315">
      <c r="A72" s="20" t="n"/>
      <c r="B72" s="398" t="n"/>
      <c r="C72" s="246" t="inlineStr">
        <is>
          <t>EE &amp; Family</t>
        </is>
      </c>
      <c r="D72" s="245" t="n">
        <v>0</v>
      </c>
      <c r="E72" s="400" t="n">
        <v>1556.37</v>
      </c>
      <c r="F72" s="400">
        <f>+E72-G72</f>
        <v/>
      </c>
      <c r="G72" s="400" t="n">
        <v>401.59</v>
      </c>
      <c r="H72" s="397">
        <f>+"Total:"&amp;TEXT(E72/I72-1,"0.00%")&amp;"/ EE:"&amp;TEXT(G72/J72-1,"0.00%")</f>
        <v/>
      </c>
      <c r="I72" s="397">
        <f>+[2]Centinela!E74</f>
        <v/>
      </c>
      <c r="J72" s="397">
        <f>+[2]Centinela!G74</f>
        <v/>
      </c>
      <c r="K72" s="245" t="n">
        <v>3</v>
      </c>
      <c r="L72" s="245" t="n">
        <v>3</v>
      </c>
      <c r="M72" s="245" t="n">
        <v>3</v>
      </c>
      <c r="N72" s="245" t="n">
        <v>4</v>
      </c>
      <c r="O72" s="245" t="n">
        <v>3</v>
      </c>
      <c r="P72" s="245" t="n">
        <v>3</v>
      </c>
      <c r="Q72" s="245" t="n">
        <v>3</v>
      </c>
      <c r="R72" s="245" t="n">
        <v>3</v>
      </c>
      <c r="S72" s="245" t="n">
        <v>3</v>
      </c>
      <c r="T72" s="245" t="n">
        <v>3</v>
      </c>
      <c r="U72" s="245" t="n">
        <v>3</v>
      </c>
      <c r="V72" s="245" t="n">
        <v>3</v>
      </c>
      <c r="W72" s="245" t="n">
        <v>2</v>
      </c>
      <c r="X72" s="245" t="n">
        <v>2</v>
      </c>
      <c r="Y72" s="245" t="n">
        <v>2</v>
      </c>
      <c r="Z72" s="245" t="n">
        <v>2</v>
      </c>
      <c r="AA72" s="245" t="n">
        <v>2</v>
      </c>
      <c r="AB72" s="245" t="n">
        <v>2</v>
      </c>
      <c r="AC72" s="245" t="n">
        <v>2</v>
      </c>
      <c r="AD72" s="245" t="n">
        <v>2</v>
      </c>
      <c r="AE72" s="245" t="n">
        <v>1</v>
      </c>
      <c r="AF72" s="245" t="n">
        <v>1</v>
      </c>
      <c r="AG72" s="245" t="n">
        <v>1</v>
      </c>
      <c r="AH72" s="245" t="n">
        <v>1</v>
      </c>
      <c r="AI72" s="245" t="n">
        <v>2</v>
      </c>
      <c r="AJ72" s="245" t="n">
        <v>2</v>
      </c>
      <c r="AK72" s="245" t="n">
        <v>2</v>
      </c>
      <c r="AL72" s="245" t="n">
        <v>2</v>
      </c>
      <c r="AM72" s="245" t="n">
        <v>3</v>
      </c>
      <c r="AN72" s="245" t="n">
        <v>3</v>
      </c>
      <c r="AO72" s="245" t="n">
        <v>3</v>
      </c>
      <c r="AP72" s="245" t="n">
        <v>3</v>
      </c>
      <c r="AQ72" s="245" t="n">
        <v>3</v>
      </c>
      <c r="AR72" s="245" t="n">
        <v>3</v>
      </c>
      <c r="AS72" s="245" t="n">
        <v>3</v>
      </c>
      <c r="AT72" s="245" t="n">
        <v>4</v>
      </c>
      <c r="AU72" s="245" t="n">
        <v>7</v>
      </c>
      <c r="AV72" s="245" t="n">
        <v>7</v>
      </c>
      <c r="AW72" s="245" t="n">
        <v>6</v>
      </c>
      <c r="AX72" s="245" t="n">
        <v>6</v>
      </c>
      <c r="AY72" s="245" t="n">
        <v>6</v>
      </c>
      <c r="AZ72" s="245" t="n">
        <v>6</v>
      </c>
      <c r="BA72" s="245" t="n">
        <v>6</v>
      </c>
      <c r="BB72" s="245" t="n">
        <v>6</v>
      </c>
      <c r="BC72" s="245" t="n">
        <v>6</v>
      </c>
      <c r="BD72" s="245" t="n">
        <v>6</v>
      </c>
      <c r="BE72" s="245" t="n">
        <v>6</v>
      </c>
      <c r="BF72" s="245" t="n">
        <v>6</v>
      </c>
      <c r="BG72" s="244" t="n">
        <v>0</v>
      </c>
      <c r="BH72" s="244" t="n">
        <v>0</v>
      </c>
      <c r="BI72" s="244" t="n">
        <v>0</v>
      </c>
      <c r="BJ72" s="244" t="n">
        <v>0</v>
      </c>
      <c r="BK72" s="244" t="n">
        <v>0</v>
      </c>
      <c r="BL72" s="244" t="n">
        <v>0</v>
      </c>
      <c r="BM72" s="244" t="n">
        <v>0</v>
      </c>
      <c r="BN72" s="244" t="n">
        <v>0</v>
      </c>
      <c r="BO72" s="244" t="n">
        <v>0</v>
      </c>
      <c r="BP72" s="244" t="n">
        <v>0</v>
      </c>
      <c r="BQ72" s="244" t="n">
        <v>0</v>
      </c>
      <c r="BR72" s="244" t="n">
        <v>0</v>
      </c>
      <c r="BS72" s="244" t="n">
        <v>0</v>
      </c>
      <c r="BT72" s="244" t="n">
        <v>0</v>
      </c>
      <c r="BU72" s="244" t="n">
        <v>0</v>
      </c>
      <c r="BV72" s="244" t="n">
        <v>0</v>
      </c>
      <c r="BW72" s="244" t="n">
        <v>0</v>
      </c>
      <c r="BX72" s="244" t="n">
        <v>0</v>
      </c>
      <c r="BY72" s="244" t="n">
        <v>0</v>
      </c>
      <c r="BZ72" s="244" t="n">
        <v>0</v>
      </c>
      <c r="CA72" s="244" t="n">
        <v>0</v>
      </c>
      <c r="CB72" s="244" t="n">
        <v>0</v>
      </c>
      <c r="CC72" s="244" t="n">
        <v>0</v>
      </c>
      <c r="CD72" s="244" t="n">
        <v>0</v>
      </c>
      <c r="CE72" s="244" t="n">
        <v>0</v>
      </c>
      <c r="CF72" s="244" t="n">
        <v>0</v>
      </c>
      <c r="CG72" s="244" t="n">
        <v>0</v>
      </c>
      <c r="CH72" s="244" t="n">
        <v>0</v>
      </c>
      <c r="CI72" s="244" t="n">
        <v>0</v>
      </c>
      <c r="CJ72" s="244" t="n">
        <v>0</v>
      </c>
      <c r="CK72" s="244" t="n">
        <v>0</v>
      </c>
      <c r="CL72" s="244" t="n">
        <v>0</v>
      </c>
      <c r="CM72" s="244" t="n">
        <v>0</v>
      </c>
      <c r="CN72" s="244" t="n">
        <v>0</v>
      </c>
      <c r="CO72" s="244" t="n">
        <v>0</v>
      </c>
      <c r="CP72" s="244" t="n">
        <v>0</v>
      </c>
      <c r="CQ72" s="244" t="n">
        <v>0</v>
      </c>
      <c r="CR72" s="244" t="n">
        <v>0</v>
      </c>
      <c r="CS72" s="244" t="n">
        <v>0</v>
      </c>
      <c r="CT72" s="244" t="n">
        <v>0</v>
      </c>
      <c r="CU72" s="380" t="n">
        <v>0</v>
      </c>
      <c r="CV72" s="380" t="n">
        <v>0</v>
      </c>
      <c r="CW72" s="245" t="n">
        <v>0</v>
      </c>
    </row>
    <row r="73" ht="13.15" customFormat="1" customHeight="1" s="315">
      <c r="A73" s="20" t="n"/>
      <c r="B73" s="398" t="n"/>
      <c r="C73" s="69" t="inlineStr">
        <is>
          <t>Estimated Monthly Premium</t>
        </is>
      </c>
      <c r="D73" s="94">
        <f>SUM(D69:D72)</f>
        <v/>
      </c>
      <c r="E73" s="430">
        <f>SUMPRODUCT(E69:E72,$D69:$D72)</f>
        <v/>
      </c>
      <c r="F73" s="430">
        <f>SUMPRODUCT(F69:F72,$D69:$D72)</f>
        <v/>
      </c>
      <c r="G73" s="430">
        <f>SUMPRODUCT(G69:G72,$D69:$D72)</f>
        <v/>
      </c>
      <c r="H73" s="431" t="n"/>
      <c r="I73" s="431" t="n"/>
      <c r="J73" s="444" t="n"/>
      <c r="K73" s="94">
        <f>SUM(K69:K72)</f>
        <v/>
      </c>
      <c r="L73" s="94">
        <f>SUM(L69:L72)</f>
        <v/>
      </c>
      <c r="M73" s="94">
        <f>SUM(M69:M72)</f>
        <v/>
      </c>
      <c r="N73" s="94">
        <f>SUM(N69:N72)</f>
        <v/>
      </c>
      <c r="O73" s="94">
        <f>SUM(O69:O72)</f>
        <v/>
      </c>
      <c r="P73" s="94">
        <f>SUM(P69:P72)</f>
        <v/>
      </c>
      <c r="Q73" s="94">
        <f>SUM(Q69:Q72)</f>
        <v/>
      </c>
      <c r="R73" s="94">
        <f>SUM(R69:R72)</f>
        <v/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244" t="n">
        <v>0</v>
      </c>
      <c r="BH73" s="244" t="n">
        <v>0</v>
      </c>
      <c r="BI73" s="244" t="n">
        <v>0</v>
      </c>
      <c r="BJ73" s="244" t="n">
        <v>0</v>
      </c>
      <c r="BK73" s="244" t="n">
        <v>0</v>
      </c>
      <c r="BL73" s="244" t="n">
        <v>0</v>
      </c>
      <c r="BM73" s="244" t="n">
        <v>0</v>
      </c>
      <c r="BN73" s="244" t="n">
        <v>0</v>
      </c>
      <c r="BO73" s="244" t="n">
        <v>0</v>
      </c>
      <c r="BP73" s="244" t="n">
        <v>0</v>
      </c>
      <c r="BQ73" s="244" t="n">
        <v>0</v>
      </c>
      <c r="BR73" s="244" t="n">
        <v>0</v>
      </c>
      <c r="BS73" s="244" t="n">
        <v>0</v>
      </c>
      <c r="BT73" s="244" t="n">
        <v>0</v>
      </c>
      <c r="BU73" s="244" t="n">
        <v>0</v>
      </c>
      <c r="BV73" s="244" t="n">
        <v>0</v>
      </c>
      <c r="BW73" s="244" t="n">
        <v>0</v>
      </c>
      <c r="BX73" s="244" t="n">
        <v>0</v>
      </c>
      <c r="BY73" s="244" t="n">
        <v>0</v>
      </c>
      <c r="BZ73" s="244" t="n">
        <v>0</v>
      </c>
      <c r="CA73" s="244" t="n">
        <v>0</v>
      </c>
      <c r="CB73" s="244" t="n">
        <v>0</v>
      </c>
      <c r="CC73" s="244" t="n">
        <v>0</v>
      </c>
      <c r="CD73" s="244" t="n">
        <v>0</v>
      </c>
      <c r="CE73" s="244" t="n">
        <v>0</v>
      </c>
      <c r="CF73" s="244" t="n">
        <v>0</v>
      </c>
      <c r="CG73" s="244" t="n">
        <v>0</v>
      </c>
      <c r="CH73" s="244" t="n">
        <v>0</v>
      </c>
      <c r="CI73" s="244" t="n">
        <v>0</v>
      </c>
      <c r="CJ73" s="244" t="n">
        <v>0</v>
      </c>
      <c r="CK73" s="244" t="n">
        <v>0</v>
      </c>
      <c r="CL73" s="244" t="n">
        <v>0</v>
      </c>
      <c r="CM73" s="244" t="n">
        <v>0</v>
      </c>
      <c r="CN73" s="244" t="n">
        <v>0</v>
      </c>
      <c r="CO73" s="244" t="n">
        <v>0</v>
      </c>
      <c r="CP73" s="244" t="n">
        <v>0</v>
      </c>
      <c r="CQ73" s="244" t="n">
        <v>0</v>
      </c>
      <c r="CR73" s="244" t="n">
        <v>0</v>
      </c>
      <c r="CS73" s="244" t="n">
        <v>0</v>
      </c>
      <c r="CT73" s="244" t="n">
        <v>0</v>
      </c>
      <c r="CU73" s="381">
        <f>SUM(CU69:CU72)</f>
        <v/>
      </c>
      <c r="CV73" s="381">
        <f>SUM(CV69:CV72)</f>
        <v/>
      </c>
      <c r="CW73" s="94">
        <f>SUM(CW69:CW72)</f>
        <v/>
      </c>
    </row>
    <row r="74" ht="13.15" customFormat="1" customHeight="1" s="183">
      <c r="A74" s="48" t="inlineStr">
        <is>
          <t>Total Medical Monthly</t>
        </is>
      </c>
      <c r="B74" s="432" t="n"/>
      <c r="C74" s="50" t="inlineStr">
        <is>
          <t>Total Medical Employees</t>
        </is>
      </c>
      <c r="D74" s="51">
        <f>D7+D25+D31+D49+D55+D73</f>
        <v/>
      </c>
      <c r="E74" s="51">
        <f>E7+E25+E31+E49+E55+E73</f>
        <v/>
      </c>
      <c r="F74" s="51">
        <f>F7+F25+F31+F49+F55+F73</f>
        <v/>
      </c>
      <c r="G74" s="51">
        <f>G7+G25+G31+G49+G55+G73</f>
        <v/>
      </c>
      <c r="H74" s="51">
        <f>H7+H25+H31+ H33+H49+H55+H73</f>
        <v/>
      </c>
      <c r="I74" s="51">
        <f>I7+I25+I31+ I33+I49+I55+I73</f>
        <v/>
      </c>
      <c r="J74" s="51">
        <f>J7+J25+J31+ J33+J49+J55+J73</f>
        <v/>
      </c>
      <c r="K74" s="51">
        <f>K7+K25+K31+ K33+K49+K55+K73</f>
        <v/>
      </c>
      <c r="L74" s="51">
        <f>L7+L25+L31+ L33+L49+L55+L73</f>
        <v/>
      </c>
      <c r="M74" s="51">
        <f>M7+M25+M31+ M33+M49+M55+M73</f>
        <v/>
      </c>
      <c r="N74" s="51">
        <f>N7+N25+N31+ N33+N49+N55+N73</f>
        <v/>
      </c>
      <c r="O74" s="51">
        <f>O7+O25+O31+ O33+O49+O55+O73</f>
        <v/>
      </c>
      <c r="P74" s="51">
        <f>P7+P25+P31+ P33+P49+P55+P73</f>
        <v/>
      </c>
      <c r="Q74" s="51">
        <f>Q7+Q25+Q31+ Q33+Q49+Q55+Q73</f>
        <v/>
      </c>
      <c r="R74" s="51">
        <f>R7+R25+R31+ R33+R49+R55+R73</f>
        <v/>
      </c>
      <c r="S74" s="51">
        <f>S7+S25+S31+ S33+S49+S55+S73</f>
        <v/>
      </c>
      <c r="T74" s="51">
        <f>T7+T25+T31+ T33+T49+T55+T73</f>
        <v/>
      </c>
      <c r="U74" s="51">
        <f>U7+U25+U31+ U33+U49+U55+U73</f>
        <v/>
      </c>
      <c r="V74" s="51">
        <f>V7+V25+V31+ V33+V49+V55+V73</f>
        <v/>
      </c>
      <c r="W74" s="51">
        <f>W7+W25+W31+ W33+W49+W55+W73</f>
        <v/>
      </c>
      <c r="X74" s="51">
        <f>X7+X25+X31+ X33+X49+X55+X73</f>
        <v/>
      </c>
      <c r="Y74" s="51">
        <f>Y7+Y25+Y31+ Y33+Y49+Y55+Y73</f>
        <v/>
      </c>
      <c r="Z74" s="51">
        <f>Z7+Z25+Z31+ Z33+Z49+Z55+Z73</f>
        <v/>
      </c>
      <c r="AA74" s="51">
        <f>AA7+AA25+AA31+ AA33+AA49+AA55+AA73</f>
        <v/>
      </c>
      <c r="AB74" s="51">
        <f>AB7+AB25+AB31+ AB33+AB49+AB55+AB73</f>
        <v/>
      </c>
      <c r="AC74" s="51">
        <f>AC7+AC25+AC31+ AC33+AC49+AC55+AC73</f>
        <v/>
      </c>
      <c r="AD74" s="51">
        <f>AD7+AD25+AD31+ AD33+AD49+AD55+AD73</f>
        <v/>
      </c>
      <c r="AE74" s="51">
        <f>AE7+AE25+AE31+ AE33+AE49+AE55+AE73</f>
        <v/>
      </c>
      <c r="AF74" s="51">
        <f>AF7+AF25+AF31+ AF33+AF49+AF55+AF73</f>
        <v/>
      </c>
      <c r="AG74" s="51">
        <f>AG7+AG25+AG31+ AG33+AG49+AG55+AG73</f>
        <v/>
      </c>
      <c r="AH74" s="51">
        <f>AH7+AH25+AH31+ AH33+AH49+AH55+AH73</f>
        <v/>
      </c>
      <c r="AI74" s="51">
        <f>AI7+AI25+AI31+ AI33+AI49+AI55+AI73</f>
        <v/>
      </c>
      <c r="AJ74" s="51">
        <f>AJ7+AJ25+AJ31+ AJ33+AJ49+AJ55+AJ73</f>
        <v/>
      </c>
      <c r="AK74" s="51">
        <f>AK7+AK25+AK31+ AK33+AK49+AK55+AK73</f>
        <v/>
      </c>
      <c r="AL74" s="51">
        <f>AL7+AL25+AL31+ AL33+AL49+AL55+AL73</f>
        <v/>
      </c>
      <c r="AM74" s="51">
        <f>AM7+AM25+AM31+ AM33+AM49+AM55+AM73</f>
        <v/>
      </c>
      <c r="AN74" s="51">
        <f>AN7+AN25+AN31+ AN33+AN49+AN55+AN73</f>
        <v/>
      </c>
      <c r="AO74" s="51">
        <f>AO7+AO25+AO31+ AO33+AO49+AO55+AO73</f>
        <v/>
      </c>
      <c r="AP74" s="51">
        <f>AP7+AP25+AP31+ AP33+AP49+AP55+AP73</f>
        <v/>
      </c>
      <c r="AQ74" s="51">
        <f>AQ7+AQ25+AQ31+ AQ33+AQ49+AQ55+AQ73</f>
        <v/>
      </c>
      <c r="AR74" s="51">
        <f>AR7+AR25+AR31+ AR33+AR49+AR55+AR73</f>
        <v/>
      </c>
      <c r="AS74" s="51">
        <f>AS7+AS25+AS31+ AS33+AS49+AS55+AS73</f>
        <v/>
      </c>
      <c r="AT74" s="51">
        <f>AT7+AT25+AT31+ AT33+AT49+AT55+AT73</f>
        <v/>
      </c>
      <c r="AU74" s="51">
        <f>AU7+AU25+AU31+ AU33+AU49+AU55+AU73</f>
        <v/>
      </c>
      <c r="AV74" s="51">
        <f>AV7+AV25+AV31+ AV33+AV49+AV55+AV73</f>
        <v/>
      </c>
      <c r="AW74" s="51">
        <f>AW7+AW25+AW31+ AW33+AW49+AW55+AW73</f>
        <v/>
      </c>
      <c r="AX74" s="51">
        <f>AX7+AX25+AX31+ AX33+AX49+AX55+AX73</f>
        <v/>
      </c>
      <c r="AY74" s="51">
        <f>AY7+AY25+AY31+ AY33+AY49+AY55+AY73</f>
        <v/>
      </c>
      <c r="AZ74" s="51">
        <f>AZ7+AZ25+AZ31+ AZ33+AZ49+AZ55+AZ73</f>
        <v/>
      </c>
      <c r="BA74" s="51">
        <f>BA7+BA25+BA31+ BA33+BA49+BA55+BA73</f>
        <v/>
      </c>
      <c r="BB74" s="51">
        <f>BB7+BB25+BB31+ BB33+BB49+BB55+BB73</f>
        <v/>
      </c>
      <c r="BC74" s="51">
        <f>BC7+BC25+BC31+ BC33+BC49+BC55+BC73</f>
        <v/>
      </c>
      <c r="BD74" s="51">
        <f>BD7+BD25+BD31+ BD33+BD49+BD55+BD73</f>
        <v/>
      </c>
      <c r="BE74" s="51">
        <f>BE7+BE25+BE31+ BE33+BE49+BE55+BE73</f>
        <v/>
      </c>
      <c r="BF74" s="51">
        <f>BF7+BF25+BF31+ BF33+BF49+BF55+BF73</f>
        <v/>
      </c>
      <c r="BG74" s="51">
        <f>BG7+BG25+BG31+ BG33+BG49+BG55+BG73</f>
        <v/>
      </c>
      <c r="BH74" s="51">
        <f>BH7+BH25+BH31+ BH33+BH49+BH55+BH73</f>
        <v/>
      </c>
      <c r="BI74" s="51">
        <f>BI7+BI25+BI31+ BI33+BI49+BI55+BI73</f>
        <v/>
      </c>
      <c r="BJ74" s="51">
        <f>BJ7+BJ25+BJ31+ BJ33+BJ49+BJ55+BJ73</f>
        <v/>
      </c>
      <c r="BK74" s="51">
        <f>BK7+BK25+BK31+ BK33+BK49+BK55+BK73</f>
        <v/>
      </c>
      <c r="BL74" s="51">
        <f>BL7+BL25+BL31+ BL33+BL49+BL55+BL73</f>
        <v/>
      </c>
      <c r="BM74" s="51">
        <f>BM7+BM25+BM31+ BM33+BM49+BM55+BM73</f>
        <v/>
      </c>
      <c r="BN74" s="51">
        <f>BN7+BN25+BN31+ BN33+BN49+BN55+BN73</f>
        <v/>
      </c>
      <c r="BO74" s="51">
        <f>BO7+BO25+BO31+ BO33+BO49+BO55+BO73</f>
        <v/>
      </c>
      <c r="BP74" s="51">
        <f>BP7+BP25+BP31+ BP33+BP49+BP55+BP73</f>
        <v/>
      </c>
      <c r="BQ74" s="51">
        <f>BQ7+BQ25+BQ31+ BQ33+BQ49+BQ55+BQ73</f>
        <v/>
      </c>
      <c r="BR74" s="51">
        <f>BR7+BR25+BR31+ BR33+BR49+BR55+BR73</f>
        <v/>
      </c>
      <c r="BS74" s="51">
        <f>BS7+BS25+BS31+ BS33+BS49+BS55+BS73</f>
        <v/>
      </c>
      <c r="BT74" s="51">
        <f>BT7+BT25+BT31+ BT33+BT49+BT55+BT73</f>
        <v/>
      </c>
      <c r="BU74" s="51">
        <f>BU7+BU25+BU31+ BU33+BU49+BU55+BU73</f>
        <v/>
      </c>
      <c r="BV74" s="51">
        <f>BV7+BV25+BV31+ BV33+BV49+BV55+BV73</f>
        <v/>
      </c>
      <c r="BW74" s="51">
        <f>BW7+BW25+BW31+ BW33+BW49+BW55+BW73</f>
        <v/>
      </c>
      <c r="BX74" s="51">
        <f>BX7+BX25+BX31+ BX33+BX49+BX55+BX73</f>
        <v/>
      </c>
      <c r="BY74" s="51">
        <f>BY7+BY25+BY31+ BY33+BY49+BY55+BY73</f>
        <v/>
      </c>
      <c r="BZ74" s="51">
        <f>BZ7+BZ25+BZ31+ BZ33+BZ49+BZ55+BZ73</f>
        <v/>
      </c>
      <c r="CA74" s="51">
        <f>CA7+CA25+CA31+ CA33+CA49+CA55+CA73</f>
        <v/>
      </c>
      <c r="CB74" s="51">
        <f>CB7+CB25+CB31+ CB33+CB49+CB55+CB73</f>
        <v/>
      </c>
      <c r="CC74" s="51">
        <f>CC7+CC25+CC31+ CC33+CC49+CC55+CC73</f>
        <v/>
      </c>
      <c r="CD74" s="51">
        <f>CD7+CD25+CD31+ CD33+CD49+CD55+CD73</f>
        <v/>
      </c>
      <c r="CE74" s="51">
        <f>CE7+CE25+CE31+ CE33+CE49+CE55+CE73</f>
        <v/>
      </c>
      <c r="CF74" s="51">
        <f>CF7+CF25+CF31+ CF33+CF49+CF55+CF73</f>
        <v/>
      </c>
      <c r="CG74" s="51">
        <f>CG7+CG25+CG31+ CG33+CG49+CG55+CG73</f>
        <v/>
      </c>
      <c r="CH74" s="51">
        <f>CH7+CH25+CH31+ CH33+CH49+CH55+CH73</f>
        <v/>
      </c>
      <c r="CI74" s="51">
        <f>CI7+CI25+CI31+ CI33+CI49+CI55+CI73</f>
        <v/>
      </c>
      <c r="CJ74" s="51">
        <f>CJ7+CJ25+CJ31+ CJ33+CJ49+CJ55+CJ73</f>
        <v/>
      </c>
      <c r="CK74" s="51">
        <f>CK7+CK25+CK31+ CK33+CK49+CK55+CK73</f>
        <v/>
      </c>
      <c r="CL74" s="51">
        <f>CL7+CL25+CL31+ CL33+CL49+CL55+CL73</f>
        <v/>
      </c>
      <c r="CM74" s="51">
        <f>CM7+CM25+CM31+ CM33+CM49+CM55+CM73</f>
        <v/>
      </c>
      <c r="CN74" s="51">
        <f>CN7+CN25+CN31+ CN33+CN49+CN55+CN73</f>
        <v/>
      </c>
      <c r="CO74" s="51">
        <f>CO7+CO25+CO31+ CO33+CO49+CO55+CO73</f>
        <v/>
      </c>
      <c r="CP74" s="51">
        <f>CP7+CP25+CP31+ CP33+CP49+CP55+CP73</f>
        <v/>
      </c>
      <c r="CQ74" s="51">
        <f>CQ7+CQ25+CQ31+ CQ33+CQ49+CQ55+CQ73</f>
        <v/>
      </c>
      <c r="CR74" s="51">
        <f>CR7+CR25+CR31+ CR33+CR49+CR55+CR73</f>
        <v/>
      </c>
      <c r="CS74" s="51">
        <f>CS7+CS25+CS31+ CS33+CS49+CS55+CS73</f>
        <v/>
      </c>
      <c r="CT74" s="51">
        <f>CT7+CT25+CT31+ CT33+CT49+CT55+CT73</f>
        <v/>
      </c>
      <c r="CU74" s="51">
        <f>CU7+CU25+CU31+ CU33+CU49+CU55+CU73</f>
        <v/>
      </c>
      <c r="CV74" s="51">
        <f>CV7+CV25+CV31+ CV33+CV49+CV55+CV73</f>
        <v/>
      </c>
      <c r="CW74" s="51">
        <f>CW7+CW25+CW31+CW49+CW55+CW73</f>
        <v/>
      </c>
    </row>
    <row r="75" ht="13.15" customFormat="1" customHeight="1" s="315">
      <c r="A75" s="48" t="inlineStr">
        <is>
          <t>Total Medical Annual</t>
        </is>
      </c>
      <c r="B75" s="50" t="n"/>
      <c r="C75" s="96" t="n"/>
      <c r="D75" s="51" t="n"/>
      <c r="E75" s="448">
        <f>E74*12</f>
        <v/>
      </c>
      <c r="F75" s="448">
        <f>F74*12</f>
        <v/>
      </c>
      <c r="G75" s="448">
        <f>G74*12</f>
        <v/>
      </c>
      <c r="H75" s="449" t="n"/>
      <c r="I75" s="449" t="n"/>
      <c r="J75" s="447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6" t="n"/>
      <c r="V75" s="96" t="n"/>
      <c r="W75" s="96" t="n"/>
      <c r="X75" s="96" t="n"/>
      <c r="Y75" s="96" t="n"/>
      <c r="Z75" s="96" t="n"/>
      <c r="AA75" s="96" t="n"/>
      <c r="AB75" s="96" t="n"/>
      <c r="AC75" s="96" t="n"/>
      <c r="AD75" s="96" t="n"/>
      <c r="AE75" s="96" t="n"/>
      <c r="AF75" s="96" t="n"/>
      <c r="AG75" s="96" t="n"/>
      <c r="AH75" s="96" t="n"/>
      <c r="AI75" s="96" t="n"/>
      <c r="AJ75" s="96" t="n"/>
      <c r="AK75" s="96" t="n"/>
      <c r="AL75" s="96" t="n"/>
      <c r="AM75" s="96" t="n"/>
      <c r="AN75" s="96" t="n"/>
      <c r="AO75" s="96" t="n"/>
      <c r="AP75" s="96" t="n"/>
      <c r="AQ75" s="96" t="n"/>
      <c r="AR75" s="96" t="n"/>
      <c r="AS75" s="96" t="n"/>
      <c r="AT75" s="96" t="n"/>
      <c r="AU75" s="96" t="n"/>
      <c r="AV75" s="96" t="n"/>
      <c r="AW75" s="96" t="n"/>
      <c r="AX75" s="96" t="n"/>
      <c r="AY75" s="96" t="n"/>
      <c r="AZ75" s="96" t="n"/>
      <c r="BA75" s="96" t="n"/>
      <c r="BB75" s="96" t="n"/>
      <c r="BC75" s="96" t="n"/>
      <c r="BD75" s="96" t="n"/>
      <c r="BE75" s="96" t="n"/>
      <c r="BF75" s="96" t="n"/>
      <c r="BG75" s="96" t="n"/>
      <c r="BH75" s="96" t="n"/>
      <c r="BI75" s="96" t="n"/>
      <c r="BJ75" s="96" t="n"/>
      <c r="BK75" s="96" t="n"/>
      <c r="BL75" s="96" t="n"/>
      <c r="BM75" s="96" t="n"/>
      <c r="BN75" s="96" t="n"/>
      <c r="BO75" s="96" t="n"/>
      <c r="BP75" s="96" t="n"/>
      <c r="BQ75" s="96" t="n"/>
      <c r="BR75" s="96" t="n"/>
      <c r="BS75" s="96" t="n"/>
      <c r="BT75" s="96" t="n"/>
      <c r="BU75" s="96" t="n"/>
      <c r="BV75" s="96" t="n"/>
      <c r="BW75" s="96" t="n"/>
      <c r="BX75" s="96" t="n"/>
      <c r="BY75" s="96" t="n"/>
      <c r="BZ75" s="96" t="n"/>
      <c r="CA75" s="96" t="n"/>
      <c r="CB75" s="96" t="n"/>
      <c r="CC75" s="96" t="n"/>
      <c r="CD75" s="96" t="n"/>
      <c r="CE75" s="96" t="n"/>
      <c r="CF75" s="96" t="n"/>
      <c r="CG75" s="96" t="n"/>
      <c r="CH75" s="96" t="n"/>
      <c r="CI75" s="96" t="n"/>
      <c r="CJ75" s="96" t="n"/>
      <c r="CK75" s="96" t="n"/>
      <c r="CL75" s="96" t="n"/>
      <c r="CM75" s="96" t="n"/>
      <c r="CN75" s="96" t="n"/>
      <c r="CO75" s="96" t="n"/>
      <c r="CP75" s="96" t="n"/>
      <c r="CQ75" s="96" t="n"/>
      <c r="CR75" s="96" t="n"/>
      <c r="CS75" s="96" t="n"/>
      <c r="CT75" s="96" t="n"/>
      <c r="CU75" s="51" t="n"/>
      <c r="CV75" s="51" t="n"/>
      <c r="CW75" s="51" t="n"/>
    </row>
    <row r="76" ht="15" customFormat="1" customHeight="1" s="315">
      <c r="A76" s="52" t="n"/>
      <c r="B76" s="184" t="n"/>
      <c r="C76" s="282" t="n"/>
      <c r="D76" s="282" t="n"/>
      <c r="E76" s="450" t="n"/>
      <c r="F76" s="450" t="n"/>
      <c r="G76" s="450" t="n"/>
      <c r="H76" s="450" t="n"/>
      <c r="I76" s="450" t="n"/>
      <c r="J76" s="447" t="n"/>
      <c r="K76" s="282" t="n"/>
      <c r="L76" s="282" t="n"/>
      <c r="M76" s="282" t="n"/>
      <c r="N76" s="282" t="n"/>
      <c r="O76" s="282" t="n"/>
      <c r="P76" s="282" t="n"/>
      <c r="Q76" s="282" t="n"/>
      <c r="R76" s="282" t="n"/>
      <c r="S76" s="282" t="n"/>
      <c r="T76" s="282" t="n"/>
      <c r="U76" s="282" t="n"/>
      <c r="V76" s="282" t="n"/>
      <c r="W76" s="282" t="n"/>
      <c r="X76" s="282" t="n"/>
      <c r="Y76" s="282" t="n"/>
      <c r="Z76" s="282" t="n"/>
      <c r="AA76" s="282" t="n"/>
      <c r="AB76" s="282" t="n"/>
      <c r="AC76" s="282" t="n"/>
      <c r="AD76" s="282" t="n"/>
      <c r="AE76" s="282" t="n"/>
      <c r="AF76" s="282" t="n"/>
      <c r="AG76" s="282" t="n"/>
      <c r="AH76" s="282" t="n"/>
      <c r="AI76" s="282" t="n"/>
      <c r="AJ76" s="282" t="n"/>
      <c r="AK76" s="282" t="n"/>
      <c r="AL76" s="282" t="n"/>
      <c r="AM76" s="282" t="n"/>
      <c r="AN76" s="282" t="n"/>
      <c r="AO76" s="282" t="n"/>
      <c r="AP76" s="282" t="n"/>
      <c r="AQ76" s="282" t="n"/>
      <c r="AR76" s="282" t="n"/>
      <c r="AS76" s="282" t="n"/>
      <c r="AT76" s="282" t="n"/>
      <c r="AU76" s="282" t="n"/>
      <c r="AV76" s="282" t="n"/>
      <c r="AW76" s="282" t="n"/>
      <c r="AX76" s="282" t="n"/>
      <c r="AY76" s="282" t="n"/>
      <c r="AZ76" s="282" t="n"/>
      <c r="BA76" s="282" t="n"/>
      <c r="BC76" s="282" t="n"/>
      <c r="BD76" s="282" t="n"/>
      <c r="BE76" s="282" t="n"/>
      <c r="BF76" s="282" t="n"/>
      <c r="BG76" s="282" t="n"/>
      <c r="BH76" s="282" t="n"/>
      <c r="BI76" s="282" t="n"/>
      <c r="BJ76" s="282" t="n"/>
      <c r="BK76" s="282" t="n"/>
      <c r="BL76" s="282" t="n"/>
      <c r="BM76" s="282" t="n"/>
      <c r="BN76" s="282" t="n"/>
      <c r="BO76" s="282" t="n"/>
      <c r="BP76" s="282" t="n"/>
      <c r="BQ76" s="282" t="n"/>
      <c r="BR76" s="282" t="n"/>
      <c r="BS76" s="282" t="n"/>
      <c r="BT76" s="282" t="n"/>
      <c r="BU76" s="282" t="n"/>
      <c r="BV76" s="282" t="n"/>
      <c r="BW76" s="282" t="n"/>
      <c r="BX76" s="282" t="n"/>
      <c r="BY76" s="282" t="n"/>
      <c r="BZ76" s="282" t="n"/>
      <c r="CA76" s="282" t="n"/>
      <c r="CB76" s="282" t="n"/>
      <c r="CC76" s="282" t="n"/>
      <c r="CD76" s="282" t="n"/>
      <c r="CE76" s="282" t="n"/>
      <c r="CF76" s="282" t="n"/>
      <c r="CG76" s="282" t="n"/>
      <c r="CH76" s="282" t="n"/>
      <c r="CI76" s="282" t="n"/>
      <c r="CJ76" s="282" t="n"/>
      <c r="CK76" s="282" t="n"/>
      <c r="CL76" s="282" t="n"/>
      <c r="CM76" s="282" t="n"/>
      <c r="CN76" s="282" t="n"/>
      <c r="CO76" s="282" t="n"/>
      <c r="CP76" s="282" t="n"/>
      <c r="CQ76" s="282" t="n"/>
      <c r="CR76" s="282" t="n"/>
      <c r="CS76" s="282" t="n"/>
      <c r="CT76" s="282" t="n"/>
      <c r="CU76" s="282" t="n"/>
      <c r="CV76" s="282" t="n"/>
      <c r="CW76" s="282" t="n"/>
    </row>
    <row r="77" ht="15" customFormat="1" customHeight="1" s="315">
      <c r="A77" s="195" t="inlineStr">
        <is>
          <t>Assumes contributions of FT Non-Union, SEIU, and UHW employees. Does not account for difference in contribution for CNA, PT, or C-Suite employees.</t>
        </is>
      </c>
      <c r="B77" s="451" t="n"/>
      <c r="C77" s="19" t="n"/>
      <c r="D77" s="283" t="n"/>
      <c r="E77" s="397" t="n"/>
      <c r="F77" s="397" t="n"/>
      <c r="G77" s="397" t="n"/>
      <c r="H77" s="397" t="n"/>
      <c r="I77" s="397" t="n"/>
      <c r="J77" s="444" t="n"/>
      <c r="K77" s="283" t="n"/>
      <c r="L77" s="283" t="n"/>
      <c r="M77" s="283" t="n"/>
      <c r="N77" s="283" t="n"/>
      <c r="O77" s="283" t="n"/>
      <c r="P77" s="283" t="n"/>
      <c r="Q77" s="283" t="n"/>
      <c r="R77" s="283" t="n"/>
      <c r="S77" s="283" t="n"/>
      <c r="T77" s="283" t="n"/>
      <c r="U77" s="283" t="n"/>
      <c r="V77" s="283" t="n"/>
      <c r="W77" s="283" t="n"/>
      <c r="X77" s="283" t="n"/>
      <c r="Y77" s="283" t="n"/>
      <c r="Z77" s="283" t="n"/>
      <c r="AA77" s="283" t="n"/>
      <c r="AB77" s="283" t="n"/>
      <c r="AC77" s="283" t="n"/>
      <c r="AD77" s="283" t="n"/>
      <c r="AE77" s="283" t="n"/>
      <c r="AF77" s="283" t="n"/>
      <c r="AG77" s="283" t="n"/>
      <c r="AH77" s="283" t="n"/>
      <c r="AI77" s="283" t="n"/>
      <c r="AJ77" s="283" t="n"/>
      <c r="AK77" s="283" t="n"/>
      <c r="AL77" s="283" t="n"/>
      <c r="AM77" s="283" t="n"/>
      <c r="AN77" s="283" t="n"/>
      <c r="AO77" s="283" t="n"/>
      <c r="AP77" s="283" t="n"/>
      <c r="AQ77" s="283" t="n"/>
      <c r="AR77" s="283" t="n"/>
      <c r="AS77" s="283" t="n"/>
      <c r="AT77" s="283" t="n"/>
      <c r="AU77" s="283" t="n"/>
      <c r="AV77" s="283" t="n"/>
      <c r="AW77" s="283" t="n"/>
      <c r="AX77" s="283" t="n"/>
      <c r="AY77" s="283" t="n"/>
      <c r="AZ77" s="283" t="n"/>
      <c r="BA77" s="283" t="n"/>
      <c r="BC77" s="283" t="n"/>
      <c r="BD77" s="283" t="n"/>
      <c r="BE77" s="283" t="n"/>
      <c r="BF77" s="283" t="n"/>
      <c r="BG77" s="283" t="n"/>
      <c r="BH77" s="283" t="n"/>
      <c r="BI77" s="283" t="n"/>
      <c r="BJ77" s="283" t="n"/>
      <c r="BK77" s="283" t="n"/>
      <c r="BL77" s="283" t="n"/>
      <c r="BM77" s="283" t="n"/>
      <c r="BN77" s="283" t="n"/>
      <c r="BO77" s="283" t="n"/>
      <c r="BP77" s="283" t="n"/>
      <c r="BQ77" s="283" t="n"/>
      <c r="BR77" s="283" t="n"/>
      <c r="BS77" s="283" t="n"/>
      <c r="BT77" s="283" t="n"/>
      <c r="BU77" s="283" t="n"/>
      <c r="BV77" s="283" t="n"/>
      <c r="BW77" s="283" t="n"/>
      <c r="BX77" s="283" t="n"/>
      <c r="BY77" s="283" t="n"/>
      <c r="BZ77" s="283" t="n"/>
      <c r="CA77" s="283" t="n"/>
      <c r="CB77" s="283" t="n"/>
      <c r="CC77" s="283" t="n"/>
      <c r="CD77" s="283" t="n"/>
      <c r="CE77" s="283" t="n"/>
      <c r="CF77" s="283" t="n"/>
      <c r="CG77" s="283" t="n"/>
      <c r="CH77" s="283" t="n"/>
      <c r="CI77" s="283" t="n"/>
      <c r="CJ77" s="283" t="n"/>
      <c r="CK77" s="283" t="n"/>
      <c r="CL77" s="283" t="n"/>
      <c r="CM77" s="283" t="n"/>
      <c r="CN77" s="283" t="n"/>
      <c r="CO77" s="283" t="n"/>
      <c r="CP77" s="283" t="n"/>
      <c r="CQ77" s="283" t="n"/>
      <c r="CR77" s="283" t="n"/>
      <c r="CS77" s="283" t="n"/>
      <c r="CT77" s="283" t="n"/>
      <c r="CU77" s="283" t="n"/>
      <c r="CV77" s="283" t="n"/>
      <c r="CW77" s="283" t="n"/>
    </row>
    <row r="78" ht="15" customFormat="1" customHeight="1" s="315">
      <c r="A78" s="36" t="n"/>
      <c r="B78" s="451" t="n"/>
      <c r="C78" s="19" t="n"/>
      <c r="D78" s="283" t="n"/>
      <c r="E78" s="397" t="n"/>
      <c r="F78" s="397" t="n"/>
      <c r="G78" s="397" t="n"/>
      <c r="H78" s="23" t="n"/>
      <c r="I78" s="397" t="n"/>
      <c r="J78" s="444" t="n"/>
      <c r="K78" s="283" t="n"/>
      <c r="L78" s="283" t="n"/>
      <c r="M78" s="283" t="n"/>
      <c r="N78" s="283" t="n"/>
      <c r="O78" s="283" t="n"/>
      <c r="P78" s="283" t="n"/>
      <c r="Q78" s="283" t="n"/>
      <c r="R78" s="283" t="n"/>
      <c r="S78" s="283" t="n"/>
      <c r="T78" s="283" t="n"/>
      <c r="U78" s="283" t="n"/>
      <c r="V78" s="283" t="n"/>
      <c r="W78" s="283" t="n"/>
      <c r="X78" s="283" t="n"/>
      <c r="Y78" s="283" t="n"/>
      <c r="Z78" s="283" t="n"/>
      <c r="AA78" s="283" t="n"/>
      <c r="AB78" s="283" t="n"/>
      <c r="AC78" s="283" t="n"/>
      <c r="AD78" s="283" t="n"/>
      <c r="AE78" s="283" t="n"/>
      <c r="AF78" s="283" t="n"/>
      <c r="AG78" s="283" t="n"/>
      <c r="AH78" s="283" t="n"/>
      <c r="AI78" s="283" t="n"/>
      <c r="AJ78" s="283" t="n"/>
      <c r="AK78" s="283" t="n"/>
      <c r="AL78" s="283" t="n"/>
      <c r="AM78" s="283" t="n"/>
      <c r="AN78" s="283" t="n"/>
      <c r="AO78" s="283" t="n"/>
      <c r="AP78" s="283" t="n"/>
      <c r="AQ78" s="283" t="n"/>
      <c r="AR78" s="283" t="n"/>
      <c r="AS78" s="283" t="n"/>
      <c r="AT78" s="283" t="n"/>
      <c r="AU78" s="283" t="n"/>
      <c r="AV78" s="283" t="n"/>
      <c r="AW78" s="283" t="n"/>
      <c r="AX78" s="283" t="n"/>
      <c r="AY78" s="283" t="n"/>
      <c r="AZ78" s="283" t="n"/>
      <c r="BA78" s="283" t="n"/>
      <c r="BC78" s="283" t="n"/>
      <c r="BD78" s="283" t="n"/>
      <c r="BE78" s="283" t="n"/>
      <c r="BF78" s="283" t="n"/>
      <c r="BG78" s="283" t="n"/>
      <c r="BH78" s="283" t="n"/>
      <c r="BI78" s="283" t="n"/>
      <c r="BJ78" s="283" t="n"/>
      <c r="BK78" s="283" t="n"/>
      <c r="BL78" s="283" t="n"/>
      <c r="BM78" s="283" t="n"/>
      <c r="BN78" s="283" t="n"/>
      <c r="BO78" s="283" t="n"/>
      <c r="BP78" s="283" t="n"/>
      <c r="BQ78" s="283" t="n"/>
      <c r="BR78" s="283" t="n"/>
      <c r="BS78" s="283" t="n"/>
      <c r="BT78" s="283" t="n"/>
      <c r="BU78" s="283" t="n"/>
      <c r="BV78" s="283" t="n"/>
      <c r="BW78" s="283" t="n"/>
      <c r="BX78" s="283" t="n"/>
      <c r="BY78" s="283" t="n"/>
      <c r="BZ78" s="283" t="n"/>
      <c r="CA78" s="283" t="n"/>
      <c r="CB78" s="283" t="n"/>
      <c r="CC78" s="283" t="n"/>
      <c r="CD78" s="283" t="n"/>
      <c r="CE78" s="283" t="n"/>
      <c r="CF78" s="283" t="n"/>
      <c r="CG78" s="283" t="n"/>
      <c r="CH78" s="283" t="n"/>
      <c r="CI78" s="283" t="n"/>
      <c r="CJ78" s="283" t="n"/>
      <c r="CK78" s="283" t="n"/>
      <c r="CL78" s="283" t="n"/>
      <c r="CM78" s="283" t="n"/>
      <c r="CN78" s="283" t="n"/>
      <c r="CO78" s="283" t="n"/>
      <c r="CP78" s="283" t="n"/>
      <c r="CQ78" s="283" t="n"/>
      <c r="CR78" s="283" t="n"/>
      <c r="CS78" s="283" t="n"/>
      <c r="CT78" s="283" t="n"/>
      <c r="CU78" s="283" t="n"/>
      <c r="CV78" s="283" t="n"/>
      <c r="CW78" s="283" t="n"/>
    </row>
    <row r="79" ht="15" customFormat="1" customHeight="1" s="315">
      <c r="A79" s="36" t="n"/>
      <c r="B79" s="451" t="n"/>
      <c r="C79" s="19" t="n"/>
      <c r="D79" s="283" t="n"/>
      <c r="E79" s="397" t="n"/>
      <c r="F79" s="397" t="n"/>
      <c r="G79" s="397" t="n"/>
      <c r="H79" s="23" t="n"/>
      <c r="I79" s="397" t="n"/>
      <c r="J79" s="447" t="n"/>
      <c r="K79" s="283" t="n"/>
      <c r="L79" s="283" t="n"/>
      <c r="M79" s="283" t="n"/>
      <c r="N79" s="283" t="n"/>
      <c r="O79" s="283" t="n"/>
      <c r="P79" s="283" t="n"/>
      <c r="Q79" s="283" t="n"/>
      <c r="R79" s="283" t="n"/>
      <c r="S79" s="283" t="n"/>
      <c r="T79" s="283" t="n"/>
      <c r="U79" s="283" t="n"/>
      <c r="V79" s="283" t="n"/>
      <c r="W79" s="283" t="n"/>
      <c r="X79" s="283" t="n"/>
      <c r="Y79" s="283" t="n"/>
      <c r="Z79" s="283" t="n"/>
      <c r="AA79" s="283" t="n"/>
      <c r="AB79" s="283" t="n"/>
      <c r="AC79" s="283" t="n"/>
      <c r="AD79" s="283" t="n"/>
      <c r="AE79" s="283" t="n"/>
      <c r="AF79" s="283" t="n"/>
      <c r="AG79" s="283" t="n"/>
      <c r="AH79" s="283" t="n"/>
      <c r="AI79" s="283" t="n"/>
      <c r="AJ79" s="283" t="n"/>
      <c r="AK79" s="283" t="n"/>
      <c r="AL79" s="283" t="n"/>
      <c r="AM79" s="283" t="n"/>
      <c r="AN79" s="283" t="n"/>
      <c r="AO79" s="283" t="n"/>
      <c r="AP79" s="283" t="n"/>
      <c r="AQ79" s="283" t="n"/>
      <c r="AR79" s="283" t="n"/>
      <c r="AS79" s="283" t="n"/>
      <c r="AT79" s="283" t="n"/>
      <c r="AU79" s="283" t="n"/>
      <c r="AV79" s="283" t="n"/>
      <c r="AW79" s="283" t="n"/>
      <c r="AX79" s="283" t="n"/>
      <c r="AY79" s="283" t="n"/>
      <c r="AZ79" s="283" t="n"/>
      <c r="BA79" s="283" t="n"/>
      <c r="BC79" s="283" t="n"/>
      <c r="BD79" s="283" t="n"/>
      <c r="BE79" s="283" t="n"/>
      <c r="BF79" s="283" t="n"/>
      <c r="BG79" s="283" t="n"/>
      <c r="BH79" s="283" t="n"/>
      <c r="BI79" s="283" t="n"/>
      <c r="BJ79" s="283" t="n"/>
      <c r="BK79" s="283" t="n"/>
      <c r="BL79" s="283" t="n"/>
      <c r="BM79" s="283" t="n"/>
      <c r="BN79" s="283" t="n"/>
      <c r="BO79" s="283" t="n"/>
      <c r="BP79" s="283" t="n"/>
      <c r="BQ79" s="283" t="n"/>
      <c r="BR79" s="283" t="n"/>
      <c r="BS79" s="283" t="n"/>
      <c r="BT79" s="283" t="n"/>
      <c r="BU79" s="283" t="n"/>
      <c r="BV79" s="283" t="n"/>
      <c r="BW79" s="283" t="n"/>
      <c r="BX79" s="283" t="n"/>
      <c r="BY79" s="283" t="n"/>
      <c r="BZ79" s="283" t="n"/>
      <c r="CA79" s="283" t="n"/>
      <c r="CB79" s="283" t="n"/>
      <c r="CC79" s="283" t="n"/>
      <c r="CD79" s="283" t="n"/>
      <c r="CE79" s="283" t="n"/>
      <c r="CF79" s="283" t="n"/>
      <c r="CG79" s="283" t="n"/>
      <c r="CH79" s="283" t="n"/>
      <c r="CI79" s="283" t="n"/>
      <c r="CJ79" s="283" t="n"/>
      <c r="CK79" s="283" t="n"/>
      <c r="CL79" s="283" t="n"/>
      <c r="CM79" s="283" t="n"/>
      <c r="CN79" s="283" t="n"/>
      <c r="CO79" s="283" t="n"/>
      <c r="CP79" s="283" t="n"/>
      <c r="CQ79" s="283" t="n"/>
      <c r="CR79" s="283" t="n"/>
      <c r="CS79" s="283" t="n"/>
      <c r="CT79" s="283" t="n"/>
      <c r="CU79" s="283" t="n"/>
      <c r="CV79" s="283" t="n"/>
      <c r="CW79" s="283" t="n"/>
    </row>
    <row r="80" ht="15" customFormat="1" customHeight="1" s="315">
      <c r="B80" s="451" t="n"/>
      <c r="C80" s="19" t="n"/>
      <c r="D80" s="283" t="n"/>
      <c r="E80" s="397" t="n"/>
      <c r="F80" s="397" t="n"/>
      <c r="G80" s="397" t="n"/>
      <c r="H80" s="267" t="n"/>
      <c r="I80" s="402" t="n"/>
      <c r="J80" s="447" t="n"/>
      <c r="K80" s="283" t="n"/>
      <c r="L80" s="283" t="n"/>
      <c r="M80" s="283" t="n"/>
      <c r="N80" s="283" t="n"/>
      <c r="O80" s="283" t="n"/>
      <c r="P80" s="283" t="n"/>
      <c r="Q80" s="283" t="n"/>
      <c r="R80" s="283" t="n"/>
      <c r="S80" s="283" t="n"/>
      <c r="T80" s="283" t="n"/>
      <c r="U80" s="283" t="n"/>
      <c r="V80" s="283" t="n"/>
      <c r="W80" s="283" t="n"/>
      <c r="X80" s="283" t="n"/>
      <c r="Y80" s="283" t="n"/>
      <c r="Z80" s="283" t="n"/>
      <c r="AA80" s="283" t="n"/>
      <c r="AB80" s="283" t="n"/>
      <c r="AC80" s="283" t="n"/>
      <c r="AD80" s="283" t="n"/>
      <c r="AE80" s="283" t="n"/>
      <c r="AF80" s="283" t="n"/>
      <c r="AG80" s="283" t="n"/>
      <c r="AH80" s="283" t="n"/>
      <c r="AI80" s="283" t="n"/>
      <c r="AJ80" s="283" t="n"/>
      <c r="AK80" s="283" t="n"/>
      <c r="AL80" s="283" t="n"/>
      <c r="AM80" s="283" t="n"/>
      <c r="AN80" s="283" t="n"/>
      <c r="AO80" s="283" t="n"/>
      <c r="AP80" s="283" t="n"/>
      <c r="AQ80" s="283" t="n"/>
      <c r="AR80" s="283" t="n"/>
      <c r="AS80" s="283" t="n"/>
      <c r="AT80" s="283" t="n"/>
      <c r="AU80" s="283" t="n"/>
      <c r="AV80" s="283" t="n"/>
      <c r="AW80" s="283" t="n"/>
      <c r="AX80" s="283" t="n"/>
      <c r="AY80" s="283" t="n"/>
      <c r="AZ80" s="283" t="n"/>
      <c r="BA80" s="283" t="n"/>
      <c r="BC80" s="283" t="n"/>
      <c r="BD80" s="283" t="n"/>
      <c r="BE80" s="283" t="n"/>
      <c r="BF80" s="283" t="n"/>
      <c r="BG80" s="283" t="n"/>
      <c r="BH80" s="283" t="n"/>
      <c r="BI80" s="283" t="n"/>
      <c r="BJ80" s="283" t="n"/>
      <c r="BK80" s="283" t="n"/>
      <c r="BL80" s="283" t="n"/>
      <c r="BM80" s="283" t="n"/>
      <c r="BN80" s="283" t="n"/>
      <c r="BO80" s="283" t="n"/>
      <c r="BP80" s="283" t="n"/>
      <c r="BQ80" s="283" t="n"/>
      <c r="BR80" s="283" t="n"/>
      <c r="BS80" s="283" t="n"/>
      <c r="BT80" s="283" t="n"/>
      <c r="BU80" s="283" t="n"/>
      <c r="BV80" s="283" t="n"/>
      <c r="BW80" s="283" t="n"/>
      <c r="BX80" s="283" t="n"/>
      <c r="BY80" s="283" t="n"/>
      <c r="BZ80" s="283" t="n"/>
      <c r="CA80" s="283" t="n"/>
      <c r="CB80" s="283" t="n"/>
      <c r="CC80" s="283" t="n"/>
      <c r="CD80" s="283" t="n"/>
      <c r="CE80" s="283" t="n"/>
      <c r="CF80" s="283" t="n"/>
      <c r="CG80" s="283" t="n"/>
      <c r="CH80" s="283" t="n"/>
      <c r="CI80" s="283" t="n"/>
      <c r="CJ80" s="283" t="n"/>
      <c r="CK80" s="283" t="n"/>
      <c r="CL80" s="283" t="n"/>
      <c r="CM80" s="283" t="n"/>
      <c r="CN80" s="283" t="n"/>
      <c r="CO80" s="283" t="n"/>
      <c r="CP80" s="283" t="n"/>
      <c r="CQ80" s="283" t="n"/>
      <c r="CR80" s="283" t="n"/>
      <c r="CS80" s="283" t="n"/>
      <c r="CT80" s="283" t="n"/>
      <c r="CU80" s="283" t="n"/>
      <c r="CV80" s="283" t="n"/>
      <c r="CW80" s="283" t="n"/>
    </row>
    <row r="81" ht="15" customFormat="1" customHeight="1" s="315">
      <c r="B81" s="451" t="n"/>
      <c r="C81" s="37" t="n"/>
      <c r="D81" s="283" t="n"/>
      <c r="E81" s="397" t="n"/>
      <c r="F81" s="397" t="n"/>
      <c r="G81" s="397" t="n"/>
      <c r="H81" s="267" t="n"/>
      <c r="I81" s="402" t="n"/>
      <c r="J81" s="444" t="n"/>
      <c r="K81" s="283" t="n"/>
      <c r="L81" s="283" t="n"/>
      <c r="M81" s="283" t="n"/>
      <c r="N81" s="283" t="n"/>
      <c r="O81" s="283" t="n"/>
      <c r="P81" s="283" t="n"/>
      <c r="Q81" s="283" t="n"/>
      <c r="R81" s="283" t="n"/>
      <c r="S81" s="283" t="n"/>
      <c r="T81" s="283" t="n"/>
      <c r="U81" s="283" t="n"/>
      <c r="V81" s="283" t="n"/>
      <c r="W81" s="283" t="n"/>
      <c r="X81" s="283" t="n"/>
      <c r="Y81" s="283" t="n"/>
      <c r="Z81" s="283" t="n"/>
      <c r="AA81" s="283" t="n"/>
      <c r="AB81" s="283" t="n"/>
      <c r="AC81" s="283" t="n"/>
      <c r="AD81" s="283" t="n"/>
      <c r="AE81" s="283" t="n"/>
      <c r="AF81" s="283" t="n"/>
      <c r="AG81" s="283" t="n"/>
      <c r="AH81" s="283" t="n"/>
      <c r="AI81" s="283" t="n"/>
      <c r="AJ81" s="283" t="n"/>
      <c r="AK81" s="283" t="n"/>
      <c r="AL81" s="283" t="n"/>
      <c r="AM81" s="283" t="n"/>
      <c r="AN81" s="283" t="n"/>
      <c r="AO81" s="283" t="n"/>
      <c r="AP81" s="283" t="n"/>
      <c r="AQ81" s="283" t="n"/>
      <c r="AR81" s="283" t="n"/>
      <c r="AS81" s="283" t="n"/>
      <c r="AT81" s="283" t="n"/>
      <c r="AU81" s="283" t="n"/>
      <c r="AV81" s="283" t="n"/>
      <c r="AW81" s="283" t="n"/>
      <c r="AX81" s="283" t="n"/>
      <c r="AY81" s="283" t="n"/>
      <c r="AZ81" s="283" t="n"/>
      <c r="BA81" s="283" t="n"/>
      <c r="BC81" s="283" t="n"/>
      <c r="BD81" s="283" t="n"/>
      <c r="BE81" s="283" t="n"/>
      <c r="BF81" s="283" t="n"/>
      <c r="BG81" s="283" t="n"/>
      <c r="BH81" s="283" t="n"/>
      <c r="BI81" s="283" t="n"/>
      <c r="BJ81" s="283" t="n"/>
      <c r="BK81" s="283" t="n"/>
      <c r="BL81" s="283" t="n"/>
      <c r="BM81" s="283" t="n"/>
      <c r="BN81" s="283" t="n"/>
      <c r="BO81" s="283" t="n"/>
      <c r="BP81" s="283" t="n"/>
      <c r="BQ81" s="283" t="n"/>
      <c r="BR81" s="283" t="n"/>
      <c r="BS81" s="283" t="n"/>
      <c r="BT81" s="283" t="n"/>
      <c r="BU81" s="283" t="n"/>
      <c r="BV81" s="283" t="n"/>
      <c r="BW81" s="283" t="n"/>
      <c r="BX81" s="283" t="n"/>
      <c r="BY81" s="283" t="n"/>
      <c r="BZ81" s="283" t="n"/>
      <c r="CA81" s="283" t="n"/>
      <c r="CB81" s="283" t="n"/>
      <c r="CC81" s="283" t="n"/>
      <c r="CD81" s="283" t="n"/>
      <c r="CE81" s="283" t="n"/>
      <c r="CF81" s="283" t="n"/>
      <c r="CG81" s="283" t="n"/>
      <c r="CH81" s="283" t="n"/>
      <c r="CI81" s="283" t="n"/>
      <c r="CJ81" s="283" t="n"/>
      <c r="CK81" s="283" t="n"/>
      <c r="CL81" s="283" t="n"/>
      <c r="CM81" s="283" t="n"/>
      <c r="CN81" s="283" t="n"/>
      <c r="CO81" s="283" t="n"/>
      <c r="CP81" s="283" t="n"/>
      <c r="CQ81" s="283" t="n"/>
      <c r="CR81" s="283" t="n"/>
      <c r="CS81" s="283" t="n"/>
      <c r="CT81" s="283" t="n"/>
      <c r="CU81" s="283" t="n"/>
      <c r="CV81" s="283" t="n"/>
      <c r="CW81" s="283" t="n"/>
    </row>
    <row r="82" ht="15" customFormat="1" customHeight="1" s="315">
      <c r="A82" s="52" t="n"/>
      <c r="B82" s="451" t="n"/>
      <c r="C82" s="37" t="n"/>
      <c r="D82" s="284" t="n"/>
      <c r="E82" s="397" t="n"/>
      <c r="F82" s="397" t="n"/>
      <c r="G82" s="397" t="n"/>
      <c r="H82" s="452" t="n"/>
      <c r="I82" s="452" t="n"/>
      <c r="J82" s="444" t="n"/>
      <c r="K82" s="284" t="n"/>
      <c r="L82" s="284" t="n"/>
      <c r="M82" s="284" t="n"/>
      <c r="N82" s="284" t="n"/>
      <c r="O82" s="284" t="n"/>
      <c r="P82" s="284" t="n"/>
      <c r="Q82" s="284" t="n"/>
      <c r="R82" s="284" t="n"/>
      <c r="S82" s="284" t="n"/>
      <c r="T82" s="284" t="n"/>
      <c r="U82" s="284" t="n"/>
      <c r="V82" s="284" t="n"/>
      <c r="W82" s="284" t="n"/>
      <c r="X82" s="284" t="n"/>
      <c r="Y82" s="284" t="n"/>
      <c r="Z82" s="284" t="n"/>
      <c r="AA82" s="284" t="n"/>
      <c r="AB82" s="284" t="n"/>
      <c r="AC82" s="284" t="n"/>
      <c r="AD82" s="284" t="n"/>
      <c r="AE82" s="284" t="n"/>
      <c r="AF82" s="284" t="n"/>
      <c r="AG82" s="284" t="n"/>
      <c r="AH82" s="284" t="n"/>
      <c r="AI82" s="284" t="n"/>
      <c r="AJ82" s="284" t="n"/>
      <c r="AK82" s="284" t="n"/>
      <c r="AL82" s="284" t="n"/>
      <c r="AM82" s="284" t="n"/>
      <c r="AN82" s="284" t="n"/>
      <c r="AO82" s="284" t="n"/>
      <c r="AP82" s="284" t="n"/>
      <c r="AQ82" s="284" t="n"/>
      <c r="AR82" s="284" t="n"/>
      <c r="AS82" s="284" t="n"/>
      <c r="AT82" s="284" t="n"/>
      <c r="AU82" s="284" t="n"/>
      <c r="AV82" s="284" t="n"/>
      <c r="AW82" s="284" t="n"/>
      <c r="AX82" s="284" t="n"/>
      <c r="AY82" s="284" t="n"/>
      <c r="AZ82" s="284" t="n"/>
      <c r="BA82" s="284" t="n"/>
      <c r="BC82" s="284" t="n"/>
      <c r="BD82" s="284" t="n"/>
      <c r="BE82" s="284" t="n"/>
      <c r="BF82" s="284" t="n"/>
      <c r="BG82" s="284" t="n"/>
      <c r="BH82" s="284" t="n"/>
      <c r="BI82" s="284" t="n"/>
      <c r="BJ82" s="284" t="n"/>
      <c r="BK82" s="284" t="n"/>
      <c r="BL82" s="284" t="n"/>
      <c r="BM82" s="284" t="n"/>
      <c r="BN82" s="284" t="n"/>
      <c r="BO82" s="284" t="n"/>
      <c r="BP82" s="284" t="n"/>
      <c r="BQ82" s="284" t="n"/>
      <c r="BR82" s="284" t="n"/>
      <c r="BS82" s="284" t="n"/>
      <c r="BT82" s="284" t="n"/>
      <c r="BU82" s="284" t="n"/>
      <c r="BV82" s="284" t="n"/>
      <c r="BW82" s="284" t="n"/>
      <c r="BX82" s="284" t="n"/>
      <c r="BY82" s="284" t="n"/>
      <c r="BZ82" s="284" t="n"/>
      <c r="CA82" s="284" t="n"/>
      <c r="CB82" s="284" t="n"/>
      <c r="CC82" s="284" t="n"/>
      <c r="CD82" s="284" t="n"/>
      <c r="CE82" s="284" t="n"/>
      <c r="CF82" s="284" t="n"/>
      <c r="CG82" s="284" t="n"/>
      <c r="CH82" s="284" t="n"/>
      <c r="CI82" s="284" t="n"/>
      <c r="CJ82" s="284" t="n"/>
      <c r="CK82" s="284" t="n"/>
      <c r="CL82" s="284" t="n"/>
      <c r="CM82" s="284" t="n"/>
      <c r="CN82" s="284" t="n"/>
      <c r="CO82" s="284" t="n"/>
      <c r="CP82" s="284" t="n"/>
      <c r="CQ82" s="284" t="n"/>
      <c r="CR82" s="284" t="n"/>
      <c r="CS82" s="284" t="n"/>
      <c r="CT82" s="284" t="n"/>
      <c r="CU82" s="284" t="n"/>
      <c r="CV82" s="284" t="n"/>
      <c r="CW82" s="284" t="n"/>
    </row>
    <row r="83" ht="15" customFormat="1" customHeight="1" s="315">
      <c r="A83" s="52" t="n"/>
      <c r="B83" s="292" t="n"/>
      <c r="C83" s="292" t="n"/>
      <c r="D83" s="294" t="n"/>
      <c r="E83" s="450" t="n"/>
      <c r="F83" s="450" t="n"/>
      <c r="G83" s="450" t="n"/>
      <c r="H83" s="450" t="n"/>
      <c r="I83" s="450" t="n"/>
      <c r="J83" s="444" t="n"/>
      <c r="K83" s="294" t="n"/>
      <c r="L83" s="294" t="n"/>
      <c r="M83" s="294" t="n"/>
      <c r="N83" s="294" t="n"/>
      <c r="O83" s="294" t="n"/>
      <c r="P83" s="294" t="n"/>
      <c r="Q83" s="294" t="n"/>
      <c r="R83" s="294" t="n"/>
      <c r="S83" s="294" t="n"/>
      <c r="T83" s="294" t="n"/>
      <c r="U83" s="294" t="n"/>
      <c r="V83" s="294" t="n"/>
      <c r="W83" s="294" t="n"/>
      <c r="X83" s="294" t="n"/>
      <c r="Y83" s="294" t="n"/>
      <c r="Z83" s="294" t="n"/>
      <c r="AA83" s="294" t="n"/>
      <c r="AB83" s="294" t="n"/>
      <c r="AC83" s="294" t="n"/>
      <c r="AD83" s="294" t="n"/>
      <c r="AE83" s="294" t="n"/>
      <c r="AF83" s="294" t="n"/>
      <c r="AG83" s="294" t="n"/>
      <c r="AH83" s="294" t="n"/>
      <c r="AI83" s="294" t="n"/>
      <c r="AJ83" s="294" t="n"/>
      <c r="AK83" s="294" t="n"/>
      <c r="AL83" s="294" t="n"/>
      <c r="AM83" s="294" t="n"/>
      <c r="AN83" s="294" t="n"/>
      <c r="AO83" s="294" t="n"/>
      <c r="AP83" s="294" t="n"/>
      <c r="AQ83" s="294" t="n"/>
      <c r="AR83" s="294" t="n"/>
      <c r="AS83" s="294" t="n"/>
      <c r="AT83" s="294" t="n"/>
      <c r="AU83" s="294" t="n"/>
      <c r="AV83" s="294" t="n"/>
      <c r="AW83" s="294" t="n"/>
      <c r="AX83" s="294" t="n"/>
      <c r="AY83" s="294" t="n"/>
      <c r="AZ83" s="294" t="n"/>
      <c r="BA83" s="294" t="n"/>
      <c r="BC83" s="294" t="n"/>
      <c r="BD83" s="294" t="n"/>
      <c r="BE83" s="294" t="n"/>
      <c r="BF83" s="294" t="n"/>
      <c r="BG83" s="294" t="n"/>
      <c r="BH83" s="294" t="n"/>
      <c r="BI83" s="294" t="n"/>
      <c r="BJ83" s="294" t="n"/>
      <c r="BK83" s="294" t="n"/>
      <c r="BL83" s="294" t="n"/>
      <c r="BM83" s="294" t="n"/>
      <c r="BN83" s="294" t="n"/>
      <c r="BO83" s="294" t="n"/>
      <c r="BP83" s="294" t="n"/>
      <c r="BQ83" s="294" t="n"/>
      <c r="BR83" s="294" t="n"/>
      <c r="BS83" s="294" t="n"/>
      <c r="BT83" s="294" t="n"/>
      <c r="BU83" s="294" t="n"/>
      <c r="BV83" s="294" t="n"/>
      <c r="BW83" s="294" t="n"/>
      <c r="BX83" s="294" t="n"/>
      <c r="BY83" s="294" t="n"/>
      <c r="BZ83" s="294" t="n"/>
      <c r="CA83" s="294" t="n"/>
      <c r="CB83" s="294" t="n"/>
      <c r="CC83" s="294" t="n"/>
      <c r="CD83" s="294" t="n"/>
      <c r="CE83" s="294" t="n"/>
      <c r="CF83" s="294" t="n"/>
      <c r="CG83" s="294" t="n"/>
      <c r="CH83" s="294" t="n"/>
      <c r="CI83" s="294" t="n"/>
      <c r="CJ83" s="294" t="n"/>
      <c r="CK83" s="294" t="n"/>
      <c r="CL83" s="294" t="n"/>
      <c r="CM83" s="294" t="n"/>
      <c r="CN83" s="294" t="n"/>
      <c r="CO83" s="294" t="n"/>
      <c r="CP83" s="294" t="n"/>
      <c r="CQ83" s="294" t="n"/>
      <c r="CR83" s="294" t="n"/>
      <c r="CS83" s="294" t="n"/>
      <c r="CT83" s="294" t="n"/>
      <c r="CU83" s="294" t="n"/>
      <c r="CV83" s="294" t="n"/>
      <c r="CW83" s="294" t="n"/>
    </row>
    <row r="84" ht="15" customFormat="1" customHeight="1" s="315">
      <c r="A84" s="291" t="n"/>
      <c r="B84" s="292" t="n"/>
      <c r="C84" s="292" t="n"/>
      <c r="D84" s="294" t="n"/>
      <c r="E84" s="292" t="n"/>
      <c r="F84" s="292" t="n"/>
      <c r="G84" s="292" t="n"/>
      <c r="H84" s="292" t="n"/>
      <c r="I84" s="292" t="n"/>
      <c r="J84" s="444" t="n"/>
      <c r="K84" s="294" t="n"/>
      <c r="L84" s="294" t="n"/>
      <c r="M84" s="294" t="n"/>
      <c r="N84" s="294" t="n"/>
      <c r="O84" s="294" t="n"/>
      <c r="P84" s="294" t="n"/>
      <c r="Q84" s="294" t="n"/>
      <c r="R84" s="294" t="n"/>
      <c r="S84" s="294" t="n"/>
      <c r="T84" s="294" t="n"/>
      <c r="U84" s="294" t="n"/>
      <c r="V84" s="294" t="n"/>
      <c r="W84" s="294" t="n"/>
      <c r="X84" s="294" t="n"/>
      <c r="Y84" s="294" t="n"/>
      <c r="Z84" s="294" t="n"/>
      <c r="AA84" s="294" t="n"/>
      <c r="AB84" s="294" t="n"/>
      <c r="AC84" s="294" t="n"/>
      <c r="AD84" s="294" t="n"/>
      <c r="AE84" s="294" t="n"/>
      <c r="AF84" s="294" t="n"/>
      <c r="AG84" s="294" t="n"/>
      <c r="AH84" s="294" t="n"/>
      <c r="AI84" s="294" t="n"/>
      <c r="AJ84" s="294" t="n"/>
      <c r="AK84" s="294" t="n"/>
      <c r="AL84" s="294" t="n"/>
      <c r="AM84" s="294" t="n"/>
      <c r="AN84" s="294" t="n"/>
      <c r="AO84" s="294" t="n"/>
      <c r="AP84" s="294" t="n"/>
      <c r="AQ84" s="294" t="n"/>
      <c r="AR84" s="294" t="n"/>
      <c r="AS84" s="294" t="n"/>
      <c r="AT84" s="294" t="n"/>
      <c r="AU84" s="294" t="n"/>
      <c r="AV84" s="294" t="n"/>
      <c r="AW84" s="294" t="n"/>
      <c r="AX84" s="294" t="n"/>
      <c r="AY84" s="294" t="n"/>
      <c r="AZ84" s="294" t="n"/>
      <c r="BA84" s="294" t="n"/>
      <c r="BC84" s="294" t="n"/>
      <c r="BD84" s="294" t="n"/>
      <c r="BE84" s="294" t="n"/>
      <c r="BF84" s="294" t="n"/>
      <c r="BG84" s="294" t="n"/>
      <c r="BH84" s="294" t="n"/>
      <c r="BI84" s="294" t="n"/>
      <c r="BJ84" s="294" t="n"/>
      <c r="BK84" s="294" t="n"/>
      <c r="BL84" s="294" t="n"/>
      <c r="BM84" s="294" t="n"/>
      <c r="BN84" s="294" t="n"/>
      <c r="BO84" s="294" t="n"/>
      <c r="BP84" s="294" t="n"/>
      <c r="BQ84" s="294" t="n"/>
      <c r="BR84" s="294" t="n"/>
      <c r="BS84" s="294" t="n"/>
      <c r="BT84" s="294" t="n"/>
      <c r="BU84" s="294" t="n"/>
      <c r="BV84" s="294" t="n"/>
      <c r="BW84" s="294" t="n"/>
      <c r="BX84" s="294" t="n"/>
      <c r="BY84" s="294" t="n"/>
      <c r="BZ84" s="294" t="n"/>
      <c r="CA84" s="294" t="n"/>
      <c r="CB84" s="294" t="n"/>
      <c r="CC84" s="294" t="n"/>
      <c r="CD84" s="294" t="n"/>
      <c r="CE84" s="294" t="n"/>
      <c r="CF84" s="294" t="n"/>
      <c r="CG84" s="294" t="n"/>
      <c r="CH84" s="294" t="n"/>
      <c r="CI84" s="294" t="n"/>
      <c r="CJ84" s="294" t="n"/>
      <c r="CK84" s="294" t="n"/>
      <c r="CL84" s="294" t="n"/>
      <c r="CM84" s="294" t="n"/>
      <c r="CN84" s="294" t="n"/>
      <c r="CO84" s="294" t="n"/>
      <c r="CP84" s="294" t="n"/>
      <c r="CQ84" s="294" t="n"/>
      <c r="CR84" s="294" t="n"/>
      <c r="CS84" s="294" t="n"/>
      <c r="CT84" s="294" t="n"/>
      <c r="CU84" s="294" t="n"/>
      <c r="CV84" s="294" t="n"/>
      <c r="CW84" s="294" t="n"/>
    </row>
    <row r="85" ht="15" customFormat="1" customHeight="1" s="315">
      <c r="A85" s="57" t="n"/>
      <c r="B85" s="58" t="n"/>
      <c r="C85" s="58" t="n"/>
      <c r="D85" s="285" t="n"/>
      <c r="E85" s="292" t="n"/>
      <c r="F85" s="292" t="n"/>
      <c r="G85" s="292" t="n"/>
      <c r="H85" s="453" t="n"/>
      <c r="I85" s="453" t="n"/>
      <c r="J85" s="447" t="n"/>
      <c r="K85" s="285" t="n"/>
      <c r="L85" s="285" t="n"/>
      <c r="M85" s="285" t="n"/>
      <c r="N85" s="285" t="n"/>
      <c r="O85" s="285" t="n"/>
      <c r="P85" s="285" t="n"/>
      <c r="Q85" s="285" t="n"/>
      <c r="R85" s="285" t="n"/>
      <c r="S85" s="285" t="n"/>
      <c r="T85" s="285" t="n"/>
      <c r="U85" s="285" t="n"/>
      <c r="V85" s="285" t="n"/>
      <c r="W85" s="285" t="n"/>
      <c r="X85" s="285" t="n"/>
      <c r="Y85" s="285" t="n"/>
      <c r="Z85" s="285" t="n"/>
      <c r="AA85" s="285" t="n"/>
      <c r="AB85" s="285" t="n"/>
      <c r="AC85" s="285" t="n"/>
      <c r="AD85" s="285" t="n"/>
      <c r="AE85" s="285" t="n"/>
      <c r="AF85" s="285" t="n"/>
      <c r="AG85" s="285" t="n"/>
      <c r="AH85" s="285" t="n"/>
      <c r="AI85" s="285" t="n"/>
      <c r="AJ85" s="285" t="n"/>
      <c r="AK85" s="285" t="n"/>
      <c r="AL85" s="285" t="n"/>
      <c r="AM85" s="285" t="n"/>
      <c r="AN85" s="285" t="n"/>
      <c r="AO85" s="285" t="n"/>
      <c r="AP85" s="285" t="n"/>
      <c r="AQ85" s="285" t="n"/>
      <c r="AR85" s="285" t="n"/>
      <c r="AS85" s="285" t="n"/>
      <c r="AT85" s="285" t="n"/>
      <c r="AU85" s="285" t="n"/>
      <c r="AV85" s="285" t="n"/>
      <c r="AW85" s="285" t="n"/>
      <c r="AX85" s="285" t="n"/>
      <c r="AY85" s="285" t="n"/>
      <c r="AZ85" s="285" t="n"/>
      <c r="BA85" s="285" t="n"/>
      <c r="BC85" s="285" t="n"/>
      <c r="BD85" s="285" t="n"/>
      <c r="BE85" s="285" t="n"/>
      <c r="BF85" s="285" t="n"/>
      <c r="BG85" s="285" t="n"/>
      <c r="BH85" s="285" t="n"/>
      <c r="BI85" s="285" t="n"/>
      <c r="BJ85" s="285" t="n"/>
      <c r="BK85" s="285" t="n"/>
      <c r="BL85" s="285" t="n"/>
      <c r="BM85" s="285" t="n"/>
      <c r="BN85" s="285" t="n"/>
      <c r="BO85" s="285" t="n"/>
      <c r="BP85" s="285" t="n"/>
      <c r="BQ85" s="285" t="n"/>
      <c r="BR85" s="285" t="n"/>
      <c r="BS85" s="285" t="n"/>
      <c r="BT85" s="285" t="n"/>
      <c r="BU85" s="285" t="n"/>
      <c r="BV85" s="285" t="n"/>
      <c r="BW85" s="285" t="n"/>
      <c r="BX85" s="285" t="n"/>
      <c r="BY85" s="285" t="n"/>
      <c r="BZ85" s="285" t="n"/>
      <c r="CA85" s="285" t="n"/>
      <c r="CB85" s="285" t="n"/>
      <c r="CC85" s="285" t="n"/>
      <c r="CD85" s="285" t="n"/>
      <c r="CE85" s="285" t="n"/>
      <c r="CF85" s="285" t="n"/>
      <c r="CG85" s="285" t="n"/>
      <c r="CH85" s="285" t="n"/>
      <c r="CI85" s="285" t="n"/>
      <c r="CJ85" s="285" t="n"/>
      <c r="CK85" s="285" t="n"/>
      <c r="CL85" s="285" t="n"/>
      <c r="CM85" s="285" t="n"/>
      <c r="CN85" s="285" t="n"/>
      <c r="CO85" s="285" t="n"/>
      <c r="CP85" s="285" t="n"/>
      <c r="CQ85" s="285" t="n"/>
      <c r="CR85" s="285" t="n"/>
      <c r="CS85" s="285" t="n"/>
      <c r="CT85" s="285" t="n"/>
      <c r="CU85" s="285" t="n"/>
      <c r="CV85" s="285" t="n"/>
      <c r="CW85" s="285" t="n"/>
    </row>
    <row r="86" ht="15" customFormat="1" customHeight="1" s="315">
      <c r="A86" s="57" t="n"/>
      <c r="B86" s="58" t="n"/>
      <c r="C86" s="58" t="n"/>
      <c r="D86" s="285" t="n"/>
      <c r="E86" s="292" t="n"/>
      <c r="F86" s="292" t="n"/>
      <c r="G86" s="292" t="n"/>
      <c r="H86" s="453" t="n"/>
      <c r="I86" s="453" t="n"/>
      <c r="J86" s="447" t="n"/>
      <c r="K86" s="285" t="n"/>
      <c r="L86" s="285" t="n"/>
      <c r="M86" s="285" t="n"/>
      <c r="N86" s="285" t="n"/>
      <c r="O86" s="285" t="n"/>
      <c r="P86" s="285" t="n"/>
      <c r="Q86" s="285" t="n"/>
      <c r="R86" s="285" t="n"/>
      <c r="S86" s="285" t="n"/>
      <c r="T86" s="285" t="n"/>
      <c r="U86" s="285" t="n"/>
      <c r="V86" s="285" t="n"/>
      <c r="W86" s="285" t="n"/>
      <c r="X86" s="285" t="n"/>
      <c r="Y86" s="285" t="n"/>
      <c r="Z86" s="285" t="n"/>
      <c r="AA86" s="285" t="n"/>
      <c r="AB86" s="285" t="n"/>
      <c r="AC86" s="285" t="n"/>
      <c r="AD86" s="285" t="n"/>
      <c r="AE86" s="285" t="n"/>
      <c r="AF86" s="285" t="n"/>
      <c r="AG86" s="285" t="n"/>
      <c r="AH86" s="285" t="n"/>
      <c r="AI86" s="285" t="n"/>
      <c r="AJ86" s="285" t="n"/>
      <c r="AK86" s="285" t="n"/>
      <c r="AL86" s="285" t="n"/>
      <c r="AM86" s="285" t="n"/>
      <c r="AN86" s="285" t="n"/>
      <c r="AO86" s="285" t="n"/>
      <c r="AP86" s="285" t="n"/>
      <c r="AQ86" s="285" t="n"/>
      <c r="AR86" s="285" t="n"/>
      <c r="AS86" s="285" t="n"/>
      <c r="AT86" s="285" t="n"/>
      <c r="AU86" s="285" t="n"/>
      <c r="AV86" s="285" t="n"/>
      <c r="AW86" s="285" t="n"/>
      <c r="AX86" s="285" t="n"/>
      <c r="AY86" s="285" t="n"/>
      <c r="AZ86" s="285" t="n"/>
      <c r="BA86" s="285" t="n"/>
      <c r="BC86" s="285" t="n"/>
      <c r="BD86" s="285" t="n"/>
      <c r="BE86" s="285" t="n"/>
      <c r="BF86" s="285" t="n"/>
      <c r="BG86" s="285" t="n"/>
      <c r="BH86" s="285" t="n"/>
      <c r="BI86" s="285" t="n"/>
      <c r="BJ86" s="285" t="n"/>
      <c r="BK86" s="285" t="n"/>
      <c r="BL86" s="285" t="n"/>
      <c r="BM86" s="285" t="n"/>
      <c r="BN86" s="285" t="n"/>
      <c r="BO86" s="285" t="n"/>
      <c r="BP86" s="285" t="n"/>
      <c r="BQ86" s="285" t="n"/>
      <c r="BR86" s="285" t="n"/>
      <c r="BS86" s="285" t="n"/>
      <c r="BT86" s="285" t="n"/>
      <c r="BU86" s="285" t="n"/>
      <c r="BV86" s="285" t="n"/>
      <c r="BW86" s="285" t="n"/>
      <c r="BX86" s="285" t="n"/>
      <c r="BY86" s="285" t="n"/>
      <c r="BZ86" s="285" t="n"/>
      <c r="CA86" s="285" t="n"/>
      <c r="CB86" s="285" t="n"/>
      <c r="CC86" s="285" t="n"/>
      <c r="CD86" s="285" t="n"/>
      <c r="CE86" s="285" t="n"/>
      <c r="CF86" s="285" t="n"/>
      <c r="CG86" s="285" t="n"/>
      <c r="CH86" s="285" t="n"/>
      <c r="CI86" s="285" t="n"/>
      <c r="CJ86" s="285" t="n"/>
      <c r="CK86" s="285" t="n"/>
      <c r="CL86" s="285" t="n"/>
      <c r="CM86" s="285" t="n"/>
      <c r="CN86" s="285" t="n"/>
      <c r="CO86" s="285" t="n"/>
      <c r="CP86" s="285" t="n"/>
      <c r="CQ86" s="285" t="n"/>
      <c r="CR86" s="285" t="n"/>
      <c r="CS86" s="285" t="n"/>
      <c r="CT86" s="285" t="n"/>
      <c r="CU86" s="285" t="n"/>
      <c r="CV86" s="285" t="n"/>
      <c r="CW86" s="285" t="n"/>
    </row>
    <row r="87" ht="15" customFormat="1" customHeight="1" s="315">
      <c r="A87" s="36" t="n"/>
      <c r="B87" s="451" t="n"/>
      <c r="C87" s="19" t="n"/>
      <c r="D87" s="283" t="n"/>
      <c r="E87" s="292" t="n"/>
      <c r="F87" s="292" t="n"/>
      <c r="G87" s="292" t="n"/>
      <c r="H87" s="402" t="n"/>
      <c r="I87" s="402" t="n"/>
      <c r="J87" s="444" t="n"/>
      <c r="K87" s="283" t="n"/>
      <c r="L87" s="283" t="n"/>
      <c r="M87" s="283" t="n"/>
      <c r="N87" s="283" t="n"/>
      <c r="O87" s="283" t="n"/>
      <c r="P87" s="283" t="n"/>
      <c r="Q87" s="283" t="n"/>
      <c r="R87" s="283" t="n"/>
      <c r="S87" s="283" t="n"/>
      <c r="T87" s="283" t="n"/>
      <c r="U87" s="283" t="n"/>
      <c r="V87" s="283" t="n"/>
      <c r="W87" s="283" t="n"/>
      <c r="X87" s="283" t="n"/>
      <c r="Y87" s="283" t="n"/>
      <c r="Z87" s="283" t="n"/>
      <c r="AA87" s="283" t="n"/>
      <c r="AB87" s="283" t="n"/>
      <c r="AC87" s="283" t="n"/>
      <c r="AD87" s="283" t="n"/>
      <c r="AE87" s="283" t="n"/>
      <c r="AF87" s="283" t="n"/>
      <c r="AG87" s="283" t="n"/>
      <c r="AH87" s="283" t="n"/>
      <c r="AI87" s="283" t="n"/>
      <c r="AJ87" s="283" t="n"/>
      <c r="AK87" s="283" t="n"/>
      <c r="AL87" s="283" t="n"/>
      <c r="AM87" s="283" t="n"/>
      <c r="AN87" s="283" t="n"/>
      <c r="AO87" s="283" t="n"/>
      <c r="AP87" s="283" t="n"/>
      <c r="AQ87" s="283" t="n"/>
      <c r="AR87" s="283" t="n"/>
      <c r="AS87" s="283" t="n"/>
      <c r="AT87" s="283" t="n"/>
      <c r="AU87" s="283" t="n"/>
      <c r="AV87" s="283" t="n"/>
      <c r="AW87" s="283" t="n"/>
      <c r="AX87" s="283" t="n"/>
      <c r="AY87" s="283" t="n"/>
      <c r="AZ87" s="283" t="n"/>
      <c r="BA87" s="283" t="n"/>
      <c r="BC87" s="283" t="n"/>
      <c r="BD87" s="283" t="n"/>
      <c r="BE87" s="283" t="n"/>
      <c r="BF87" s="283" t="n"/>
      <c r="BG87" s="283" t="n"/>
      <c r="BH87" s="283" t="n"/>
      <c r="BI87" s="283" t="n"/>
      <c r="BJ87" s="283" t="n"/>
      <c r="BK87" s="283" t="n"/>
      <c r="BL87" s="283" t="n"/>
      <c r="BM87" s="283" t="n"/>
      <c r="BN87" s="283" t="n"/>
      <c r="BO87" s="283" t="n"/>
      <c r="BP87" s="283" t="n"/>
      <c r="BQ87" s="283" t="n"/>
      <c r="BR87" s="283" t="n"/>
      <c r="BS87" s="283" t="n"/>
      <c r="BT87" s="283" t="n"/>
      <c r="BU87" s="283" t="n"/>
      <c r="BV87" s="283" t="n"/>
      <c r="BW87" s="283" t="n"/>
      <c r="BX87" s="283" t="n"/>
      <c r="BY87" s="283" t="n"/>
      <c r="BZ87" s="283" t="n"/>
      <c r="CA87" s="283" t="n"/>
      <c r="CB87" s="283" t="n"/>
      <c r="CC87" s="283" t="n"/>
      <c r="CD87" s="283" t="n"/>
      <c r="CE87" s="283" t="n"/>
      <c r="CF87" s="283" t="n"/>
      <c r="CG87" s="283" t="n"/>
      <c r="CH87" s="283" t="n"/>
      <c r="CI87" s="283" t="n"/>
      <c r="CJ87" s="283" t="n"/>
      <c r="CK87" s="283" t="n"/>
      <c r="CL87" s="283" t="n"/>
      <c r="CM87" s="283" t="n"/>
      <c r="CN87" s="283" t="n"/>
      <c r="CO87" s="283" t="n"/>
      <c r="CP87" s="283" t="n"/>
      <c r="CQ87" s="283" t="n"/>
      <c r="CR87" s="283" t="n"/>
      <c r="CS87" s="283" t="n"/>
      <c r="CT87" s="283" t="n"/>
      <c r="CU87" s="283" t="n"/>
      <c r="CV87" s="283" t="n"/>
      <c r="CW87" s="283" t="n"/>
    </row>
    <row r="88" ht="15" customFormat="1" customHeight="1" s="315">
      <c r="A88" s="36" t="n"/>
      <c r="B88" s="451" t="n"/>
      <c r="C88" s="19" t="n"/>
      <c r="D88" s="283" t="n"/>
      <c r="E88" s="454" t="n"/>
      <c r="F88" s="454" t="n"/>
      <c r="G88" s="454" t="n"/>
      <c r="H88" s="454" t="n"/>
      <c r="I88" s="454" t="n"/>
      <c r="J88" s="444" t="n"/>
      <c r="K88" s="283" t="n"/>
      <c r="L88" s="283" t="n"/>
      <c r="M88" s="283" t="n"/>
      <c r="N88" s="283" t="n"/>
      <c r="O88" s="283" t="n"/>
      <c r="P88" s="283" t="n"/>
      <c r="Q88" s="283" t="n"/>
      <c r="R88" s="283" t="n"/>
      <c r="S88" s="283" t="n"/>
      <c r="T88" s="283" t="n"/>
      <c r="U88" s="283" t="n"/>
      <c r="V88" s="283" t="n"/>
      <c r="W88" s="283" t="n"/>
      <c r="X88" s="283" t="n"/>
      <c r="Y88" s="283" t="n"/>
      <c r="Z88" s="283" t="n"/>
      <c r="AA88" s="283" t="n"/>
      <c r="AB88" s="283" t="n"/>
      <c r="AC88" s="283" t="n"/>
      <c r="AD88" s="283" t="n"/>
      <c r="AE88" s="283" t="n"/>
      <c r="AF88" s="283" t="n"/>
      <c r="AG88" s="283" t="n"/>
      <c r="AH88" s="283" t="n"/>
      <c r="AI88" s="283" t="n"/>
      <c r="AJ88" s="283" t="n"/>
      <c r="AK88" s="283" t="n"/>
      <c r="AL88" s="283" t="n"/>
      <c r="AM88" s="283" t="n"/>
      <c r="AN88" s="283" t="n"/>
      <c r="AO88" s="283" t="n"/>
      <c r="AP88" s="283" t="n"/>
      <c r="AQ88" s="283" t="n"/>
      <c r="AR88" s="283" t="n"/>
      <c r="AS88" s="283" t="n"/>
      <c r="AT88" s="283" t="n"/>
      <c r="AU88" s="283" t="n"/>
      <c r="AV88" s="283" t="n"/>
      <c r="AW88" s="283" t="n"/>
      <c r="AX88" s="283" t="n"/>
      <c r="AY88" s="283" t="n"/>
      <c r="AZ88" s="283" t="n"/>
      <c r="BA88" s="283" t="n"/>
      <c r="BC88" s="283" t="n"/>
      <c r="BD88" s="283" t="n"/>
      <c r="BE88" s="283" t="n"/>
      <c r="BF88" s="283" t="n"/>
      <c r="BG88" s="283" t="n"/>
      <c r="BH88" s="283" t="n"/>
      <c r="BI88" s="283" t="n"/>
      <c r="BJ88" s="283" t="n"/>
      <c r="BK88" s="283" t="n"/>
      <c r="BL88" s="283" t="n"/>
      <c r="BM88" s="283" t="n"/>
      <c r="BN88" s="283" t="n"/>
      <c r="BO88" s="283" t="n"/>
      <c r="BP88" s="283" t="n"/>
      <c r="BQ88" s="283" t="n"/>
      <c r="BR88" s="283" t="n"/>
      <c r="BS88" s="283" t="n"/>
      <c r="BT88" s="283" t="n"/>
      <c r="BU88" s="283" t="n"/>
      <c r="BV88" s="283" t="n"/>
      <c r="BW88" s="283" t="n"/>
      <c r="BX88" s="283" t="n"/>
      <c r="BY88" s="283" t="n"/>
      <c r="BZ88" s="283" t="n"/>
      <c r="CA88" s="283" t="n"/>
      <c r="CB88" s="283" t="n"/>
      <c r="CC88" s="283" t="n"/>
      <c r="CD88" s="283" t="n"/>
      <c r="CE88" s="283" t="n"/>
      <c r="CF88" s="283" t="n"/>
      <c r="CG88" s="283" t="n"/>
      <c r="CH88" s="283" t="n"/>
      <c r="CI88" s="283" t="n"/>
      <c r="CJ88" s="283" t="n"/>
      <c r="CK88" s="283" t="n"/>
      <c r="CL88" s="283" t="n"/>
      <c r="CM88" s="283" t="n"/>
      <c r="CN88" s="283" t="n"/>
      <c r="CO88" s="283" t="n"/>
      <c r="CP88" s="283" t="n"/>
      <c r="CQ88" s="283" t="n"/>
      <c r="CR88" s="283" t="n"/>
      <c r="CS88" s="283" t="n"/>
      <c r="CT88" s="283" t="n"/>
      <c r="CU88" s="283" t="n"/>
      <c r="CV88" s="283" t="n"/>
      <c r="CW88" s="283" t="n"/>
    </row>
    <row r="89" ht="15" customFormat="1" customHeight="1" s="315">
      <c r="B89" s="451" t="n"/>
      <c r="C89" s="19" t="n"/>
      <c r="D89" s="283" t="n"/>
      <c r="E89" s="454" t="n"/>
      <c r="F89" s="454" t="n"/>
      <c r="G89" s="454" t="n"/>
      <c r="H89" s="454" t="n"/>
      <c r="I89" s="454" t="n"/>
      <c r="J89" s="444" t="n"/>
      <c r="K89" s="283" t="n"/>
      <c r="L89" s="283" t="n"/>
      <c r="M89" s="283" t="n"/>
      <c r="N89" s="283" t="n"/>
      <c r="O89" s="283" t="n"/>
      <c r="P89" s="283" t="n"/>
      <c r="Q89" s="283" t="n"/>
      <c r="R89" s="283" t="n"/>
      <c r="S89" s="283" t="n"/>
      <c r="T89" s="283" t="n"/>
      <c r="U89" s="283" t="n"/>
      <c r="V89" s="283" t="n"/>
      <c r="W89" s="283" t="n"/>
      <c r="X89" s="283" t="n"/>
      <c r="Y89" s="283" t="n"/>
      <c r="Z89" s="283" t="n"/>
      <c r="AA89" s="283" t="n"/>
      <c r="AB89" s="283" t="n"/>
      <c r="AC89" s="283" t="n"/>
      <c r="AD89" s="283" t="n"/>
      <c r="AE89" s="283" t="n"/>
      <c r="AF89" s="283" t="n"/>
      <c r="AG89" s="283" t="n"/>
      <c r="AH89" s="283" t="n"/>
      <c r="AI89" s="283" t="n"/>
      <c r="AJ89" s="283" t="n"/>
      <c r="AK89" s="283" t="n"/>
      <c r="AL89" s="283" t="n"/>
      <c r="AM89" s="283" t="n"/>
      <c r="AN89" s="283" t="n"/>
      <c r="AO89" s="283" t="n"/>
      <c r="AP89" s="283" t="n"/>
      <c r="AQ89" s="283" t="n"/>
      <c r="AR89" s="283" t="n"/>
      <c r="AS89" s="283" t="n"/>
      <c r="AT89" s="283" t="n"/>
      <c r="AU89" s="283" t="n"/>
      <c r="AV89" s="283" t="n"/>
      <c r="AW89" s="283" t="n"/>
      <c r="AX89" s="283" t="n"/>
      <c r="AY89" s="283" t="n"/>
      <c r="AZ89" s="283" t="n"/>
      <c r="BA89" s="283" t="n"/>
      <c r="BC89" s="283" t="n"/>
      <c r="BD89" s="283" t="n"/>
      <c r="BE89" s="283" t="n"/>
      <c r="BF89" s="283" t="n"/>
      <c r="BG89" s="283" t="n"/>
      <c r="BH89" s="283" t="n"/>
      <c r="BI89" s="283" t="n"/>
      <c r="BJ89" s="283" t="n"/>
      <c r="BK89" s="283" t="n"/>
      <c r="BL89" s="283" t="n"/>
      <c r="BM89" s="283" t="n"/>
      <c r="BN89" s="283" t="n"/>
      <c r="BO89" s="283" t="n"/>
      <c r="BP89" s="283" t="n"/>
      <c r="BQ89" s="283" t="n"/>
      <c r="BR89" s="283" t="n"/>
      <c r="BS89" s="283" t="n"/>
      <c r="BT89" s="283" t="n"/>
      <c r="BU89" s="283" t="n"/>
      <c r="BV89" s="283" t="n"/>
      <c r="BW89" s="283" t="n"/>
      <c r="BX89" s="283" t="n"/>
      <c r="BY89" s="283" t="n"/>
      <c r="BZ89" s="283" t="n"/>
      <c r="CA89" s="283" t="n"/>
      <c r="CB89" s="283" t="n"/>
      <c r="CC89" s="283" t="n"/>
      <c r="CD89" s="283" t="n"/>
      <c r="CE89" s="283" t="n"/>
      <c r="CF89" s="283" t="n"/>
      <c r="CG89" s="283" t="n"/>
      <c r="CH89" s="283" t="n"/>
      <c r="CI89" s="283" t="n"/>
      <c r="CJ89" s="283" t="n"/>
      <c r="CK89" s="283" t="n"/>
      <c r="CL89" s="283" t="n"/>
      <c r="CM89" s="283" t="n"/>
      <c r="CN89" s="283" t="n"/>
      <c r="CO89" s="283" t="n"/>
      <c r="CP89" s="283" t="n"/>
      <c r="CQ89" s="283" t="n"/>
      <c r="CR89" s="283" t="n"/>
      <c r="CS89" s="283" t="n"/>
      <c r="CT89" s="283" t="n"/>
      <c r="CU89" s="283" t="n"/>
      <c r="CV89" s="283" t="n"/>
      <c r="CW89" s="283" t="n"/>
    </row>
    <row r="90" ht="15" customFormat="1" customHeight="1" s="315">
      <c r="B90" s="451" t="n"/>
      <c r="C90" s="37" t="n"/>
      <c r="D90" s="283" t="n"/>
      <c r="E90" s="454" t="n"/>
      <c r="F90" s="454" t="n"/>
      <c r="G90" s="454" t="n"/>
      <c r="H90" s="454" t="n"/>
      <c r="I90" s="454" t="n"/>
      <c r="J90" s="444" t="n"/>
      <c r="K90" s="283" t="n"/>
      <c r="L90" s="283" t="n"/>
      <c r="M90" s="283" t="n"/>
      <c r="N90" s="283" t="n"/>
      <c r="O90" s="283" t="n"/>
      <c r="P90" s="283" t="n"/>
      <c r="Q90" s="283" t="n"/>
      <c r="R90" s="283" t="n"/>
      <c r="S90" s="283" t="n"/>
      <c r="T90" s="283" t="n"/>
      <c r="U90" s="283" t="n"/>
      <c r="V90" s="283" t="n"/>
      <c r="W90" s="283" t="n"/>
      <c r="X90" s="283" t="n"/>
      <c r="Y90" s="283" t="n"/>
      <c r="Z90" s="283" t="n"/>
      <c r="AA90" s="283" t="n"/>
      <c r="AB90" s="283" t="n"/>
      <c r="AC90" s="283" t="n"/>
      <c r="AD90" s="283" t="n"/>
      <c r="AE90" s="283" t="n"/>
      <c r="AF90" s="283" t="n"/>
      <c r="AG90" s="283" t="n"/>
      <c r="AH90" s="283" t="n"/>
      <c r="AI90" s="283" t="n"/>
      <c r="AJ90" s="283" t="n"/>
      <c r="AK90" s="283" t="n"/>
      <c r="AL90" s="283" t="n"/>
      <c r="AM90" s="283" t="n"/>
      <c r="AN90" s="283" t="n"/>
      <c r="AO90" s="283" t="n"/>
      <c r="AP90" s="283" t="n"/>
      <c r="AQ90" s="283" t="n"/>
      <c r="AR90" s="283" t="n"/>
      <c r="AS90" s="283" t="n"/>
      <c r="AT90" s="283" t="n"/>
      <c r="AU90" s="283" t="n"/>
      <c r="AV90" s="283" t="n"/>
      <c r="AW90" s="283" t="n"/>
      <c r="AX90" s="283" t="n"/>
      <c r="AY90" s="283" t="n"/>
      <c r="AZ90" s="283" t="n"/>
      <c r="BA90" s="283" t="n"/>
      <c r="BC90" s="283" t="n"/>
      <c r="BD90" s="283" t="n"/>
      <c r="BE90" s="283" t="n"/>
      <c r="BF90" s="283" t="n"/>
      <c r="BG90" s="283" t="n"/>
      <c r="BH90" s="283" t="n"/>
      <c r="BI90" s="283" t="n"/>
      <c r="BJ90" s="283" t="n"/>
      <c r="BK90" s="283" t="n"/>
      <c r="BL90" s="283" t="n"/>
      <c r="BM90" s="283" t="n"/>
      <c r="BN90" s="283" t="n"/>
      <c r="BO90" s="283" t="n"/>
      <c r="BP90" s="283" t="n"/>
      <c r="BQ90" s="283" t="n"/>
      <c r="BR90" s="283" t="n"/>
      <c r="BS90" s="283" t="n"/>
      <c r="BT90" s="283" t="n"/>
      <c r="BU90" s="283" t="n"/>
      <c r="BV90" s="283" t="n"/>
      <c r="BW90" s="283" t="n"/>
      <c r="BX90" s="283" t="n"/>
      <c r="BY90" s="283" t="n"/>
      <c r="BZ90" s="283" t="n"/>
      <c r="CA90" s="283" t="n"/>
      <c r="CB90" s="283" t="n"/>
      <c r="CC90" s="283" t="n"/>
      <c r="CD90" s="283" t="n"/>
      <c r="CE90" s="283" t="n"/>
      <c r="CF90" s="283" t="n"/>
      <c r="CG90" s="283" t="n"/>
      <c r="CH90" s="283" t="n"/>
      <c r="CI90" s="283" t="n"/>
      <c r="CJ90" s="283" t="n"/>
      <c r="CK90" s="283" t="n"/>
      <c r="CL90" s="283" t="n"/>
      <c r="CM90" s="283" t="n"/>
      <c r="CN90" s="283" t="n"/>
      <c r="CO90" s="283" t="n"/>
      <c r="CP90" s="283" t="n"/>
      <c r="CQ90" s="283" t="n"/>
      <c r="CR90" s="283" t="n"/>
      <c r="CS90" s="283" t="n"/>
      <c r="CT90" s="283" t="n"/>
      <c r="CU90" s="283" t="n"/>
      <c r="CV90" s="283" t="n"/>
      <c r="CW90" s="283" t="n"/>
    </row>
    <row r="91" ht="10.15" customFormat="1" customHeight="1" s="315">
      <c r="B91" s="451" t="n"/>
      <c r="C91" s="19" t="n"/>
      <c r="D91" s="283" t="n"/>
      <c r="E91" s="454" t="n"/>
      <c r="F91" s="454" t="n"/>
      <c r="G91" s="454" t="n"/>
      <c r="H91" s="454" t="n"/>
      <c r="I91" s="454" t="n"/>
      <c r="J91" s="444" t="n"/>
      <c r="K91" s="283" t="n"/>
      <c r="L91" s="283" t="n"/>
      <c r="M91" s="283" t="n"/>
      <c r="N91" s="283" t="n"/>
      <c r="O91" s="283" t="n"/>
      <c r="P91" s="283" t="n"/>
      <c r="Q91" s="283" t="n"/>
      <c r="R91" s="283" t="n"/>
      <c r="S91" s="283" t="n"/>
      <c r="T91" s="283" t="n"/>
      <c r="U91" s="283" t="n"/>
      <c r="V91" s="283" t="n"/>
      <c r="W91" s="283" t="n"/>
      <c r="X91" s="283" t="n"/>
      <c r="Y91" s="283" t="n"/>
      <c r="Z91" s="283" t="n"/>
      <c r="AA91" s="283" t="n"/>
      <c r="AB91" s="283" t="n"/>
      <c r="AC91" s="283" t="n"/>
      <c r="AD91" s="283" t="n"/>
      <c r="AE91" s="283" t="n"/>
      <c r="AF91" s="283" t="n"/>
      <c r="AG91" s="283" t="n"/>
      <c r="AH91" s="283" t="n"/>
      <c r="AI91" s="283" t="n"/>
      <c r="AJ91" s="283" t="n"/>
      <c r="AK91" s="283" t="n"/>
      <c r="AL91" s="283" t="n"/>
      <c r="AM91" s="283" t="n"/>
      <c r="AN91" s="283" t="n"/>
      <c r="AO91" s="283" t="n"/>
      <c r="AP91" s="283" t="n"/>
      <c r="AQ91" s="283" t="n"/>
      <c r="AR91" s="283" t="n"/>
      <c r="AS91" s="283" t="n"/>
      <c r="AT91" s="283" t="n"/>
      <c r="AU91" s="283" t="n"/>
      <c r="AV91" s="283" t="n"/>
      <c r="AW91" s="283" t="n"/>
      <c r="AX91" s="283" t="n"/>
      <c r="AY91" s="283" t="n"/>
      <c r="AZ91" s="283" t="n"/>
      <c r="BA91" s="283" t="n"/>
      <c r="BC91" s="283" t="n"/>
      <c r="BD91" s="283" t="n"/>
      <c r="BE91" s="283" t="n"/>
      <c r="BF91" s="283" t="n"/>
      <c r="BG91" s="283" t="n"/>
      <c r="BH91" s="283" t="n"/>
      <c r="BI91" s="283" t="n"/>
      <c r="BJ91" s="283" t="n"/>
      <c r="BK91" s="283" t="n"/>
      <c r="BL91" s="283" t="n"/>
      <c r="BM91" s="283" t="n"/>
      <c r="BN91" s="283" t="n"/>
      <c r="BO91" s="283" t="n"/>
      <c r="BP91" s="283" t="n"/>
      <c r="BQ91" s="283" t="n"/>
      <c r="BR91" s="283" t="n"/>
      <c r="BS91" s="283" t="n"/>
      <c r="BT91" s="283" t="n"/>
      <c r="BU91" s="283" t="n"/>
      <c r="BV91" s="283" t="n"/>
      <c r="BW91" s="283" t="n"/>
      <c r="BX91" s="283" t="n"/>
      <c r="BY91" s="283" t="n"/>
      <c r="BZ91" s="283" t="n"/>
      <c r="CA91" s="283" t="n"/>
      <c r="CB91" s="283" t="n"/>
      <c r="CC91" s="283" t="n"/>
      <c r="CD91" s="283" t="n"/>
      <c r="CE91" s="283" t="n"/>
      <c r="CF91" s="283" t="n"/>
      <c r="CG91" s="283" t="n"/>
      <c r="CH91" s="283" t="n"/>
      <c r="CI91" s="283" t="n"/>
      <c r="CJ91" s="283" t="n"/>
      <c r="CK91" s="283" t="n"/>
      <c r="CL91" s="283" t="n"/>
      <c r="CM91" s="283" t="n"/>
      <c r="CN91" s="283" t="n"/>
      <c r="CO91" s="283" t="n"/>
      <c r="CP91" s="283" t="n"/>
      <c r="CQ91" s="283" t="n"/>
      <c r="CR91" s="283" t="n"/>
      <c r="CS91" s="283" t="n"/>
      <c r="CT91" s="283" t="n"/>
      <c r="CU91" s="283" t="n"/>
      <c r="CV91" s="283" t="n"/>
      <c r="CW91" s="283" t="n"/>
    </row>
    <row r="92">
      <c r="E92" s="454" t="n"/>
      <c r="F92" s="454" t="n"/>
      <c r="G92" s="454" t="n"/>
      <c r="H92" s="454" t="n"/>
      <c r="I92" s="454" t="n"/>
      <c r="J92" s="444" t="n"/>
      <c r="K92" s="283" t="n"/>
      <c r="L92" s="283" t="n"/>
      <c r="M92" s="283" t="n"/>
      <c r="N92" s="283" t="n"/>
    </row>
    <row r="93">
      <c r="G93" s="454" t="n"/>
      <c r="H93" s="454" t="n"/>
      <c r="I93" s="454" t="n"/>
      <c r="J93" s="444" t="n"/>
      <c r="K93" s="283" t="n"/>
      <c r="L93" s="283" t="n"/>
      <c r="M93" s="283" t="n"/>
      <c r="N93" s="283" t="n"/>
    </row>
    <row r="94">
      <c r="E94" s="454" t="n"/>
      <c r="F94" s="454" t="n"/>
      <c r="G94" s="454" t="n"/>
      <c r="H94" s="454" t="n"/>
      <c r="I94" s="454" t="n"/>
      <c r="J94" s="444" t="n"/>
      <c r="K94" s="283" t="n"/>
      <c r="L94" s="283" t="n"/>
      <c r="M94" s="283" t="n"/>
      <c r="N94" s="283" t="n"/>
    </row>
    <row r="95">
      <c r="E95" s="454" t="n"/>
      <c r="F95" s="454" t="n"/>
      <c r="G95" s="454" t="n"/>
      <c r="H95" s="454" t="n"/>
      <c r="I95" s="454" t="n"/>
      <c r="J95" s="444" t="n"/>
      <c r="K95" s="283" t="n"/>
      <c r="L95" s="283" t="n"/>
      <c r="M95" s="283" t="n"/>
      <c r="N95" s="283" t="n"/>
    </row>
    <row r="96">
      <c r="E96" s="454" t="n"/>
      <c r="F96" s="454" t="n"/>
      <c r="G96" s="454" t="n"/>
      <c r="H96" s="454" t="n"/>
      <c r="I96" s="454" t="n"/>
      <c r="J96" s="444" t="n"/>
      <c r="K96" s="283" t="n"/>
      <c r="L96" s="283" t="n"/>
      <c r="M96" s="283" t="n"/>
      <c r="N96" s="283" t="n"/>
    </row>
    <row r="97">
      <c r="E97" s="454" t="n"/>
      <c r="F97" s="454" t="n"/>
      <c r="G97" s="454" t="n"/>
      <c r="H97" s="454" t="n"/>
      <c r="I97" s="454" t="n"/>
      <c r="J97" s="444" t="n"/>
      <c r="K97" s="283" t="n"/>
      <c r="L97" s="283" t="n"/>
      <c r="M97" s="283" t="n"/>
      <c r="N97" s="283" t="n"/>
    </row>
    <row r="98">
      <c r="E98" s="454" t="n"/>
      <c r="F98" s="454" t="n"/>
      <c r="G98" s="454" t="n"/>
      <c r="H98" s="454" t="n"/>
      <c r="I98" s="454" t="n"/>
      <c r="J98" s="444" t="n"/>
      <c r="K98" s="283" t="n"/>
      <c r="L98" s="283" t="n"/>
      <c r="M98" s="283" t="n"/>
      <c r="N98" s="283" t="n"/>
    </row>
    <row r="99">
      <c r="E99" s="454" t="n"/>
      <c r="F99" s="454" t="n"/>
      <c r="G99" s="454" t="n"/>
      <c r="H99" s="454" t="n"/>
      <c r="I99" s="454" t="n"/>
      <c r="J99" s="444" t="n"/>
      <c r="K99" s="283" t="n"/>
      <c r="L99" s="283" t="n"/>
      <c r="M99" s="283" t="n"/>
      <c r="N99" s="283" t="n"/>
    </row>
    <row r="100">
      <c r="G100" s="454" t="n"/>
      <c r="H100" s="454" t="n"/>
      <c r="I100" s="454" t="n"/>
      <c r="J100" s="444" t="n"/>
      <c r="K100" s="283" t="n"/>
      <c r="L100" s="283" t="n"/>
      <c r="M100" s="283" t="n"/>
      <c r="N100" s="283" t="n"/>
    </row>
    <row r="101">
      <c r="G101" s="454" t="n"/>
      <c r="H101" s="454" t="n"/>
      <c r="I101" s="454" t="n"/>
      <c r="J101" s="444" t="n"/>
      <c r="K101" s="283" t="n"/>
      <c r="L101" s="283" t="n"/>
      <c r="M101" s="283" t="n"/>
      <c r="N101" s="283" t="n"/>
    </row>
    <row r="102">
      <c r="G102" s="454" t="n"/>
      <c r="H102" s="454" t="n"/>
      <c r="I102" s="454" t="n"/>
      <c r="J102" s="444" t="n"/>
      <c r="K102" s="283" t="n"/>
      <c r="L102" s="283" t="n"/>
      <c r="M102" s="283" t="n"/>
      <c r="N102" s="283" t="n"/>
    </row>
    <row r="103">
      <c r="G103" s="454" t="n"/>
      <c r="H103" s="454" t="n"/>
      <c r="I103" s="454" t="n"/>
      <c r="J103" s="444" t="n"/>
      <c r="K103" s="283" t="n"/>
      <c r="L103" s="283" t="n"/>
      <c r="M103" s="283" t="n"/>
      <c r="N103" s="283" t="n"/>
    </row>
    <row r="104">
      <c r="G104" s="454" t="n"/>
      <c r="H104" s="454" t="n"/>
      <c r="I104" s="454" t="n"/>
      <c r="J104" s="444" t="n"/>
      <c r="K104" s="283" t="n"/>
      <c r="L104" s="283" t="n"/>
      <c r="M104" s="283" t="n"/>
      <c r="N104" s="283" t="n"/>
    </row>
    <row r="105">
      <c r="G105" s="454" t="n"/>
      <c r="H105" s="454" t="n"/>
      <c r="I105" s="454" t="n"/>
      <c r="J105" s="444" t="n"/>
      <c r="K105" s="283" t="n"/>
      <c r="L105" s="283" t="n"/>
      <c r="M105" s="283" t="n"/>
      <c r="N105" s="283" t="n"/>
    </row>
    <row r="106">
      <c r="G106" s="454" t="n"/>
      <c r="H106" s="454" t="n"/>
      <c r="I106" s="454" t="n"/>
      <c r="J106" s="444" t="n"/>
      <c r="K106" s="283" t="n"/>
      <c r="L106" s="283" t="n"/>
      <c r="M106" s="283" t="n"/>
      <c r="N106" s="283" t="n"/>
    </row>
    <row r="107">
      <c r="G107" s="454" t="n"/>
      <c r="H107" s="454" t="n"/>
      <c r="I107" s="454" t="n"/>
      <c r="J107" s="444" t="n"/>
      <c r="K107" s="283" t="n"/>
      <c r="L107" s="283" t="n"/>
      <c r="M107" s="283" t="n"/>
      <c r="N107" s="283" t="n"/>
    </row>
    <row r="108">
      <c r="E108" s="454" t="n"/>
      <c r="F108" s="454" t="n"/>
      <c r="G108" s="454" t="n"/>
      <c r="H108" s="454" t="n"/>
      <c r="I108" s="454" t="n"/>
      <c r="J108" s="444" t="n"/>
      <c r="K108" s="283" t="n"/>
      <c r="L108" s="283" t="n"/>
      <c r="M108" s="283" t="n"/>
      <c r="N108" s="283" t="n"/>
    </row>
    <row r="109">
      <c r="E109" s="454" t="n"/>
      <c r="F109" s="454" t="n"/>
      <c r="G109" s="454" t="n"/>
      <c r="H109" s="454" t="n"/>
      <c r="I109" s="454" t="n"/>
      <c r="J109" s="444" t="n"/>
      <c r="K109" s="283" t="n"/>
      <c r="L109" s="283" t="n"/>
      <c r="M109" s="283" t="n"/>
      <c r="N109" s="283" t="n"/>
    </row>
    <row r="110">
      <c r="G110" s="454" t="n"/>
      <c r="H110" s="454" t="n"/>
      <c r="I110" s="454" t="n"/>
      <c r="J110" s="444" t="n"/>
      <c r="K110" s="283" t="n"/>
      <c r="L110" s="283" t="n"/>
      <c r="M110" s="283" t="n"/>
      <c r="N110" s="283" t="n"/>
    </row>
    <row r="111">
      <c r="G111" s="454" t="n"/>
      <c r="H111" s="454" t="n"/>
      <c r="I111" s="454" t="n"/>
      <c r="J111" s="444" t="n"/>
      <c r="K111" s="283" t="n"/>
      <c r="L111" s="283" t="n"/>
      <c r="M111" s="283" t="n"/>
      <c r="N111" s="283" t="n"/>
    </row>
    <row r="112">
      <c r="G112" s="454" t="n"/>
      <c r="H112" s="454" t="n"/>
      <c r="I112" s="454" t="n"/>
      <c r="J112" s="444" t="n"/>
      <c r="K112" s="283" t="n"/>
      <c r="L112" s="283" t="n"/>
      <c r="M112" s="283" t="n"/>
      <c r="N112" s="283" t="n"/>
    </row>
    <row r="113">
      <c r="G113" s="454" t="n"/>
      <c r="H113" s="454" t="n"/>
      <c r="I113" s="454" t="n"/>
      <c r="J113" s="444" t="n"/>
      <c r="K113" s="283" t="n"/>
      <c r="L113" s="283" t="n"/>
      <c r="M113" s="283" t="n"/>
      <c r="N113" s="283" t="n"/>
    </row>
    <row r="114">
      <c r="G114" s="454" t="n"/>
      <c r="H114" s="454" t="n"/>
      <c r="I114" s="454" t="n"/>
      <c r="J114" s="444" t="n"/>
      <c r="K114" s="283" t="n"/>
      <c r="L114" s="283" t="n"/>
      <c r="M114" s="283" t="n"/>
      <c r="N114" s="283" t="n"/>
    </row>
    <row r="115">
      <c r="G115" s="454" t="n"/>
      <c r="H115" s="454" t="n"/>
      <c r="I115" s="454" t="n"/>
      <c r="J115" s="444" t="n"/>
      <c r="K115" s="283" t="n"/>
      <c r="L115" s="283" t="n"/>
      <c r="M115" s="283" t="n"/>
      <c r="N115" s="283" t="n"/>
    </row>
    <row r="116">
      <c r="G116" s="454" t="n"/>
      <c r="H116" s="454" t="n"/>
      <c r="I116" s="454" t="n"/>
      <c r="J116" s="444" t="n"/>
      <c r="K116" s="283" t="n"/>
      <c r="L116" s="283" t="n"/>
      <c r="M116" s="283" t="n"/>
      <c r="N116" s="283" t="n"/>
    </row>
    <row r="117">
      <c r="G117" s="454" t="n"/>
      <c r="H117" s="454" t="n"/>
      <c r="I117" s="454" t="n"/>
      <c r="J117" s="444" t="n"/>
      <c r="K117" s="283" t="n"/>
      <c r="L117" s="283" t="n"/>
      <c r="M117" s="283" t="n"/>
      <c r="N117" s="283" t="n"/>
    </row>
    <row r="118">
      <c r="E118" s="454" t="n"/>
      <c r="F118" s="454" t="n"/>
      <c r="G118" s="454" t="n"/>
      <c r="H118" s="454" t="n"/>
      <c r="I118" s="454" t="n"/>
      <c r="J118" s="444" t="n"/>
      <c r="K118" s="283" t="n"/>
      <c r="L118" s="283" t="n"/>
      <c r="M118" s="283" t="n"/>
      <c r="N118" s="283" t="n"/>
    </row>
    <row r="119">
      <c r="E119" s="454" t="n"/>
      <c r="F119" s="454" t="n"/>
      <c r="G119" s="454" t="n"/>
      <c r="H119" s="454" t="n"/>
      <c r="I119" s="454" t="n"/>
      <c r="J119" s="444" t="n"/>
      <c r="K119" s="283" t="n"/>
      <c r="L119" s="283" t="n"/>
      <c r="M119" s="283" t="n"/>
      <c r="N119" s="283" t="n"/>
    </row>
    <row r="120">
      <c r="G120" s="454" t="n"/>
      <c r="H120" s="454" t="n"/>
      <c r="I120" s="454" t="n"/>
      <c r="J120" s="444" t="n"/>
      <c r="K120" s="283" t="n"/>
      <c r="L120" s="283" t="n"/>
      <c r="M120" s="283" t="n"/>
      <c r="N120" s="283" t="n"/>
    </row>
    <row r="121">
      <c r="G121" s="454" t="n"/>
      <c r="H121" s="454" t="n"/>
      <c r="I121" s="454" t="n"/>
      <c r="J121" s="444" t="n"/>
      <c r="K121" s="283" t="n"/>
      <c r="L121" s="283" t="n"/>
      <c r="M121" s="283" t="n"/>
      <c r="N121" s="283" t="n"/>
    </row>
    <row r="122">
      <c r="G122" s="454" t="n"/>
      <c r="H122" s="454" t="n"/>
      <c r="I122" s="454" t="n"/>
      <c r="J122" s="444" t="n"/>
      <c r="K122" s="283" t="n"/>
      <c r="L122" s="283" t="n"/>
      <c r="M122" s="283" t="n"/>
      <c r="N122" s="283" t="n"/>
    </row>
    <row r="123">
      <c r="G123" s="454" t="n"/>
      <c r="H123" s="454" t="n"/>
      <c r="I123" s="454" t="n"/>
      <c r="J123" s="444" t="n"/>
      <c r="K123" s="283" t="n"/>
      <c r="L123" s="283" t="n"/>
      <c r="M123" s="283" t="n"/>
      <c r="N123" s="283" t="n"/>
    </row>
    <row r="124">
      <c r="G124" s="454" t="n"/>
      <c r="H124" s="454" t="n"/>
      <c r="I124" s="454" t="n"/>
      <c r="J124" s="444" t="n"/>
      <c r="K124" s="283" t="n"/>
      <c r="L124" s="283" t="n"/>
      <c r="M124" s="283" t="n"/>
      <c r="N124" s="283" t="n"/>
    </row>
    <row r="125">
      <c r="G125" s="454" t="n"/>
      <c r="H125" s="454" t="n"/>
      <c r="I125" s="454" t="n"/>
      <c r="J125" s="444" t="n"/>
      <c r="K125" s="283" t="n"/>
      <c r="L125" s="283" t="n"/>
      <c r="M125" s="283" t="n"/>
      <c r="N125" s="283" t="n"/>
    </row>
    <row r="126">
      <c r="G126" s="454" t="n"/>
      <c r="H126" s="454" t="n"/>
      <c r="I126" s="454" t="n"/>
      <c r="J126" s="444" t="n"/>
      <c r="K126" s="283" t="n"/>
      <c r="L126" s="283" t="n"/>
      <c r="M126" s="283" t="n"/>
      <c r="N126" s="283" t="n"/>
    </row>
    <row r="127">
      <c r="G127" s="454" t="n"/>
      <c r="H127" s="454" t="n"/>
      <c r="I127" s="454" t="n"/>
      <c r="J127" s="444" t="n"/>
      <c r="K127" s="283" t="n"/>
      <c r="L127" s="283" t="n"/>
      <c r="M127" s="283" t="n"/>
      <c r="N127" s="283" t="n"/>
    </row>
    <row r="128">
      <c r="E128" s="454" t="n"/>
      <c r="F128" s="454" t="n"/>
      <c r="G128" s="454" t="n"/>
      <c r="H128" s="454" t="n"/>
      <c r="I128" s="454" t="n"/>
      <c r="J128" s="444" t="n"/>
      <c r="K128" s="283" t="n"/>
      <c r="L128" s="283" t="n"/>
      <c r="M128" s="283" t="n"/>
      <c r="N128" s="283" t="n"/>
    </row>
    <row r="129">
      <c r="E129" s="454" t="n"/>
      <c r="F129" s="454" t="n"/>
      <c r="G129" s="454" t="n"/>
      <c r="H129" s="454" t="n"/>
      <c r="I129" s="454" t="n"/>
      <c r="J129" s="444" t="n"/>
      <c r="K129" s="283" t="n"/>
      <c r="L129" s="283" t="n"/>
      <c r="M129" s="283" t="n"/>
      <c r="N129" s="283" t="n"/>
    </row>
    <row r="130">
      <c r="G130" s="454" t="n"/>
      <c r="H130" s="454" t="n"/>
      <c r="I130" s="454" t="n"/>
      <c r="J130" s="444" t="n"/>
      <c r="K130" s="283" t="n"/>
      <c r="L130" s="283" t="n"/>
      <c r="M130" s="283" t="n"/>
      <c r="N130" s="283" t="n"/>
    </row>
    <row r="131">
      <c r="G131" s="454" t="n"/>
      <c r="H131" s="454" t="n"/>
      <c r="I131" s="454" t="n"/>
      <c r="J131" s="444" t="n"/>
      <c r="K131" s="283" t="n"/>
      <c r="L131" s="283" t="n"/>
      <c r="M131" s="283" t="n"/>
      <c r="N131" s="283" t="n"/>
    </row>
    <row r="132">
      <c r="G132" s="454" t="n"/>
      <c r="H132" s="454" t="n"/>
      <c r="I132" s="454" t="n"/>
      <c r="J132" s="444" t="n"/>
      <c r="K132" s="283" t="n"/>
      <c r="L132" s="283" t="n"/>
      <c r="M132" s="283" t="n"/>
      <c r="N132" s="283" t="n"/>
    </row>
    <row r="133">
      <c r="G133" s="454" t="n"/>
      <c r="H133" s="454" t="n"/>
      <c r="I133" s="454" t="n"/>
      <c r="J133" s="444" t="n"/>
      <c r="K133" s="283" t="n"/>
      <c r="L133" s="283" t="n"/>
      <c r="M133" s="283" t="n"/>
      <c r="N133" s="283" t="n"/>
    </row>
    <row r="134">
      <c r="G134" s="454" t="n"/>
      <c r="H134" s="454" t="n"/>
      <c r="I134" s="454" t="n"/>
      <c r="J134" s="444" t="n"/>
      <c r="K134" s="283" t="n"/>
      <c r="L134" s="283" t="n"/>
      <c r="M134" s="283" t="n"/>
      <c r="N134" s="283" t="n"/>
    </row>
    <row r="135">
      <c r="G135" s="454" t="n"/>
      <c r="H135" s="454" t="n"/>
      <c r="I135" s="454" t="n"/>
      <c r="J135" s="444" t="n"/>
      <c r="K135" s="283" t="n"/>
      <c r="L135" s="283" t="n"/>
      <c r="M135" s="283" t="n"/>
      <c r="N135" s="283" t="n"/>
    </row>
    <row r="136">
      <c r="G136" s="454" t="n"/>
      <c r="H136" s="454" t="n"/>
      <c r="I136" s="454" t="n"/>
      <c r="J136" s="444" t="n"/>
      <c r="K136" s="283" t="n"/>
      <c r="L136" s="283" t="n"/>
      <c r="M136" s="283" t="n"/>
      <c r="N136" s="283" t="n"/>
    </row>
    <row r="137">
      <c r="G137" s="454" t="n"/>
      <c r="H137" s="454" t="n"/>
      <c r="I137" s="454" t="n"/>
      <c r="J137" s="444" t="n"/>
      <c r="K137" s="283" t="n"/>
      <c r="L137" s="283" t="n"/>
      <c r="M137" s="283" t="n"/>
      <c r="N137" s="283" t="n"/>
    </row>
    <row r="138">
      <c r="E138" s="454" t="n"/>
      <c r="F138" s="454" t="n"/>
      <c r="G138" s="454" t="n"/>
      <c r="H138" s="454" t="n"/>
      <c r="I138" s="454" t="n"/>
      <c r="J138" s="444" t="n"/>
      <c r="K138" s="283" t="n"/>
      <c r="L138" s="283" t="n"/>
      <c r="M138" s="283" t="n"/>
      <c r="N138" s="283" t="n"/>
    </row>
    <row r="139">
      <c r="E139" s="454" t="n"/>
      <c r="F139" s="454" t="n"/>
      <c r="G139" s="454" t="n"/>
      <c r="H139" s="454" t="n"/>
      <c r="I139" s="454" t="n"/>
      <c r="J139" s="444" t="n"/>
      <c r="K139" s="283" t="n"/>
      <c r="L139" s="283" t="n"/>
      <c r="M139" s="283" t="n"/>
      <c r="N139" s="283" t="n"/>
    </row>
    <row r="140">
      <c r="G140" s="454" t="n"/>
      <c r="H140" s="454" t="n"/>
      <c r="I140" s="454" t="n"/>
      <c r="J140" s="444" t="n"/>
      <c r="K140" s="283" t="n"/>
      <c r="L140" s="283" t="n"/>
      <c r="M140" s="283" t="n"/>
      <c r="N140" s="283" t="n"/>
    </row>
    <row r="141">
      <c r="G141" s="454" t="n"/>
      <c r="H141" s="454" t="n"/>
      <c r="I141" s="454" t="n"/>
      <c r="J141" s="444" t="n"/>
      <c r="K141" s="283" t="n"/>
      <c r="L141" s="283" t="n"/>
      <c r="M141" s="283" t="n"/>
      <c r="N141" s="283" t="n"/>
    </row>
    <row r="142">
      <c r="G142" s="454" t="n"/>
      <c r="H142" s="454" t="n"/>
      <c r="I142" s="454" t="n"/>
      <c r="J142" s="444" t="n"/>
      <c r="K142" s="283" t="n"/>
      <c r="L142" s="283" t="n"/>
      <c r="M142" s="283" t="n"/>
      <c r="N142" s="283" t="n"/>
    </row>
    <row r="143">
      <c r="G143" s="454" t="n"/>
      <c r="H143" s="454" t="n"/>
      <c r="I143" s="454" t="n"/>
      <c r="J143" s="444" t="n"/>
      <c r="K143" s="283" t="n"/>
      <c r="L143" s="283" t="n"/>
      <c r="M143" s="283" t="n"/>
      <c r="N143" s="283" t="n"/>
    </row>
    <row r="144">
      <c r="G144" s="454" t="n"/>
      <c r="H144" s="454" t="n"/>
      <c r="I144" s="454" t="n"/>
      <c r="J144" s="444" t="n"/>
      <c r="K144" s="283" t="n"/>
      <c r="L144" s="283" t="n"/>
      <c r="M144" s="283" t="n"/>
      <c r="N144" s="283" t="n"/>
    </row>
    <row r="145">
      <c r="G145" s="454" t="n"/>
      <c r="H145" s="454" t="n"/>
      <c r="I145" s="454" t="n"/>
      <c r="J145" s="444" t="n"/>
      <c r="K145" s="283" t="n"/>
      <c r="L145" s="283" t="n"/>
      <c r="M145" s="283" t="n"/>
      <c r="N145" s="283" t="n"/>
    </row>
    <row r="146">
      <c r="G146" s="454" t="n"/>
      <c r="H146" s="454" t="n"/>
      <c r="I146" s="454" t="n"/>
      <c r="J146" s="444" t="n"/>
      <c r="K146" s="283" t="n"/>
      <c r="L146" s="283" t="n"/>
      <c r="M146" s="283" t="n"/>
      <c r="N146" s="283" t="n"/>
    </row>
    <row r="147">
      <c r="G147" s="454" t="n"/>
      <c r="H147" s="454" t="n"/>
      <c r="I147" s="454" t="n"/>
      <c r="J147" s="444" t="n"/>
      <c r="K147" s="283" t="n"/>
      <c r="L147" s="283" t="n"/>
      <c r="M147" s="283" t="n"/>
      <c r="N147" s="283" t="n"/>
    </row>
    <row r="148">
      <c r="E148" s="454" t="n"/>
      <c r="F148" s="454" t="n"/>
      <c r="G148" s="454" t="n"/>
      <c r="H148" s="454" t="n"/>
      <c r="I148" s="454" t="n"/>
      <c r="J148" s="444" t="n"/>
      <c r="K148" s="283" t="n"/>
      <c r="L148" s="283" t="n"/>
      <c r="M148" s="283" t="n"/>
      <c r="N148" s="283" t="n"/>
    </row>
    <row r="149">
      <c r="E149" s="454" t="n"/>
      <c r="F149" s="454" t="n"/>
      <c r="G149" s="454" t="n"/>
      <c r="H149" s="454" t="n"/>
      <c r="I149" s="454" t="n"/>
      <c r="J149" s="444" t="n"/>
      <c r="K149" s="283" t="n"/>
      <c r="L149" s="283" t="n"/>
      <c r="M149" s="283" t="n"/>
      <c r="N149" s="283" t="n"/>
    </row>
    <row r="150">
      <c r="G150" s="454" t="n"/>
      <c r="H150" s="454" t="n"/>
      <c r="I150" s="454" t="n"/>
      <c r="J150" s="444" t="n"/>
      <c r="K150" s="283" t="n"/>
      <c r="L150" s="283" t="n"/>
      <c r="M150" s="283" t="n"/>
      <c r="N150" s="283" t="n"/>
    </row>
    <row r="151">
      <c r="G151" s="454" t="n"/>
      <c r="H151" s="454" t="n"/>
      <c r="I151" s="454" t="n"/>
      <c r="J151" s="444" t="n"/>
      <c r="K151" s="283" t="n"/>
      <c r="L151" s="283" t="n"/>
      <c r="M151" s="283" t="n"/>
      <c r="N151" s="283" t="n"/>
    </row>
    <row r="152">
      <c r="G152" s="454" t="n"/>
      <c r="H152" s="454" t="n"/>
      <c r="I152" s="454" t="n"/>
      <c r="J152" s="444" t="n"/>
      <c r="K152" s="283" t="n"/>
      <c r="L152" s="283" t="n"/>
      <c r="M152" s="283" t="n"/>
      <c r="N152" s="283" t="n"/>
    </row>
    <row r="153">
      <c r="G153" s="454" t="n"/>
      <c r="H153" s="454" t="n"/>
      <c r="I153" s="454" t="n"/>
      <c r="J153" s="444" t="n"/>
      <c r="K153" s="283" t="n"/>
      <c r="L153" s="283" t="n"/>
      <c r="M153" s="283" t="n"/>
      <c r="N153" s="283" t="n"/>
    </row>
    <row r="154">
      <c r="G154" s="454" t="n"/>
      <c r="H154" s="454" t="n"/>
      <c r="I154" s="454" t="n"/>
      <c r="J154" s="444" t="n"/>
      <c r="K154" s="283" t="n"/>
      <c r="L154" s="283" t="n"/>
      <c r="M154" s="283" t="n"/>
      <c r="N154" s="283" t="n"/>
    </row>
    <row r="155">
      <c r="G155" s="454" t="n"/>
      <c r="H155" s="454" t="n"/>
      <c r="I155" s="454" t="n"/>
      <c r="J155" s="444" t="n"/>
      <c r="K155" s="283" t="n"/>
      <c r="L155" s="283" t="n"/>
      <c r="M155" s="283" t="n"/>
      <c r="N155" s="283" t="n"/>
    </row>
    <row r="156">
      <c r="G156" s="454" t="n"/>
      <c r="H156" s="454" t="n"/>
      <c r="I156" s="454" t="n"/>
      <c r="J156" s="444" t="n"/>
      <c r="K156" s="283" t="n"/>
      <c r="L156" s="283" t="n"/>
      <c r="M156" s="283" t="n"/>
      <c r="N156" s="283" t="n"/>
    </row>
    <row r="157">
      <c r="G157" s="454" t="n"/>
      <c r="H157" s="454" t="n"/>
      <c r="I157" s="454" t="n"/>
      <c r="J157" s="444" t="n"/>
      <c r="K157" s="283" t="n"/>
      <c r="L157" s="283" t="n"/>
      <c r="M157" s="283" t="n"/>
      <c r="N157" s="283" t="n"/>
    </row>
    <row r="158">
      <c r="E158" s="454" t="n"/>
      <c r="F158" s="454" t="n"/>
      <c r="G158" s="454" t="n"/>
      <c r="H158" s="454" t="n"/>
      <c r="I158" s="454" t="n"/>
      <c r="J158" s="444" t="n"/>
      <c r="K158" s="283" t="n"/>
      <c r="L158" s="283" t="n"/>
      <c r="M158" s="283" t="n"/>
      <c r="N158" s="283" t="n"/>
    </row>
    <row r="159">
      <c r="E159" s="454" t="n"/>
      <c r="F159" s="454" t="n"/>
      <c r="G159" s="454" t="n"/>
      <c r="H159" s="454" t="n"/>
      <c r="I159" s="454" t="n"/>
      <c r="J159" s="444" t="n"/>
      <c r="K159" s="283" t="n"/>
      <c r="L159" s="283" t="n"/>
      <c r="M159" s="283" t="n"/>
      <c r="N159" s="283" t="n"/>
    </row>
    <row r="160">
      <c r="G160" s="454" t="n"/>
      <c r="H160" s="454" t="n"/>
      <c r="I160" s="454" t="n"/>
      <c r="J160" s="444" t="n"/>
      <c r="K160" s="283" t="n"/>
      <c r="L160" s="283" t="n"/>
      <c r="M160" s="283" t="n"/>
      <c r="N160" s="283" t="n"/>
    </row>
    <row r="161">
      <c r="G161" s="454" t="n"/>
      <c r="H161" s="454" t="n"/>
      <c r="I161" s="454" t="n"/>
      <c r="J161" s="444" t="n"/>
      <c r="K161" s="283" t="n"/>
      <c r="L161" s="283" t="n"/>
      <c r="M161" s="283" t="n"/>
      <c r="N161" s="283" t="n"/>
    </row>
    <row r="162">
      <c r="G162" s="454" t="n"/>
      <c r="H162" s="454" t="n"/>
      <c r="I162" s="454" t="n"/>
      <c r="J162" s="444" t="n"/>
      <c r="K162" s="283" t="n"/>
      <c r="L162" s="283" t="n"/>
      <c r="M162" s="283" t="n"/>
      <c r="N162" s="283" t="n"/>
    </row>
    <row r="163">
      <c r="G163" s="454" t="n"/>
      <c r="H163" s="454" t="n"/>
      <c r="I163" s="454" t="n"/>
      <c r="J163" s="444" t="n"/>
      <c r="K163" s="283" t="n"/>
      <c r="L163" s="283" t="n"/>
      <c r="M163" s="283" t="n"/>
      <c r="N163" s="283" t="n"/>
    </row>
    <row r="164">
      <c r="G164" s="454" t="n"/>
      <c r="H164" s="454" t="n"/>
      <c r="I164" s="454" t="n"/>
      <c r="J164" s="444" t="n"/>
      <c r="K164" s="283" t="n"/>
      <c r="L164" s="283" t="n"/>
      <c r="M164" s="283" t="n"/>
      <c r="N164" s="283" t="n"/>
    </row>
    <row r="165">
      <c r="G165" s="454" t="n"/>
      <c r="H165" s="454" t="n"/>
      <c r="I165" s="454" t="n"/>
      <c r="J165" s="444" t="n"/>
      <c r="K165" s="283" t="n"/>
      <c r="L165" s="283" t="n"/>
      <c r="M165" s="283" t="n"/>
      <c r="N165" s="283" t="n"/>
    </row>
    <row r="166">
      <c r="G166" s="454" t="n"/>
      <c r="H166" s="454" t="n"/>
      <c r="I166" s="454" t="n"/>
      <c r="J166" s="444" t="n"/>
      <c r="K166" s="283" t="n"/>
      <c r="L166" s="283" t="n"/>
      <c r="M166" s="283" t="n"/>
      <c r="N166" s="283" t="n"/>
    </row>
    <row r="167">
      <c r="G167" s="454" t="n"/>
      <c r="H167" s="454" t="n"/>
      <c r="I167" s="454" t="n"/>
      <c r="J167" s="444" t="n"/>
      <c r="K167" s="283" t="n"/>
      <c r="L167" s="283" t="n"/>
      <c r="M167" s="283" t="n"/>
      <c r="N167" s="283" t="n"/>
    </row>
    <row r="168">
      <c r="E168" s="454" t="n"/>
      <c r="F168" s="454" t="n"/>
      <c r="G168" s="454" t="n"/>
      <c r="H168" s="454" t="n"/>
      <c r="I168" s="454" t="n"/>
      <c r="J168" s="444" t="n"/>
      <c r="K168" s="283" t="n"/>
      <c r="L168" s="283" t="n"/>
      <c r="M168" s="283" t="n"/>
      <c r="N168" s="283" t="n"/>
    </row>
    <row r="169">
      <c r="E169" s="454" t="n"/>
      <c r="F169" s="454" t="n"/>
      <c r="G169" s="454" t="n"/>
      <c r="H169" s="454" t="n"/>
      <c r="I169" s="454" t="n"/>
      <c r="J169" s="444" t="n"/>
      <c r="K169" s="283" t="n"/>
      <c r="L169" s="283" t="n"/>
      <c r="M169" s="283" t="n"/>
      <c r="N169" s="283" t="n"/>
    </row>
    <row r="170">
      <c r="G170" s="454" t="n"/>
      <c r="H170" s="454" t="n"/>
      <c r="I170" s="454" t="n"/>
      <c r="J170" s="444" t="n"/>
      <c r="K170" s="283" t="n"/>
      <c r="L170" s="283" t="n"/>
      <c r="M170" s="283" t="n"/>
      <c r="N170" s="283" t="n"/>
    </row>
    <row r="171">
      <c r="G171" s="454" t="n"/>
      <c r="H171" s="454" t="n"/>
      <c r="I171" s="454" t="n"/>
      <c r="J171" s="444" t="n"/>
      <c r="K171" s="283" t="n"/>
      <c r="L171" s="283" t="n"/>
      <c r="M171" s="283" t="n"/>
      <c r="N171" s="283" t="n"/>
    </row>
    <row r="172">
      <c r="G172" s="454" t="n"/>
      <c r="H172" s="454" t="n"/>
      <c r="I172" s="454" t="n"/>
      <c r="J172" s="444" t="n"/>
      <c r="K172" s="283" t="n"/>
      <c r="L172" s="283" t="n"/>
      <c r="M172" s="283" t="n"/>
      <c r="N172" s="283" t="n"/>
    </row>
    <row r="173">
      <c r="G173" s="454" t="n"/>
      <c r="H173" s="454" t="n"/>
      <c r="I173" s="454" t="n"/>
      <c r="J173" s="444" t="n"/>
      <c r="K173" s="283" t="n"/>
      <c r="L173" s="283" t="n"/>
      <c r="M173" s="283" t="n"/>
      <c r="N173" s="283" t="n"/>
    </row>
    <row r="174">
      <c r="G174" s="454" t="n"/>
      <c r="H174" s="454" t="n"/>
      <c r="I174" s="454" t="n"/>
      <c r="J174" s="444" t="n"/>
      <c r="K174" s="283" t="n"/>
      <c r="L174" s="283" t="n"/>
      <c r="M174" s="283" t="n"/>
      <c r="N174" s="283" t="n"/>
    </row>
    <row r="175">
      <c r="G175" s="454" t="n"/>
      <c r="H175" s="454" t="n"/>
      <c r="I175" s="454" t="n"/>
      <c r="J175" s="444" t="n"/>
      <c r="K175" s="283" t="n"/>
      <c r="L175" s="283" t="n"/>
      <c r="M175" s="283" t="n"/>
      <c r="N175" s="283" t="n"/>
    </row>
    <row r="176">
      <c r="G176" s="454" t="n"/>
      <c r="H176" s="454" t="n"/>
      <c r="I176" s="454" t="n"/>
      <c r="J176" s="444" t="n"/>
      <c r="K176" s="283" t="n"/>
      <c r="L176" s="283" t="n"/>
      <c r="M176" s="283" t="n"/>
      <c r="N176" s="283" t="n"/>
    </row>
    <row r="177">
      <c r="G177" s="454" t="n"/>
      <c r="H177" s="454" t="n"/>
      <c r="I177" s="454" t="n"/>
      <c r="J177" s="444" t="n"/>
      <c r="K177" s="283" t="n"/>
      <c r="L177" s="283" t="n"/>
      <c r="M177" s="283" t="n"/>
      <c r="N177" s="283" t="n"/>
    </row>
    <row r="178">
      <c r="E178" s="454" t="n"/>
      <c r="F178" s="454" t="n"/>
      <c r="G178" s="454" t="n"/>
      <c r="H178" s="454" t="n"/>
      <c r="I178" s="454" t="n"/>
      <c r="J178" s="444" t="n"/>
      <c r="K178" s="283" t="n"/>
      <c r="L178" s="283" t="n"/>
      <c r="M178" s="283" t="n"/>
      <c r="N178" s="283" t="n"/>
    </row>
    <row r="179">
      <c r="E179" s="454" t="n"/>
      <c r="F179" s="454" t="n"/>
      <c r="G179" s="454" t="n"/>
      <c r="H179" s="454" t="n"/>
      <c r="I179" s="454" t="n"/>
      <c r="J179" s="444" t="n"/>
      <c r="K179" s="283" t="n"/>
      <c r="L179" s="283" t="n"/>
      <c r="M179" s="283" t="n"/>
      <c r="N179" s="283" t="n"/>
    </row>
    <row r="180">
      <c r="G180" s="454" t="n"/>
      <c r="H180" s="454" t="n"/>
      <c r="I180" s="454" t="n"/>
      <c r="J180" s="444" t="n"/>
      <c r="K180" s="283" t="n"/>
      <c r="L180" s="283" t="n"/>
      <c r="M180" s="283" t="n"/>
      <c r="N180" s="283" t="n"/>
    </row>
    <row r="181">
      <c r="G181" s="454" t="n"/>
      <c r="H181" s="454" t="n"/>
      <c r="I181" s="454" t="n"/>
      <c r="J181" s="444" t="n"/>
      <c r="K181" s="283" t="n"/>
      <c r="L181" s="283" t="n"/>
      <c r="M181" s="283" t="n"/>
      <c r="N181" s="283" t="n"/>
    </row>
    <row r="182">
      <c r="G182" s="454" t="n"/>
      <c r="H182" s="454" t="n"/>
      <c r="I182" s="454" t="n"/>
      <c r="J182" s="444" t="n"/>
      <c r="K182" s="283" t="n"/>
      <c r="L182" s="283" t="n"/>
      <c r="M182" s="283" t="n"/>
      <c r="N182" s="283" t="n"/>
    </row>
    <row r="183">
      <c r="G183" s="454" t="n"/>
      <c r="H183" s="454" t="n"/>
      <c r="I183" s="454" t="n"/>
      <c r="J183" s="444" t="n"/>
      <c r="K183" s="283" t="n"/>
      <c r="L183" s="283" t="n"/>
      <c r="M183" s="283" t="n"/>
      <c r="N183" s="283" t="n"/>
    </row>
    <row r="184">
      <c r="G184" s="454" t="n"/>
      <c r="H184" s="454" t="n"/>
      <c r="I184" s="454" t="n"/>
      <c r="J184" s="444" t="n"/>
      <c r="K184" s="283" t="n"/>
      <c r="L184" s="283" t="n"/>
      <c r="M184" s="283" t="n"/>
      <c r="N184" s="283" t="n"/>
    </row>
    <row r="185">
      <c r="G185" s="454" t="n"/>
      <c r="H185" s="454" t="n"/>
      <c r="I185" s="454" t="n"/>
      <c r="J185" s="444" t="n"/>
      <c r="K185" s="283" t="n"/>
      <c r="L185" s="283" t="n"/>
      <c r="M185" s="283" t="n"/>
      <c r="N185" s="283" t="n"/>
    </row>
    <row r="186">
      <c r="G186" s="454" t="n"/>
      <c r="H186" s="454" t="n"/>
      <c r="I186" s="454" t="n"/>
      <c r="J186" s="444" t="n"/>
      <c r="K186" s="283" t="n"/>
      <c r="L186" s="283" t="n"/>
      <c r="M186" s="283" t="n"/>
      <c r="N186" s="283" t="n"/>
    </row>
    <row r="187">
      <c r="G187" s="454" t="n"/>
      <c r="H187" s="454" t="n"/>
      <c r="I187" s="454" t="n"/>
      <c r="J187" s="444" t="n"/>
      <c r="K187" s="283" t="n"/>
      <c r="L187" s="283" t="n"/>
      <c r="M187" s="283" t="n"/>
      <c r="N187" s="283" t="n"/>
    </row>
    <row r="188">
      <c r="E188" s="454" t="n"/>
      <c r="F188" s="454" t="n"/>
      <c r="G188" s="454" t="n"/>
      <c r="H188" s="454" t="n"/>
      <c r="I188" s="454" t="n"/>
      <c r="J188" s="444" t="n"/>
      <c r="K188" s="283" t="n"/>
      <c r="L188" s="283" t="n"/>
      <c r="M188" s="283" t="n"/>
      <c r="N188" s="283" t="n"/>
    </row>
    <row r="189">
      <c r="E189" s="454" t="n"/>
      <c r="F189" s="454" t="n"/>
      <c r="G189" s="454" t="n"/>
      <c r="H189" s="454" t="n"/>
      <c r="I189" s="454" t="n"/>
      <c r="J189" s="444" t="n"/>
      <c r="K189" s="283" t="n"/>
      <c r="L189" s="283" t="n"/>
      <c r="M189" s="283" t="n"/>
      <c r="N189" s="283" t="n"/>
    </row>
    <row r="190">
      <c r="G190" s="454" t="n"/>
      <c r="H190" s="454" t="n"/>
      <c r="I190" s="454" t="n"/>
      <c r="J190" s="444" t="n"/>
      <c r="K190" s="283" t="n"/>
      <c r="L190" s="283" t="n"/>
      <c r="M190" s="283" t="n"/>
      <c r="N190" s="283" t="n"/>
    </row>
    <row r="191">
      <c r="G191" s="454" t="n"/>
      <c r="H191" s="454" t="n"/>
      <c r="I191" s="454" t="n"/>
      <c r="J191" s="444" t="n"/>
      <c r="K191" s="283" t="n"/>
      <c r="L191" s="283" t="n"/>
      <c r="M191" s="283" t="n"/>
      <c r="N191" s="283" t="n"/>
    </row>
    <row r="192">
      <c r="G192" s="454" t="n"/>
      <c r="H192" s="454" t="n"/>
      <c r="I192" s="454" t="n"/>
      <c r="J192" s="444" t="n"/>
      <c r="K192" s="283" t="n"/>
      <c r="L192" s="283" t="n"/>
      <c r="M192" s="283" t="n"/>
      <c r="N192" s="283" t="n"/>
    </row>
    <row r="193">
      <c r="G193" s="454" t="n"/>
      <c r="H193" s="454" t="n"/>
      <c r="I193" s="454" t="n"/>
      <c r="J193" s="444" t="n"/>
      <c r="K193" s="283" t="n"/>
      <c r="L193" s="283" t="n"/>
      <c r="M193" s="283" t="n"/>
      <c r="N193" s="283" t="n"/>
    </row>
    <row r="194">
      <c r="G194" s="454" t="n"/>
      <c r="H194" s="454" t="n"/>
      <c r="I194" s="454" t="n"/>
      <c r="J194" s="444" t="n"/>
      <c r="K194" s="283" t="n"/>
      <c r="L194" s="283" t="n"/>
      <c r="M194" s="283" t="n"/>
      <c r="N194" s="283" t="n"/>
    </row>
    <row r="195">
      <c r="G195" s="454" t="n"/>
      <c r="H195" s="454" t="n"/>
      <c r="I195" s="454" t="n"/>
      <c r="J195" s="444" t="n"/>
      <c r="K195" s="283" t="n"/>
      <c r="L195" s="283" t="n"/>
      <c r="M195" s="283" t="n"/>
      <c r="N195" s="283" t="n"/>
    </row>
    <row r="196">
      <c r="G196" s="454" t="n"/>
      <c r="H196" s="454" t="n"/>
      <c r="I196" s="454" t="n"/>
      <c r="J196" s="444" t="n"/>
      <c r="K196" s="283" t="n"/>
      <c r="L196" s="283" t="n"/>
      <c r="M196" s="283" t="n"/>
      <c r="N196" s="283" t="n"/>
    </row>
    <row r="197">
      <c r="G197" s="454" t="n"/>
      <c r="H197" s="454" t="n"/>
      <c r="I197" s="454" t="n"/>
      <c r="J197" s="444" t="n"/>
      <c r="K197" s="283" t="n"/>
      <c r="L197" s="283" t="n"/>
      <c r="M197" s="283" t="n"/>
      <c r="N197" s="283" t="n"/>
    </row>
    <row r="198">
      <c r="E198" s="454" t="n"/>
      <c r="F198" s="454" t="n"/>
      <c r="G198" s="454" t="n"/>
      <c r="H198" s="454" t="n"/>
      <c r="I198" s="454" t="n"/>
      <c r="J198" s="444" t="n"/>
      <c r="K198" s="283" t="n"/>
      <c r="L198" s="283" t="n"/>
      <c r="M198" s="283" t="n"/>
      <c r="N198" s="283" t="n"/>
    </row>
    <row r="199">
      <c r="E199" s="454" t="n"/>
      <c r="F199" s="454" t="n"/>
      <c r="G199" s="454" t="n"/>
      <c r="H199" s="454" t="n"/>
      <c r="I199" s="454" t="n"/>
      <c r="J199" s="444" t="n"/>
      <c r="K199" s="283" t="n"/>
      <c r="L199" s="283" t="n"/>
      <c r="M199" s="283" t="n"/>
      <c r="N199" s="283" t="n"/>
    </row>
    <row r="200">
      <c r="G200" s="454" t="n"/>
      <c r="H200" s="454" t="n"/>
      <c r="I200" s="454" t="n"/>
      <c r="J200" s="444" t="n"/>
      <c r="K200" s="283" t="n"/>
      <c r="L200" s="283" t="n"/>
      <c r="M200" s="283" t="n"/>
      <c r="N200" s="283" t="n"/>
    </row>
    <row r="201">
      <c r="G201" s="454" t="n"/>
      <c r="H201" s="454" t="n"/>
      <c r="I201" s="454" t="n"/>
      <c r="J201" s="444" t="n"/>
      <c r="K201" s="283" t="n"/>
      <c r="L201" s="283" t="n"/>
      <c r="M201" s="283" t="n"/>
      <c r="N201" s="283" t="n"/>
    </row>
    <row r="202">
      <c r="G202" s="454" t="n"/>
      <c r="H202" s="454" t="n"/>
      <c r="I202" s="454" t="n"/>
      <c r="J202" s="444" t="n"/>
      <c r="K202" s="283" t="n"/>
      <c r="L202" s="283" t="n"/>
      <c r="M202" s="283" t="n"/>
      <c r="N202" s="283" t="n"/>
    </row>
    <row r="203">
      <c r="G203" s="454" t="n"/>
      <c r="H203" s="454" t="n"/>
      <c r="I203" s="454" t="n"/>
      <c r="J203" s="444" t="n"/>
      <c r="K203" s="283" t="n"/>
      <c r="L203" s="283" t="n"/>
      <c r="M203" s="283" t="n"/>
      <c r="N203" s="283" t="n"/>
    </row>
    <row r="204">
      <c r="G204" s="454" t="n"/>
      <c r="H204" s="454" t="n"/>
      <c r="I204" s="454" t="n"/>
      <c r="J204" s="444" t="n"/>
      <c r="K204" s="283" t="n"/>
      <c r="L204" s="283" t="n"/>
      <c r="M204" s="283" t="n"/>
      <c r="N204" s="283" t="n"/>
    </row>
    <row r="205">
      <c r="G205" s="454" t="n"/>
      <c r="H205" s="454" t="n"/>
      <c r="I205" s="454" t="n"/>
      <c r="J205" s="444" t="n"/>
      <c r="K205" s="283" t="n"/>
      <c r="L205" s="283" t="n"/>
      <c r="M205" s="283" t="n"/>
      <c r="N205" s="283" t="n"/>
    </row>
    <row r="206">
      <c r="G206" s="454" t="n"/>
      <c r="H206" s="454" t="n"/>
      <c r="I206" s="454" t="n"/>
      <c r="J206" s="444" t="n"/>
      <c r="K206" s="283" t="n"/>
      <c r="L206" s="283" t="n"/>
      <c r="M206" s="283" t="n"/>
      <c r="N206" s="283" t="n"/>
    </row>
    <row r="207">
      <c r="G207" s="454" t="n"/>
      <c r="H207" s="454" t="n"/>
      <c r="I207" s="454" t="n"/>
      <c r="J207" s="444" t="n"/>
      <c r="K207" s="283" t="n"/>
      <c r="L207" s="283" t="n"/>
      <c r="M207" s="283" t="n"/>
      <c r="N207" s="283" t="n"/>
    </row>
    <row r="208">
      <c r="E208" s="454" t="n"/>
      <c r="F208" s="454" t="n"/>
      <c r="G208" s="454" t="n"/>
      <c r="H208" s="454" t="n"/>
      <c r="I208" s="454" t="n"/>
      <c r="J208" s="444" t="n"/>
      <c r="K208" s="283" t="n"/>
      <c r="L208" s="283" t="n"/>
      <c r="M208" s="283" t="n"/>
      <c r="N208" s="283" t="n"/>
    </row>
    <row r="209">
      <c r="E209" s="454" t="n"/>
      <c r="F209" s="454" t="n"/>
      <c r="G209" s="454" t="n"/>
      <c r="H209" s="454" t="n"/>
      <c r="I209" s="454" t="n"/>
      <c r="J209" s="444" t="n"/>
      <c r="K209" s="283" t="n"/>
      <c r="L209" s="283" t="n"/>
      <c r="M209" s="283" t="n"/>
      <c r="N209" s="283" t="n"/>
    </row>
    <row r="210">
      <c r="G210" s="454" t="n"/>
      <c r="H210" s="454" t="n"/>
      <c r="I210" s="454" t="n"/>
      <c r="J210" s="444" t="n"/>
      <c r="K210" s="283" t="n"/>
      <c r="L210" s="283" t="n"/>
      <c r="M210" s="283" t="n"/>
      <c r="N210" s="283" t="n"/>
    </row>
    <row r="211">
      <c r="G211" s="454" t="n"/>
      <c r="H211" s="454" t="n"/>
      <c r="I211" s="454" t="n"/>
      <c r="J211" s="444" t="n"/>
      <c r="K211" s="283" t="n"/>
      <c r="L211" s="283" t="n"/>
      <c r="M211" s="283" t="n"/>
      <c r="N211" s="283" t="n"/>
    </row>
    <row r="212">
      <c r="G212" s="454" t="n"/>
      <c r="H212" s="454" t="n"/>
      <c r="I212" s="454" t="n"/>
      <c r="J212" s="444" t="n"/>
      <c r="K212" s="283" t="n"/>
      <c r="L212" s="283" t="n"/>
      <c r="M212" s="283" t="n"/>
      <c r="N212" s="283" t="n"/>
    </row>
    <row r="213">
      <c r="G213" s="454" t="n"/>
      <c r="H213" s="454" t="n"/>
      <c r="I213" s="454" t="n"/>
      <c r="J213" s="444" t="n"/>
      <c r="K213" s="283" t="n"/>
      <c r="L213" s="283" t="n"/>
      <c r="M213" s="283" t="n"/>
      <c r="N213" s="283" t="n"/>
    </row>
    <row r="214">
      <c r="G214" s="454" t="n"/>
      <c r="H214" s="454" t="n"/>
      <c r="I214" s="454" t="n"/>
      <c r="J214" s="444" t="n"/>
      <c r="K214" s="283" t="n"/>
      <c r="L214" s="283" t="n"/>
      <c r="M214" s="283" t="n"/>
      <c r="N214" s="283" t="n"/>
    </row>
    <row r="215">
      <c r="G215" s="454" t="n"/>
      <c r="H215" s="454" t="n"/>
      <c r="I215" s="454" t="n"/>
      <c r="J215" s="444" t="n"/>
      <c r="K215" s="283" t="n"/>
      <c r="L215" s="283" t="n"/>
      <c r="M215" s="283" t="n"/>
      <c r="N215" s="283" t="n"/>
    </row>
    <row r="216">
      <c r="G216" s="454" t="n"/>
      <c r="H216" s="454" t="n"/>
      <c r="I216" s="454" t="n"/>
      <c r="J216" s="444" t="n"/>
      <c r="K216" s="283" t="n"/>
      <c r="L216" s="283" t="n"/>
      <c r="M216" s="283" t="n"/>
      <c r="N216" s="283" t="n"/>
    </row>
    <row r="217">
      <c r="G217" s="454" t="n"/>
      <c r="H217" s="454" t="n"/>
      <c r="I217" s="454" t="n"/>
      <c r="J217" s="444" t="n"/>
      <c r="K217" s="283" t="n"/>
      <c r="L217" s="283" t="n"/>
      <c r="M217" s="283" t="n"/>
      <c r="N217" s="283" t="n"/>
    </row>
    <row r="218">
      <c r="G218" s="454" t="n"/>
      <c r="H218" s="454" t="n"/>
      <c r="I218" s="454" t="n"/>
      <c r="J218" s="444" t="n"/>
      <c r="K218" s="283" t="n"/>
      <c r="L218" s="283" t="n"/>
      <c r="M218" s="283" t="n"/>
      <c r="N218" s="283" t="n"/>
    </row>
    <row r="219">
      <c r="G219" s="454" t="n"/>
      <c r="H219" s="454" t="n"/>
      <c r="I219" s="454" t="n"/>
      <c r="J219" s="444" t="n"/>
      <c r="K219" s="283" t="n"/>
      <c r="L219" s="283" t="n"/>
      <c r="M219" s="283" t="n"/>
      <c r="N219" s="283" t="n"/>
    </row>
    <row r="220">
      <c r="G220" s="454" t="n"/>
      <c r="H220" s="454" t="n"/>
      <c r="I220" s="454" t="n"/>
      <c r="J220" s="444" t="n"/>
      <c r="K220" s="283" t="n"/>
      <c r="L220" s="283" t="n"/>
      <c r="M220" s="283" t="n"/>
      <c r="N220" s="283" t="n"/>
    </row>
    <row r="221">
      <c r="G221" s="454" t="n"/>
      <c r="H221" s="454" t="n"/>
      <c r="I221" s="454" t="n"/>
      <c r="J221" s="444" t="n"/>
      <c r="K221" s="283" t="n"/>
      <c r="L221" s="283" t="n"/>
      <c r="M221" s="283" t="n"/>
      <c r="N221" s="283" t="n"/>
    </row>
    <row r="222">
      <c r="G222" s="454" t="n"/>
      <c r="H222" s="454" t="n"/>
      <c r="I222" s="454" t="n"/>
      <c r="J222" s="444" t="n"/>
      <c r="K222" s="283" t="n"/>
      <c r="L222" s="283" t="n"/>
      <c r="M222" s="283" t="n"/>
      <c r="N222" s="283" t="n"/>
    </row>
    <row r="223">
      <c r="G223" s="454" t="n"/>
      <c r="H223" s="454" t="n"/>
      <c r="I223" s="454" t="n"/>
      <c r="J223" s="444" t="n"/>
      <c r="K223" s="283" t="n"/>
      <c r="L223" s="283" t="n"/>
      <c r="M223" s="283" t="n"/>
      <c r="N223" s="283" t="n"/>
    </row>
    <row r="224">
      <c r="G224" s="454" t="n"/>
      <c r="H224" s="454" t="n"/>
      <c r="I224" s="454" t="n"/>
      <c r="J224" s="444" t="n"/>
      <c r="K224" s="283" t="n"/>
      <c r="L224" s="283" t="n"/>
      <c r="M224" s="283" t="n"/>
      <c r="N224" s="283" t="n"/>
    </row>
    <row r="225">
      <c r="G225" s="454" t="n"/>
      <c r="H225" s="454" t="n"/>
      <c r="I225" s="454" t="n"/>
      <c r="J225" s="444" t="n"/>
      <c r="K225" s="283" t="n"/>
      <c r="L225" s="283" t="n"/>
      <c r="M225" s="283" t="n"/>
      <c r="N225" s="283" t="n"/>
    </row>
    <row r="226">
      <c r="G226" s="454" t="n"/>
      <c r="H226" s="454" t="n"/>
      <c r="I226" s="454" t="n"/>
      <c r="J226" s="444" t="n"/>
      <c r="K226" s="283" t="n"/>
      <c r="L226" s="283" t="n"/>
      <c r="M226" s="283" t="n"/>
      <c r="N226" s="283" t="n"/>
    </row>
    <row r="227">
      <c r="G227" s="454" t="n"/>
      <c r="H227" s="454" t="n"/>
      <c r="I227" s="454" t="n"/>
      <c r="J227" s="444" t="n"/>
      <c r="K227" s="283" t="n"/>
      <c r="L227" s="283" t="n"/>
      <c r="M227" s="283" t="n"/>
      <c r="N227" s="283" t="n"/>
    </row>
    <row r="228">
      <c r="E228" s="454" t="n"/>
      <c r="F228" s="454" t="n"/>
      <c r="G228" s="454" t="n"/>
      <c r="H228" s="454" t="n"/>
      <c r="I228" s="454" t="n"/>
      <c r="J228" s="444" t="n"/>
      <c r="K228" s="283" t="n"/>
      <c r="L228" s="283" t="n"/>
      <c r="M228" s="283" t="n"/>
      <c r="N228" s="283" t="n"/>
    </row>
    <row r="229">
      <c r="E229" s="454" t="n"/>
      <c r="F229" s="454" t="n"/>
      <c r="G229" s="454" t="n"/>
      <c r="H229" s="454" t="n"/>
      <c r="I229" s="454" t="n"/>
      <c r="J229" s="444" t="n"/>
      <c r="K229" s="283" t="n"/>
      <c r="L229" s="283" t="n"/>
      <c r="M229" s="283" t="n"/>
      <c r="N229" s="283" t="n"/>
    </row>
    <row r="230">
      <c r="E230" s="454" t="n"/>
      <c r="F230" s="454" t="n"/>
      <c r="G230" s="454" t="n"/>
      <c r="H230" s="454" t="n"/>
      <c r="I230" s="454" t="n"/>
      <c r="J230" s="444" t="n"/>
      <c r="K230" s="283" t="n"/>
      <c r="L230" s="283" t="n"/>
      <c r="M230" s="283" t="n"/>
      <c r="N230" s="283" t="n"/>
    </row>
    <row r="231">
      <c r="E231" s="454" t="n"/>
      <c r="F231" s="454" t="n"/>
      <c r="G231" s="454" t="n"/>
      <c r="H231" s="454" t="n"/>
      <c r="I231" s="454" t="n"/>
      <c r="J231" s="444" t="n"/>
      <c r="K231" s="283" t="n"/>
      <c r="L231" s="283" t="n"/>
      <c r="M231" s="283" t="n"/>
      <c r="N231" s="283" t="n"/>
    </row>
    <row r="232">
      <c r="E232" s="454" t="n"/>
      <c r="F232" s="454" t="n"/>
      <c r="G232" s="454" t="n"/>
      <c r="H232" s="454" t="n"/>
      <c r="I232" s="454" t="n"/>
      <c r="J232" s="444" t="n"/>
      <c r="K232" s="283" t="n"/>
      <c r="L232" s="283" t="n"/>
      <c r="M232" s="283" t="n"/>
      <c r="N232" s="283" t="n"/>
    </row>
    <row r="233">
      <c r="E233" s="454" t="n"/>
      <c r="F233" s="454" t="n"/>
      <c r="G233" s="454" t="n"/>
      <c r="H233" s="454" t="n"/>
      <c r="I233" s="454" t="n"/>
      <c r="J233" s="444" t="n"/>
      <c r="K233" s="283" t="n"/>
      <c r="L233" s="283" t="n"/>
      <c r="M233" s="283" t="n"/>
      <c r="N233" s="283" t="n"/>
    </row>
    <row r="234">
      <c r="E234" s="454" t="n"/>
      <c r="F234" s="454" t="n"/>
      <c r="G234" s="454" t="n"/>
      <c r="H234" s="454" t="n"/>
      <c r="I234" s="454" t="n"/>
      <c r="J234" s="444" t="n"/>
      <c r="K234" s="283" t="n"/>
      <c r="L234" s="283" t="n"/>
      <c r="M234" s="283" t="n"/>
      <c r="N234" s="283" t="n"/>
    </row>
    <row r="235">
      <c r="E235" s="454" t="n"/>
      <c r="F235" s="454" t="n"/>
      <c r="G235" s="454" t="n"/>
      <c r="H235" s="454" t="n"/>
      <c r="I235" s="454" t="n"/>
      <c r="J235" s="444" t="n"/>
      <c r="K235" s="283" t="n"/>
      <c r="L235" s="283" t="n"/>
      <c r="M235" s="283" t="n"/>
      <c r="N235" s="283" t="n"/>
    </row>
    <row r="236">
      <c r="G236" s="454" t="n"/>
      <c r="H236" s="454" t="n"/>
      <c r="I236" s="454" t="n"/>
      <c r="J236" s="444" t="n"/>
      <c r="K236" s="283" t="n"/>
      <c r="L236" s="283" t="n"/>
      <c r="M236" s="283" t="n"/>
      <c r="N236" s="283" t="n"/>
    </row>
    <row r="237">
      <c r="G237" s="454" t="n"/>
      <c r="H237" s="454" t="n"/>
      <c r="I237" s="454" t="n"/>
      <c r="J237" s="444" t="n"/>
      <c r="K237" s="283" t="n"/>
      <c r="L237" s="283" t="n"/>
      <c r="M237" s="283" t="n"/>
      <c r="N237" s="283" t="n"/>
    </row>
    <row r="238">
      <c r="G238" s="454" t="n"/>
      <c r="H238" s="454" t="n"/>
      <c r="I238" s="454" t="n"/>
      <c r="J238" s="444" t="n"/>
      <c r="K238" s="283" t="n"/>
      <c r="L238" s="283" t="n"/>
      <c r="M238" s="283" t="n"/>
      <c r="N238" s="283" t="n"/>
    </row>
    <row r="239">
      <c r="G239" s="454" t="n"/>
      <c r="H239" s="454" t="n"/>
      <c r="I239" s="454" t="n"/>
      <c r="J239" s="444" t="n"/>
      <c r="K239" s="283" t="n"/>
      <c r="L239" s="283" t="n"/>
      <c r="M239" s="283" t="n"/>
      <c r="N239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&amp;C&amp;"Garamond,Bold"CENTINELA HOSPITAL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84" min="0" max="6" man="1"/>
  </rowBreaks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 codeName="Sheet3">
    <tabColor rgb="FFFF0000"/>
    <outlinePr summaryBelow="1" summaryRight="1"/>
    <pageSetUpPr/>
  </sheetPr>
  <dimension ref="A1:CW201"/>
  <sheetViews>
    <sheetView view="pageBreakPreview" topLeftCell="G1" zoomScale="70" zoomScaleNormal="70" zoomScaleSheetLayoutView="70" workbookViewId="0">
      <selection activeCell="G5" sqref="G5"/>
    </sheetView>
  </sheetViews>
  <sheetFormatPr baseColWidth="8" defaultColWidth="9" defaultRowHeight="15.75"/>
  <cols>
    <col width="62.375" customWidth="1" style="291" min="1" max="1"/>
    <col width="15.75" customWidth="1" style="292" min="2" max="2"/>
    <col width="24.625" customWidth="1" style="292" min="3" max="3"/>
    <col width="7.25" customWidth="1" style="313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min="10" max="10"/>
    <col hidden="1" width="7.25" customWidth="1" style="313" min="11" max="58"/>
    <col width="7.25" customWidth="1" style="313" min="59" max="95"/>
    <col width="7.25" customWidth="1" style="313" min="96" max="96"/>
    <col width="7.25" customWidth="1" style="313" min="97" max="101"/>
    <col width="9" customWidth="1" style="291" min="102" max="16384"/>
  </cols>
  <sheetData>
    <row r="1" ht="30" customFormat="1" customHeight="1" s="183">
      <c r="A1" s="1" t="inlineStr">
        <is>
          <t>Coverage / Carrier</t>
        </is>
      </c>
      <c r="B1" s="2" t="inlineStr">
        <is>
          <t>Renewal Period</t>
        </is>
      </c>
      <c r="C1" s="3" t="inlineStr">
        <is>
          <t>Category</t>
        </is>
      </c>
      <c r="D1" s="3" t="inlineStr">
        <is>
          <t>Ees</t>
        </is>
      </c>
      <c r="E1" s="3" t="inlineStr">
        <is>
          <t xml:space="preserve">
Rate/Fee</t>
        </is>
      </c>
      <c r="F1" s="3" t="inlineStr">
        <is>
          <t>PRIME
Contribution</t>
        </is>
      </c>
      <c r="G1" s="3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Encino Hospital Medical Center - Client ID H3250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Non-Union &amp; SEIU-UHW UNIFIED EPO PLAN (Self-Insured)</t>
        </is>
      </c>
      <c r="B3" s="394">
        <f>Legacy!E4</f>
        <v/>
      </c>
      <c r="C3" s="246" t="inlineStr">
        <is>
          <t>EE</t>
        </is>
      </c>
      <c r="D3" s="244" t="n">
        <v>106</v>
      </c>
      <c r="E3" s="395" t="n">
        <v>671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+'[2]Encino-Garden Grove'!E3</f>
        <v/>
      </c>
      <c r="J3" s="397">
        <f>+'[2]Encino-Garden Grove'!G3</f>
        <v/>
      </c>
      <c r="K3" s="111" t="n"/>
      <c r="L3" s="111" t="n"/>
      <c r="M3" s="111" t="n"/>
      <c r="N3" s="111" t="n"/>
      <c r="O3" s="111" t="n"/>
      <c r="P3" s="111" t="n"/>
      <c r="Q3" s="111" t="n"/>
      <c r="R3" s="111" t="n"/>
      <c r="S3" s="111" t="n"/>
      <c r="T3" s="111" t="n"/>
      <c r="U3" s="111" t="n"/>
      <c r="V3" s="111" t="n"/>
      <c r="W3" s="111" t="n"/>
      <c r="X3" s="111" t="n"/>
      <c r="Y3" s="111" t="n"/>
      <c r="Z3" s="111" t="n"/>
      <c r="AA3" s="111" t="n"/>
      <c r="AB3" s="111" t="n"/>
      <c r="AC3" s="111" t="n"/>
      <c r="AD3" s="111" t="n"/>
      <c r="AE3" s="111" t="n"/>
      <c r="AF3" s="111" t="n"/>
      <c r="AG3" s="111" t="n"/>
      <c r="AH3" s="111" t="n"/>
      <c r="AI3" s="244" t="n">
        <v>78</v>
      </c>
      <c r="AJ3" s="244" t="n">
        <v>80</v>
      </c>
      <c r="AK3" s="244" t="n">
        <v>70</v>
      </c>
      <c r="AL3" s="244" t="n">
        <v>67</v>
      </c>
      <c r="AM3" s="244" t="n">
        <v>67</v>
      </c>
      <c r="AN3" s="244" t="n">
        <v>69</v>
      </c>
      <c r="AO3" s="244" t="n">
        <v>70</v>
      </c>
      <c r="AP3" s="244" t="n">
        <v>65</v>
      </c>
      <c r="AQ3" s="244" t="n">
        <v>25</v>
      </c>
      <c r="AR3" s="244" t="n">
        <v>25</v>
      </c>
      <c r="AS3" s="244" t="n">
        <v>26</v>
      </c>
      <c r="AT3" s="244" t="n">
        <v>25</v>
      </c>
      <c r="AU3" s="244" t="n">
        <v>82</v>
      </c>
      <c r="AV3" s="244" t="n">
        <v>82</v>
      </c>
      <c r="AW3" s="244" t="n">
        <v>83</v>
      </c>
      <c r="AX3" s="244" t="n">
        <v>82</v>
      </c>
      <c r="AY3" s="244" t="n">
        <v>82</v>
      </c>
      <c r="AZ3" s="244" t="n">
        <v>85</v>
      </c>
      <c r="BA3" s="244" t="n">
        <v>84</v>
      </c>
      <c r="BB3" s="244" t="n">
        <v>84</v>
      </c>
      <c r="BC3" s="244" t="n">
        <v>82</v>
      </c>
      <c r="BD3" s="244" t="n">
        <v>80</v>
      </c>
      <c r="BE3" s="244" t="n">
        <v>78</v>
      </c>
      <c r="BF3" s="244" t="n">
        <v>78</v>
      </c>
      <c r="BG3" s="244" t="n">
        <v>80</v>
      </c>
      <c r="BH3" s="244" t="n">
        <v>78</v>
      </c>
      <c r="BI3" s="244" t="n">
        <v>79</v>
      </c>
      <c r="BJ3" s="244" t="n">
        <v>77</v>
      </c>
      <c r="BK3" s="244" t="n">
        <v>78</v>
      </c>
      <c r="BL3" s="244" t="n">
        <v>72</v>
      </c>
      <c r="BM3" s="244" t="n">
        <v>74</v>
      </c>
      <c r="BN3" s="244" t="n">
        <v>79</v>
      </c>
      <c r="BO3" s="244" t="n">
        <v>74</v>
      </c>
      <c r="BP3" s="244" t="n">
        <v>74</v>
      </c>
      <c r="BQ3" s="244" t="n">
        <v>75</v>
      </c>
      <c r="BR3" s="244" t="n">
        <v>75</v>
      </c>
      <c r="BS3" s="244" t="n">
        <v>73</v>
      </c>
      <c r="BT3" s="244" t="n">
        <v>72</v>
      </c>
      <c r="BU3" s="244" t="n">
        <v>73</v>
      </c>
      <c r="BV3" s="244" t="n">
        <v>72</v>
      </c>
      <c r="BW3" s="244" t="n">
        <v>75</v>
      </c>
      <c r="BX3" s="244" t="n">
        <v>75</v>
      </c>
      <c r="BY3" s="244" t="n">
        <v>73</v>
      </c>
      <c r="BZ3" s="244" t="n">
        <v>75</v>
      </c>
      <c r="CA3" s="244" t="n">
        <v>70</v>
      </c>
      <c r="CB3" s="244" t="n">
        <v>70</v>
      </c>
      <c r="CC3" s="244" t="n">
        <v>70</v>
      </c>
      <c r="CD3" s="244" t="n">
        <v>69</v>
      </c>
      <c r="CE3" s="244" t="n">
        <v>74</v>
      </c>
      <c r="CF3" s="244" t="n">
        <v>72</v>
      </c>
      <c r="CG3" s="244" t="n">
        <v>67</v>
      </c>
      <c r="CH3" s="244" t="n">
        <v>68</v>
      </c>
      <c r="CI3" s="244" t="n">
        <v>68</v>
      </c>
      <c r="CJ3" s="244" t="n">
        <v>68</v>
      </c>
      <c r="CK3" s="244" t="n">
        <v>67</v>
      </c>
      <c r="CL3" s="244" t="n">
        <v>68</v>
      </c>
      <c r="CM3" s="244" t="n">
        <v>69</v>
      </c>
      <c r="CN3" s="244" t="n">
        <v>71</v>
      </c>
      <c r="CO3" s="244" t="n">
        <v>71</v>
      </c>
      <c r="CP3" s="244" t="n">
        <v>68</v>
      </c>
      <c r="CQ3" s="244" t="n">
        <v>72</v>
      </c>
      <c r="CR3" s="323" t="n">
        <v>72</v>
      </c>
      <c r="CS3" s="244" t="n">
        <v>71</v>
      </c>
      <c r="CT3" s="244" t="n">
        <v>71</v>
      </c>
      <c r="CU3" s="244" t="n">
        <v>72</v>
      </c>
      <c r="CV3" s="244" t="n">
        <v>72</v>
      </c>
      <c r="CW3" s="244" t="n">
        <v>77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35</v>
      </c>
      <c r="E4" s="395" t="n">
        <v>1409.16</v>
      </c>
      <c r="F4" s="396">
        <f>+E4-G4</f>
        <v/>
      </c>
      <c r="G4" s="396" t="n">
        <v>112.57</v>
      </c>
      <c r="H4" s="397">
        <f>+"Total:"&amp;TEXT(E4/I4-1,"0.00%")&amp;"/ EE:"&amp;TEXT(G4/J4-1,"0.00%")</f>
        <v/>
      </c>
      <c r="I4" s="397">
        <f>+'[2]Encino-Garden Grove'!E4</f>
        <v/>
      </c>
      <c r="J4" s="397">
        <f>+'[2]Encino-Garden Grove'!G4</f>
        <v/>
      </c>
      <c r="K4" s="111" t="n"/>
      <c r="L4" s="111" t="n"/>
      <c r="M4" s="111" t="n"/>
      <c r="N4" s="111" t="n"/>
      <c r="O4" s="111" t="n"/>
      <c r="P4" s="111" t="n"/>
      <c r="Q4" s="111" t="n"/>
      <c r="R4" s="111" t="n"/>
      <c r="S4" s="111" t="n"/>
      <c r="T4" s="111" t="n"/>
      <c r="U4" s="111" t="n"/>
      <c r="V4" s="111" t="n"/>
      <c r="W4" s="111" t="n"/>
      <c r="X4" s="111" t="n"/>
      <c r="Y4" s="111" t="n"/>
      <c r="Z4" s="111" t="n"/>
      <c r="AA4" s="111" t="n"/>
      <c r="AB4" s="111" t="n"/>
      <c r="AC4" s="111" t="n"/>
      <c r="AD4" s="111" t="n"/>
      <c r="AE4" s="111" t="n"/>
      <c r="AF4" s="111" t="n"/>
      <c r="AG4" s="111" t="n"/>
      <c r="AH4" s="111" t="n"/>
      <c r="AI4" s="244" t="n">
        <v>21</v>
      </c>
      <c r="AJ4" s="244" t="n">
        <v>21</v>
      </c>
      <c r="AK4" s="244" t="n">
        <v>20</v>
      </c>
      <c r="AL4" s="244" t="n">
        <v>20</v>
      </c>
      <c r="AM4" s="244" t="n">
        <v>20</v>
      </c>
      <c r="AN4" s="244" t="n">
        <v>21</v>
      </c>
      <c r="AO4" s="244" t="n">
        <v>22</v>
      </c>
      <c r="AP4" s="244" t="n">
        <v>20</v>
      </c>
      <c r="AQ4" s="244" t="n">
        <v>7</v>
      </c>
      <c r="AR4" s="244" t="n">
        <v>7</v>
      </c>
      <c r="AS4" s="244" t="n">
        <v>8</v>
      </c>
      <c r="AT4" s="244" t="n">
        <v>8</v>
      </c>
      <c r="AU4" s="244" t="n">
        <v>27</v>
      </c>
      <c r="AV4" s="244" t="n">
        <v>27</v>
      </c>
      <c r="AW4" s="244" t="n">
        <v>27</v>
      </c>
      <c r="AX4" s="244" t="n">
        <v>29</v>
      </c>
      <c r="AY4" s="244" t="n">
        <v>29</v>
      </c>
      <c r="AZ4" s="244" t="n">
        <v>28</v>
      </c>
      <c r="BA4" s="244" t="n">
        <v>28</v>
      </c>
      <c r="BB4" s="244" t="n">
        <v>27</v>
      </c>
      <c r="BC4" s="244" t="n">
        <v>28</v>
      </c>
      <c r="BD4" s="244" t="n">
        <v>28</v>
      </c>
      <c r="BE4" s="244" t="n">
        <v>28</v>
      </c>
      <c r="BF4" s="244" t="n">
        <v>27</v>
      </c>
      <c r="BG4" s="244" t="n">
        <v>27</v>
      </c>
      <c r="BH4" s="244" t="n">
        <v>26</v>
      </c>
      <c r="BI4" s="244" t="n">
        <v>27</v>
      </c>
      <c r="BJ4" s="244" t="n">
        <v>27</v>
      </c>
      <c r="BK4" s="244" t="n">
        <v>26</v>
      </c>
      <c r="BL4" s="244" t="n">
        <v>26</v>
      </c>
      <c r="BM4" s="244" t="n">
        <v>27</v>
      </c>
      <c r="BN4" s="244" t="n">
        <v>27</v>
      </c>
      <c r="BO4" s="244" t="n">
        <v>25</v>
      </c>
      <c r="BP4" s="244" t="n">
        <v>26</v>
      </c>
      <c r="BQ4" s="244" t="n">
        <v>26</v>
      </c>
      <c r="BR4" s="244" t="n">
        <v>26</v>
      </c>
      <c r="BS4" s="244" t="n">
        <v>26</v>
      </c>
      <c r="BT4" s="244" t="n">
        <v>26</v>
      </c>
      <c r="BU4" s="244" t="n">
        <v>26</v>
      </c>
      <c r="BV4" s="244" t="n">
        <v>25</v>
      </c>
      <c r="BW4" s="244" t="n">
        <v>25</v>
      </c>
      <c r="BX4" s="244" t="n">
        <v>25</v>
      </c>
      <c r="BY4" s="244" t="n">
        <v>25</v>
      </c>
      <c r="BZ4" s="244" t="n">
        <v>25</v>
      </c>
      <c r="CA4" s="244" t="n">
        <v>25</v>
      </c>
      <c r="CB4" s="244" t="n">
        <v>25</v>
      </c>
      <c r="CC4" s="244" t="n">
        <v>25</v>
      </c>
      <c r="CD4" s="244" t="n">
        <v>23</v>
      </c>
      <c r="CE4" s="244" t="n">
        <v>22</v>
      </c>
      <c r="CF4" s="244" t="n">
        <v>23</v>
      </c>
      <c r="CG4" s="244" t="n">
        <v>23</v>
      </c>
      <c r="CH4" s="244" t="n">
        <v>23</v>
      </c>
      <c r="CI4" s="244" t="n">
        <v>23</v>
      </c>
      <c r="CJ4" s="244" t="n">
        <v>23</v>
      </c>
      <c r="CK4" s="244" t="n">
        <v>23</v>
      </c>
      <c r="CL4" s="244" t="n">
        <v>25</v>
      </c>
      <c r="CM4" s="244" t="n">
        <v>24</v>
      </c>
      <c r="CN4" s="244" t="n">
        <v>25</v>
      </c>
      <c r="CO4" s="244" t="n">
        <v>26</v>
      </c>
      <c r="CP4" s="244" t="n">
        <v>26</v>
      </c>
      <c r="CQ4" s="244" t="n">
        <v>29</v>
      </c>
      <c r="CR4" s="323" t="n">
        <v>29</v>
      </c>
      <c r="CS4" s="244" t="n">
        <v>28</v>
      </c>
      <c r="CT4" s="244" t="n">
        <v>28</v>
      </c>
      <c r="CU4" s="244" t="n">
        <v>28</v>
      </c>
      <c r="CV4" s="244" t="n">
        <v>27</v>
      </c>
      <c r="CW4" s="244" t="n">
        <v>27</v>
      </c>
    </row>
    <row r="5" ht="13.15" customFormat="1" customHeight="1" s="315">
      <c r="A5" s="22" t="n"/>
      <c r="B5" s="398" t="n"/>
      <c r="C5" s="246" t="inlineStr">
        <is>
          <t>EE &amp; Child</t>
        </is>
      </c>
      <c r="D5" s="244" t="n">
        <v>0</v>
      </c>
      <c r="E5" s="395" t="n">
        <v>1268.22</v>
      </c>
      <c r="F5" s="396">
        <f>+E5-G5</f>
        <v/>
      </c>
      <c r="G5" s="396" t="n">
        <v>101.32</v>
      </c>
      <c r="H5" s="397">
        <f>+"Total:"&amp;TEXT(E5/I5-1,"0.00%")&amp;"/ EE:"&amp;TEXT(G5/J5-1,"0.00%")</f>
        <v/>
      </c>
      <c r="I5" s="397">
        <f>+'[2]Encino-Garden Grove'!E5</f>
        <v/>
      </c>
      <c r="J5" s="397">
        <f>+'[2]Encino-Garden Grove'!G5</f>
        <v/>
      </c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  <c r="AG5" s="111" t="n"/>
      <c r="AH5" s="111" t="n"/>
      <c r="AI5" s="244" t="n">
        <v>10</v>
      </c>
      <c r="AJ5" s="244" t="n">
        <v>11</v>
      </c>
      <c r="AK5" s="244" t="n">
        <v>11</v>
      </c>
      <c r="AL5" s="244" t="n">
        <v>12</v>
      </c>
      <c r="AM5" s="244" t="n">
        <v>12</v>
      </c>
      <c r="AN5" s="244" t="n">
        <v>12</v>
      </c>
      <c r="AO5" s="244" t="n">
        <v>12</v>
      </c>
      <c r="AP5" s="244" t="n">
        <v>11</v>
      </c>
      <c r="AQ5" s="244" t="n">
        <v>5</v>
      </c>
      <c r="AR5" s="244" t="n">
        <v>6</v>
      </c>
      <c r="AS5" s="244" t="n">
        <v>6</v>
      </c>
      <c r="AT5" s="244" t="n">
        <v>6</v>
      </c>
      <c r="AU5" s="244" t="n">
        <v>13</v>
      </c>
      <c r="AV5" s="244" t="n">
        <v>13</v>
      </c>
      <c r="AW5" s="244" t="n">
        <v>13</v>
      </c>
      <c r="AX5" s="244" t="n">
        <v>12</v>
      </c>
      <c r="AY5" s="244" t="n">
        <v>12</v>
      </c>
      <c r="AZ5" s="244" t="n">
        <v>10</v>
      </c>
      <c r="BA5" s="244" t="n">
        <v>10</v>
      </c>
      <c r="BB5" s="244" t="n">
        <v>10</v>
      </c>
      <c r="BC5" s="244" t="n">
        <v>10</v>
      </c>
      <c r="BD5" s="244" t="n">
        <v>10</v>
      </c>
      <c r="BE5" s="244" t="n">
        <v>8</v>
      </c>
      <c r="BF5" s="244" t="n">
        <v>8</v>
      </c>
      <c r="BG5" s="244" t="n">
        <v>11</v>
      </c>
      <c r="BH5" s="244" t="n">
        <v>11</v>
      </c>
      <c r="BI5" s="244" t="n">
        <v>11</v>
      </c>
      <c r="BJ5" s="244" t="n">
        <v>11</v>
      </c>
      <c r="BK5" s="244" t="n">
        <v>11</v>
      </c>
      <c r="BL5" s="244" t="n">
        <v>12</v>
      </c>
      <c r="BM5" s="244" t="n">
        <v>12</v>
      </c>
      <c r="BN5" s="244" t="n">
        <v>10</v>
      </c>
      <c r="BO5" s="244" t="n">
        <v>11</v>
      </c>
      <c r="BP5" s="244" t="n">
        <v>11</v>
      </c>
      <c r="BQ5" s="244" t="n">
        <v>13</v>
      </c>
      <c r="BR5" s="244" t="n">
        <v>13</v>
      </c>
      <c r="BS5" s="244" t="n">
        <v>12</v>
      </c>
      <c r="BT5" s="244" t="n">
        <v>12</v>
      </c>
      <c r="BU5" s="244" t="n">
        <v>11</v>
      </c>
      <c r="BV5" s="244" t="n">
        <v>12</v>
      </c>
      <c r="BW5" s="244" t="n">
        <v>12</v>
      </c>
      <c r="BX5" s="244" t="n">
        <v>13</v>
      </c>
      <c r="BY5" s="244" t="n">
        <v>13</v>
      </c>
      <c r="BZ5" s="244" t="n">
        <v>12</v>
      </c>
      <c r="CA5" s="244" t="n">
        <v>12</v>
      </c>
      <c r="CB5" s="244" t="n">
        <v>12</v>
      </c>
      <c r="CC5" s="244" t="n">
        <v>12</v>
      </c>
      <c r="CD5" s="244" t="n">
        <v>12</v>
      </c>
      <c r="CE5" s="244" t="n">
        <v>13</v>
      </c>
      <c r="CF5" s="244" t="n">
        <v>13</v>
      </c>
      <c r="CG5" s="244" t="n">
        <v>11</v>
      </c>
      <c r="CH5" s="244" t="n">
        <v>11</v>
      </c>
      <c r="CI5" s="244" t="n">
        <v>12</v>
      </c>
      <c r="CJ5" s="244" t="n">
        <v>11</v>
      </c>
      <c r="CK5" s="244" t="n">
        <v>12</v>
      </c>
      <c r="CL5" s="244" t="n">
        <v>11</v>
      </c>
      <c r="CM5" s="244" t="n">
        <v>10</v>
      </c>
      <c r="CN5" s="244" t="n">
        <v>10</v>
      </c>
      <c r="CO5" s="244" t="n">
        <v>10</v>
      </c>
      <c r="CP5" s="244" t="n">
        <v>10</v>
      </c>
      <c r="CQ5" s="244" t="n">
        <v>10</v>
      </c>
      <c r="CR5" s="323" t="n">
        <v>10</v>
      </c>
      <c r="CS5" s="244" t="n">
        <v>10</v>
      </c>
      <c r="CT5" s="244" t="n">
        <v>10</v>
      </c>
      <c r="CU5" s="244" t="n">
        <v>11</v>
      </c>
      <c r="CV5" s="244" t="n">
        <v>11</v>
      </c>
      <c r="CW5" s="244" t="n">
        <v>11</v>
      </c>
    </row>
    <row r="6" ht="13.15" customFormat="1" customHeight="1" s="315">
      <c r="A6" s="22" t="n"/>
      <c r="B6" s="398" t="n"/>
      <c r="C6" s="246" t="inlineStr">
        <is>
          <t>EE &amp; Children</t>
        </is>
      </c>
      <c r="D6" s="244" t="n">
        <v>27</v>
      </c>
      <c r="E6" s="395" t="n">
        <v>1268.22</v>
      </c>
      <c r="F6" s="396">
        <f>+E6-G6</f>
        <v/>
      </c>
      <c r="G6" s="396" t="n">
        <v>101.32</v>
      </c>
      <c r="H6" s="397">
        <f>+"Total:"&amp;TEXT(E6/I6-1,"0.00%")&amp;"/ EE:"&amp;TEXT(G6/J6-1,"0.00%")</f>
        <v/>
      </c>
      <c r="I6" s="397">
        <f>+'[2]Encino-Garden Grove'!E6</f>
        <v/>
      </c>
      <c r="J6" s="397">
        <f>+'[2]Encino-Garden Grove'!G6</f>
        <v/>
      </c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  <c r="AG6" s="111" t="n"/>
      <c r="AH6" s="111" t="n"/>
      <c r="AI6" s="244" t="n">
        <v>9</v>
      </c>
      <c r="AJ6" s="244" t="n">
        <v>8</v>
      </c>
      <c r="AK6" s="244" t="n">
        <v>8</v>
      </c>
      <c r="AL6" s="244" t="n">
        <v>8</v>
      </c>
      <c r="AM6" s="244" t="n">
        <v>8</v>
      </c>
      <c r="AN6" s="244" t="n">
        <v>8</v>
      </c>
      <c r="AO6" s="244" t="n">
        <v>8</v>
      </c>
      <c r="AP6" s="244" t="n">
        <v>7</v>
      </c>
      <c r="AQ6" s="244" t="n">
        <v>1</v>
      </c>
      <c r="AR6" s="244" t="n">
        <v>1</v>
      </c>
      <c r="AS6" s="244" t="n">
        <v>1</v>
      </c>
      <c r="AT6" s="244" t="n">
        <v>1</v>
      </c>
      <c r="AU6" s="244" t="n">
        <v>11</v>
      </c>
      <c r="AV6" s="244" t="n">
        <v>11</v>
      </c>
      <c r="AW6" s="244" t="n">
        <v>12</v>
      </c>
      <c r="AX6" s="244" t="n">
        <v>12</v>
      </c>
      <c r="AY6" s="244" t="n">
        <v>12</v>
      </c>
      <c r="AZ6" s="244" t="n">
        <v>12</v>
      </c>
      <c r="BA6" s="244" t="n">
        <v>12</v>
      </c>
      <c r="BB6" s="244" t="n">
        <v>12</v>
      </c>
      <c r="BC6" s="244" t="n">
        <v>12</v>
      </c>
      <c r="BD6" s="244" t="n">
        <v>12</v>
      </c>
      <c r="BE6" s="244" t="n">
        <v>10</v>
      </c>
      <c r="BF6" s="244" t="n">
        <v>10</v>
      </c>
      <c r="BG6" s="244" t="n">
        <v>11</v>
      </c>
      <c r="BH6" s="244" t="n">
        <v>11</v>
      </c>
      <c r="BI6" s="244" t="n">
        <v>11</v>
      </c>
      <c r="BJ6" s="244" t="n">
        <v>11</v>
      </c>
      <c r="BK6" s="244" t="n">
        <v>11</v>
      </c>
      <c r="BL6" s="244" t="n">
        <v>10</v>
      </c>
      <c r="BM6" s="244" t="n">
        <v>10</v>
      </c>
      <c r="BN6" s="244" t="n">
        <v>10</v>
      </c>
      <c r="BO6" s="244" t="n">
        <v>9</v>
      </c>
      <c r="BP6" s="244" t="n">
        <v>8</v>
      </c>
      <c r="BQ6" s="244" t="n">
        <v>9</v>
      </c>
      <c r="BR6" s="244" t="n">
        <v>9</v>
      </c>
      <c r="BS6" s="244" t="n">
        <v>10</v>
      </c>
      <c r="BT6" s="244" t="n">
        <v>10</v>
      </c>
      <c r="BU6" s="244" t="n">
        <v>10</v>
      </c>
      <c r="BV6" s="244" t="n">
        <v>10</v>
      </c>
      <c r="BW6" s="244" t="n">
        <v>10</v>
      </c>
      <c r="BX6" s="244" t="n">
        <v>10</v>
      </c>
      <c r="BY6" s="244" t="n">
        <v>10</v>
      </c>
      <c r="BZ6" s="244" t="n">
        <v>10</v>
      </c>
      <c r="CA6" s="244" t="n">
        <v>10</v>
      </c>
      <c r="CB6" s="244" t="n">
        <v>9</v>
      </c>
      <c r="CC6" s="244" t="n">
        <v>9</v>
      </c>
      <c r="CD6" s="244" t="n">
        <v>9</v>
      </c>
      <c r="CE6" s="244" t="n">
        <v>7</v>
      </c>
      <c r="CF6" s="244" t="n">
        <v>6</v>
      </c>
      <c r="CG6" s="244" t="n">
        <v>6</v>
      </c>
      <c r="CH6" s="244" t="n">
        <v>6</v>
      </c>
      <c r="CI6" s="244" t="n">
        <v>6</v>
      </c>
      <c r="CJ6" s="244" t="n">
        <v>5</v>
      </c>
      <c r="CK6" s="244" t="n">
        <v>5</v>
      </c>
      <c r="CL6" s="244" t="n">
        <v>5</v>
      </c>
      <c r="CM6" s="244" t="n">
        <v>4</v>
      </c>
      <c r="CN6" s="244" t="n">
        <v>4</v>
      </c>
      <c r="CO6" s="244" t="n">
        <v>4</v>
      </c>
      <c r="CP6" s="244" t="n">
        <v>4</v>
      </c>
      <c r="CQ6" s="244" t="n">
        <v>4</v>
      </c>
      <c r="CR6" s="323" t="n">
        <v>4</v>
      </c>
      <c r="CS6" s="244" t="n">
        <v>4</v>
      </c>
      <c r="CT6" s="244" t="n">
        <v>4</v>
      </c>
      <c r="CU6" s="244" t="n">
        <v>4</v>
      </c>
      <c r="CV6" s="244" t="n">
        <v>4</v>
      </c>
      <c r="CW6" s="244" t="n">
        <v>4</v>
      </c>
    </row>
    <row r="7" ht="13.15" customFormat="1" customHeight="1" s="315">
      <c r="A7" s="22" t="n"/>
      <c r="B7" s="398" t="n"/>
      <c r="C7" s="246" t="inlineStr">
        <is>
          <t>EE &amp; Family</t>
        </is>
      </c>
      <c r="D7" s="245" t="n">
        <v>38</v>
      </c>
      <c r="E7" s="399" t="n">
        <v>2113.73</v>
      </c>
      <c r="F7" s="400">
        <f>+E7-G7</f>
        <v/>
      </c>
      <c r="G7" s="400" t="n">
        <v>168.86</v>
      </c>
      <c r="H7" s="397">
        <f>+"Total:"&amp;TEXT(E7/I7-1,"0.00%")&amp;"/ EE:"&amp;TEXT(G7/J7-1,"0.00%")</f>
        <v/>
      </c>
      <c r="I7" s="397">
        <f>+'[2]Encino-Garden Grove'!E7</f>
        <v/>
      </c>
      <c r="J7" s="397">
        <f>+'[2]Encino-Garden Grove'!G7</f>
        <v/>
      </c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  <c r="AG7" s="111" t="n"/>
      <c r="AH7" s="111" t="n"/>
      <c r="AI7" s="245" t="n">
        <v>28</v>
      </c>
      <c r="AJ7" s="245" t="n">
        <v>27</v>
      </c>
      <c r="AK7" s="245" t="n">
        <v>25</v>
      </c>
      <c r="AL7" s="245" t="n">
        <v>25</v>
      </c>
      <c r="AM7" s="245" t="n">
        <v>25</v>
      </c>
      <c r="AN7" s="245" t="n">
        <v>24</v>
      </c>
      <c r="AO7" s="245" t="n">
        <v>24</v>
      </c>
      <c r="AP7" s="245" t="n">
        <v>22</v>
      </c>
      <c r="AQ7" s="245" t="n">
        <v>7</v>
      </c>
      <c r="AR7" s="245" t="n">
        <v>7</v>
      </c>
      <c r="AS7" s="245" t="n">
        <v>7</v>
      </c>
      <c r="AT7" s="245" t="n">
        <v>7</v>
      </c>
      <c r="AU7" s="245" t="n">
        <v>25</v>
      </c>
      <c r="AV7" s="245" t="n">
        <v>26</v>
      </c>
      <c r="AW7" s="245" t="n">
        <v>26</v>
      </c>
      <c r="AX7" s="245" t="n">
        <v>26</v>
      </c>
      <c r="AY7" s="245" t="n">
        <v>26</v>
      </c>
      <c r="AZ7" s="245" t="n">
        <v>27</v>
      </c>
      <c r="BA7" s="245" t="n">
        <v>27</v>
      </c>
      <c r="BB7" s="245" t="n">
        <v>27</v>
      </c>
      <c r="BC7" s="245" t="n">
        <v>26</v>
      </c>
      <c r="BD7" s="245" t="n">
        <v>26</v>
      </c>
      <c r="BE7" s="245" t="n">
        <v>27</v>
      </c>
      <c r="BF7" s="245" t="n">
        <v>27</v>
      </c>
      <c r="BG7" s="245" t="n">
        <v>26</v>
      </c>
      <c r="BH7" s="245" t="n">
        <v>27</v>
      </c>
      <c r="BI7" s="245" t="n">
        <v>27</v>
      </c>
      <c r="BJ7" s="245" t="n">
        <v>28</v>
      </c>
      <c r="BK7" s="245" t="n">
        <v>26</v>
      </c>
      <c r="BL7" s="245" t="n">
        <v>26</v>
      </c>
      <c r="BM7" s="245" t="n">
        <v>26</v>
      </c>
      <c r="BN7" s="245" t="n">
        <v>26</v>
      </c>
      <c r="BO7" s="245" t="n">
        <v>25</v>
      </c>
      <c r="BP7" s="245" t="n">
        <v>25</v>
      </c>
      <c r="BQ7" s="245" t="n">
        <v>25</v>
      </c>
      <c r="BR7" s="245" t="n">
        <v>25</v>
      </c>
      <c r="BS7" s="245" t="n">
        <v>23</v>
      </c>
      <c r="BT7" s="245" t="n">
        <v>22</v>
      </c>
      <c r="BU7" s="245" t="n">
        <v>24</v>
      </c>
      <c r="BV7" s="245" t="n">
        <v>24</v>
      </c>
      <c r="BW7" s="245" t="n">
        <v>23</v>
      </c>
      <c r="BX7" s="245" t="n">
        <v>23</v>
      </c>
      <c r="BY7" s="245" t="n">
        <v>23</v>
      </c>
      <c r="BZ7" s="245" t="n">
        <v>23</v>
      </c>
      <c r="CA7" s="245" t="n">
        <v>24</v>
      </c>
      <c r="CB7" s="245" t="n">
        <v>25</v>
      </c>
      <c r="CC7" s="245" t="n">
        <v>24</v>
      </c>
      <c r="CD7" s="245" t="n">
        <v>24</v>
      </c>
      <c r="CE7" s="245" t="n">
        <v>24</v>
      </c>
      <c r="CF7" s="245" t="n">
        <v>24</v>
      </c>
      <c r="CG7" s="245" t="n">
        <v>26</v>
      </c>
      <c r="CH7" s="245" t="n">
        <v>25</v>
      </c>
      <c r="CI7" s="245" t="n">
        <v>25</v>
      </c>
      <c r="CJ7" s="245" t="n">
        <v>26</v>
      </c>
      <c r="CK7" s="245" t="n">
        <v>28</v>
      </c>
      <c r="CL7" s="245" t="n">
        <v>28</v>
      </c>
      <c r="CM7" s="245" t="n">
        <v>29</v>
      </c>
      <c r="CN7" s="245" t="n">
        <v>28</v>
      </c>
      <c r="CO7" s="245" t="n">
        <v>26</v>
      </c>
      <c r="CP7" s="245" t="n">
        <v>26</v>
      </c>
      <c r="CQ7" s="245" t="n">
        <v>29</v>
      </c>
      <c r="CR7" s="324" t="n">
        <v>29</v>
      </c>
      <c r="CS7" s="245" t="n">
        <v>30</v>
      </c>
      <c r="CT7" s="245" t="n">
        <v>30</v>
      </c>
      <c r="CU7" s="245" t="n">
        <v>28</v>
      </c>
      <c r="CV7" s="245" t="n">
        <v>30</v>
      </c>
      <c r="CW7" s="245" t="n">
        <v>30</v>
      </c>
    </row>
    <row r="8" ht="13.15" customFormat="1" customHeight="1" s="315">
      <c r="A8" s="20" t="n"/>
      <c r="B8" s="398" t="n"/>
      <c r="C8" s="69" t="inlineStr">
        <is>
          <t>Estimated Monthly Premium</t>
        </is>
      </c>
      <c r="D8" s="94">
        <f>SUM(D3:D7)</f>
        <v/>
      </c>
      <c r="E8" s="401">
        <f>SUMPRODUCT(E3:E7,$D3:$D7)</f>
        <v/>
      </c>
      <c r="F8" s="401">
        <f>SUMPRODUCT(F3:F7,$D3:$D7)</f>
        <v/>
      </c>
      <c r="G8" s="401">
        <f>SUMPRODUCT(G3:G7,$D3:$D7)</f>
        <v/>
      </c>
      <c r="H8" s="402" t="n"/>
      <c r="I8" s="402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  <c r="AG8" s="111" t="n"/>
      <c r="AH8" s="111" t="n"/>
      <c r="AI8" s="94">
        <f>SUM(AI3:AI7)</f>
        <v/>
      </c>
      <c r="AJ8" s="94">
        <f>SUM(AJ3:AJ7)</f>
        <v/>
      </c>
      <c r="AK8" s="94">
        <f>SUM(AK3:AK7)</f>
        <v/>
      </c>
      <c r="AL8" s="94">
        <f>SUM(AL3:AL7)</f>
        <v/>
      </c>
      <c r="AM8" s="94">
        <f>SUM(AM3:AM7)</f>
        <v/>
      </c>
      <c r="AN8" s="94">
        <f>SUM(AN3:AN7)</f>
        <v/>
      </c>
      <c r="AO8" s="94">
        <f>SUM(AO3:AO7)</f>
        <v/>
      </c>
      <c r="AP8" s="94">
        <f>SUM(AP3:AP7)</f>
        <v/>
      </c>
      <c r="AQ8" s="94">
        <f>SUM(AQ3:AQ7)</f>
        <v/>
      </c>
      <c r="AR8" s="94">
        <f>SUM(AR3:AR7)</f>
        <v/>
      </c>
      <c r="AS8" s="94">
        <f>SUM(AS3:AS7)</f>
        <v/>
      </c>
      <c r="AT8" s="94">
        <f>SUM(AT3:AT7)</f>
        <v/>
      </c>
      <c r="AU8" s="94">
        <f>SUM(AU3:AU7)</f>
        <v/>
      </c>
      <c r="AV8" s="94">
        <f>SUM(AV3:AV7)</f>
        <v/>
      </c>
      <c r="AW8" s="94">
        <f>SUM(AW3:AW7)</f>
        <v/>
      </c>
      <c r="AX8" s="94">
        <f>SUM(AX3:AX7)</f>
        <v/>
      </c>
      <c r="AY8" s="94">
        <f>SUM(AY3:AY7)</f>
        <v/>
      </c>
      <c r="AZ8" s="94">
        <f>SUM(AZ3:AZ7)</f>
        <v/>
      </c>
      <c r="BA8" s="94">
        <f>SUM(BA3:BA7)</f>
        <v/>
      </c>
      <c r="BB8" s="94">
        <f>SUM(BB3:BB7)</f>
        <v/>
      </c>
      <c r="BC8" s="94">
        <f>SUM(BC3:BC7)</f>
        <v/>
      </c>
      <c r="BD8" s="94">
        <f>SUM(BD3:BD7)</f>
        <v/>
      </c>
      <c r="BE8" s="94">
        <f>SUM(BE3:BE7)</f>
        <v/>
      </c>
      <c r="BF8" s="94">
        <f>SUM(BF3:BF7)</f>
        <v/>
      </c>
      <c r="BG8" s="94">
        <f>SUM(BG3:BG7)</f>
        <v/>
      </c>
      <c r="BH8" s="94">
        <f>SUM(BH3:BH7)</f>
        <v/>
      </c>
      <c r="BI8" s="94">
        <f>SUM(BI3:BI7)</f>
        <v/>
      </c>
      <c r="BJ8" s="94">
        <f>SUM(BJ3:BJ7)</f>
        <v/>
      </c>
      <c r="BK8" s="94">
        <f>SUM(BK3:BK7)</f>
        <v/>
      </c>
      <c r="BL8" s="94">
        <f>SUM(BL3:BL7)</f>
        <v/>
      </c>
      <c r="BM8" s="94">
        <f>SUM(BM3:BM7)</f>
        <v/>
      </c>
      <c r="BN8" s="94">
        <f>SUM(BN3:BN7)</f>
        <v/>
      </c>
      <c r="BO8" s="94">
        <f>SUM(BO3:BO7)</f>
        <v/>
      </c>
      <c r="BP8" s="94">
        <f>SUM(BP3:BP7)</f>
        <v/>
      </c>
      <c r="BQ8" s="94">
        <f>SUM(BQ3:BQ7)</f>
        <v/>
      </c>
      <c r="BR8" s="94">
        <f>SUM(BR3:BR7)</f>
        <v/>
      </c>
      <c r="BS8" s="94">
        <f>SUM(BS3:BS7)</f>
        <v/>
      </c>
      <c r="BT8" s="94">
        <f>SUM(BT3:BT7)</f>
        <v/>
      </c>
      <c r="BU8" s="94">
        <f>SUM(BU3:BU7)</f>
        <v/>
      </c>
      <c r="BV8" s="94">
        <f>SUM(BV3:BV7)</f>
        <v/>
      </c>
      <c r="BW8" s="94">
        <f>SUM(BW3:BW7)</f>
        <v/>
      </c>
      <c r="BX8" s="94">
        <f>SUM(BX3:BX7)</f>
        <v/>
      </c>
      <c r="BY8" s="94">
        <f>SUM(BY3:BY7)</f>
        <v/>
      </c>
      <c r="BZ8" s="94">
        <f>SUM(BZ3:BZ7)</f>
        <v/>
      </c>
      <c r="CA8" s="94">
        <f>SUM(CA3:CA7)</f>
        <v/>
      </c>
      <c r="CB8" s="94">
        <f>SUM(CB3:CB7)</f>
        <v/>
      </c>
      <c r="CC8" s="94">
        <f>SUM(CC3:CC7)</f>
        <v/>
      </c>
      <c r="CD8" s="94">
        <f>SUM(CD3:CD7)</f>
        <v/>
      </c>
      <c r="CE8" s="94">
        <f>SUM(CE3:CE7)</f>
        <v/>
      </c>
      <c r="CF8" s="94">
        <f>SUM(CF3:CF7)</f>
        <v/>
      </c>
      <c r="CG8" s="94">
        <f>SUM(CG3:CG7)</f>
        <v/>
      </c>
      <c r="CH8" s="94">
        <f>SUM(CH3:CH7)</f>
        <v/>
      </c>
      <c r="CI8" s="94">
        <f>SUM(CI3:CI7)</f>
        <v/>
      </c>
      <c r="CJ8" s="94">
        <f>SUM(CJ3:CJ7)</f>
        <v/>
      </c>
      <c r="CK8" s="94">
        <f>SUM(CK3:CK7)</f>
        <v/>
      </c>
      <c r="CL8" s="94">
        <f>SUM(CL3:CL7)</f>
        <v/>
      </c>
      <c r="CM8" s="94">
        <f>SUM(CM3:CM7)</f>
        <v/>
      </c>
      <c r="CN8" s="94">
        <f>SUM(CN3:CN7)</f>
        <v/>
      </c>
      <c r="CO8" s="94">
        <f>SUM(CO3:CO7)</f>
        <v/>
      </c>
      <c r="CP8" s="94">
        <f>SUM(CP3:CP7)</f>
        <v/>
      </c>
      <c r="CQ8" s="94">
        <f>SUM(CQ3:CQ7)</f>
        <v/>
      </c>
      <c r="CR8" s="94" t="n">
        <v>144</v>
      </c>
      <c r="CS8" s="94">
        <f>SUM(CS3:CS7)</f>
        <v/>
      </c>
      <c r="CT8" s="94">
        <f>SUM(CT3:CT7)</f>
        <v/>
      </c>
      <c r="CU8" s="94">
        <f>SUM(CU3:CU7)</f>
        <v/>
      </c>
      <c r="CV8" s="94">
        <f>SUM(CV3:CV7)</f>
        <v/>
      </c>
      <c r="CW8" s="94">
        <f>SUM(CW3:CW7)</f>
        <v/>
      </c>
    </row>
    <row r="9" ht="13.15" customFormat="1" customHeight="1" s="315">
      <c r="A9" s="20" t="n"/>
      <c r="B9" s="398" t="n"/>
      <c r="C9" s="12" t="n"/>
      <c r="D9" s="112" t="n"/>
      <c r="E9" s="456" t="n"/>
      <c r="F9" s="456" t="n"/>
      <c r="G9" s="456" t="n"/>
      <c r="H9" s="457" t="n"/>
      <c r="I9" s="457" t="n"/>
      <c r="K9" s="112" t="n"/>
      <c r="L9" s="112" t="n"/>
      <c r="M9" s="112" t="n"/>
      <c r="N9" s="112" t="n"/>
      <c r="O9" s="112" t="n"/>
      <c r="P9" s="112" t="n"/>
      <c r="Q9" s="112" t="n"/>
      <c r="R9" s="112" t="n"/>
      <c r="S9" s="112" t="n"/>
      <c r="T9" s="112" t="n"/>
      <c r="U9" s="112" t="n"/>
      <c r="V9" s="112" t="n"/>
      <c r="W9" s="112" t="n"/>
      <c r="X9" s="112" t="n"/>
      <c r="Y9" s="112" t="n"/>
      <c r="Z9" s="112" t="n"/>
      <c r="AA9" s="112" t="n"/>
      <c r="AB9" s="112" t="n"/>
      <c r="AC9" s="112" t="n"/>
      <c r="AD9" s="112" t="n"/>
      <c r="AE9" s="112" t="n"/>
      <c r="AF9" s="112" t="n"/>
      <c r="AG9" s="112" t="n"/>
      <c r="AH9" s="112" t="n"/>
      <c r="AI9" s="112" t="n"/>
      <c r="AJ9" s="112" t="n"/>
      <c r="AK9" s="112" t="n"/>
      <c r="AL9" s="112" t="n"/>
      <c r="AM9" s="112" t="n"/>
      <c r="AN9" s="112" t="n"/>
      <c r="AO9" s="112" t="n"/>
      <c r="AP9" s="112" t="n"/>
      <c r="AQ9" s="112" t="n"/>
      <c r="AR9" s="112" t="n"/>
      <c r="AS9" s="112" t="n"/>
      <c r="AT9" s="112" t="n"/>
      <c r="AU9" s="112" t="n"/>
      <c r="AV9" s="112" t="n"/>
      <c r="AW9" s="112" t="n"/>
      <c r="AX9" s="112" t="n"/>
      <c r="AY9" s="112" t="n"/>
      <c r="AZ9" s="112" t="n"/>
      <c r="BA9" s="112" t="n"/>
      <c r="BB9" s="112" t="n"/>
      <c r="BC9" s="112" t="n"/>
      <c r="BD9" s="112" t="n"/>
      <c r="BE9" s="112" t="n"/>
      <c r="BF9" s="112" t="n"/>
      <c r="BG9" s="112" t="n"/>
      <c r="BH9" s="112" t="n"/>
      <c r="BI9" s="112" t="n"/>
      <c r="BJ9" s="112" t="n"/>
      <c r="BK9" s="112" t="n"/>
      <c r="BL9" s="112" t="n"/>
      <c r="BM9" s="112" t="n"/>
      <c r="BN9" s="112" t="n"/>
      <c r="BO9" s="112" t="n"/>
      <c r="BP9" s="112" t="n"/>
      <c r="BQ9" s="112" t="n"/>
      <c r="BR9" s="112" t="n"/>
      <c r="BS9" s="112" t="n"/>
      <c r="BT9" s="112" t="n"/>
      <c r="BU9" s="112" t="n"/>
      <c r="BV9" s="112" t="n"/>
      <c r="BW9" s="112" t="n"/>
      <c r="BX9" s="112" t="n"/>
      <c r="BY9" s="112" t="n"/>
      <c r="BZ9" s="112" t="n"/>
      <c r="CA9" s="112" t="n"/>
      <c r="CB9" s="112" t="n"/>
      <c r="CC9" s="112" t="n"/>
      <c r="CD9" s="112" t="n"/>
      <c r="CE9" s="112" t="n"/>
      <c r="CF9" s="112" t="n"/>
      <c r="CG9" s="112" t="n"/>
      <c r="CH9" s="112" t="n"/>
      <c r="CI9" s="112" t="n"/>
      <c r="CJ9" s="112" t="n"/>
      <c r="CK9" s="112" t="n"/>
      <c r="CL9" s="112" t="n"/>
      <c r="CM9" s="112" t="n"/>
      <c r="CN9" s="112" t="n"/>
      <c r="CO9" s="112" t="n"/>
      <c r="CP9" s="112" t="n"/>
      <c r="CQ9" s="112" t="n"/>
      <c r="CR9" s="112" t="n"/>
      <c r="CS9" s="112" t="n"/>
      <c r="CT9" s="112" t="n"/>
      <c r="CU9" s="112" t="n"/>
      <c r="CV9" s="112" t="n"/>
      <c r="CW9" s="112" t="n"/>
    </row>
    <row r="10" ht="13.15" customFormat="1" customHeight="1" s="315">
      <c r="A10" s="64" t="inlineStr">
        <is>
          <t>PRIME SEIU 121 RN EPO PLAN (Self-Insured)</t>
        </is>
      </c>
      <c r="B10" s="394">
        <f>B3</f>
        <v/>
      </c>
      <c r="C10" s="246" t="inlineStr">
        <is>
          <t>EE</t>
        </is>
      </c>
      <c r="D10" s="244" t="n">
        <v>28</v>
      </c>
      <c r="E10" s="395" t="n">
        <v>671</v>
      </c>
      <c r="F10" s="396">
        <f>+E10-G10</f>
        <v/>
      </c>
      <c r="G10" s="396" t="n">
        <v>0</v>
      </c>
      <c r="H10" s="397">
        <f>+"Total:"&amp;TEXT(E10/I10-1,"0.00%")&amp;"/ EE:"&amp;TEXT(G10/J10-1,"0.00%")</f>
        <v/>
      </c>
      <c r="I10" s="397">
        <f>+'[2]Encino-Garden Grove'!E10</f>
        <v/>
      </c>
      <c r="J10" s="397">
        <f>+'[2]Encino-Garden Grove'!G10</f>
        <v/>
      </c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  <c r="AG10" s="111" t="n"/>
      <c r="AH10" s="111" t="n"/>
      <c r="AI10" s="111" t="n"/>
      <c r="AJ10" s="111" t="n"/>
      <c r="AK10" s="111" t="n"/>
      <c r="AL10" s="111" t="n"/>
      <c r="AM10" s="111" t="n"/>
      <c r="AN10" s="111" t="n"/>
      <c r="AO10" s="111" t="n"/>
      <c r="AP10" s="111" t="n"/>
      <c r="AQ10" s="244" t="n">
        <v>29</v>
      </c>
      <c r="AR10" s="244" t="n">
        <v>27</v>
      </c>
      <c r="AS10" s="244" t="n">
        <v>28</v>
      </c>
      <c r="AT10" s="244" t="n">
        <v>27</v>
      </c>
      <c r="AU10" s="244" t="n">
        <v>27</v>
      </c>
      <c r="AV10" s="244" t="n">
        <v>26</v>
      </c>
      <c r="AW10" s="244" t="n">
        <v>25</v>
      </c>
      <c r="AX10" s="244" t="n">
        <v>27</v>
      </c>
      <c r="AY10" s="244" t="n">
        <v>30</v>
      </c>
      <c r="AZ10" s="244" t="n">
        <v>31</v>
      </c>
      <c r="BA10" s="244" t="n">
        <v>30</v>
      </c>
      <c r="BB10" s="244" t="n">
        <v>29</v>
      </c>
      <c r="BC10" s="244" t="n">
        <v>28</v>
      </c>
      <c r="BD10" s="244" t="n">
        <v>23</v>
      </c>
      <c r="BE10" s="244" t="n">
        <v>20</v>
      </c>
      <c r="BF10" s="244" t="n">
        <v>19</v>
      </c>
      <c r="BG10" s="244" t="n">
        <v>28</v>
      </c>
      <c r="BH10" s="244" t="n">
        <v>26</v>
      </c>
      <c r="BI10" s="244" t="n">
        <v>28</v>
      </c>
      <c r="BJ10" s="244" t="n">
        <v>28</v>
      </c>
      <c r="BK10" s="244" t="n">
        <v>26</v>
      </c>
      <c r="BL10" s="244" t="n">
        <v>29</v>
      </c>
      <c r="BM10" s="244" t="n">
        <v>29</v>
      </c>
      <c r="BN10" s="244" t="n">
        <v>28</v>
      </c>
      <c r="BO10" s="244" t="n">
        <v>24</v>
      </c>
      <c r="BP10" s="244" t="n">
        <v>23</v>
      </c>
      <c r="BQ10" s="244" t="n">
        <v>21</v>
      </c>
      <c r="BR10" s="244" t="n">
        <v>19</v>
      </c>
      <c r="BS10" s="244" t="n">
        <v>21</v>
      </c>
      <c r="BT10" s="244" t="n">
        <v>20</v>
      </c>
      <c r="BU10" s="244" t="n">
        <v>23</v>
      </c>
      <c r="BV10" s="244" t="n">
        <v>23</v>
      </c>
      <c r="BW10" s="244" t="n">
        <v>25</v>
      </c>
      <c r="BX10" s="244" t="n">
        <v>28</v>
      </c>
      <c r="BY10" s="244" t="n">
        <v>26</v>
      </c>
      <c r="BZ10" s="244" t="n">
        <v>27</v>
      </c>
      <c r="CA10" s="244" t="n">
        <v>25</v>
      </c>
      <c r="CB10" s="244" t="n">
        <v>22</v>
      </c>
      <c r="CC10" s="244" t="n">
        <v>24</v>
      </c>
      <c r="CD10" s="244" t="n">
        <v>23</v>
      </c>
      <c r="CE10" s="244" t="n">
        <v>28</v>
      </c>
      <c r="CF10" s="244" t="n">
        <v>28</v>
      </c>
      <c r="CG10" s="244" t="n">
        <v>27</v>
      </c>
      <c r="CH10" s="244" t="n">
        <v>27</v>
      </c>
      <c r="CI10" s="244" t="n">
        <v>24</v>
      </c>
      <c r="CJ10" s="244" t="n">
        <v>22</v>
      </c>
      <c r="CK10" s="244" t="n">
        <v>22</v>
      </c>
      <c r="CL10" s="244" t="n">
        <v>23</v>
      </c>
      <c r="CM10" s="244" t="n">
        <v>22</v>
      </c>
      <c r="CN10" s="244" t="n">
        <v>23</v>
      </c>
      <c r="CO10" s="244" t="n">
        <v>22</v>
      </c>
      <c r="CP10" s="244" t="n">
        <v>19</v>
      </c>
      <c r="CQ10" s="244" t="n">
        <v>21</v>
      </c>
      <c r="CR10" s="323" t="n">
        <v>23</v>
      </c>
      <c r="CS10" s="244" t="n">
        <v>26</v>
      </c>
      <c r="CT10" s="244" t="n">
        <v>26</v>
      </c>
      <c r="CU10" s="244" t="n">
        <v>27</v>
      </c>
      <c r="CV10" s="244" t="n">
        <v>27</v>
      </c>
      <c r="CW10" s="244" t="n">
        <v>28</v>
      </c>
    </row>
    <row r="11" ht="13.15" customFormat="1" customHeight="1" s="315">
      <c r="A11" s="22" t="n"/>
      <c r="B11" s="398" t="n"/>
      <c r="C11" s="246" t="inlineStr">
        <is>
          <t>EE &amp; Spouse</t>
        </is>
      </c>
      <c r="D11" s="244" t="n">
        <v>8</v>
      </c>
      <c r="E11" s="395" t="n">
        <v>1409.16</v>
      </c>
      <c r="F11" s="396">
        <f>+E11-G11</f>
        <v/>
      </c>
      <c r="G11" s="396" t="n">
        <v>112.57</v>
      </c>
      <c r="H11" s="397">
        <f>+"Total:"&amp;TEXT(E11/I11-1,"0.00%")&amp;"/ EE:"&amp;TEXT(G11/J11-1,"0.00%")</f>
        <v/>
      </c>
      <c r="I11" s="397">
        <f>+'[2]Encino-Garden Grove'!E11</f>
        <v/>
      </c>
      <c r="J11" s="397">
        <f>+'[2]Encino-Garden Grove'!G11</f>
        <v/>
      </c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  <c r="AG11" s="111" t="n"/>
      <c r="AH11" s="111" t="n"/>
      <c r="AI11" s="111" t="n"/>
      <c r="AJ11" s="111" t="n"/>
      <c r="AK11" s="111" t="n"/>
      <c r="AL11" s="111" t="n"/>
      <c r="AM11" s="111" t="n"/>
      <c r="AN11" s="111" t="n"/>
      <c r="AO11" s="111" t="n"/>
      <c r="AP11" s="111" t="n"/>
      <c r="AQ11" s="244" t="n">
        <v>10</v>
      </c>
      <c r="AR11" s="244" t="n">
        <v>10</v>
      </c>
      <c r="AS11" s="244" t="n">
        <v>10</v>
      </c>
      <c r="AT11" s="244" t="n">
        <v>9</v>
      </c>
      <c r="AU11" s="244" t="n">
        <v>9</v>
      </c>
      <c r="AV11" s="244" t="n">
        <v>9</v>
      </c>
      <c r="AW11" s="244" t="n">
        <v>9</v>
      </c>
      <c r="AX11" s="244" t="n">
        <v>9</v>
      </c>
      <c r="AY11" s="244" t="n">
        <v>9</v>
      </c>
      <c r="AZ11" s="244" t="n">
        <v>9</v>
      </c>
      <c r="BA11" s="244" t="n">
        <v>9</v>
      </c>
      <c r="BB11" s="244" t="n">
        <v>8</v>
      </c>
      <c r="BC11" s="244" t="n">
        <v>8</v>
      </c>
      <c r="BD11" s="244" t="n">
        <v>9</v>
      </c>
      <c r="BE11" s="244" t="n">
        <v>9</v>
      </c>
      <c r="BF11" s="244" t="n">
        <v>9</v>
      </c>
      <c r="BG11" s="244" t="n">
        <v>6</v>
      </c>
      <c r="BH11" s="244" t="n">
        <v>6</v>
      </c>
      <c r="BI11" s="244" t="n">
        <v>7</v>
      </c>
      <c r="BJ11" s="244" t="n">
        <v>7</v>
      </c>
      <c r="BK11" s="244" t="n">
        <v>6</v>
      </c>
      <c r="BL11" s="244" t="n">
        <v>6</v>
      </c>
      <c r="BM11" s="244" t="n">
        <v>6</v>
      </c>
      <c r="BN11" s="244" t="n">
        <v>7</v>
      </c>
      <c r="BO11" s="244" t="n">
        <v>7</v>
      </c>
      <c r="BP11" s="244" t="n">
        <v>7</v>
      </c>
      <c r="BQ11" s="244" t="n">
        <v>7</v>
      </c>
      <c r="BR11" s="244" t="n">
        <v>7</v>
      </c>
      <c r="BS11" s="244" t="n">
        <v>5</v>
      </c>
      <c r="BT11" s="244" t="n">
        <v>4</v>
      </c>
      <c r="BU11" s="244" t="n">
        <v>4</v>
      </c>
      <c r="BV11" s="244" t="n">
        <v>4</v>
      </c>
      <c r="BW11" s="244" t="n">
        <v>3</v>
      </c>
      <c r="BX11" s="244" t="n">
        <v>3</v>
      </c>
      <c r="BY11" s="244" t="n">
        <v>2</v>
      </c>
      <c r="BZ11" s="244" t="n">
        <v>3</v>
      </c>
      <c r="CA11" s="244" t="n">
        <v>4</v>
      </c>
      <c r="CB11" s="244" t="n">
        <v>4</v>
      </c>
      <c r="CC11" s="244" t="n">
        <v>4</v>
      </c>
      <c r="CD11" s="244" t="n">
        <v>4</v>
      </c>
      <c r="CE11" s="244" t="n">
        <v>6</v>
      </c>
      <c r="CF11" s="244" t="n">
        <v>6</v>
      </c>
      <c r="CG11" s="244" t="n">
        <v>6</v>
      </c>
      <c r="CH11" s="244" t="n">
        <v>6</v>
      </c>
      <c r="CI11" s="244" t="n">
        <v>7</v>
      </c>
      <c r="CJ11" s="244" t="n">
        <v>7</v>
      </c>
      <c r="CK11" s="244" t="n">
        <v>7</v>
      </c>
      <c r="CL11" s="244" t="n">
        <v>6</v>
      </c>
      <c r="CM11" s="244" t="n">
        <v>6</v>
      </c>
      <c r="CN11" s="244" t="n">
        <v>6</v>
      </c>
      <c r="CO11" s="244" t="n">
        <v>5</v>
      </c>
      <c r="CP11" s="244" t="n">
        <v>5</v>
      </c>
      <c r="CQ11" s="244" t="n">
        <v>6</v>
      </c>
      <c r="CR11" s="323" t="n">
        <v>6</v>
      </c>
      <c r="CS11" s="244" t="n">
        <v>6</v>
      </c>
      <c r="CT11" s="244" t="n">
        <v>6</v>
      </c>
      <c r="CU11" s="244" t="n">
        <v>7</v>
      </c>
      <c r="CV11" s="244" t="n">
        <v>7</v>
      </c>
      <c r="CW11" s="244" t="n">
        <v>8</v>
      </c>
    </row>
    <row r="12" ht="13.15" customFormat="1" customHeight="1" s="315">
      <c r="A12" s="22" t="n"/>
      <c r="B12" s="398" t="n"/>
      <c r="C12" s="246" t="inlineStr">
        <is>
          <t>EE &amp; Child</t>
        </is>
      </c>
      <c r="D12" s="244" t="n">
        <v>3</v>
      </c>
      <c r="E12" s="395" t="n">
        <v>1268.22</v>
      </c>
      <c r="F12" s="396">
        <f>+E12-G12</f>
        <v/>
      </c>
      <c r="G12" s="396" t="n">
        <v>101.32</v>
      </c>
      <c r="H12" s="397">
        <f>+"Total:"&amp;TEXT(E12/I12-1,"0.00%")&amp;"/ EE:"&amp;TEXT(G12/J12-1,"0.00%")</f>
        <v/>
      </c>
      <c r="I12" s="397">
        <f>+'[2]Encino-Garden Grove'!E12</f>
        <v/>
      </c>
      <c r="J12" s="397">
        <f>+'[2]Encino-Garden Grove'!G12</f>
        <v/>
      </c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  <c r="AG12" s="111" t="n"/>
      <c r="AH12" s="111" t="n"/>
      <c r="AI12" s="111" t="n"/>
      <c r="AJ12" s="111" t="n"/>
      <c r="AK12" s="111" t="n"/>
      <c r="AL12" s="111" t="n"/>
      <c r="AM12" s="111" t="n"/>
      <c r="AN12" s="111" t="n"/>
      <c r="AO12" s="111" t="n"/>
      <c r="AP12" s="111" t="n"/>
      <c r="AQ12" s="244" t="n">
        <v>6</v>
      </c>
      <c r="AR12" s="244" t="n">
        <v>6</v>
      </c>
      <c r="AS12" s="244" t="n">
        <v>6</v>
      </c>
      <c r="AT12" s="244" t="n">
        <v>6</v>
      </c>
      <c r="AU12" s="244" t="n">
        <v>6</v>
      </c>
      <c r="AV12" s="244" t="n">
        <v>6</v>
      </c>
      <c r="AW12" s="244" t="n">
        <v>6</v>
      </c>
      <c r="AX12" s="244" t="n">
        <v>6</v>
      </c>
      <c r="AY12" s="244" t="n">
        <v>6</v>
      </c>
      <c r="AZ12" s="244" t="n">
        <v>7</v>
      </c>
      <c r="BA12" s="244" t="n">
        <v>7</v>
      </c>
      <c r="BB12" s="244" t="n">
        <v>7</v>
      </c>
      <c r="BC12" s="244" t="n">
        <v>7</v>
      </c>
      <c r="BD12" s="244" t="n">
        <v>7</v>
      </c>
      <c r="BE12" s="244" t="n">
        <v>7</v>
      </c>
      <c r="BF12" s="244" t="n">
        <v>6</v>
      </c>
      <c r="BG12" s="244" t="n">
        <v>5</v>
      </c>
      <c r="BH12" s="244" t="n">
        <v>6</v>
      </c>
      <c r="BI12" s="244" t="n">
        <v>6</v>
      </c>
      <c r="BJ12" s="244" t="n">
        <v>6</v>
      </c>
      <c r="BK12" s="244" t="n">
        <v>6</v>
      </c>
      <c r="BL12" s="244" t="n">
        <v>7</v>
      </c>
      <c r="BM12" s="244" t="n">
        <v>8</v>
      </c>
      <c r="BN12" s="244" t="n">
        <v>8</v>
      </c>
      <c r="BO12" s="244" t="n">
        <v>5</v>
      </c>
      <c r="BP12" s="244" t="n">
        <v>5</v>
      </c>
      <c r="BQ12" s="244" t="n">
        <v>4</v>
      </c>
      <c r="BR12" s="244" t="n">
        <v>4</v>
      </c>
      <c r="BS12" s="244" t="n">
        <v>4</v>
      </c>
      <c r="BT12" s="244" t="n">
        <v>4</v>
      </c>
      <c r="BU12" s="244" t="n">
        <v>4</v>
      </c>
      <c r="BV12" s="244" t="n">
        <v>4</v>
      </c>
      <c r="BW12" s="244" t="n">
        <v>2</v>
      </c>
      <c r="BX12" s="244" t="n">
        <v>2</v>
      </c>
      <c r="BY12" s="244" t="n">
        <v>2</v>
      </c>
      <c r="BZ12" s="244" t="n">
        <v>1</v>
      </c>
      <c r="CA12" s="244" t="n">
        <v>1</v>
      </c>
      <c r="CB12" s="244" t="n">
        <v>2</v>
      </c>
      <c r="CC12" s="244" t="n">
        <v>1</v>
      </c>
      <c r="CD12" s="244" t="n">
        <v>1</v>
      </c>
      <c r="CE12" s="244" t="n">
        <v>2</v>
      </c>
      <c r="CF12" s="244" t="n">
        <v>2</v>
      </c>
      <c r="CG12" s="244" t="n">
        <v>2</v>
      </c>
      <c r="CH12" s="244" t="n">
        <v>2</v>
      </c>
      <c r="CI12" s="244" t="n">
        <v>2</v>
      </c>
      <c r="CJ12" s="244" t="n">
        <v>2</v>
      </c>
      <c r="CK12" s="244" t="n">
        <v>2</v>
      </c>
      <c r="CL12" s="244" t="n">
        <v>2</v>
      </c>
      <c r="CM12" s="244" t="n">
        <v>2</v>
      </c>
      <c r="CN12" s="244" t="n">
        <v>2</v>
      </c>
      <c r="CO12" s="244" t="n">
        <v>2</v>
      </c>
      <c r="CP12" s="244" t="n">
        <v>2</v>
      </c>
      <c r="CQ12" s="244" t="n">
        <v>3</v>
      </c>
      <c r="CR12" s="323" t="n">
        <v>3</v>
      </c>
      <c r="CS12" s="244" t="n">
        <v>3</v>
      </c>
      <c r="CT12" s="244" t="n">
        <v>3</v>
      </c>
      <c r="CU12" s="244" t="n">
        <v>3</v>
      </c>
      <c r="CV12" s="244" t="n">
        <v>3</v>
      </c>
      <c r="CW12" s="244" t="n">
        <v>3</v>
      </c>
    </row>
    <row r="13" ht="13.15" customFormat="1" customHeight="1" s="315">
      <c r="A13" s="22" t="n"/>
      <c r="B13" s="398" t="n"/>
      <c r="C13" s="246" t="inlineStr">
        <is>
          <t>EE &amp; Children</t>
        </is>
      </c>
      <c r="D13" s="244" t="n">
        <v>9</v>
      </c>
      <c r="E13" s="395" t="n">
        <v>1268.22</v>
      </c>
      <c r="F13" s="396">
        <f>+E13-G13</f>
        <v/>
      </c>
      <c r="G13" s="396" t="n">
        <v>101.32</v>
      </c>
      <c r="H13" s="397">
        <f>+"Total:"&amp;TEXT(E13/I13-1,"0.00%")&amp;"/ EE:"&amp;TEXT(G13/J13-1,"0.00%")</f>
        <v/>
      </c>
      <c r="I13" s="397">
        <f>+'[2]Encino-Garden Grove'!E13</f>
        <v/>
      </c>
      <c r="J13" s="397">
        <f>+'[2]Encino-Garden Grove'!G13</f>
        <v/>
      </c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  <c r="AG13" s="111" t="n"/>
      <c r="AH13" s="111" t="n"/>
      <c r="AI13" s="111" t="n"/>
      <c r="AJ13" s="111" t="n"/>
      <c r="AK13" s="111" t="n"/>
      <c r="AL13" s="111" t="n"/>
      <c r="AM13" s="111" t="n"/>
      <c r="AN13" s="111" t="n"/>
      <c r="AO13" s="111" t="n"/>
      <c r="AP13" s="111" t="n"/>
      <c r="AQ13" s="244" t="n">
        <v>4</v>
      </c>
      <c r="AR13" s="244" t="n">
        <v>4</v>
      </c>
      <c r="AS13" s="244" t="n">
        <v>4</v>
      </c>
      <c r="AT13" s="244" t="n">
        <v>4</v>
      </c>
      <c r="AU13" s="244" t="n">
        <v>4</v>
      </c>
      <c r="AV13" s="244" t="n">
        <v>4</v>
      </c>
      <c r="AW13" s="244" t="n">
        <v>4</v>
      </c>
      <c r="AX13" s="244" t="n">
        <v>4</v>
      </c>
      <c r="AY13" s="244" t="n">
        <v>4</v>
      </c>
      <c r="AZ13" s="244" t="n">
        <v>4</v>
      </c>
      <c r="BA13" s="244" t="n">
        <v>4</v>
      </c>
      <c r="BB13" s="244" t="n">
        <v>4</v>
      </c>
      <c r="BC13" s="244" t="n">
        <v>4</v>
      </c>
      <c r="BD13" s="244" t="n">
        <v>3</v>
      </c>
      <c r="BE13" s="244" t="n">
        <v>4</v>
      </c>
      <c r="BF13" s="244" t="n">
        <v>4</v>
      </c>
      <c r="BG13" s="244" t="n">
        <v>5</v>
      </c>
      <c r="BH13" s="244" t="n">
        <v>5</v>
      </c>
      <c r="BI13" s="244" t="n">
        <v>5</v>
      </c>
      <c r="BJ13" s="244" t="n">
        <v>5</v>
      </c>
      <c r="BK13" s="244" t="n">
        <v>5</v>
      </c>
      <c r="BL13" s="244" t="n">
        <v>6</v>
      </c>
      <c r="BM13" s="244" t="n">
        <v>6</v>
      </c>
      <c r="BN13" s="244" t="n">
        <v>6</v>
      </c>
      <c r="BO13" s="244" t="n">
        <v>6</v>
      </c>
      <c r="BP13" s="244" t="n">
        <v>6</v>
      </c>
      <c r="BQ13" s="244" t="n">
        <v>5</v>
      </c>
      <c r="BR13" s="244" t="n">
        <v>5</v>
      </c>
      <c r="BS13" s="244" t="n">
        <v>6</v>
      </c>
      <c r="BT13" s="244" t="n">
        <v>6</v>
      </c>
      <c r="BU13" s="244" t="n">
        <v>6</v>
      </c>
      <c r="BV13" s="244" t="n">
        <v>6</v>
      </c>
      <c r="BW13" s="244" t="n">
        <v>6</v>
      </c>
      <c r="BX13" s="244" t="n">
        <v>6</v>
      </c>
      <c r="BY13" s="244" t="n">
        <v>6</v>
      </c>
      <c r="BZ13" s="244" t="n">
        <v>6</v>
      </c>
      <c r="CA13" s="244" t="n">
        <v>6</v>
      </c>
      <c r="CB13" s="244" t="n">
        <v>6</v>
      </c>
      <c r="CC13" s="244" t="n">
        <v>6</v>
      </c>
      <c r="CD13" s="244" t="n">
        <v>6</v>
      </c>
      <c r="CE13" s="244" t="n">
        <v>7</v>
      </c>
      <c r="CF13" s="244" t="n">
        <v>7</v>
      </c>
      <c r="CG13" s="244" t="n">
        <v>7</v>
      </c>
      <c r="CH13" s="244" t="n">
        <v>7</v>
      </c>
      <c r="CI13" s="244" t="n">
        <v>7</v>
      </c>
      <c r="CJ13" s="244" t="n">
        <v>8</v>
      </c>
      <c r="CK13" s="244" t="n">
        <v>8</v>
      </c>
      <c r="CL13" s="244" t="n">
        <v>8</v>
      </c>
      <c r="CM13" s="244" t="n">
        <v>8</v>
      </c>
      <c r="CN13" s="244" t="n">
        <v>8</v>
      </c>
      <c r="CO13" s="244" t="n">
        <v>7</v>
      </c>
      <c r="CP13" s="244" t="n">
        <v>8</v>
      </c>
      <c r="CQ13" s="244" t="n">
        <v>8</v>
      </c>
      <c r="CR13" s="323" t="n">
        <v>8</v>
      </c>
      <c r="CS13" s="244" t="n">
        <v>8</v>
      </c>
      <c r="CT13" s="244" t="n">
        <v>8</v>
      </c>
      <c r="CU13" s="244" t="n">
        <v>9</v>
      </c>
      <c r="CV13" s="244" t="n">
        <v>9</v>
      </c>
      <c r="CW13" s="244" t="n">
        <v>9</v>
      </c>
    </row>
    <row r="14" ht="13.15" customFormat="1" customHeight="1" s="315">
      <c r="A14" s="22" t="n"/>
      <c r="B14" s="398" t="n"/>
      <c r="C14" s="246" t="inlineStr">
        <is>
          <t>EE &amp; Family</t>
        </is>
      </c>
      <c r="D14" s="245" t="n">
        <v>9</v>
      </c>
      <c r="E14" s="399" t="n">
        <v>2113.73</v>
      </c>
      <c r="F14" s="400">
        <f>+E14-G14</f>
        <v/>
      </c>
      <c r="G14" s="400" t="n">
        <v>168.86</v>
      </c>
      <c r="H14" s="397">
        <f>+"Total:"&amp;TEXT(E14/I14-1,"0.00%")&amp;"/ EE:"&amp;TEXT(G14/J14-1,"0.00%")</f>
        <v/>
      </c>
      <c r="I14" s="397">
        <f>+'[2]Encino-Garden Grove'!E14</f>
        <v/>
      </c>
      <c r="J14" s="397">
        <f>+'[2]Encino-Garden Grove'!G14</f>
        <v/>
      </c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  <c r="AG14" s="111" t="n"/>
      <c r="AH14" s="111" t="n"/>
      <c r="AI14" s="111" t="n"/>
      <c r="AJ14" s="111" t="n"/>
      <c r="AK14" s="111" t="n"/>
      <c r="AL14" s="111" t="n"/>
      <c r="AM14" s="111" t="n"/>
      <c r="AN14" s="111" t="n"/>
      <c r="AO14" s="111" t="n"/>
      <c r="AP14" s="111" t="n"/>
      <c r="AQ14" s="245" t="n">
        <v>15</v>
      </c>
      <c r="AR14" s="245" t="n">
        <v>13</v>
      </c>
      <c r="AS14" s="245" t="n">
        <v>13</v>
      </c>
      <c r="AT14" s="245" t="n">
        <v>13</v>
      </c>
      <c r="AU14" s="245" t="n">
        <v>12</v>
      </c>
      <c r="AV14" s="245" t="n">
        <v>12</v>
      </c>
      <c r="AW14" s="245" t="n">
        <v>11</v>
      </c>
      <c r="AX14" s="245" t="n">
        <v>11</v>
      </c>
      <c r="AY14" s="245" t="n">
        <v>11</v>
      </c>
      <c r="AZ14" s="245" t="n">
        <v>11</v>
      </c>
      <c r="BA14" s="245" t="n">
        <v>10</v>
      </c>
      <c r="BB14" s="245" t="n">
        <v>10</v>
      </c>
      <c r="BC14" s="245" t="n">
        <v>10</v>
      </c>
      <c r="BD14" s="245" t="n">
        <v>10</v>
      </c>
      <c r="BE14" s="245" t="n">
        <v>11</v>
      </c>
      <c r="BF14" s="245" t="n">
        <v>11</v>
      </c>
      <c r="BG14" s="245" t="n">
        <v>9</v>
      </c>
      <c r="BH14" s="245" t="n">
        <v>9</v>
      </c>
      <c r="BI14" s="245" t="n">
        <v>9</v>
      </c>
      <c r="BJ14" s="245" t="n">
        <v>9</v>
      </c>
      <c r="BK14" s="245" t="n">
        <v>9</v>
      </c>
      <c r="BL14" s="245" t="n">
        <v>10</v>
      </c>
      <c r="BM14" s="245" t="n">
        <v>10</v>
      </c>
      <c r="BN14" s="245" t="n">
        <v>10</v>
      </c>
      <c r="BO14" s="245" t="n">
        <v>9</v>
      </c>
      <c r="BP14" s="245" t="n">
        <v>8</v>
      </c>
      <c r="BQ14" s="245" t="n">
        <v>7</v>
      </c>
      <c r="BR14" s="245" t="n">
        <v>8</v>
      </c>
      <c r="BS14" s="245" t="n">
        <v>9</v>
      </c>
      <c r="BT14" s="245" t="n">
        <v>10</v>
      </c>
      <c r="BU14" s="245" t="n">
        <v>8</v>
      </c>
      <c r="BV14" s="245" t="n">
        <v>8</v>
      </c>
      <c r="BW14" s="245" t="n">
        <v>9</v>
      </c>
      <c r="BX14" s="245" t="n">
        <v>9</v>
      </c>
      <c r="BY14" s="245" t="n">
        <v>9</v>
      </c>
      <c r="BZ14" s="245" t="n">
        <v>9</v>
      </c>
      <c r="CA14" s="245" t="n">
        <v>9</v>
      </c>
      <c r="CB14" s="245" t="n">
        <v>10</v>
      </c>
      <c r="CC14" s="245" t="n">
        <v>10</v>
      </c>
      <c r="CD14" s="245" t="n">
        <v>9</v>
      </c>
      <c r="CE14" s="245" t="n">
        <v>9</v>
      </c>
      <c r="CF14" s="245" t="n">
        <v>8</v>
      </c>
      <c r="CG14" s="245" t="n">
        <v>8</v>
      </c>
      <c r="CH14" s="245" t="n">
        <v>8</v>
      </c>
      <c r="CI14" s="245" t="n">
        <v>8</v>
      </c>
      <c r="CJ14" s="245" t="n">
        <v>8</v>
      </c>
      <c r="CK14" s="245" t="n">
        <v>8</v>
      </c>
      <c r="CL14" s="245" t="n">
        <v>8</v>
      </c>
      <c r="CM14" s="245" t="n">
        <v>9</v>
      </c>
      <c r="CN14" s="245" t="n">
        <v>8</v>
      </c>
      <c r="CO14" s="245" t="n">
        <v>8</v>
      </c>
      <c r="CP14" s="245" t="n">
        <v>8</v>
      </c>
      <c r="CQ14" s="245" t="n">
        <v>7</v>
      </c>
      <c r="CR14" s="324" t="n">
        <v>7</v>
      </c>
      <c r="CS14" s="245" t="n">
        <v>7</v>
      </c>
      <c r="CT14" s="245" t="n">
        <v>7</v>
      </c>
      <c r="CU14" s="245" t="n">
        <v>10</v>
      </c>
      <c r="CV14" s="245" t="n">
        <v>10</v>
      </c>
      <c r="CW14" s="245" t="n">
        <v>9</v>
      </c>
    </row>
    <row r="15" ht="13.15" customFormat="1" customHeight="1" s="315">
      <c r="A15" s="20" t="n"/>
      <c r="B15" s="398" t="n"/>
      <c r="C15" s="69" t="inlineStr">
        <is>
          <t>Estimated Monthly Premium</t>
        </is>
      </c>
      <c r="D15" s="94">
        <f>SUM(D10:D14)</f>
        <v/>
      </c>
      <c r="E15" s="401">
        <f>SUMPRODUCT(E10:E14,$D10:$D14)</f>
        <v/>
      </c>
      <c r="F15" s="401">
        <f>SUMPRODUCT(F10:F14,$D10:$D14)</f>
        <v/>
      </c>
      <c r="G15" s="401">
        <f>SUMPRODUCT(G10:G14,$D10:$D14)</f>
        <v/>
      </c>
      <c r="H15" s="402" t="n"/>
      <c r="I15" s="402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  <c r="AG15" s="111" t="n"/>
      <c r="AH15" s="111" t="n"/>
      <c r="AI15" s="111" t="n"/>
      <c r="AJ15" s="111" t="n"/>
      <c r="AK15" s="111" t="n"/>
      <c r="AL15" s="111" t="n"/>
      <c r="AM15" s="111" t="n"/>
      <c r="AN15" s="111" t="n"/>
      <c r="AO15" s="111" t="n"/>
      <c r="AP15" s="111" t="n"/>
      <c r="AQ15" s="94">
        <f>SUM(AQ10:AQ14)</f>
        <v/>
      </c>
      <c r="AR15" s="94">
        <f>SUM(AR10:AR14)</f>
        <v/>
      </c>
      <c r="AS15" s="94">
        <f>SUM(AS10:AS14)</f>
        <v/>
      </c>
      <c r="AT15" s="94">
        <f>SUM(AT10:AT14)</f>
        <v/>
      </c>
      <c r="AU15" s="94">
        <f>SUM(AU10:AU14)</f>
        <v/>
      </c>
      <c r="AV15" s="94">
        <f>SUM(AV10:AV14)</f>
        <v/>
      </c>
      <c r="AW15" s="94">
        <f>SUM(AW10:AW14)</f>
        <v/>
      </c>
      <c r="AX15" s="94">
        <f>SUM(AX10:AX14)</f>
        <v/>
      </c>
      <c r="AY15" s="94">
        <f>SUM(AY10:AY14)</f>
        <v/>
      </c>
      <c r="AZ15" s="94">
        <f>SUM(AZ10:AZ14)</f>
        <v/>
      </c>
      <c r="BA15" s="94">
        <f>SUM(BA10:BA14)</f>
        <v/>
      </c>
      <c r="BB15" s="94">
        <f>SUM(BB10:BB14)</f>
        <v/>
      </c>
      <c r="BC15" s="94">
        <f>SUM(BC10:BC14)</f>
        <v/>
      </c>
      <c r="BD15" s="94">
        <f>SUM(BD10:BD14)</f>
        <v/>
      </c>
      <c r="BE15" s="94">
        <f>SUM(BE10:BE14)</f>
        <v/>
      </c>
      <c r="BF15" s="94">
        <f>SUM(BF10:BF14)</f>
        <v/>
      </c>
      <c r="BG15" s="94">
        <f>SUM(BG10:BG14)</f>
        <v/>
      </c>
      <c r="BH15" s="94">
        <f>SUM(BH10:BH14)</f>
        <v/>
      </c>
      <c r="BI15" s="94">
        <f>SUM(BI10:BI14)</f>
        <v/>
      </c>
      <c r="BJ15" s="94">
        <f>SUM(BJ10:BJ14)</f>
        <v/>
      </c>
      <c r="BK15" s="94">
        <f>SUM(BK10:BK14)</f>
        <v/>
      </c>
      <c r="BL15" s="94">
        <f>SUM(BL10:BL14)</f>
        <v/>
      </c>
      <c r="BM15" s="94">
        <f>SUM(BM10:BM14)</f>
        <v/>
      </c>
      <c r="BN15" s="94">
        <f>SUM(BN10:BN14)</f>
        <v/>
      </c>
      <c r="BO15" s="94">
        <f>SUM(BO10:BO14)</f>
        <v/>
      </c>
      <c r="BP15" s="94">
        <f>SUM(BP10:BP14)</f>
        <v/>
      </c>
      <c r="BQ15" s="94">
        <f>SUM(BQ10:BQ14)</f>
        <v/>
      </c>
      <c r="BR15" s="94">
        <f>SUM(BR10:BR14)</f>
        <v/>
      </c>
      <c r="BS15" s="94">
        <f>SUM(BS10:BS14)</f>
        <v/>
      </c>
      <c r="BT15" s="94">
        <f>SUM(BT10:BT14)</f>
        <v/>
      </c>
      <c r="BU15" s="94">
        <f>SUM(BU10:BU14)</f>
        <v/>
      </c>
      <c r="BV15" s="94">
        <f>SUM(BV10:BV14)</f>
        <v/>
      </c>
      <c r="BW15" s="94">
        <f>SUM(BW10:BW14)</f>
        <v/>
      </c>
      <c r="BX15" s="94">
        <f>SUM(BX10:BX14)</f>
        <v/>
      </c>
      <c r="BY15" s="94">
        <f>SUM(BY10:BY14)</f>
        <v/>
      </c>
      <c r="BZ15" s="94">
        <f>SUM(BZ10:BZ14)</f>
        <v/>
      </c>
      <c r="CA15" s="94">
        <f>SUM(CA10:CA14)</f>
        <v/>
      </c>
      <c r="CB15" s="94">
        <f>SUM(CB10:CB14)</f>
        <v/>
      </c>
      <c r="CC15" s="94">
        <f>SUM(CC10:CC14)</f>
        <v/>
      </c>
      <c r="CD15" s="94">
        <f>SUM(CD10:CD14)</f>
        <v/>
      </c>
      <c r="CE15" s="94">
        <f>SUM(CE10:CE14)</f>
        <v/>
      </c>
      <c r="CF15" s="94">
        <f>SUM(CF10:CF14)</f>
        <v/>
      </c>
      <c r="CG15" s="94">
        <f>SUM(CG10:CG14)</f>
        <v/>
      </c>
      <c r="CH15" s="94">
        <f>SUM(CH10:CH14)</f>
        <v/>
      </c>
      <c r="CI15" s="94">
        <f>SUM(CI10:CI14)</f>
        <v/>
      </c>
      <c r="CJ15" s="94">
        <f>SUM(CJ10:CJ14)</f>
        <v/>
      </c>
      <c r="CK15" s="94">
        <f>SUM(CK10:CK14)</f>
        <v/>
      </c>
      <c r="CL15" s="94">
        <f>SUM(CL10:CL14)</f>
        <v/>
      </c>
      <c r="CM15" s="94">
        <f>SUM(CM10:CM14)</f>
        <v/>
      </c>
      <c r="CN15" s="94">
        <f>SUM(CN10:CN14)</f>
        <v/>
      </c>
      <c r="CO15" s="94">
        <f>SUM(CO10:CO14)</f>
        <v/>
      </c>
      <c r="CP15" s="94">
        <f>SUM(CP10:CP14)</f>
        <v/>
      </c>
      <c r="CQ15" s="94">
        <f>SUM(CQ10:CQ14)</f>
        <v/>
      </c>
      <c r="CR15" s="94" t="n">
        <v>47</v>
      </c>
      <c r="CS15" s="94">
        <f>SUM(CS10:CS14)</f>
        <v/>
      </c>
      <c r="CT15" s="94">
        <f>SUM(CT10:CT14)</f>
        <v/>
      </c>
      <c r="CU15" s="94">
        <f>SUM(CU10:CU14)</f>
        <v/>
      </c>
      <c r="CV15" s="94">
        <f>SUM(CV10:CV14)</f>
        <v/>
      </c>
      <c r="CW15" s="94">
        <f>SUM(CW10:CW14)</f>
        <v/>
      </c>
    </row>
    <row r="16" hidden="1" ht="13.15" customFormat="1" customHeight="1" s="315">
      <c r="A16" s="20" t="n"/>
      <c r="B16" s="398" t="n"/>
      <c r="C16" s="12" t="n"/>
      <c r="D16" s="112" t="n"/>
      <c r="E16" s="456" t="n"/>
      <c r="F16" s="456" t="n"/>
      <c r="G16" s="456" t="n"/>
      <c r="H16" s="457" t="n"/>
      <c r="I16" s="457" t="n"/>
      <c r="K16" s="112" t="n"/>
      <c r="L16" s="112" t="n"/>
      <c r="M16" s="112" t="n"/>
      <c r="N16" s="112" t="n"/>
      <c r="O16" s="112" t="n"/>
      <c r="P16" s="112" t="n"/>
      <c r="Q16" s="112" t="n"/>
      <c r="R16" s="112" t="n"/>
      <c r="S16" s="112" t="n"/>
      <c r="T16" s="112" t="n"/>
      <c r="U16" s="112" t="n"/>
      <c r="V16" s="112" t="n"/>
      <c r="W16" s="112" t="n"/>
      <c r="X16" s="112" t="n"/>
      <c r="Y16" s="112" t="n"/>
      <c r="Z16" s="112" t="n"/>
      <c r="AA16" s="112" t="n"/>
      <c r="AB16" s="112" t="n"/>
      <c r="AC16" s="112" t="n"/>
      <c r="AD16" s="112" t="n"/>
      <c r="AE16" s="112" t="n"/>
      <c r="AF16" s="112" t="n"/>
      <c r="AG16" s="112" t="n"/>
      <c r="AH16" s="112" t="n"/>
      <c r="AI16" s="112" t="n"/>
      <c r="AJ16" s="112" t="n"/>
      <c r="AK16" s="112" t="n"/>
      <c r="AL16" s="112" t="n"/>
      <c r="AM16" s="112" t="n"/>
      <c r="AN16" s="112" t="n"/>
      <c r="AO16" s="112" t="n"/>
      <c r="AP16" s="112" t="n"/>
      <c r="AQ16" s="112" t="n"/>
      <c r="AR16" s="112" t="n"/>
      <c r="AS16" s="112" t="n"/>
      <c r="AT16" s="112" t="n"/>
      <c r="AU16" s="112" t="n"/>
      <c r="AV16" s="112" t="n"/>
      <c r="AW16" s="112" t="n"/>
      <c r="AX16" s="112" t="n"/>
      <c r="AY16" s="112" t="n"/>
      <c r="AZ16" s="112" t="n"/>
      <c r="BA16" s="112" t="n"/>
      <c r="BB16" s="112" t="n"/>
      <c r="BC16" s="112" t="n"/>
      <c r="BD16" s="112" t="n"/>
      <c r="BE16" s="112" t="n"/>
      <c r="BF16" s="112" t="n"/>
      <c r="BG16" s="112" t="n"/>
      <c r="BH16" s="112" t="n"/>
      <c r="BI16" s="112" t="n"/>
      <c r="BJ16" s="112" t="n"/>
      <c r="BK16" s="112" t="n"/>
      <c r="BL16" s="112" t="n"/>
      <c r="BM16" s="112" t="n"/>
      <c r="BN16" s="112" t="n"/>
      <c r="BO16" s="112" t="n"/>
      <c r="BP16" s="112" t="n"/>
      <c r="BQ16" s="112" t="n"/>
      <c r="BR16" s="112" t="n"/>
      <c r="BS16" s="112" t="n"/>
      <c r="BT16" s="112" t="n"/>
      <c r="BU16" s="112" t="n"/>
      <c r="BV16" s="112" t="n"/>
      <c r="BW16" s="112" t="n"/>
      <c r="BX16" s="112" t="n"/>
      <c r="BY16" s="112" t="n"/>
      <c r="BZ16" s="112" t="n"/>
      <c r="CA16" s="112" t="n"/>
      <c r="CB16" s="112" t="n"/>
      <c r="CC16" s="112" t="n"/>
      <c r="CD16" s="112" t="n"/>
      <c r="CE16" s="112" t="n"/>
      <c r="CF16" s="112" t="n"/>
      <c r="CG16" s="112" t="n"/>
      <c r="CH16" s="112" t="n"/>
      <c r="CI16" s="112" t="n"/>
      <c r="CJ16" s="112" t="n"/>
      <c r="CK16" s="112" t="n"/>
      <c r="CL16" s="112" t="n"/>
      <c r="CM16" s="112" t="n"/>
      <c r="CN16" s="112" t="n"/>
      <c r="CO16" s="112" t="n"/>
      <c r="CP16" s="112" t="n"/>
      <c r="CQ16" s="112" t="n"/>
      <c r="CR16" s="112" t="n"/>
      <c r="CS16" s="112" t="n"/>
      <c r="CT16" s="112" t="n"/>
      <c r="CU16" s="112" t="n"/>
      <c r="CV16" s="112" t="n"/>
      <c r="CW16" s="112" t="n"/>
    </row>
    <row r="17" hidden="1" ht="13.15" customFormat="1" customHeight="1" s="315">
      <c r="A17" s="64" t="inlineStr">
        <is>
          <t>PRIME SEIU-UHW EPO PLAN - RX1 (Self-Insured)</t>
        </is>
      </c>
      <c r="B17" s="394">
        <f>B3</f>
        <v/>
      </c>
      <c r="C17" s="246" t="inlineStr">
        <is>
          <t>EE</t>
        </is>
      </c>
      <c r="D17" s="244" t="n">
        <v>0</v>
      </c>
      <c r="E17" s="395" t="n">
        <v>497.89</v>
      </c>
      <c r="F17" s="396" t="n">
        <v>497.89</v>
      </c>
      <c r="G17" s="396">
        <f>E17-F17</f>
        <v/>
      </c>
      <c r="H17" s="397" t="n"/>
      <c r="I17" s="397" t="n"/>
      <c r="K17" s="244" t="n">
        <v>55</v>
      </c>
      <c r="L17" s="244" t="n">
        <v>56</v>
      </c>
      <c r="M17" s="244" t="n">
        <v>51</v>
      </c>
      <c r="N17" s="244" t="n">
        <v>53</v>
      </c>
      <c r="O17" s="244" t="n">
        <v>52</v>
      </c>
      <c r="P17" s="244" t="n">
        <v>55</v>
      </c>
      <c r="Q17" s="244" t="n">
        <v>56</v>
      </c>
      <c r="R17" s="244" t="n">
        <v>56</v>
      </c>
      <c r="S17" s="244" t="n">
        <v>54</v>
      </c>
      <c r="T17" s="244" t="n">
        <v>57</v>
      </c>
      <c r="U17" s="244" t="n">
        <v>55</v>
      </c>
      <c r="V17" s="244" t="n">
        <v>57</v>
      </c>
      <c r="W17" s="244" t="n">
        <v>72</v>
      </c>
      <c r="X17" s="244" t="n">
        <v>72</v>
      </c>
      <c r="Y17" s="244" t="n">
        <v>76</v>
      </c>
      <c r="Z17" s="244" t="n">
        <v>75</v>
      </c>
      <c r="AA17" s="244" t="n">
        <v>76</v>
      </c>
      <c r="AB17" s="244" t="n">
        <v>74</v>
      </c>
      <c r="AC17" s="244" t="n">
        <v>75</v>
      </c>
      <c r="AD17" s="244" t="n">
        <v>75</v>
      </c>
      <c r="AE17" s="244" t="n">
        <v>82</v>
      </c>
      <c r="AF17" s="244" t="n">
        <v>81</v>
      </c>
      <c r="AG17" s="244" t="n">
        <v>83</v>
      </c>
      <c r="AH17" s="244" t="n">
        <v>87</v>
      </c>
      <c r="AI17" s="244" t="n">
        <v>38</v>
      </c>
      <c r="AJ17" s="244" t="n">
        <v>38</v>
      </c>
      <c r="AK17" s="244" t="n">
        <v>34</v>
      </c>
      <c r="AL17" s="244" t="n">
        <v>33</v>
      </c>
      <c r="AM17" s="244" t="n">
        <v>34</v>
      </c>
      <c r="AN17" s="244" t="n">
        <v>34</v>
      </c>
      <c r="AO17" s="244" t="n">
        <v>32</v>
      </c>
      <c r="AP17" s="244" t="n">
        <v>33</v>
      </c>
      <c r="AQ17" s="244" t="n">
        <v>34</v>
      </c>
      <c r="AR17" s="244" t="n">
        <v>43</v>
      </c>
      <c r="AS17" s="244" t="n">
        <v>45</v>
      </c>
      <c r="AT17" s="244" t="n">
        <v>44</v>
      </c>
      <c r="AU17" s="244" t="n">
        <v>3</v>
      </c>
      <c r="AV17" s="244" t="n">
        <v>0</v>
      </c>
      <c r="AW17" s="244" t="n">
        <v>0</v>
      </c>
      <c r="AX17" s="244" t="n">
        <v>0</v>
      </c>
      <c r="AY17" s="244" t="n">
        <v>0</v>
      </c>
      <c r="AZ17" s="244" t="n">
        <v>0</v>
      </c>
      <c r="BA17" s="244" t="n">
        <v>0</v>
      </c>
      <c r="BB17" s="244" t="n">
        <v>0</v>
      </c>
      <c r="BC17" s="244" t="n">
        <v>0</v>
      </c>
      <c r="BD17" s="244" t="n">
        <v>0</v>
      </c>
      <c r="BE17" s="244" t="n">
        <v>0</v>
      </c>
      <c r="BF17" s="244" t="n">
        <v>0</v>
      </c>
      <c r="BG17" s="244" t="n">
        <v>0</v>
      </c>
      <c r="BH17" s="244" t="n">
        <v>0</v>
      </c>
      <c r="BI17" s="244" t="n">
        <v>0</v>
      </c>
      <c r="BJ17" s="244" t="n">
        <v>0</v>
      </c>
      <c r="BK17" s="244" t="n">
        <v>0</v>
      </c>
      <c r="BL17" s="244" t="n">
        <v>0</v>
      </c>
      <c r="BM17" s="244" t="n">
        <v>0</v>
      </c>
      <c r="BN17" s="244" t="n">
        <v>0</v>
      </c>
      <c r="BO17" s="244" t="n">
        <v>0</v>
      </c>
      <c r="BP17" s="244" t="n">
        <v>0</v>
      </c>
      <c r="BQ17" s="244" t="n">
        <v>0</v>
      </c>
      <c r="BR17" s="244" t="n">
        <v>0</v>
      </c>
      <c r="BS17" s="244" t="n">
        <v>0</v>
      </c>
      <c r="BT17" s="244" t="n">
        <v>0</v>
      </c>
      <c r="BU17" s="244" t="n">
        <v>0</v>
      </c>
      <c r="BV17" s="244" t="n">
        <v>0</v>
      </c>
      <c r="BW17" s="244" t="n">
        <v>0</v>
      </c>
      <c r="BX17" s="244" t="n">
        <v>0</v>
      </c>
      <c r="BY17" s="244" t="n">
        <v>0</v>
      </c>
      <c r="BZ17" s="244" t="n">
        <v>0</v>
      </c>
      <c r="CA17" s="244" t="n">
        <v>0</v>
      </c>
      <c r="CB17" s="244" t="n">
        <v>0</v>
      </c>
      <c r="CC17" s="244" t="n">
        <v>0</v>
      </c>
      <c r="CD17" s="244" t="n">
        <v>0</v>
      </c>
      <c r="CE17" s="244" t="n">
        <v>0</v>
      </c>
      <c r="CF17" s="244" t="n">
        <v>0</v>
      </c>
      <c r="CG17" s="244" t="n">
        <v>0</v>
      </c>
      <c r="CH17" s="244" t="n">
        <v>0</v>
      </c>
      <c r="CI17" s="244" t="n">
        <v>0</v>
      </c>
      <c r="CJ17" s="244" t="n">
        <v>0</v>
      </c>
      <c r="CK17" s="244" t="n">
        <v>0</v>
      </c>
      <c r="CL17" s="244" t="n">
        <v>0</v>
      </c>
      <c r="CM17" s="244" t="n">
        <v>0</v>
      </c>
      <c r="CN17" s="244" t="n">
        <v>0</v>
      </c>
      <c r="CO17" s="244" t="n">
        <v>0</v>
      </c>
      <c r="CP17" s="244" t="n">
        <v>0</v>
      </c>
      <c r="CQ17" s="244" t="n">
        <v>0</v>
      </c>
      <c r="CR17" s="323" t="n">
        <v>0</v>
      </c>
      <c r="CS17" s="244" t="n">
        <v>0</v>
      </c>
      <c r="CT17" s="244" t="n">
        <v>0</v>
      </c>
      <c r="CU17" s="244" t="n">
        <v>0</v>
      </c>
      <c r="CV17" s="244" t="n">
        <v>0</v>
      </c>
      <c r="CW17" s="244" t="n">
        <v>0</v>
      </c>
    </row>
    <row r="18" hidden="1" ht="13.15" customFormat="1" customHeight="1" s="315">
      <c r="A18" s="22" t="n"/>
      <c r="B18" s="398" t="n"/>
      <c r="C18" s="246" t="inlineStr">
        <is>
          <t>EE &amp; Spouse</t>
        </is>
      </c>
      <c r="D18" s="244" t="n">
        <v>0</v>
      </c>
      <c r="E18" s="395" t="n">
        <v>1152.71</v>
      </c>
      <c r="F18" s="396" t="n">
        <v>1152.71</v>
      </c>
      <c r="G18" s="396">
        <f>E18-F18</f>
        <v/>
      </c>
      <c r="H18" s="397" t="n"/>
      <c r="I18" s="397" t="n"/>
      <c r="K18" s="244" t="n">
        <v>25</v>
      </c>
      <c r="L18" s="244" t="n">
        <v>26</v>
      </c>
      <c r="M18" s="244" t="n">
        <v>26</v>
      </c>
      <c r="N18" s="244" t="n">
        <v>26</v>
      </c>
      <c r="O18" s="244" t="n">
        <v>25</v>
      </c>
      <c r="P18" s="244" t="n">
        <v>24</v>
      </c>
      <c r="Q18" s="244" t="n">
        <v>23</v>
      </c>
      <c r="R18" s="244" t="n">
        <v>23</v>
      </c>
      <c r="S18" s="244" t="n">
        <v>25</v>
      </c>
      <c r="T18" s="244" t="n">
        <v>25</v>
      </c>
      <c r="U18" s="244" t="n">
        <v>25</v>
      </c>
      <c r="V18" s="244" t="n">
        <v>25</v>
      </c>
      <c r="W18" s="244" t="n">
        <v>27</v>
      </c>
      <c r="X18" s="244" t="n">
        <v>27</v>
      </c>
      <c r="Y18" s="244" t="n">
        <v>27</v>
      </c>
      <c r="Z18" s="244" t="n">
        <v>27</v>
      </c>
      <c r="AA18" s="244" t="n">
        <v>27</v>
      </c>
      <c r="AB18" s="244" t="n">
        <v>28</v>
      </c>
      <c r="AC18" s="244" t="n">
        <v>28</v>
      </c>
      <c r="AD18" s="244" t="n">
        <v>27</v>
      </c>
      <c r="AE18" s="244" t="n">
        <v>31</v>
      </c>
      <c r="AF18" s="244" t="n">
        <v>30</v>
      </c>
      <c r="AG18" s="244" t="n">
        <v>28</v>
      </c>
      <c r="AH18" s="244" t="n">
        <v>28</v>
      </c>
      <c r="AI18" s="244" t="n">
        <v>12</v>
      </c>
      <c r="AJ18" s="244" t="n">
        <v>14</v>
      </c>
      <c r="AK18" s="244" t="n">
        <v>13</v>
      </c>
      <c r="AL18" s="244" t="n">
        <v>13</v>
      </c>
      <c r="AM18" s="244" t="n">
        <v>13</v>
      </c>
      <c r="AN18" s="244" t="n">
        <v>13</v>
      </c>
      <c r="AO18" s="244" t="n">
        <v>12</v>
      </c>
      <c r="AP18" s="244" t="n">
        <v>12</v>
      </c>
      <c r="AQ18" s="244" t="n">
        <v>12</v>
      </c>
      <c r="AR18" s="244" t="n">
        <v>13</v>
      </c>
      <c r="AS18" s="244" t="n">
        <v>14</v>
      </c>
      <c r="AT18" s="244" t="n">
        <v>14</v>
      </c>
      <c r="AU18" s="244" t="n">
        <v>0</v>
      </c>
      <c r="AV18" s="244" t="n">
        <v>0</v>
      </c>
      <c r="AW18" s="244" t="n">
        <v>0</v>
      </c>
      <c r="AX18" s="244" t="n">
        <v>0</v>
      </c>
      <c r="AY18" s="244" t="n">
        <v>0</v>
      </c>
      <c r="AZ18" s="244" t="n">
        <v>0</v>
      </c>
      <c r="BA18" s="244" t="n">
        <v>0</v>
      </c>
      <c r="BB18" s="244" t="n">
        <v>0</v>
      </c>
      <c r="BC18" s="244" t="n">
        <v>0</v>
      </c>
      <c r="BD18" s="244" t="n">
        <v>0</v>
      </c>
      <c r="BE18" s="244" t="n">
        <v>0</v>
      </c>
      <c r="BF18" s="244" t="n">
        <v>0</v>
      </c>
      <c r="BG18" s="244" t="n">
        <v>0</v>
      </c>
      <c r="BH18" s="244" t="n">
        <v>0</v>
      </c>
      <c r="BI18" s="244" t="n">
        <v>0</v>
      </c>
      <c r="BJ18" s="244" t="n">
        <v>0</v>
      </c>
      <c r="BK18" s="244" t="n">
        <v>0</v>
      </c>
      <c r="BL18" s="244" t="n">
        <v>0</v>
      </c>
      <c r="BM18" s="244" t="n">
        <v>0</v>
      </c>
      <c r="BN18" s="244" t="n">
        <v>0</v>
      </c>
      <c r="BO18" s="244" t="n">
        <v>0</v>
      </c>
      <c r="BP18" s="244" t="n">
        <v>0</v>
      </c>
      <c r="BQ18" s="244" t="n">
        <v>0</v>
      </c>
      <c r="BR18" s="244" t="n">
        <v>0</v>
      </c>
      <c r="BS18" s="244" t="n">
        <v>0</v>
      </c>
      <c r="BT18" s="244" t="n">
        <v>0</v>
      </c>
      <c r="BU18" s="244" t="n">
        <v>0</v>
      </c>
      <c r="BV18" s="244" t="n">
        <v>0</v>
      </c>
      <c r="BW18" s="244" t="n">
        <v>0</v>
      </c>
      <c r="BX18" s="244" t="n">
        <v>0</v>
      </c>
      <c r="BY18" s="244" t="n">
        <v>0</v>
      </c>
      <c r="BZ18" s="244" t="n">
        <v>0</v>
      </c>
      <c r="CA18" s="244" t="n">
        <v>0</v>
      </c>
      <c r="CB18" s="244" t="n">
        <v>0</v>
      </c>
      <c r="CC18" s="244" t="n">
        <v>0</v>
      </c>
      <c r="CD18" s="244" t="n">
        <v>0</v>
      </c>
      <c r="CE18" s="244" t="n">
        <v>0</v>
      </c>
      <c r="CF18" s="244" t="n">
        <v>0</v>
      </c>
      <c r="CG18" s="244" t="n">
        <v>0</v>
      </c>
      <c r="CH18" s="244" t="n">
        <v>0</v>
      </c>
      <c r="CI18" s="244" t="n">
        <v>0</v>
      </c>
      <c r="CJ18" s="244" t="n">
        <v>0</v>
      </c>
      <c r="CK18" s="244" t="n">
        <v>0</v>
      </c>
      <c r="CL18" s="244" t="n">
        <v>0</v>
      </c>
      <c r="CM18" s="244" t="n">
        <v>0</v>
      </c>
      <c r="CN18" s="244" t="n">
        <v>0</v>
      </c>
      <c r="CO18" s="244" t="n">
        <v>0</v>
      </c>
      <c r="CP18" s="244" t="n">
        <v>0</v>
      </c>
      <c r="CQ18" s="244" t="n">
        <v>0</v>
      </c>
      <c r="CR18" s="323" t="n">
        <v>0</v>
      </c>
      <c r="CS18" s="244" t="n">
        <v>0</v>
      </c>
      <c r="CT18" s="244" t="n">
        <v>0</v>
      </c>
      <c r="CU18" s="244" t="n">
        <v>0</v>
      </c>
      <c r="CV18" s="244" t="n">
        <v>0</v>
      </c>
      <c r="CW18" s="244" t="n">
        <v>0</v>
      </c>
    </row>
    <row r="19" hidden="1" ht="13.15" customFormat="1" customHeight="1" s="315">
      <c r="A19" s="22" t="n"/>
      <c r="B19" s="398" t="n"/>
      <c r="C19" s="246" t="inlineStr">
        <is>
          <t>EE &amp; Child</t>
        </is>
      </c>
      <c r="D19" s="244" t="n">
        <v>0</v>
      </c>
      <c r="E19" s="395" t="n">
        <v>1042.94</v>
      </c>
      <c r="F19" s="396" t="n">
        <v>1042.94</v>
      </c>
      <c r="G19" s="396">
        <f>E19-F19</f>
        <v/>
      </c>
      <c r="H19" s="397" t="n"/>
      <c r="I19" s="397" t="n"/>
      <c r="K19" s="244" t="n">
        <v>19</v>
      </c>
      <c r="L19" s="244" t="n">
        <v>18</v>
      </c>
      <c r="M19" s="244" t="n">
        <v>18</v>
      </c>
      <c r="N19" s="244" t="n">
        <v>20</v>
      </c>
      <c r="O19" s="244" t="n">
        <v>19</v>
      </c>
      <c r="P19" s="244" t="n">
        <v>19</v>
      </c>
      <c r="Q19" s="244" t="n">
        <v>18</v>
      </c>
      <c r="R19" s="244" t="n">
        <v>19</v>
      </c>
      <c r="S19" s="244" t="n">
        <v>19</v>
      </c>
      <c r="T19" s="244" t="n">
        <v>17</v>
      </c>
      <c r="U19" s="244" t="n">
        <v>18</v>
      </c>
      <c r="V19" s="244" t="n">
        <v>16</v>
      </c>
      <c r="W19" s="244" t="n">
        <v>15</v>
      </c>
      <c r="X19" s="244" t="n">
        <v>15</v>
      </c>
      <c r="Y19" s="244" t="n">
        <v>15</v>
      </c>
      <c r="Z19" s="244" t="n">
        <v>16</v>
      </c>
      <c r="AA19" s="244" t="n">
        <v>15</v>
      </c>
      <c r="AB19" s="244" t="n">
        <v>15</v>
      </c>
      <c r="AC19" s="244" t="n">
        <v>15</v>
      </c>
      <c r="AD19" s="244" t="n">
        <v>15</v>
      </c>
      <c r="AE19" s="244" t="n">
        <v>15</v>
      </c>
      <c r="AF19" s="244" t="n">
        <v>15</v>
      </c>
      <c r="AG19" s="244" t="n">
        <v>15</v>
      </c>
      <c r="AH19" s="244" t="n">
        <v>16</v>
      </c>
      <c r="AI19" s="244" t="n">
        <v>6</v>
      </c>
      <c r="AJ19" s="244" t="n">
        <v>5</v>
      </c>
      <c r="AK19" s="244" t="n">
        <v>5</v>
      </c>
      <c r="AL19" s="244" t="n">
        <v>5</v>
      </c>
      <c r="AM19" s="244" t="n">
        <v>5</v>
      </c>
      <c r="AN19" s="244" t="n">
        <v>5</v>
      </c>
      <c r="AO19" s="244" t="n">
        <v>5</v>
      </c>
      <c r="AP19" s="244" t="n">
        <v>4</v>
      </c>
      <c r="AQ19" s="244" t="n">
        <v>5</v>
      </c>
      <c r="AR19" s="244" t="n">
        <v>5</v>
      </c>
      <c r="AS19" s="244" t="n">
        <v>5</v>
      </c>
      <c r="AT19" s="244" t="n">
        <v>6</v>
      </c>
      <c r="AU19" s="244" t="n">
        <v>0</v>
      </c>
      <c r="AV19" s="244" t="n">
        <v>0</v>
      </c>
      <c r="AW19" s="244" t="n">
        <v>0</v>
      </c>
      <c r="AX19" s="244" t="n">
        <v>0</v>
      </c>
      <c r="AY19" s="244" t="n">
        <v>0</v>
      </c>
      <c r="AZ19" s="244" t="n">
        <v>0</v>
      </c>
      <c r="BA19" s="244" t="n">
        <v>0</v>
      </c>
      <c r="BB19" s="244" t="n">
        <v>0</v>
      </c>
      <c r="BC19" s="244" t="n">
        <v>0</v>
      </c>
      <c r="BD19" s="244" t="n">
        <v>0</v>
      </c>
      <c r="BE19" s="244" t="n">
        <v>0</v>
      </c>
      <c r="BF19" s="244" t="n">
        <v>0</v>
      </c>
      <c r="BG19" s="244" t="n">
        <v>0</v>
      </c>
      <c r="BH19" s="244" t="n">
        <v>0</v>
      </c>
      <c r="BI19" s="244" t="n">
        <v>0</v>
      </c>
      <c r="BJ19" s="244" t="n">
        <v>0</v>
      </c>
      <c r="BK19" s="244" t="n">
        <v>0</v>
      </c>
      <c r="BL19" s="244" t="n">
        <v>0</v>
      </c>
      <c r="BM19" s="244" t="n">
        <v>0</v>
      </c>
      <c r="BN19" s="244" t="n">
        <v>0</v>
      </c>
      <c r="BO19" s="244" t="n">
        <v>0</v>
      </c>
      <c r="BP19" s="244" t="n">
        <v>0</v>
      </c>
      <c r="BQ19" s="244" t="n">
        <v>0</v>
      </c>
      <c r="BR19" s="244" t="n">
        <v>0</v>
      </c>
      <c r="BS19" s="244" t="n">
        <v>0</v>
      </c>
      <c r="BT19" s="244" t="n">
        <v>0</v>
      </c>
      <c r="BU19" s="244" t="n">
        <v>0</v>
      </c>
      <c r="BV19" s="244" t="n">
        <v>0</v>
      </c>
      <c r="BW19" s="244" t="n">
        <v>0</v>
      </c>
      <c r="BX19" s="244" t="n">
        <v>0</v>
      </c>
      <c r="BY19" s="244" t="n">
        <v>0</v>
      </c>
      <c r="BZ19" s="244" t="n">
        <v>0</v>
      </c>
      <c r="CA19" s="244" t="n">
        <v>0</v>
      </c>
      <c r="CB19" s="244" t="n">
        <v>0</v>
      </c>
      <c r="CC19" s="244" t="n">
        <v>0</v>
      </c>
      <c r="CD19" s="244" t="n">
        <v>0</v>
      </c>
      <c r="CE19" s="244" t="n">
        <v>0</v>
      </c>
      <c r="CF19" s="244" t="n">
        <v>0</v>
      </c>
      <c r="CG19" s="244" t="n">
        <v>0</v>
      </c>
      <c r="CH19" s="244" t="n">
        <v>0</v>
      </c>
      <c r="CI19" s="244" t="n">
        <v>0</v>
      </c>
      <c r="CJ19" s="244" t="n">
        <v>0</v>
      </c>
      <c r="CK19" s="244" t="n">
        <v>0</v>
      </c>
      <c r="CL19" s="244" t="n">
        <v>0</v>
      </c>
      <c r="CM19" s="244" t="n">
        <v>0</v>
      </c>
      <c r="CN19" s="244" t="n">
        <v>0</v>
      </c>
      <c r="CO19" s="244" t="n">
        <v>0</v>
      </c>
      <c r="CP19" s="244" t="n">
        <v>0</v>
      </c>
      <c r="CQ19" s="244" t="n">
        <v>0</v>
      </c>
      <c r="CR19" s="323" t="n">
        <v>0</v>
      </c>
      <c r="CS19" s="244" t="n">
        <v>0</v>
      </c>
      <c r="CT19" s="244" t="n">
        <v>0</v>
      </c>
      <c r="CU19" s="244" t="n">
        <v>0</v>
      </c>
      <c r="CV19" s="244" t="n">
        <v>0</v>
      </c>
      <c r="CW19" s="244" t="n">
        <v>0</v>
      </c>
    </row>
    <row r="20" hidden="1" ht="13.15" customFormat="1" customHeight="1" s="315">
      <c r="A20" s="22" t="n"/>
      <c r="B20" s="398" t="n"/>
      <c r="C20" s="246" t="inlineStr">
        <is>
          <t>EE &amp; Children</t>
        </is>
      </c>
      <c r="D20" s="244" t="n">
        <v>0</v>
      </c>
      <c r="E20" s="395" t="n">
        <v>1042.94</v>
      </c>
      <c r="F20" s="396" t="n">
        <v>1042.94</v>
      </c>
      <c r="G20" s="396">
        <f>E20-F20</f>
        <v/>
      </c>
      <c r="H20" s="397" t="n"/>
      <c r="I20" s="397" t="n"/>
      <c r="K20" s="244" t="n">
        <v>17</v>
      </c>
      <c r="L20" s="244" t="n">
        <v>16</v>
      </c>
      <c r="M20" s="244" t="n">
        <v>16</v>
      </c>
      <c r="N20" s="244" t="n">
        <v>16</v>
      </c>
      <c r="O20" s="244" t="n">
        <v>17</v>
      </c>
      <c r="P20" s="244" t="n">
        <v>17</v>
      </c>
      <c r="Q20" s="244" t="n">
        <v>16</v>
      </c>
      <c r="R20" s="244" t="n">
        <v>15</v>
      </c>
      <c r="S20" s="244" t="n">
        <v>14</v>
      </c>
      <c r="T20" s="244" t="n">
        <v>14</v>
      </c>
      <c r="U20" s="244" t="n">
        <v>14</v>
      </c>
      <c r="V20" s="244" t="n">
        <v>13</v>
      </c>
      <c r="W20" s="244" t="n">
        <v>13</v>
      </c>
      <c r="X20" s="244" t="n">
        <v>13</v>
      </c>
      <c r="Y20" s="244" t="n">
        <v>13</v>
      </c>
      <c r="Z20" s="244" t="n">
        <v>12</v>
      </c>
      <c r="AA20" s="244" t="n">
        <v>12</v>
      </c>
      <c r="AB20" s="244" t="n">
        <v>12</v>
      </c>
      <c r="AC20" s="244" t="n">
        <v>13</v>
      </c>
      <c r="AD20" s="244" t="n">
        <v>13</v>
      </c>
      <c r="AE20" s="244" t="n">
        <v>13</v>
      </c>
      <c r="AF20" s="244" t="n">
        <v>13</v>
      </c>
      <c r="AG20" s="244" t="n">
        <v>13</v>
      </c>
      <c r="AH20" s="244" t="n">
        <v>13</v>
      </c>
      <c r="AI20" s="244" t="n">
        <v>7</v>
      </c>
      <c r="AJ20" s="244" t="n">
        <v>8</v>
      </c>
      <c r="AK20" s="244" t="n">
        <v>9</v>
      </c>
      <c r="AL20" s="244" t="n">
        <v>9</v>
      </c>
      <c r="AM20" s="244" t="n">
        <v>9</v>
      </c>
      <c r="AN20" s="244" t="n">
        <v>9</v>
      </c>
      <c r="AO20" s="244" t="n">
        <v>9</v>
      </c>
      <c r="AP20" s="244" t="n">
        <v>8</v>
      </c>
      <c r="AQ20" s="244" t="n">
        <v>8</v>
      </c>
      <c r="AR20" s="244" t="n">
        <v>9</v>
      </c>
      <c r="AS20" s="244" t="n">
        <v>8</v>
      </c>
      <c r="AT20" s="244" t="n">
        <v>7</v>
      </c>
      <c r="AU20" s="244" t="n">
        <v>0</v>
      </c>
      <c r="AV20" s="244" t="n">
        <v>0</v>
      </c>
      <c r="AW20" s="244" t="n">
        <v>0</v>
      </c>
      <c r="AX20" s="244" t="n">
        <v>0</v>
      </c>
      <c r="AY20" s="244" t="n">
        <v>0</v>
      </c>
      <c r="AZ20" s="244" t="n">
        <v>0</v>
      </c>
      <c r="BA20" s="244" t="n">
        <v>0</v>
      </c>
      <c r="BB20" s="244" t="n">
        <v>0</v>
      </c>
      <c r="BC20" s="244" t="n">
        <v>0</v>
      </c>
      <c r="BD20" s="244" t="n">
        <v>0</v>
      </c>
      <c r="BE20" s="244" t="n">
        <v>0</v>
      </c>
      <c r="BF20" s="244" t="n">
        <v>0</v>
      </c>
      <c r="BG20" s="244" t="n">
        <v>0</v>
      </c>
      <c r="BH20" s="244" t="n">
        <v>0</v>
      </c>
      <c r="BI20" s="244" t="n">
        <v>0</v>
      </c>
      <c r="BJ20" s="244" t="n">
        <v>0</v>
      </c>
      <c r="BK20" s="244" t="n">
        <v>0</v>
      </c>
      <c r="BL20" s="244" t="n">
        <v>0</v>
      </c>
      <c r="BM20" s="244" t="n">
        <v>0</v>
      </c>
      <c r="BN20" s="244" t="n">
        <v>0</v>
      </c>
      <c r="BO20" s="244" t="n">
        <v>0</v>
      </c>
      <c r="BP20" s="244" t="n">
        <v>0</v>
      </c>
      <c r="BQ20" s="244" t="n">
        <v>0</v>
      </c>
      <c r="BR20" s="244" t="n">
        <v>0</v>
      </c>
      <c r="BS20" s="244" t="n">
        <v>0</v>
      </c>
      <c r="BT20" s="244" t="n">
        <v>0</v>
      </c>
      <c r="BU20" s="244" t="n">
        <v>0</v>
      </c>
      <c r="BV20" s="244" t="n">
        <v>0</v>
      </c>
      <c r="BW20" s="244" t="n">
        <v>0</v>
      </c>
      <c r="BX20" s="244" t="n">
        <v>0</v>
      </c>
      <c r="BY20" s="244" t="n">
        <v>0</v>
      </c>
      <c r="BZ20" s="244" t="n">
        <v>0</v>
      </c>
      <c r="CA20" s="244" t="n">
        <v>0</v>
      </c>
      <c r="CB20" s="244" t="n">
        <v>0</v>
      </c>
      <c r="CC20" s="244" t="n">
        <v>0</v>
      </c>
      <c r="CD20" s="244" t="n">
        <v>0</v>
      </c>
      <c r="CE20" s="244" t="n">
        <v>0</v>
      </c>
      <c r="CF20" s="244" t="n">
        <v>0</v>
      </c>
      <c r="CG20" s="244" t="n">
        <v>0</v>
      </c>
      <c r="CH20" s="244" t="n">
        <v>0</v>
      </c>
      <c r="CI20" s="244" t="n">
        <v>0</v>
      </c>
      <c r="CJ20" s="244" t="n">
        <v>0</v>
      </c>
      <c r="CK20" s="244" t="n">
        <v>0</v>
      </c>
      <c r="CL20" s="244" t="n">
        <v>0</v>
      </c>
      <c r="CM20" s="244" t="n">
        <v>0</v>
      </c>
      <c r="CN20" s="244" t="n">
        <v>0</v>
      </c>
      <c r="CO20" s="244" t="n">
        <v>0</v>
      </c>
      <c r="CP20" s="244" t="n">
        <v>0</v>
      </c>
      <c r="CQ20" s="244" t="n">
        <v>0</v>
      </c>
      <c r="CR20" s="323" t="n">
        <v>0</v>
      </c>
      <c r="CS20" s="244" t="n">
        <v>0</v>
      </c>
      <c r="CT20" s="244" t="n">
        <v>0</v>
      </c>
      <c r="CU20" s="244" t="n">
        <v>0</v>
      </c>
      <c r="CV20" s="244" t="n">
        <v>0</v>
      </c>
      <c r="CW20" s="244" t="n">
        <v>0</v>
      </c>
    </row>
    <row r="21" hidden="1" ht="13.15" customFormat="1" customHeight="1" s="315">
      <c r="A21" s="22" t="n"/>
      <c r="B21" s="398" t="n"/>
      <c r="C21" s="246" t="inlineStr">
        <is>
          <t>EE &amp; Family</t>
        </is>
      </c>
      <c r="D21" s="245" t="n">
        <v>0</v>
      </c>
      <c r="E21" s="399" t="n">
        <v>1641.26</v>
      </c>
      <c r="F21" s="400" t="n">
        <v>1641.26</v>
      </c>
      <c r="G21" s="400">
        <f>E21-F21</f>
        <v/>
      </c>
      <c r="H21" s="408" t="n"/>
      <c r="I21" s="408" t="n"/>
      <c r="K21" s="245" t="n">
        <v>51</v>
      </c>
      <c r="L21" s="245" t="n">
        <v>52</v>
      </c>
      <c r="M21" s="245" t="n">
        <v>51</v>
      </c>
      <c r="N21" s="245" t="n">
        <v>48</v>
      </c>
      <c r="O21" s="245" t="n">
        <v>47</v>
      </c>
      <c r="P21" s="245" t="n">
        <v>48</v>
      </c>
      <c r="Q21" s="245" t="n">
        <v>48</v>
      </c>
      <c r="R21" s="245" t="n">
        <v>48</v>
      </c>
      <c r="S21" s="245" t="n">
        <v>47</v>
      </c>
      <c r="T21" s="245" t="n">
        <v>48</v>
      </c>
      <c r="U21" s="245" t="n">
        <v>48</v>
      </c>
      <c r="V21" s="245" t="n">
        <v>46</v>
      </c>
      <c r="W21" s="245" t="n">
        <v>36</v>
      </c>
      <c r="X21" s="245" t="n">
        <v>35</v>
      </c>
      <c r="Y21" s="245" t="n">
        <v>36</v>
      </c>
      <c r="Z21" s="245" t="n">
        <v>39</v>
      </c>
      <c r="AA21" s="245" t="n">
        <v>37</v>
      </c>
      <c r="AB21" s="245" t="n">
        <v>37</v>
      </c>
      <c r="AC21" s="245" t="n">
        <v>35</v>
      </c>
      <c r="AD21" s="245" t="n">
        <v>35</v>
      </c>
      <c r="AE21" s="245" t="n">
        <v>38</v>
      </c>
      <c r="AF21" s="245" t="n">
        <v>39</v>
      </c>
      <c r="AG21" s="245" t="n">
        <v>39</v>
      </c>
      <c r="AH21" s="245" t="n">
        <v>39</v>
      </c>
      <c r="AI21" s="245" t="n">
        <v>24</v>
      </c>
      <c r="AJ21" s="245" t="n">
        <v>21</v>
      </c>
      <c r="AK21" s="245" t="n">
        <v>19</v>
      </c>
      <c r="AL21" s="245" t="n">
        <v>20</v>
      </c>
      <c r="AM21" s="245" t="n">
        <v>20</v>
      </c>
      <c r="AN21" s="245" t="n">
        <v>20</v>
      </c>
      <c r="AO21" s="245" t="n">
        <v>20</v>
      </c>
      <c r="AP21" s="245" t="n">
        <v>18</v>
      </c>
      <c r="AQ21" s="245" t="n">
        <v>19</v>
      </c>
      <c r="AR21" s="245" t="n">
        <v>18</v>
      </c>
      <c r="AS21" s="245" t="n">
        <v>19</v>
      </c>
      <c r="AT21" s="245" t="n">
        <v>19</v>
      </c>
      <c r="AU21" s="245" t="n">
        <v>1</v>
      </c>
      <c r="AV21" s="245" t="n">
        <v>0</v>
      </c>
      <c r="AW21" s="245" t="n">
        <v>0</v>
      </c>
      <c r="AX21" s="245" t="n">
        <v>0</v>
      </c>
      <c r="AY21" s="245" t="n">
        <v>0</v>
      </c>
      <c r="AZ21" s="245" t="n">
        <v>0</v>
      </c>
      <c r="BA21" s="245" t="n">
        <v>0</v>
      </c>
      <c r="BB21" s="245" t="n">
        <v>0</v>
      </c>
      <c r="BC21" s="245" t="n">
        <v>0</v>
      </c>
      <c r="BD21" s="245" t="n">
        <v>0</v>
      </c>
      <c r="BE21" s="245" t="n">
        <v>0</v>
      </c>
      <c r="BF21" s="245" t="n">
        <v>0</v>
      </c>
      <c r="BG21" s="245" t="n">
        <v>0</v>
      </c>
      <c r="BH21" s="245" t="n">
        <v>0</v>
      </c>
      <c r="BI21" s="245" t="n">
        <v>0</v>
      </c>
      <c r="BJ21" s="245" t="n">
        <v>0</v>
      </c>
      <c r="BK21" s="245" t="n">
        <v>0</v>
      </c>
      <c r="BL21" s="245" t="n">
        <v>0</v>
      </c>
      <c r="BM21" s="245" t="n">
        <v>0</v>
      </c>
      <c r="BN21" s="245" t="n">
        <v>0</v>
      </c>
      <c r="BO21" s="245" t="n">
        <v>0</v>
      </c>
      <c r="BP21" s="245" t="n">
        <v>0</v>
      </c>
      <c r="BQ21" s="245" t="n">
        <v>0</v>
      </c>
      <c r="BR21" s="245" t="n">
        <v>0</v>
      </c>
      <c r="BS21" s="245" t="n">
        <v>0</v>
      </c>
      <c r="BT21" s="245" t="n">
        <v>0</v>
      </c>
      <c r="BU21" s="245" t="n">
        <v>0</v>
      </c>
      <c r="BV21" s="245" t="n">
        <v>0</v>
      </c>
      <c r="BW21" s="245" t="n">
        <v>0</v>
      </c>
      <c r="BX21" s="245" t="n">
        <v>0</v>
      </c>
      <c r="BY21" s="245" t="n">
        <v>0</v>
      </c>
      <c r="BZ21" s="245" t="n">
        <v>0</v>
      </c>
      <c r="CA21" s="245" t="n">
        <v>0</v>
      </c>
      <c r="CB21" s="245" t="n">
        <v>0</v>
      </c>
      <c r="CC21" s="245" t="n">
        <v>0</v>
      </c>
      <c r="CD21" s="245" t="n">
        <v>0</v>
      </c>
      <c r="CE21" s="245" t="n">
        <v>0</v>
      </c>
      <c r="CF21" s="245" t="n">
        <v>0</v>
      </c>
      <c r="CG21" s="245" t="n">
        <v>0</v>
      </c>
      <c r="CH21" s="245" t="n">
        <v>0</v>
      </c>
      <c r="CI21" s="245" t="n">
        <v>0</v>
      </c>
      <c r="CJ21" s="245" t="n">
        <v>0</v>
      </c>
      <c r="CK21" s="245" t="n">
        <v>0</v>
      </c>
      <c r="CL21" s="245" t="n">
        <v>0</v>
      </c>
      <c r="CM21" s="245" t="n">
        <v>0</v>
      </c>
      <c r="CN21" s="245" t="n">
        <v>0</v>
      </c>
      <c r="CO21" s="245" t="n">
        <v>0</v>
      </c>
      <c r="CP21" s="245" t="n">
        <v>0</v>
      </c>
      <c r="CQ21" s="245" t="n">
        <v>0</v>
      </c>
      <c r="CR21" s="324" t="n">
        <v>0</v>
      </c>
      <c r="CS21" s="245" t="n">
        <v>0</v>
      </c>
      <c r="CT21" s="245" t="n">
        <v>0</v>
      </c>
      <c r="CU21" s="245" t="n">
        <v>0</v>
      </c>
      <c r="CV21" s="245" t="n">
        <v>0</v>
      </c>
      <c r="CW21" s="245" t="n">
        <v>0</v>
      </c>
    </row>
    <row r="22" hidden="1" ht="13.15" customFormat="1" customHeight="1" s="315">
      <c r="A22" s="20" t="n"/>
      <c r="B22" s="398" t="n"/>
      <c r="C22" s="69" t="inlineStr">
        <is>
          <t>Estimated Monthly Premium</t>
        </is>
      </c>
      <c r="D22" s="94">
        <f>SUM(D17:D21)</f>
        <v/>
      </c>
      <c r="E22" s="401">
        <f>SUMPRODUCT(E17:E21,$D17:$D21)</f>
        <v/>
      </c>
      <c r="F22" s="401">
        <f>SUMPRODUCT(F17:F21,$D17:$D21)</f>
        <v/>
      </c>
      <c r="G22" s="401">
        <f>SUMPRODUCT(G17:G21,$D17:$D21)</f>
        <v/>
      </c>
      <c r="H22" s="402" t="n"/>
      <c r="I22" s="402" t="n"/>
      <c r="K22" s="94">
        <f>SUM(K17:K21)</f>
        <v/>
      </c>
      <c r="L22" s="94">
        <f>SUM(L17:L21)</f>
        <v/>
      </c>
      <c r="M22" s="94">
        <f>SUM(M17:M21)</f>
        <v/>
      </c>
      <c r="N22" s="94">
        <f>SUM(N17:N21)</f>
        <v/>
      </c>
      <c r="O22" s="94">
        <f>SUM(O17:O21)</f>
        <v/>
      </c>
      <c r="P22" s="94">
        <f>SUM(P17:P21)</f>
        <v/>
      </c>
      <c r="Q22" s="94">
        <f>SUM(Q17:Q21)</f>
        <v/>
      </c>
      <c r="R22" s="94">
        <f>SUM(R17:R21)</f>
        <v/>
      </c>
      <c r="S22" s="94">
        <f>SUM(S17:S21)</f>
        <v/>
      </c>
      <c r="T22" s="94">
        <f>SUM(T17:T21)</f>
        <v/>
      </c>
      <c r="U22" s="94">
        <f>SUM(U17:U21)</f>
        <v/>
      </c>
      <c r="V22" s="94">
        <f>SUM(V17:V21)</f>
        <v/>
      </c>
      <c r="W22" s="94">
        <f>SUM(W17:W21)</f>
        <v/>
      </c>
      <c r="X22" s="94">
        <f>SUM(X17:X21)</f>
        <v/>
      </c>
      <c r="Y22" s="94">
        <f>SUM(Y17:Y21)</f>
        <v/>
      </c>
      <c r="Z22" s="94">
        <f>SUM(Z17:Z21)</f>
        <v/>
      </c>
      <c r="AA22" s="94">
        <f>SUM(AA17:AA21)</f>
        <v/>
      </c>
      <c r="AB22" s="94">
        <f>SUM(AB17:AB21)</f>
        <v/>
      </c>
      <c r="AC22" s="94">
        <f>SUM(AC17:AC21)</f>
        <v/>
      </c>
      <c r="AD22" s="94">
        <f>SUM(AD17:AD21)</f>
        <v/>
      </c>
      <c r="AE22" s="94">
        <f>SUM(AE17:AE21)</f>
        <v/>
      </c>
      <c r="AF22" s="94">
        <f>SUM(AF17:AF21)</f>
        <v/>
      </c>
      <c r="AG22" s="94">
        <f>SUM(AG17:AG21)</f>
        <v/>
      </c>
      <c r="AH22" s="94">
        <f>SUM(AH17:AH21)</f>
        <v/>
      </c>
      <c r="AI22" s="94">
        <f>SUM(AI17:AI21)</f>
        <v/>
      </c>
      <c r="AJ22" s="94">
        <f>SUM(AJ17:AJ21)</f>
        <v/>
      </c>
      <c r="AK22" s="94">
        <f>SUM(AK17:AK21)</f>
        <v/>
      </c>
      <c r="AL22" s="94">
        <f>SUM(AL17:AL21)</f>
        <v/>
      </c>
      <c r="AM22" s="94">
        <f>SUM(AM17:AM21)</f>
        <v/>
      </c>
      <c r="AN22" s="94">
        <f>SUM(AN17:AN21)</f>
        <v/>
      </c>
      <c r="AO22" s="94">
        <f>SUM(AO17:AO21)</f>
        <v/>
      </c>
      <c r="AP22" s="94">
        <f>SUM(AP17:AP21)</f>
        <v/>
      </c>
      <c r="AQ22" s="94">
        <f>SUM(AQ17:AQ21)</f>
        <v/>
      </c>
      <c r="AR22" s="94">
        <f>SUM(AR17:AR21)</f>
        <v/>
      </c>
      <c r="AS22" s="94">
        <f>SUM(AS17:AS21)</f>
        <v/>
      </c>
      <c r="AT22" s="94">
        <f>SUM(AT17:AT21)</f>
        <v/>
      </c>
      <c r="AU22" s="94">
        <f>SUM(AU17:AU21)</f>
        <v/>
      </c>
      <c r="AV22" s="94">
        <f>SUM(AV17:AV21)</f>
        <v/>
      </c>
      <c r="AW22" s="94">
        <f>SUM(AW17:AW21)</f>
        <v/>
      </c>
      <c r="AX22" s="94">
        <f>SUM(AX17:AX21)</f>
        <v/>
      </c>
      <c r="AY22" s="94">
        <f>SUM(AY17:AY21)</f>
        <v/>
      </c>
      <c r="AZ22" s="94">
        <f>SUM(AZ17:AZ21)</f>
        <v/>
      </c>
      <c r="BA22" s="94">
        <f>SUM(BA17:BA21)</f>
        <v/>
      </c>
      <c r="BB22" s="94">
        <f>SUM(BB17:BB21)</f>
        <v/>
      </c>
      <c r="BC22" s="94">
        <f>SUM(BC17:BC21)</f>
        <v/>
      </c>
      <c r="BD22" s="94">
        <f>SUM(BD17:BD21)</f>
        <v/>
      </c>
      <c r="BE22" s="94">
        <f>SUM(BE17:BE21)</f>
        <v/>
      </c>
      <c r="BF22" s="94">
        <f>SUM(BF17:BF21)</f>
        <v/>
      </c>
      <c r="BG22" s="94">
        <f>SUM(BG17:BG21)</f>
        <v/>
      </c>
      <c r="BH22" s="94">
        <f>SUM(BH17:BH21)</f>
        <v/>
      </c>
      <c r="BI22" s="94">
        <f>SUM(BI17:BI21)</f>
        <v/>
      </c>
      <c r="BJ22" s="94">
        <f>SUM(BJ17:BJ21)</f>
        <v/>
      </c>
      <c r="BK22" s="94">
        <f>SUM(BK17:BK21)</f>
        <v/>
      </c>
      <c r="BL22" s="94">
        <f>SUM(BL17:BL21)</f>
        <v/>
      </c>
      <c r="BM22" s="94">
        <f>SUM(BM17:BM21)</f>
        <v/>
      </c>
      <c r="BN22" s="94">
        <f>SUM(BN17:BN21)</f>
        <v/>
      </c>
      <c r="BO22" s="94">
        <f>SUM(BO17:BO21)</f>
        <v/>
      </c>
      <c r="BP22" s="94">
        <f>SUM(BP17:BP21)</f>
        <v/>
      </c>
      <c r="BQ22" s="94">
        <f>SUM(BQ17:BQ21)</f>
        <v/>
      </c>
      <c r="BR22" s="94">
        <f>SUM(BR17:BR21)</f>
        <v/>
      </c>
      <c r="BS22" s="94">
        <f>SUM(BS17:BS21)</f>
        <v/>
      </c>
      <c r="BT22" s="94">
        <f>SUM(BT17:BT21)</f>
        <v/>
      </c>
      <c r="BU22" s="94">
        <f>SUM(BU17:BU21)</f>
        <v/>
      </c>
      <c r="BV22" s="94">
        <f>SUM(BV17:BV21)</f>
        <v/>
      </c>
      <c r="BW22" s="94">
        <f>SUM(BW17:BW21)</f>
        <v/>
      </c>
      <c r="BX22" s="94">
        <f>SUM(BX17:BX21)</f>
        <v/>
      </c>
      <c r="BY22" s="94">
        <f>SUM(BY17:BY21)</f>
        <v/>
      </c>
      <c r="BZ22" s="94">
        <f>SUM(BZ17:BZ21)</f>
        <v/>
      </c>
      <c r="CA22" s="94">
        <f>SUM(CA17:CA21)</f>
        <v/>
      </c>
      <c r="CB22" s="94">
        <f>SUM(CB17:CB21)</f>
        <v/>
      </c>
      <c r="CC22" s="94">
        <f>SUM(CC17:CC21)</f>
        <v/>
      </c>
      <c r="CD22" s="94">
        <f>SUM(CD17:CD21)</f>
        <v/>
      </c>
      <c r="CE22" s="94">
        <f>SUM(CE17:CE21)</f>
        <v/>
      </c>
      <c r="CF22" s="94">
        <f>SUM(CF17:CF21)</f>
        <v/>
      </c>
      <c r="CG22" s="94">
        <f>SUM(CG17:CG21)</f>
        <v/>
      </c>
      <c r="CH22" s="94">
        <f>SUM(CH17:CH21)</f>
        <v/>
      </c>
      <c r="CI22" s="94">
        <f>SUM(CI17:CI21)</f>
        <v/>
      </c>
      <c r="CJ22" s="94">
        <f>SUM(CJ17:CJ21)</f>
        <v/>
      </c>
      <c r="CK22" s="94">
        <f>SUM(CK17:CK21)</f>
        <v/>
      </c>
      <c r="CL22" s="94">
        <f>SUM(CL17:CL21)</f>
        <v/>
      </c>
      <c r="CM22" s="94">
        <f>SUM(CM17:CM21)</f>
        <v/>
      </c>
      <c r="CN22" s="94">
        <f>SUM(CN17:CN21)</f>
        <v/>
      </c>
      <c r="CO22" s="94">
        <f>SUM(CO17:CO21)</f>
        <v/>
      </c>
      <c r="CP22" s="94">
        <f>SUM(CP17:CP21)</f>
        <v/>
      </c>
      <c r="CQ22" s="94">
        <f>SUM(CQ17:CQ21)</f>
        <v/>
      </c>
      <c r="CR22" s="94" t="n">
        <v>0</v>
      </c>
      <c r="CS22" s="94">
        <f>SUM(CS17:CS21)</f>
        <v/>
      </c>
      <c r="CT22" s="94">
        <f>SUM(CT17:CT21)</f>
        <v/>
      </c>
      <c r="CU22" s="94">
        <f>SUM(CU17:CU21)</f>
        <v/>
      </c>
      <c r="CV22" s="94">
        <f>SUM(CV17:CV21)</f>
        <v/>
      </c>
      <c r="CW22" s="94">
        <f>SUM(CW17:CW21)</f>
        <v/>
      </c>
    </row>
    <row r="23" ht="13.15" customFormat="1" customHeight="1" s="315">
      <c r="A23" s="20" t="n"/>
      <c r="B23" s="398" t="n"/>
      <c r="C23" s="12" t="n"/>
      <c r="D23" s="112" t="n"/>
      <c r="E23" s="456" t="n"/>
      <c r="F23" s="456" t="n"/>
      <c r="G23" s="456" t="n"/>
      <c r="H23" s="457" t="n"/>
      <c r="I23" s="457" t="n"/>
      <c r="K23" s="112" t="n"/>
      <c r="L23" s="112" t="n"/>
      <c r="M23" s="112" t="n"/>
      <c r="N23" s="112" t="n"/>
      <c r="O23" s="112" t="n"/>
      <c r="P23" s="112" t="n"/>
      <c r="Q23" s="112" t="n"/>
      <c r="R23" s="112" t="n"/>
      <c r="S23" s="112" t="n"/>
      <c r="T23" s="112" t="n"/>
      <c r="U23" s="112" t="n"/>
      <c r="V23" s="112" t="n"/>
      <c r="W23" s="112" t="n"/>
      <c r="X23" s="112" t="n"/>
      <c r="Y23" s="112" t="n"/>
      <c r="Z23" s="112" t="n"/>
      <c r="AA23" s="112" t="n"/>
      <c r="AB23" s="112" t="n"/>
      <c r="AC23" s="112" t="n"/>
      <c r="AD23" s="112" t="n"/>
      <c r="AE23" s="112" t="n"/>
      <c r="AF23" s="112" t="n"/>
      <c r="AG23" s="112" t="n"/>
      <c r="AH23" s="112" t="n"/>
      <c r="AI23" s="112" t="n"/>
      <c r="AJ23" s="112" t="n"/>
      <c r="AK23" s="112" t="n"/>
      <c r="AL23" s="112" t="n"/>
      <c r="AM23" s="112" t="n"/>
      <c r="AN23" s="112" t="n"/>
      <c r="AO23" s="112" t="n"/>
      <c r="AP23" s="112" t="n"/>
      <c r="AQ23" s="112" t="n"/>
      <c r="AR23" s="112" t="n"/>
      <c r="AS23" s="112" t="n"/>
      <c r="AT23" s="112" t="n"/>
      <c r="AU23" s="112" t="n"/>
      <c r="AV23" s="112" t="n"/>
      <c r="AW23" s="112" t="n"/>
      <c r="AX23" s="112" t="n"/>
      <c r="AY23" s="112" t="n"/>
      <c r="AZ23" s="112" t="n"/>
      <c r="BA23" s="112" t="n"/>
      <c r="BB23" s="112" t="n"/>
      <c r="BC23" s="112" t="n"/>
      <c r="BD23" s="112" t="n"/>
      <c r="BE23" s="112" t="n"/>
      <c r="BF23" s="112" t="n"/>
      <c r="BG23" s="112" t="n"/>
      <c r="BH23" s="112" t="n"/>
      <c r="BI23" s="112" t="n"/>
      <c r="BJ23" s="112" t="n"/>
      <c r="BK23" s="112" t="n"/>
      <c r="BL23" s="112" t="n"/>
      <c r="BM23" s="112" t="n"/>
      <c r="BN23" s="112" t="n"/>
      <c r="BO23" s="112" t="n"/>
      <c r="BP23" s="112" t="n"/>
      <c r="BQ23" s="112" t="n"/>
      <c r="BR23" s="112" t="n"/>
      <c r="BS23" s="112" t="n"/>
      <c r="BT23" s="112" t="n"/>
      <c r="BU23" s="112" t="n"/>
      <c r="BV23" s="112" t="n"/>
      <c r="BW23" s="112" t="n"/>
      <c r="BX23" s="112" t="n"/>
      <c r="BY23" s="112" t="n"/>
      <c r="BZ23" s="112" t="n"/>
      <c r="CA23" s="112" t="n"/>
      <c r="CB23" s="112" t="n"/>
      <c r="CC23" s="112" t="n"/>
      <c r="CD23" s="112" t="n"/>
      <c r="CE23" s="112" t="n"/>
      <c r="CF23" s="112" t="n"/>
      <c r="CG23" s="112" t="n"/>
      <c r="CH23" s="112" t="n"/>
      <c r="CI23" s="112" t="n"/>
      <c r="CJ23" s="112" t="n"/>
      <c r="CK23" s="112" t="n"/>
      <c r="CL23" s="112" t="n"/>
      <c r="CM23" s="112" t="n"/>
      <c r="CN23" s="112" t="n"/>
      <c r="CO23" s="112" t="n"/>
      <c r="CP23" s="112" t="n"/>
      <c r="CQ23" s="112" t="n"/>
      <c r="CR23" s="112" t="n"/>
      <c r="CS23" s="112" t="n"/>
      <c r="CT23" s="112" t="n"/>
      <c r="CU23" s="112" t="n"/>
      <c r="CV23" s="112" t="n"/>
      <c r="CW23" s="112" t="n"/>
    </row>
    <row r="24" hidden="1" ht="13.15" customFormat="1" customHeight="1" s="315">
      <c r="A24" s="64" t="inlineStr">
        <is>
          <t>PRIME SEIU-UHW EPO PLAN - RX2 (Self-Insured)</t>
        </is>
      </c>
      <c r="B24" s="394">
        <f>B17</f>
        <v/>
      </c>
      <c r="C24" s="246" t="inlineStr">
        <is>
          <t>EE</t>
        </is>
      </c>
      <c r="D24" s="244" t="n">
        <v>0</v>
      </c>
      <c r="E24" s="395" t="n">
        <v>547.28</v>
      </c>
      <c r="F24" s="396" t="n">
        <v>532.26</v>
      </c>
      <c r="G24" s="445" t="n">
        <v>15.01999999999998</v>
      </c>
      <c r="H24" s="446" t="n"/>
      <c r="I24" s="446" t="n"/>
      <c r="K24" s="244" t="n">
        <v>14</v>
      </c>
      <c r="L24" s="244" t="n">
        <v>13</v>
      </c>
      <c r="M24" s="244" t="n">
        <v>14</v>
      </c>
      <c r="N24" s="244" t="n">
        <v>15</v>
      </c>
      <c r="O24" s="244" t="n">
        <v>15</v>
      </c>
      <c r="P24" s="244" t="n">
        <v>15</v>
      </c>
      <c r="Q24" s="244" t="n">
        <v>15</v>
      </c>
      <c r="R24" s="244" t="n">
        <v>16</v>
      </c>
      <c r="S24" s="244" t="n">
        <v>15</v>
      </c>
      <c r="T24" s="244" t="n">
        <v>13</v>
      </c>
      <c r="U24" s="244" t="n">
        <v>14</v>
      </c>
      <c r="V24" s="244" t="n">
        <v>13</v>
      </c>
      <c r="W24" s="244" t="n">
        <v>16</v>
      </c>
      <c r="X24" s="244" t="n">
        <v>16</v>
      </c>
      <c r="Y24" s="244" t="n">
        <v>16</v>
      </c>
      <c r="Z24" s="244" t="n">
        <v>16</v>
      </c>
      <c r="AA24" s="244" t="n">
        <v>16</v>
      </c>
      <c r="AB24" s="244" t="n">
        <v>15</v>
      </c>
      <c r="AC24" s="244" t="n">
        <v>16</v>
      </c>
      <c r="AD24" s="244" t="n">
        <v>17</v>
      </c>
      <c r="AE24" s="244" t="n">
        <v>16</v>
      </c>
      <c r="AF24" s="244" t="n">
        <v>15</v>
      </c>
      <c r="AG24" s="244" t="n">
        <v>16</v>
      </c>
      <c r="AH24" s="244" t="n">
        <v>16</v>
      </c>
      <c r="AI24" s="244" t="n">
        <v>9</v>
      </c>
      <c r="AJ24" s="244" t="n">
        <v>9</v>
      </c>
      <c r="AK24" s="244" t="n">
        <v>7</v>
      </c>
      <c r="AL24" s="244" t="n">
        <v>7</v>
      </c>
      <c r="AM24" s="244" t="n">
        <v>7</v>
      </c>
      <c r="AN24" s="244" t="n">
        <v>6</v>
      </c>
      <c r="AO24" s="244" t="n">
        <v>6</v>
      </c>
      <c r="AP24" s="244" t="n">
        <v>6</v>
      </c>
      <c r="AQ24" s="244" t="n">
        <v>7</v>
      </c>
      <c r="AR24" s="244" t="n">
        <v>6</v>
      </c>
      <c r="AS24" s="244" t="n">
        <v>6</v>
      </c>
      <c r="AT24" s="244" t="n">
        <v>5</v>
      </c>
      <c r="AU24" s="244" t="n">
        <v>0</v>
      </c>
      <c r="AV24" s="244" t="n">
        <v>0</v>
      </c>
      <c r="AW24" s="244" t="n">
        <v>0</v>
      </c>
      <c r="AX24" s="244" t="n">
        <v>0</v>
      </c>
      <c r="AY24" s="244" t="n">
        <v>0</v>
      </c>
      <c r="AZ24" s="244" t="n">
        <v>0</v>
      </c>
      <c r="BA24" s="244" t="n">
        <v>0</v>
      </c>
      <c r="BB24" s="244" t="n">
        <v>0</v>
      </c>
      <c r="BC24" s="244" t="n">
        <v>0</v>
      </c>
      <c r="BD24" s="244" t="n">
        <v>0</v>
      </c>
      <c r="BE24" s="244" t="n">
        <v>0</v>
      </c>
      <c r="BF24" s="244" t="n">
        <v>0</v>
      </c>
      <c r="BG24" s="244" t="n">
        <v>0</v>
      </c>
      <c r="BH24" s="244" t="n">
        <v>0</v>
      </c>
      <c r="BI24" s="244" t="n">
        <v>0</v>
      </c>
      <c r="BJ24" s="244" t="n">
        <v>0</v>
      </c>
      <c r="BK24" s="244" t="n">
        <v>0</v>
      </c>
      <c r="BL24" s="244" t="n">
        <v>0</v>
      </c>
      <c r="BM24" s="244" t="n">
        <v>0</v>
      </c>
      <c r="BN24" s="244" t="n">
        <v>0</v>
      </c>
      <c r="BO24" s="244" t="n">
        <v>0</v>
      </c>
      <c r="BP24" s="244" t="n">
        <v>0</v>
      </c>
      <c r="BQ24" s="244" t="n">
        <v>0</v>
      </c>
      <c r="BR24" s="244" t="n">
        <v>0</v>
      </c>
      <c r="BS24" s="244" t="n">
        <v>0</v>
      </c>
      <c r="BT24" s="244" t="n">
        <v>0</v>
      </c>
      <c r="BU24" s="244" t="n">
        <v>0</v>
      </c>
      <c r="BV24" s="244" t="n">
        <v>0</v>
      </c>
      <c r="BW24" s="244" t="n">
        <v>0</v>
      </c>
      <c r="BX24" s="244" t="n">
        <v>0</v>
      </c>
      <c r="BY24" s="244" t="n">
        <v>0</v>
      </c>
      <c r="BZ24" s="244" t="n">
        <v>0</v>
      </c>
      <c r="CA24" s="244" t="n">
        <v>0</v>
      </c>
      <c r="CB24" s="244" t="n">
        <v>0</v>
      </c>
      <c r="CC24" s="244" t="n">
        <v>0</v>
      </c>
      <c r="CD24" s="244" t="n">
        <v>0</v>
      </c>
      <c r="CE24" s="244" t="n">
        <v>0</v>
      </c>
      <c r="CF24" s="244" t="n">
        <v>0</v>
      </c>
      <c r="CG24" s="244" t="n">
        <v>0</v>
      </c>
      <c r="CH24" s="244" t="n">
        <v>0</v>
      </c>
      <c r="CI24" s="244" t="n">
        <v>0</v>
      </c>
      <c r="CJ24" s="244" t="n">
        <v>0</v>
      </c>
      <c r="CK24" s="244" t="n">
        <v>0</v>
      </c>
      <c r="CL24" s="244" t="n">
        <v>0</v>
      </c>
      <c r="CM24" s="244" t="n">
        <v>0</v>
      </c>
      <c r="CN24" s="244" t="n">
        <v>0</v>
      </c>
      <c r="CO24" s="244" t="n">
        <v>0</v>
      </c>
      <c r="CP24" s="244" t="n">
        <v>0</v>
      </c>
      <c r="CQ24" s="244" t="n">
        <v>0</v>
      </c>
      <c r="CR24" s="323" t="n">
        <v>0</v>
      </c>
      <c r="CS24" s="244" t="n">
        <v>0</v>
      </c>
      <c r="CT24" s="244" t="n">
        <v>0</v>
      </c>
      <c r="CU24" s="244" t="n">
        <v>0</v>
      </c>
      <c r="CV24" s="244" t="n">
        <v>0</v>
      </c>
      <c r="CW24" s="244" t="n">
        <v>0</v>
      </c>
    </row>
    <row r="25" hidden="1" ht="13.15" customFormat="1" customHeight="1" s="315">
      <c r="A25" s="22" t="n"/>
      <c r="B25" s="398" t="n"/>
      <c r="C25" s="246" t="inlineStr">
        <is>
          <t>EE &amp; Spouse</t>
        </is>
      </c>
      <c r="D25" s="244" t="n">
        <v>0</v>
      </c>
      <c r="E25" s="395" t="n">
        <v>1206.75</v>
      </c>
      <c r="F25" s="396" t="n">
        <v>1162.16</v>
      </c>
      <c r="G25" s="396" t="n">
        <v>44.58999999999992</v>
      </c>
      <c r="H25" s="397" t="n"/>
      <c r="I25" s="397" t="n"/>
      <c r="K25" s="244" t="n">
        <v>7</v>
      </c>
      <c r="L25" s="244" t="n">
        <v>7</v>
      </c>
      <c r="M25" s="244" t="n">
        <v>7</v>
      </c>
      <c r="N25" s="244" t="n">
        <v>7</v>
      </c>
      <c r="O25" s="244" t="n">
        <v>7</v>
      </c>
      <c r="P25" s="244" t="n">
        <v>7</v>
      </c>
      <c r="Q25" s="244" t="n">
        <v>6</v>
      </c>
      <c r="R25" s="244" t="n">
        <v>6</v>
      </c>
      <c r="S25" s="244" t="n">
        <v>6</v>
      </c>
      <c r="T25" s="244" t="n">
        <v>6</v>
      </c>
      <c r="U25" s="244" t="n">
        <v>6</v>
      </c>
      <c r="V25" s="244" t="n">
        <v>6</v>
      </c>
      <c r="W25" s="244" t="n">
        <v>4</v>
      </c>
      <c r="X25" s="244" t="n">
        <v>5</v>
      </c>
      <c r="Y25" s="244" t="n">
        <v>5</v>
      </c>
      <c r="Z25" s="244" t="n">
        <v>5</v>
      </c>
      <c r="AA25" s="244" t="n">
        <v>6</v>
      </c>
      <c r="AB25" s="244" t="n">
        <v>6</v>
      </c>
      <c r="AC25" s="244" t="n">
        <v>6</v>
      </c>
      <c r="AD25" s="244" t="n">
        <v>6</v>
      </c>
      <c r="AE25" s="244" t="n">
        <v>6</v>
      </c>
      <c r="AF25" s="244" t="n">
        <v>6</v>
      </c>
      <c r="AG25" s="244" t="n">
        <v>7</v>
      </c>
      <c r="AH25" s="244" t="n">
        <v>7</v>
      </c>
      <c r="AI25" s="244" t="n">
        <v>2</v>
      </c>
      <c r="AJ25" s="244" t="n">
        <v>2</v>
      </c>
      <c r="AK25" s="244" t="n">
        <v>2</v>
      </c>
      <c r="AL25" s="244" t="n">
        <v>1</v>
      </c>
      <c r="AM25" s="244" t="n">
        <v>1</v>
      </c>
      <c r="AN25" s="244" t="n">
        <v>1</v>
      </c>
      <c r="AO25" s="244" t="n">
        <v>1</v>
      </c>
      <c r="AP25" s="244" t="n">
        <v>1</v>
      </c>
      <c r="AQ25" s="244" t="n">
        <v>1</v>
      </c>
      <c r="AR25" s="244" t="n">
        <v>0</v>
      </c>
      <c r="AS25" s="244" t="n">
        <v>1</v>
      </c>
      <c r="AT25" s="244" t="n">
        <v>2</v>
      </c>
      <c r="AU25" s="244" t="n">
        <v>0</v>
      </c>
      <c r="AV25" s="244" t="n">
        <v>0</v>
      </c>
      <c r="AW25" s="244" t="n">
        <v>0</v>
      </c>
      <c r="AX25" s="244" t="n">
        <v>0</v>
      </c>
      <c r="AY25" s="244" t="n">
        <v>0</v>
      </c>
      <c r="AZ25" s="244" t="n">
        <v>0</v>
      </c>
      <c r="BA25" s="244" t="n">
        <v>0</v>
      </c>
      <c r="BB25" s="244" t="n">
        <v>0</v>
      </c>
      <c r="BC25" s="244" t="n">
        <v>0</v>
      </c>
      <c r="BD25" s="244" t="n">
        <v>0</v>
      </c>
      <c r="BE25" s="244" t="n">
        <v>0</v>
      </c>
      <c r="BF25" s="244" t="n">
        <v>0</v>
      </c>
      <c r="BG25" s="244" t="n">
        <v>0</v>
      </c>
      <c r="BH25" s="244" t="n">
        <v>0</v>
      </c>
      <c r="BI25" s="244" t="n">
        <v>0</v>
      </c>
      <c r="BJ25" s="244" t="n">
        <v>0</v>
      </c>
      <c r="BK25" s="244" t="n">
        <v>0</v>
      </c>
      <c r="BL25" s="244" t="n">
        <v>0</v>
      </c>
      <c r="BM25" s="244" t="n">
        <v>0</v>
      </c>
      <c r="BN25" s="244" t="n">
        <v>0</v>
      </c>
      <c r="BO25" s="244" t="n">
        <v>0</v>
      </c>
      <c r="BP25" s="244" t="n">
        <v>0</v>
      </c>
      <c r="BQ25" s="244" t="n">
        <v>0</v>
      </c>
      <c r="BR25" s="244" t="n">
        <v>0</v>
      </c>
      <c r="BS25" s="244" t="n">
        <v>0</v>
      </c>
      <c r="BT25" s="244" t="n">
        <v>0</v>
      </c>
      <c r="BU25" s="244" t="n">
        <v>0</v>
      </c>
      <c r="BV25" s="244" t="n">
        <v>0</v>
      </c>
      <c r="BW25" s="244" t="n">
        <v>0</v>
      </c>
      <c r="BX25" s="244" t="n">
        <v>0</v>
      </c>
      <c r="BY25" s="244" t="n">
        <v>0</v>
      </c>
      <c r="BZ25" s="244" t="n">
        <v>0</v>
      </c>
      <c r="CA25" s="244" t="n">
        <v>0</v>
      </c>
      <c r="CB25" s="244" t="n">
        <v>0</v>
      </c>
      <c r="CC25" s="244" t="n">
        <v>0</v>
      </c>
      <c r="CD25" s="244" t="n">
        <v>0</v>
      </c>
      <c r="CE25" s="244" t="n">
        <v>0</v>
      </c>
      <c r="CF25" s="244" t="n">
        <v>0</v>
      </c>
      <c r="CG25" s="244" t="n">
        <v>0</v>
      </c>
      <c r="CH25" s="244" t="n">
        <v>0</v>
      </c>
      <c r="CI25" s="244" t="n">
        <v>0</v>
      </c>
      <c r="CJ25" s="244" t="n">
        <v>0</v>
      </c>
      <c r="CK25" s="244" t="n">
        <v>0</v>
      </c>
      <c r="CL25" s="244" t="n">
        <v>0</v>
      </c>
      <c r="CM25" s="244" t="n">
        <v>0</v>
      </c>
      <c r="CN25" s="244" t="n">
        <v>0</v>
      </c>
      <c r="CO25" s="244" t="n">
        <v>0</v>
      </c>
      <c r="CP25" s="244" t="n">
        <v>0</v>
      </c>
      <c r="CQ25" s="244" t="n">
        <v>0</v>
      </c>
      <c r="CR25" s="323" t="n">
        <v>0</v>
      </c>
      <c r="CS25" s="244" t="n">
        <v>0</v>
      </c>
      <c r="CT25" s="244" t="n">
        <v>0</v>
      </c>
      <c r="CU25" s="244" t="n">
        <v>0</v>
      </c>
      <c r="CV25" s="244" t="n">
        <v>0</v>
      </c>
      <c r="CW25" s="244" t="n">
        <v>0</v>
      </c>
    </row>
    <row r="26" hidden="1" ht="13.15" customFormat="1" customHeight="1" s="315">
      <c r="A26" s="22" t="n"/>
      <c r="B26" s="398" t="n"/>
      <c r="C26" s="246" t="inlineStr">
        <is>
          <t>EE &amp; Child</t>
        </is>
      </c>
      <c r="D26" s="244" t="n">
        <v>0</v>
      </c>
      <c r="E26" s="395" t="n">
        <v>1091.82</v>
      </c>
      <c r="F26" s="396" t="n">
        <v>1066.04</v>
      </c>
      <c r="G26" s="396" t="n">
        <v>25.77999999999997</v>
      </c>
      <c r="H26" s="397" t="n"/>
      <c r="I26" s="397" t="n"/>
      <c r="J26" s="117" t="n"/>
      <c r="K26" s="244" t="n">
        <v>3</v>
      </c>
      <c r="L26" s="244" t="n">
        <v>4</v>
      </c>
      <c r="M26" s="244" t="n">
        <v>4</v>
      </c>
      <c r="N26" s="244" t="n">
        <v>4</v>
      </c>
      <c r="O26" s="244" t="n">
        <v>4</v>
      </c>
      <c r="P26" s="244" t="n">
        <v>4</v>
      </c>
      <c r="Q26" s="244" t="n">
        <v>4</v>
      </c>
      <c r="R26" s="244" t="n">
        <v>4</v>
      </c>
      <c r="S26" s="244" t="n">
        <v>4</v>
      </c>
      <c r="T26" s="244" t="n">
        <v>5</v>
      </c>
      <c r="U26" s="244" t="n">
        <v>5</v>
      </c>
      <c r="V26" s="244" t="n">
        <v>5</v>
      </c>
      <c r="W26" s="244" t="n">
        <v>5</v>
      </c>
      <c r="X26" s="244" t="n">
        <v>5</v>
      </c>
      <c r="Y26" s="244" t="n">
        <v>5</v>
      </c>
      <c r="Z26" s="244" t="n">
        <v>5</v>
      </c>
      <c r="AA26" s="244" t="n">
        <v>5</v>
      </c>
      <c r="AB26" s="244" t="n">
        <v>5</v>
      </c>
      <c r="AC26" s="244" t="n">
        <v>5</v>
      </c>
      <c r="AD26" s="244" t="n">
        <v>5</v>
      </c>
      <c r="AE26" s="244" t="n">
        <v>5</v>
      </c>
      <c r="AF26" s="244" t="n">
        <v>5</v>
      </c>
      <c r="AG26" s="244" t="n">
        <v>5</v>
      </c>
      <c r="AH26" s="244" t="n">
        <v>4</v>
      </c>
      <c r="AI26" s="244" t="n">
        <v>1</v>
      </c>
      <c r="AJ26" s="244" t="n">
        <v>1</v>
      </c>
      <c r="AK26" s="244" t="n">
        <v>1</v>
      </c>
      <c r="AL26" s="244" t="n">
        <v>1</v>
      </c>
      <c r="AM26" s="244" t="n">
        <v>1</v>
      </c>
      <c r="AN26" s="244" t="n">
        <v>1</v>
      </c>
      <c r="AO26" s="244" t="n">
        <v>1</v>
      </c>
      <c r="AP26" s="244" t="n">
        <v>1</v>
      </c>
      <c r="AQ26" s="244" t="n">
        <v>1</v>
      </c>
      <c r="AR26" s="244" t="n">
        <v>1</v>
      </c>
      <c r="AS26" s="244" t="n">
        <v>1</v>
      </c>
      <c r="AT26" s="244" t="n">
        <v>1</v>
      </c>
      <c r="AU26" s="244" t="n">
        <v>0</v>
      </c>
      <c r="AV26" s="244" t="n">
        <v>0</v>
      </c>
      <c r="AW26" s="244" t="n">
        <v>0</v>
      </c>
      <c r="AX26" s="244" t="n">
        <v>0</v>
      </c>
      <c r="AY26" s="244" t="n">
        <v>0</v>
      </c>
      <c r="AZ26" s="244" t="n">
        <v>0</v>
      </c>
      <c r="BA26" s="244" t="n">
        <v>0</v>
      </c>
      <c r="BB26" s="244" t="n">
        <v>0</v>
      </c>
      <c r="BC26" s="244" t="n">
        <v>0</v>
      </c>
      <c r="BD26" s="244" t="n">
        <v>0</v>
      </c>
      <c r="BE26" s="244" t="n">
        <v>0</v>
      </c>
      <c r="BF26" s="244" t="n">
        <v>0</v>
      </c>
      <c r="BG26" s="244" t="n">
        <v>0</v>
      </c>
      <c r="BH26" s="244" t="n">
        <v>0</v>
      </c>
      <c r="BI26" s="244" t="n">
        <v>0</v>
      </c>
      <c r="BJ26" s="244" t="n">
        <v>0</v>
      </c>
      <c r="BK26" s="244" t="n">
        <v>0</v>
      </c>
      <c r="BL26" s="244" t="n">
        <v>0</v>
      </c>
      <c r="BM26" s="244" t="n">
        <v>0</v>
      </c>
      <c r="BN26" s="244" t="n">
        <v>0</v>
      </c>
      <c r="BO26" s="244" t="n">
        <v>0</v>
      </c>
      <c r="BP26" s="244" t="n">
        <v>0</v>
      </c>
      <c r="BQ26" s="244" t="n">
        <v>0</v>
      </c>
      <c r="BR26" s="244" t="n">
        <v>0</v>
      </c>
      <c r="BS26" s="244" t="n">
        <v>0</v>
      </c>
      <c r="BT26" s="244" t="n">
        <v>0</v>
      </c>
      <c r="BU26" s="244" t="n">
        <v>0</v>
      </c>
      <c r="BV26" s="244" t="n">
        <v>0</v>
      </c>
      <c r="BW26" s="244" t="n">
        <v>0</v>
      </c>
      <c r="BX26" s="244" t="n">
        <v>0</v>
      </c>
      <c r="BY26" s="244" t="n">
        <v>0</v>
      </c>
      <c r="BZ26" s="244" t="n">
        <v>0</v>
      </c>
      <c r="CA26" s="244" t="n">
        <v>0</v>
      </c>
      <c r="CB26" s="244" t="n">
        <v>0</v>
      </c>
      <c r="CC26" s="244" t="n">
        <v>0</v>
      </c>
      <c r="CD26" s="244" t="n">
        <v>0</v>
      </c>
      <c r="CE26" s="244" t="n">
        <v>0</v>
      </c>
      <c r="CF26" s="244" t="n">
        <v>0</v>
      </c>
      <c r="CG26" s="244" t="n">
        <v>0</v>
      </c>
      <c r="CH26" s="244" t="n">
        <v>0</v>
      </c>
      <c r="CI26" s="244" t="n">
        <v>0</v>
      </c>
      <c r="CJ26" s="244" t="n">
        <v>0</v>
      </c>
      <c r="CK26" s="244" t="n">
        <v>0</v>
      </c>
      <c r="CL26" s="244" t="n">
        <v>0</v>
      </c>
      <c r="CM26" s="244" t="n">
        <v>0</v>
      </c>
      <c r="CN26" s="244" t="n">
        <v>0</v>
      </c>
      <c r="CO26" s="244" t="n">
        <v>0</v>
      </c>
      <c r="CP26" s="244" t="n">
        <v>0</v>
      </c>
      <c r="CQ26" s="244" t="n">
        <v>0</v>
      </c>
      <c r="CR26" s="323" t="n">
        <v>0</v>
      </c>
      <c r="CS26" s="244" t="n">
        <v>0</v>
      </c>
      <c r="CT26" s="244" t="n">
        <v>0</v>
      </c>
      <c r="CU26" s="244" t="n">
        <v>0</v>
      </c>
      <c r="CV26" s="244" t="n">
        <v>0</v>
      </c>
      <c r="CW26" s="244" t="n">
        <v>0</v>
      </c>
    </row>
    <row r="27" hidden="1" ht="13.15" customFormat="1" customHeight="1" s="315">
      <c r="A27" s="22" t="n"/>
      <c r="B27" s="398" t="n"/>
      <c r="C27" s="246" t="inlineStr">
        <is>
          <t>EE &amp; Children</t>
        </is>
      </c>
      <c r="D27" s="244" t="n">
        <v>0</v>
      </c>
      <c r="E27" s="395" t="n">
        <v>1091.82</v>
      </c>
      <c r="F27" s="396" t="n">
        <v>1053.66</v>
      </c>
      <c r="G27" s="396" t="n">
        <v>38.15999999999985</v>
      </c>
      <c r="H27" s="397" t="n"/>
      <c r="I27" s="397" t="n"/>
      <c r="J27" s="117" t="n"/>
      <c r="K27" s="244" t="n">
        <v>2</v>
      </c>
      <c r="L27" s="244" t="n">
        <v>2</v>
      </c>
      <c r="M27" s="244" t="n">
        <v>2</v>
      </c>
      <c r="N27" s="244" t="n">
        <v>2</v>
      </c>
      <c r="O27" s="244" t="n">
        <v>2</v>
      </c>
      <c r="P27" s="244" t="n">
        <v>2</v>
      </c>
      <c r="Q27" s="244" t="n">
        <v>2</v>
      </c>
      <c r="R27" s="244" t="n">
        <v>2</v>
      </c>
      <c r="S27" s="244" t="n">
        <v>2</v>
      </c>
      <c r="T27" s="244" t="n">
        <v>1</v>
      </c>
      <c r="U27" s="244" t="n">
        <v>1</v>
      </c>
      <c r="V27" s="244" t="n">
        <v>1</v>
      </c>
      <c r="W27" s="244" t="n">
        <v>3</v>
      </c>
      <c r="X27" s="244" t="n">
        <v>3</v>
      </c>
      <c r="Y27" s="244" t="n">
        <v>3</v>
      </c>
      <c r="Z27" s="244" t="n">
        <v>3</v>
      </c>
      <c r="AA27" s="244" t="n">
        <v>3</v>
      </c>
      <c r="AB27" s="244" t="n">
        <v>3</v>
      </c>
      <c r="AC27" s="244" t="n">
        <v>4</v>
      </c>
      <c r="AD27" s="244" t="n">
        <v>4</v>
      </c>
      <c r="AE27" s="244" t="n">
        <v>4</v>
      </c>
      <c r="AF27" s="244" t="n">
        <v>4</v>
      </c>
      <c r="AG27" s="244" t="n">
        <v>4</v>
      </c>
      <c r="AH27" s="244" t="n">
        <v>4</v>
      </c>
      <c r="AI27" s="244" t="n">
        <v>0</v>
      </c>
      <c r="AJ27" s="244" t="n">
        <v>0</v>
      </c>
      <c r="AK27" s="244" t="n">
        <v>0</v>
      </c>
      <c r="AL27" s="244" t="n">
        <v>0</v>
      </c>
      <c r="AM27" s="244" t="n">
        <v>0</v>
      </c>
      <c r="AN27" s="244" t="n">
        <v>0</v>
      </c>
      <c r="AO27" s="244" t="n">
        <v>0</v>
      </c>
      <c r="AP27" s="244" t="n">
        <v>0</v>
      </c>
      <c r="AQ27" s="244" t="n">
        <v>0</v>
      </c>
      <c r="AR27" s="244" t="n">
        <v>0</v>
      </c>
      <c r="AS27" s="244" t="n">
        <v>0</v>
      </c>
      <c r="AT27" s="244" t="n">
        <v>0</v>
      </c>
      <c r="AU27" s="244" t="n">
        <v>0</v>
      </c>
      <c r="AV27" s="244" t="n">
        <v>0</v>
      </c>
      <c r="AW27" s="244" t="n">
        <v>0</v>
      </c>
      <c r="AX27" s="244" t="n">
        <v>0</v>
      </c>
      <c r="AY27" s="244" t="n">
        <v>0</v>
      </c>
      <c r="AZ27" s="244" t="n">
        <v>0</v>
      </c>
      <c r="BA27" s="244" t="n">
        <v>0</v>
      </c>
      <c r="BB27" s="244" t="n">
        <v>0</v>
      </c>
      <c r="BC27" s="244" t="n">
        <v>0</v>
      </c>
      <c r="BD27" s="244" t="n">
        <v>0</v>
      </c>
      <c r="BE27" s="244" t="n">
        <v>0</v>
      </c>
      <c r="BF27" s="244" t="n">
        <v>0</v>
      </c>
      <c r="BG27" s="244" t="n">
        <v>0</v>
      </c>
      <c r="BH27" s="244" t="n">
        <v>0</v>
      </c>
      <c r="BI27" s="244" t="n">
        <v>0</v>
      </c>
      <c r="BJ27" s="244" t="n">
        <v>0</v>
      </c>
      <c r="BK27" s="244" t="n">
        <v>0</v>
      </c>
      <c r="BL27" s="244" t="n">
        <v>0</v>
      </c>
      <c r="BM27" s="244" t="n">
        <v>0</v>
      </c>
      <c r="BN27" s="244" t="n">
        <v>0</v>
      </c>
      <c r="BO27" s="244" t="n">
        <v>0</v>
      </c>
      <c r="BP27" s="244" t="n">
        <v>0</v>
      </c>
      <c r="BQ27" s="244" t="n">
        <v>0</v>
      </c>
      <c r="BR27" s="244" t="n">
        <v>0</v>
      </c>
      <c r="BS27" s="244" t="n">
        <v>0</v>
      </c>
      <c r="BT27" s="244" t="n">
        <v>0</v>
      </c>
      <c r="BU27" s="244" t="n">
        <v>0</v>
      </c>
      <c r="BV27" s="244" t="n">
        <v>0</v>
      </c>
      <c r="BW27" s="244" t="n">
        <v>0</v>
      </c>
      <c r="BX27" s="244" t="n">
        <v>0</v>
      </c>
      <c r="BY27" s="244" t="n">
        <v>0</v>
      </c>
      <c r="BZ27" s="244" t="n">
        <v>0</v>
      </c>
      <c r="CA27" s="244" t="n">
        <v>0</v>
      </c>
      <c r="CB27" s="244" t="n">
        <v>0</v>
      </c>
      <c r="CC27" s="244" t="n">
        <v>0</v>
      </c>
      <c r="CD27" s="244" t="n">
        <v>0</v>
      </c>
      <c r="CE27" s="244" t="n">
        <v>0</v>
      </c>
      <c r="CF27" s="244" t="n">
        <v>0</v>
      </c>
      <c r="CG27" s="244" t="n">
        <v>0</v>
      </c>
      <c r="CH27" s="244" t="n">
        <v>0</v>
      </c>
      <c r="CI27" s="244" t="n">
        <v>0</v>
      </c>
      <c r="CJ27" s="244" t="n">
        <v>0</v>
      </c>
      <c r="CK27" s="244" t="n">
        <v>0</v>
      </c>
      <c r="CL27" s="244" t="n">
        <v>0</v>
      </c>
      <c r="CM27" s="244" t="n">
        <v>0</v>
      </c>
      <c r="CN27" s="244" t="n">
        <v>0</v>
      </c>
      <c r="CO27" s="244" t="n">
        <v>0</v>
      </c>
      <c r="CP27" s="244" t="n">
        <v>0</v>
      </c>
      <c r="CQ27" s="244" t="n">
        <v>0</v>
      </c>
      <c r="CR27" s="323" t="n">
        <v>0</v>
      </c>
      <c r="CS27" s="244" t="n">
        <v>0</v>
      </c>
      <c r="CT27" s="244" t="n">
        <v>0</v>
      </c>
      <c r="CU27" s="244" t="n">
        <v>0</v>
      </c>
      <c r="CV27" s="244" t="n">
        <v>0</v>
      </c>
      <c r="CW27" s="244" t="n">
        <v>0</v>
      </c>
    </row>
    <row r="28" hidden="1" ht="13.15" customFormat="1" customHeight="1" s="315">
      <c r="A28" s="22" t="n"/>
      <c r="B28" s="398" t="n"/>
      <c r="C28" s="246" t="inlineStr">
        <is>
          <t>EE &amp; Family</t>
        </is>
      </c>
      <c r="D28" s="245" t="n">
        <v>0</v>
      </c>
      <c r="E28" s="399" t="n">
        <v>1718.15</v>
      </c>
      <c r="F28" s="400" t="n">
        <v>1661.66</v>
      </c>
      <c r="G28" s="400" t="n">
        <v>56.49000000000001</v>
      </c>
      <c r="H28" s="408" t="n"/>
      <c r="I28" s="408" t="n"/>
      <c r="K28" s="245" t="n">
        <v>14</v>
      </c>
      <c r="L28" s="245" t="n">
        <v>14</v>
      </c>
      <c r="M28" s="245" t="n">
        <v>14</v>
      </c>
      <c r="N28" s="245" t="n">
        <v>13</v>
      </c>
      <c r="O28" s="245" t="n">
        <v>13</v>
      </c>
      <c r="P28" s="245" t="n">
        <v>13</v>
      </c>
      <c r="Q28" s="245" t="n">
        <v>13</v>
      </c>
      <c r="R28" s="245" t="n">
        <v>12</v>
      </c>
      <c r="S28" s="245" t="n">
        <v>11</v>
      </c>
      <c r="T28" s="245" t="n">
        <v>11</v>
      </c>
      <c r="U28" s="245" t="n">
        <v>11</v>
      </c>
      <c r="V28" s="245" t="n">
        <v>11</v>
      </c>
      <c r="W28" s="245" t="n">
        <v>10</v>
      </c>
      <c r="X28" s="245" t="n">
        <v>11</v>
      </c>
      <c r="Y28" s="245" t="n">
        <v>11</v>
      </c>
      <c r="Z28" s="245" t="n">
        <v>11</v>
      </c>
      <c r="AA28" s="245" t="n">
        <v>11</v>
      </c>
      <c r="AB28" s="245" t="n">
        <v>11</v>
      </c>
      <c r="AC28" s="245" t="n">
        <v>10</v>
      </c>
      <c r="AD28" s="245" t="n">
        <v>11</v>
      </c>
      <c r="AE28" s="245" t="n">
        <v>11</v>
      </c>
      <c r="AF28" s="245" t="n">
        <v>11</v>
      </c>
      <c r="AG28" s="245" t="n">
        <v>10</v>
      </c>
      <c r="AH28" s="245" t="n">
        <v>10</v>
      </c>
      <c r="AI28" s="245" t="n">
        <v>6</v>
      </c>
      <c r="AJ28" s="245" t="n">
        <v>6</v>
      </c>
      <c r="AK28" s="245" t="n">
        <v>6</v>
      </c>
      <c r="AL28" s="245" t="n">
        <v>6</v>
      </c>
      <c r="AM28" s="245" t="n">
        <v>6</v>
      </c>
      <c r="AN28" s="245" t="n">
        <v>6</v>
      </c>
      <c r="AO28" s="245" t="n">
        <v>5</v>
      </c>
      <c r="AP28" s="245" t="n">
        <v>6</v>
      </c>
      <c r="AQ28" s="245" t="n">
        <v>5</v>
      </c>
      <c r="AR28" s="245" t="n">
        <v>5</v>
      </c>
      <c r="AS28" s="245" t="n">
        <v>4</v>
      </c>
      <c r="AT28" s="245" t="n">
        <v>4</v>
      </c>
      <c r="AU28" s="245" t="n">
        <v>0</v>
      </c>
      <c r="AV28" s="245" t="n">
        <v>0</v>
      </c>
      <c r="AW28" s="245" t="n">
        <v>0</v>
      </c>
      <c r="AX28" s="245" t="n">
        <v>0</v>
      </c>
      <c r="AY28" s="245" t="n">
        <v>0</v>
      </c>
      <c r="AZ28" s="245" t="n">
        <v>0</v>
      </c>
      <c r="BA28" s="245" t="n">
        <v>0</v>
      </c>
      <c r="BB28" s="245" t="n">
        <v>0</v>
      </c>
      <c r="BC28" s="245" t="n">
        <v>0</v>
      </c>
      <c r="BD28" s="245" t="n">
        <v>0</v>
      </c>
      <c r="BE28" s="245" t="n">
        <v>0</v>
      </c>
      <c r="BF28" s="245" t="n">
        <v>0</v>
      </c>
      <c r="BG28" s="245" t="n">
        <v>0</v>
      </c>
      <c r="BH28" s="245" t="n">
        <v>0</v>
      </c>
      <c r="BI28" s="245" t="n">
        <v>0</v>
      </c>
      <c r="BJ28" s="245" t="n">
        <v>0</v>
      </c>
      <c r="BK28" s="245" t="n">
        <v>0</v>
      </c>
      <c r="BL28" s="245" t="n">
        <v>0</v>
      </c>
      <c r="BM28" s="245" t="n">
        <v>0</v>
      </c>
      <c r="BN28" s="245" t="n">
        <v>0</v>
      </c>
      <c r="BO28" s="245" t="n">
        <v>0</v>
      </c>
      <c r="BP28" s="245" t="n">
        <v>0</v>
      </c>
      <c r="BQ28" s="245" t="n">
        <v>0</v>
      </c>
      <c r="BR28" s="245" t="n">
        <v>0</v>
      </c>
      <c r="BS28" s="245" t="n">
        <v>0</v>
      </c>
      <c r="BT28" s="245" t="n">
        <v>0</v>
      </c>
      <c r="BU28" s="245" t="n">
        <v>0</v>
      </c>
      <c r="BV28" s="245" t="n">
        <v>0</v>
      </c>
      <c r="BW28" s="245" t="n">
        <v>0</v>
      </c>
      <c r="BX28" s="245" t="n">
        <v>0</v>
      </c>
      <c r="BY28" s="245" t="n">
        <v>0</v>
      </c>
      <c r="BZ28" s="245" t="n">
        <v>0</v>
      </c>
      <c r="CA28" s="245" t="n">
        <v>0</v>
      </c>
      <c r="CB28" s="245" t="n">
        <v>0</v>
      </c>
      <c r="CC28" s="245" t="n">
        <v>0</v>
      </c>
      <c r="CD28" s="245" t="n">
        <v>0</v>
      </c>
      <c r="CE28" s="245" t="n">
        <v>0</v>
      </c>
      <c r="CF28" s="245" t="n">
        <v>0</v>
      </c>
      <c r="CG28" s="245" t="n">
        <v>0</v>
      </c>
      <c r="CH28" s="245" t="n">
        <v>0</v>
      </c>
      <c r="CI28" s="245" t="n">
        <v>0</v>
      </c>
      <c r="CJ28" s="245" t="n">
        <v>0</v>
      </c>
      <c r="CK28" s="245" t="n">
        <v>0</v>
      </c>
      <c r="CL28" s="245" t="n">
        <v>0</v>
      </c>
      <c r="CM28" s="245" t="n">
        <v>0</v>
      </c>
      <c r="CN28" s="245" t="n">
        <v>0</v>
      </c>
      <c r="CO28" s="245" t="n">
        <v>0</v>
      </c>
      <c r="CP28" s="245" t="n">
        <v>0</v>
      </c>
      <c r="CQ28" s="245" t="n">
        <v>0</v>
      </c>
      <c r="CR28" s="324" t="n">
        <v>0</v>
      </c>
      <c r="CS28" s="245" t="n">
        <v>0</v>
      </c>
      <c r="CT28" s="245" t="n">
        <v>0</v>
      </c>
      <c r="CU28" s="245" t="n">
        <v>0</v>
      </c>
      <c r="CV28" s="245" t="n">
        <v>0</v>
      </c>
      <c r="CW28" s="245" t="n">
        <v>0</v>
      </c>
    </row>
    <row r="29" hidden="1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SUM(D24:D28)</f>
        <v/>
      </c>
      <c r="E29" s="401">
        <f>SUMPRODUCT(E24:E28,$D24:$D28)</f>
        <v/>
      </c>
      <c r="F29" s="401">
        <f>SUMPRODUCT(F24:F28,$D24:$D28)</f>
        <v/>
      </c>
      <c r="G29" s="401">
        <f>SUMPRODUCT(G24:G28,$D24:$D28)</f>
        <v/>
      </c>
      <c r="H29" s="402" t="n"/>
      <c r="I29" s="402" t="n"/>
      <c r="K29" s="94">
        <f>SUM(K24:K28)</f>
        <v/>
      </c>
      <c r="L29" s="94">
        <f>SUM(L24:L28)</f>
        <v/>
      </c>
      <c r="M29" s="94">
        <f>SUM(M24:M28)</f>
        <v/>
      </c>
      <c r="N29" s="94">
        <f>SUM(N24:N28)</f>
        <v/>
      </c>
      <c r="O29" s="94">
        <f>SUM(O24:O28)</f>
        <v/>
      </c>
      <c r="P29" s="94">
        <f>SUM(P24:P28)</f>
        <v/>
      </c>
      <c r="Q29" s="94">
        <f>SUM(Q24:Q28)</f>
        <v/>
      </c>
      <c r="R29" s="94">
        <f>SUM(R24:R28)</f>
        <v/>
      </c>
      <c r="S29" s="94">
        <f>SUM(S24:S28)</f>
        <v/>
      </c>
      <c r="T29" s="94">
        <f>SUM(T24:T28)</f>
        <v/>
      </c>
      <c r="U29" s="94">
        <f>SUM(U24:U28)</f>
        <v/>
      </c>
      <c r="V29" s="94">
        <f>SUM(V24:V28)</f>
        <v/>
      </c>
      <c r="W29" s="94">
        <f>SUM(W24:W28)</f>
        <v/>
      </c>
      <c r="X29" s="94">
        <f>SUM(X24:X28)</f>
        <v/>
      </c>
      <c r="Y29" s="94">
        <f>SUM(Y24:Y28)</f>
        <v/>
      </c>
      <c r="Z29" s="94">
        <f>SUM(Z24:Z28)</f>
        <v/>
      </c>
      <c r="AA29" s="94">
        <f>SUM(AA24:AA28)</f>
        <v/>
      </c>
      <c r="AB29" s="94">
        <f>SUM(AB24:AB28)</f>
        <v/>
      </c>
      <c r="AC29" s="94">
        <f>SUM(AC24:AC28)</f>
        <v/>
      </c>
      <c r="AD29" s="94">
        <f>SUM(AD24:AD28)</f>
        <v/>
      </c>
      <c r="AE29" s="94">
        <f>SUM(AE24:AE28)</f>
        <v/>
      </c>
      <c r="AF29" s="94">
        <f>SUM(AF24:AF28)</f>
        <v/>
      </c>
      <c r="AG29" s="94">
        <f>SUM(AG24:AG28)</f>
        <v/>
      </c>
      <c r="AH29" s="94">
        <f>SUM(AH24:AH28)</f>
        <v/>
      </c>
      <c r="AI29" s="94">
        <f>SUM(AI24:AI28)</f>
        <v/>
      </c>
      <c r="AJ29" s="94">
        <f>SUM(AJ24:AJ28)</f>
        <v/>
      </c>
      <c r="AK29" s="94">
        <f>SUM(AK24:AK28)</f>
        <v/>
      </c>
      <c r="AL29" s="94">
        <f>SUM(AL24:AL28)</f>
        <v/>
      </c>
      <c r="AM29" s="94">
        <f>SUM(AM24:AM28)</f>
        <v/>
      </c>
      <c r="AN29" s="94">
        <f>SUM(AN24:AN28)</f>
        <v/>
      </c>
      <c r="AO29" s="94">
        <f>SUM(AO24:AO28)</f>
        <v/>
      </c>
      <c r="AP29" s="94">
        <f>SUM(AP24:AP28)</f>
        <v/>
      </c>
      <c r="AQ29" s="94">
        <f>SUM(AQ24:AQ28)</f>
        <v/>
      </c>
      <c r="AR29" s="94">
        <f>SUM(AR24:AR28)</f>
        <v/>
      </c>
      <c r="AS29" s="94">
        <f>SUM(AS24:AS28)</f>
        <v/>
      </c>
      <c r="AT29" s="94">
        <f>SUM(AT24:AT28)</f>
        <v/>
      </c>
      <c r="AU29" s="94">
        <f>SUM(AU24:AU28)</f>
        <v/>
      </c>
      <c r="AV29" s="94">
        <f>SUM(AV24:AV28)</f>
        <v/>
      </c>
      <c r="AW29" s="94">
        <f>SUM(AW24:AW28)</f>
        <v/>
      </c>
      <c r="AX29" s="94">
        <f>SUM(AX24:AX28)</f>
        <v/>
      </c>
      <c r="AY29" s="94">
        <f>SUM(AY24:AY28)</f>
        <v/>
      </c>
      <c r="AZ29" s="94">
        <f>SUM(AZ24:AZ28)</f>
        <v/>
      </c>
      <c r="BA29" s="94">
        <f>SUM(BA24:BA28)</f>
        <v/>
      </c>
      <c r="BB29" s="94">
        <f>SUM(BB24:BB28)</f>
        <v/>
      </c>
      <c r="BC29" s="94">
        <f>SUM(BC24:BC28)</f>
        <v/>
      </c>
      <c r="BD29" s="94">
        <f>SUM(BD24:BD28)</f>
        <v/>
      </c>
      <c r="BE29" s="94">
        <f>SUM(BE24:BE28)</f>
        <v/>
      </c>
      <c r="BF29" s="94">
        <f>SUM(BF24:BF28)</f>
        <v/>
      </c>
      <c r="BG29" s="94">
        <f>SUM(BG24:BG28)</f>
        <v/>
      </c>
      <c r="BH29" s="94">
        <f>SUM(BH24:BH28)</f>
        <v/>
      </c>
      <c r="BI29" s="94">
        <f>SUM(BI24:BI28)</f>
        <v/>
      </c>
      <c r="BJ29" s="94">
        <f>SUM(BJ24:BJ28)</f>
        <v/>
      </c>
      <c r="BK29" s="94">
        <f>SUM(BK24:BK28)</f>
        <v/>
      </c>
      <c r="BL29" s="94">
        <f>SUM(BL24:BL28)</f>
        <v/>
      </c>
      <c r="BM29" s="94">
        <f>SUM(BM24:BM28)</f>
        <v/>
      </c>
      <c r="BN29" s="94">
        <f>SUM(BN24:BN28)</f>
        <v/>
      </c>
      <c r="BO29" s="94">
        <f>SUM(BO24:BO28)</f>
        <v/>
      </c>
      <c r="BP29" s="94">
        <f>SUM(BP24:BP28)</f>
        <v/>
      </c>
      <c r="BQ29" s="94">
        <f>SUM(BQ24:BQ28)</f>
        <v/>
      </c>
      <c r="BR29" s="94">
        <f>SUM(BR24:BR28)</f>
        <v/>
      </c>
      <c r="BS29" s="94">
        <f>SUM(BS24:BS28)</f>
        <v/>
      </c>
      <c r="BT29" s="94">
        <f>SUM(BT24:BT28)</f>
        <v/>
      </c>
      <c r="BU29" s="94">
        <f>SUM(BU24:BU28)</f>
        <v/>
      </c>
      <c r="BV29" s="94">
        <f>SUM(BV24:BV28)</f>
        <v/>
      </c>
      <c r="BW29" s="94">
        <f>SUM(BW24:BW28)</f>
        <v/>
      </c>
      <c r="BX29" s="94">
        <f>SUM(BX24:BX28)</f>
        <v/>
      </c>
      <c r="BY29" s="94">
        <f>SUM(BY24:BY28)</f>
        <v/>
      </c>
      <c r="BZ29" s="94">
        <f>SUM(BZ24:BZ28)</f>
        <v/>
      </c>
      <c r="CA29" s="94">
        <f>SUM(CA24:CA28)</f>
        <v/>
      </c>
      <c r="CB29" s="94">
        <f>SUM(CB24:CB28)</f>
        <v/>
      </c>
      <c r="CC29" s="94">
        <f>SUM(CC24:CC28)</f>
        <v/>
      </c>
      <c r="CD29" s="94">
        <f>SUM(CD24:CD28)</f>
        <v/>
      </c>
      <c r="CE29" s="94">
        <f>SUM(CE24:CE28)</f>
        <v/>
      </c>
      <c r="CF29" s="94">
        <f>SUM(CF24:CF28)</f>
        <v/>
      </c>
      <c r="CG29" s="94">
        <f>SUM(CG24:CG28)</f>
        <v/>
      </c>
      <c r="CH29" s="94">
        <f>SUM(CH24:CH28)</f>
        <v/>
      </c>
      <c r="CI29" s="94">
        <f>SUM(CI24:CI28)</f>
        <v/>
      </c>
      <c r="CJ29" s="94">
        <f>SUM(CJ24:CJ28)</f>
        <v/>
      </c>
      <c r="CK29" s="94">
        <f>SUM(CK24:CK28)</f>
        <v/>
      </c>
      <c r="CL29" s="94">
        <f>SUM(CL24:CL28)</f>
        <v/>
      </c>
      <c r="CM29" s="94">
        <f>SUM(CM24:CM28)</f>
        <v/>
      </c>
      <c r="CN29" s="94">
        <f>SUM(CN24:CN28)</f>
        <v/>
      </c>
      <c r="CO29" s="94">
        <f>SUM(CO24:CO28)</f>
        <v/>
      </c>
      <c r="CP29" s="94">
        <f>SUM(CP24:CP28)</f>
        <v/>
      </c>
      <c r="CQ29" s="94">
        <f>SUM(CQ24:CQ28)</f>
        <v/>
      </c>
      <c r="CR29" s="94" t="n">
        <v>0</v>
      </c>
      <c r="CS29" s="94">
        <f>SUM(CS24:CS28)</f>
        <v/>
      </c>
      <c r="CT29" s="94">
        <f>SUM(CT24:CT28)</f>
        <v/>
      </c>
      <c r="CU29" s="94">
        <f>SUM(CU24:CU28)</f>
        <v/>
      </c>
      <c r="CV29" s="94">
        <f>SUM(CV24:CV28)</f>
        <v/>
      </c>
      <c r="CW29" s="94">
        <f>SUM(CW24:CW28)</f>
        <v/>
      </c>
    </row>
    <row r="30" hidden="1" ht="13.15" customFormat="1" customHeight="1" s="315">
      <c r="A30" s="20" t="n"/>
      <c r="B30" s="398" t="n"/>
      <c r="C30" s="12" t="n"/>
      <c r="D30" s="12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2" t="n"/>
      <c r="AT30" s="12" t="n"/>
      <c r="AU30" s="12" t="n"/>
      <c r="AV30" s="12" t="n"/>
      <c r="AW30" s="12" t="n"/>
      <c r="AX30" s="12" t="n"/>
      <c r="AY30" s="12" t="n"/>
      <c r="AZ30" s="12" t="n"/>
      <c r="BA30" s="12" t="n"/>
      <c r="BB30" s="12" t="n"/>
      <c r="BC30" s="12" t="n"/>
      <c r="BD30" s="12" t="n"/>
      <c r="BE30" s="12" t="n"/>
      <c r="BF30" s="12" t="n"/>
      <c r="BG30" s="12" t="n"/>
      <c r="BH30" s="12" t="n"/>
      <c r="BI30" s="12" t="n"/>
      <c r="BJ30" s="12" t="n"/>
      <c r="BK30" s="12" t="n"/>
      <c r="BL30" s="12" t="n"/>
      <c r="BM30" s="12" t="n"/>
      <c r="BN30" s="12" t="n"/>
      <c r="BO30" s="12" t="n"/>
      <c r="BP30" s="12" t="n"/>
      <c r="BQ30" s="12" t="n"/>
      <c r="BR30" s="12" t="n"/>
      <c r="BS30" s="12" t="n"/>
      <c r="BT30" s="12" t="n"/>
      <c r="BU30" s="12" t="n"/>
      <c r="BV30" s="12" t="n"/>
      <c r="BW30" s="12" t="n"/>
      <c r="BX30" s="12" t="n"/>
      <c r="BY30" s="12" t="n"/>
      <c r="BZ30" s="12" t="n"/>
      <c r="CA30" s="12" t="n"/>
      <c r="CB30" s="12" t="n"/>
      <c r="CC30" s="12" t="n"/>
      <c r="CD30" s="12" t="n"/>
      <c r="CE30" s="12" t="n"/>
      <c r="CF30" s="12" t="n"/>
      <c r="CG30" s="12" t="n"/>
      <c r="CH30" s="12" t="n"/>
      <c r="CI30" s="12" t="n"/>
      <c r="CJ30" s="12" t="n"/>
      <c r="CK30" s="12" t="n"/>
      <c r="CL30" s="12" t="n"/>
      <c r="CM30" s="12" t="n"/>
      <c r="CN30" s="12" t="n"/>
      <c r="CO30" s="12" t="n"/>
      <c r="CP30" s="12" t="n"/>
      <c r="CQ30" s="12" t="n"/>
      <c r="CR30" s="12" t="n"/>
      <c r="CS30" s="12" t="n"/>
      <c r="CT30" s="12" t="n"/>
      <c r="CU30" s="12" t="n"/>
      <c r="CV30" s="12" t="n"/>
      <c r="CW30" s="12" t="n"/>
    </row>
    <row r="31" hidden="1" ht="13.15" customFormat="1" customHeight="1" s="315">
      <c r="A31" s="64" t="inlineStr">
        <is>
          <t>PRIME SEIU-UHW PPO HIGH OPTION PLAN - RX1 (Self-Insured)</t>
        </is>
      </c>
      <c r="B31" s="394">
        <f>B17</f>
        <v/>
      </c>
      <c r="C31" s="246" t="inlineStr">
        <is>
          <t>EE</t>
        </is>
      </c>
      <c r="D31" s="244" t="n">
        <v>0</v>
      </c>
      <c r="E31" s="395" t="n"/>
      <c r="F31" s="396" t="n"/>
      <c r="G31" s="396" t="n"/>
      <c r="H31" s="397" t="n"/>
      <c r="I31" s="397" t="n"/>
      <c r="K31" s="244" t="n">
        <v>5</v>
      </c>
      <c r="L31" s="244" t="n">
        <v>4</v>
      </c>
      <c r="M31" s="244" t="n">
        <v>4</v>
      </c>
      <c r="N31" s="244" t="n">
        <v>4</v>
      </c>
      <c r="O31" s="244" t="n">
        <v>4</v>
      </c>
      <c r="P31" s="244" t="n">
        <v>5</v>
      </c>
      <c r="Q31" s="244" t="n">
        <v>5</v>
      </c>
      <c r="R31" s="244" t="n">
        <v>4</v>
      </c>
      <c r="S31" s="244" t="n">
        <v>4</v>
      </c>
      <c r="T31" s="244" t="n">
        <v>4</v>
      </c>
      <c r="U31" s="244" t="n">
        <v>4</v>
      </c>
      <c r="V31" s="244" t="n">
        <v>5</v>
      </c>
      <c r="W31" s="244" t="n">
        <v>6</v>
      </c>
      <c r="X31" s="244" t="n">
        <v>7</v>
      </c>
      <c r="Y31" s="244" t="n">
        <v>7</v>
      </c>
      <c r="Z31" s="244" t="n">
        <v>6</v>
      </c>
      <c r="AA31" s="244" t="n">
        <v>6</v>
      </c>
      <c r="AB31" s="244" t="n">
        <v>5</v>
      </c>
      <c r="AC31" s="244" t="n">
        <v>5</v>
      </c>
      <c r="AD31" s="244" t="n">
        <v>5</v>
      </c>
      <c r="AE31" s="244" t="n">
        <v>5</v>
      </c>
      <c r="AF31" s="244" t="n">
        <v>4</v>
      </c>
      <c r="AG31" s="244" t="n">
        <v>4</v>
      </c>
      <c r="AH31" s="244" t="n">
        <v>4</v>
      </c>
      <c r="AI31" s="244" t="n">
        <v>0</v>
      </c>
      <c r="AJ31" s="244" t="n">
        <v>0</v>
      </c>
      <c r="AK31" s="244" t="n">
        <v>0</v>
      </c>
      <c r="AL31" s="244" t="n">
        <v>0</v>
      </c>
      <c r="AM31" s="244" t="n">
        <v>0</v>
      </c>
      <c r="AN31" s="244" t="n">
        <v>0</v>
      </c>
      <c r="AO31" s="244" t="n">
        <v>0</v>
      </c>
      <c r="AP31" s="244" t="n">
        <v>0</v>
      </c>
      <c r="AQ31" s="244" t="n">
        <v>0</v>
      </c>
      <c r="AR31" s="244" t="n">
        <v>0</v>
      </c>
      <c r="AS31" s="244" t="n">
        <v>0</v>
      </c>
      <c r="AT31" s="244" t="n">
        <v>0</v>
      </c>
      <c r="AU31" s="244" t="n">
        <v>0</v>
      </c>
      <c r="AV31" s="244" t="n">
        <v>0</v>
      </c>
      <c r="AW31" s="244" t="n">
        <v>0</v>
      </c>
      <c r="AX31" s="244" t="n">
        <v>0</v>
      </c>
      <c r="AY31" s="244" t="n">
        <v>0</v>
      </c>
      <c r="AZ31" s="244" t="n">
        <v>0</v>
      </c>
      <c r="BA31" s="244" t="n">
        <v>0</v>
      </c>
      <c r="BB31" s="244" t="n">
        <v>0</v>
      </c>
      <c r="BC31" s="244" t="n">
        <v>0</v>
      </c>
      <c r="BD31" s="244" t="n">
        <v>0</v>
      </c>
      <c r="BE31" s="244" t="n">
        <v>0</v>
      </c>
      <c r="BF31" s="244" t="n">
        <v>0</v>
      </c>
      <c r="BG31" s="244" t="n">
        <v>0</v>
      </c>
      <c r="BH31" s="244" t="n">
        <v>0</v>
      </c>
      <c r="BI31" s="244" t="n">
        <v>0</v>
      </c>
      <c r="BJ31" s="244" t="n">
        <v>0</v>
      </c>
      <c r="BK31" s="244" t="n">
        <v>0</v>
      </c>
      <c r="BL31" s="244" t="n">
        <v>0</v>
      </c>
      <c r="BM31" s="244" t="n">
        <v>0</v>
      </c>
      <c r="BN31" s="244" t="n">
        <v>0</v>
      </c>
      <c r="BO31" s="244" t="n">
        <v>0</v>
      </c>
      <c r="BP31" s="244" t="n">
        <v>0</v>
      </c>
      <c r="BQ31" s="244" t="n">
        <v>0</v>
      </c>
      <c r="BR31" s="244" t="n">
        <v>0</v>
      </c>
      <c r="BS31" s="244" t="n">
        <v>0</v>
      </c>
      <c r="BT31" s="244" t="n">
        <v>0</v>
      </c>
      <c r="BU31" s="244" t="n">
        <v>0</v>
      </c>
      <c r="BV31" s="244" t="n">
        <v>0</v>
      </c>
      <c r="BW31" s="244" t="n">
        <v>0</v>
      </c>
      <c r="BX31" s="244" t="n">
        <v>0</v>
      </c>
      <c r="BY31" s="244" t="n">
        <v>0</v>
      </c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323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idden="1" ht="13.15" customFormat="1" customHeight="1" s="315">
      <c r="A32" s="22" t="n"/>
      <c r="B32" s="398" t="n"/>
      <c r="C32" s="246" t="inlineStr">
        <is>
          <t>EE &amp; Spouse</t>
        </is>
      </c>
      <c r="D32" s="244" t="n">
        <v>0</v>
      </c>
      <c r="E32" s="395" t="n"/>
      <c r="F32" s="396" t="n"/>
      <c r="G32" s="396" t="n"/>
      <c r="H32" s="397" t="n"/>
      <c r="I32" s="397" t="n"/>
      <c r="K32" s="244" t="n">
        <v>1</v>
      </c>
      <c r="L32" s="244" t="n">
        <v>1</v>
      </c>
      <c r="M32" s="244" t="n">
        <v>1</v>
      </c>
      <c r="N32" s="244" t="n">
        <v>1</v>
      </c>
      <c r="O32" s="244" t="n">
        <v>0</v>
      </c>
      <c r="P32" s="244" t="n">
        <v>1</v>
      </c>
      <c r="Q32" s="244" t="n">
        <v>1</v>
      </c>
      <c r="R32" s="244" t="n">
        <v>1</v>
      </c>
      <c r="S32" s="244" t="n">
        <v>1</v>
      </c>
      <c r="T32" s="244" t="n">
        <v>1</v>
      </c>
      <c r="U32" s="244" t="n">
        <v>1</v>
      </c>
      <c r="V32" s="244" t="n">
        <v>1</v>
      </c>
      <c r="W32" s="244" t="n">
        <v>1</v>
      </c>
      <c r="X32" s="244" t="n">
        <v>1</v>
      </c>
      <c r="Y32" s="244" t="n">
        <v>1</v>
      </c>
      <c r="Z32" s="244" t="n">
        <v>1</v>
      </c>
      <c r="AA32" s="244" t="n">
        <v>1</v>
      </c>
      <c r="AB32" s="244" t="n">
        <v>1</v>
      </c>
      <c r="AC32" s="244" t="n">
        <v>1</v>
      </c>
      <c r="AD32" s="244" t="n">
        <v>1</v>
      </c>
      <c r="AE32" s="244" t="n">
        <v>1</v>
      </c>
      <c r="AF32" s="244" t="n">
        <v>1</v>
      </c>
      <c r="AG32" s="244" t="n">
        <v>1</v>
      </c>
      <c r="AH32" s="244" t="n">
        <v>1</v>
      </c>
      <c r="AI32" s="244" t="n">
        <v>0</v>
      </c>
      <c r="AJ32" s="244" t="n">
        <v>0</v>
      </c>
      <c r="AK32" s="244" t="n">
        <v>0</v>
      </c>
      <c r="AL32" s="244" t="n">
        <v>0</v>
      </c>
      <c r="AM32" s="244" t="n">
        <v>0</v>
      </c>
      <c r="AN32" s="244" t="n">
        <v>0</v>
      </c>
      <c r="AO32" s="244" t="n">
        <v>0</v>
      </c>
      <c r="AP32" s="244" t="n">
        <v>0</v>
      </c>
      <c r="AQ32" s="244" t="n">
        <v>0</v>
      </c>
      <c r="AR32" s="244" t="n">
        <v>0</v>
      </c>
      <c r="AS32" s="244" t="n">
        <v>0</v>
      </c>
      <c r="AT32" s="244" t="n">
        <v>0</v>
      </c>
      <c r="AU32" s="244" t="n">
        <v>0</v>
      </c>
      <c r="AV32" s="244" t="n">
        <v>0</v>
      </c>
      <c r="AW32" s="244" t="n">
        <v>0</v>
      </c>
      <c r="AX32" s="244" t="n">
        <v>0</v>
      </c>
      <c r="AY32" s="244" t="n">
        <v>0</v>
      </c>
      <c r="AZ32" s="244" t="n">
        <v>0</v>
      </c>
      <c r="BA32" s="244" t="n">
        <v>0</v>
      </c>
      <c r="BB32" s="244" t="n">
        <v>0</v>
      </c>
      <c r="BC32" s="244" t="n">
        <v>0</v>
      </c>
      <c r="BD32" s="244" t="n">
        <v>0</v>
      </c>
      <c r="BE32" s="244" t="n">
        <v>0</v>
      </c>
      <c r="BF32" s="244" t="n">
        <v>0</v>
      </c>
      <c r="BG32" s="244" t="n">
        <v>0</v>
      </c>
      <c r="BH32" s="244" t="n">
        <v>0</v>
      </c>
      <c r="BI32" s="244" t="n">
        <v>0</v>
      </c>
      <c r="BJ32" s="244" t="n">
        <v>0</v>
      </c>
      <c r="BK32" s="244" t="n">
        <v>0</v>
      </c>
      <c r="BL32" s="244" t="n">
        <v>0</v>
      </c>
      <c r="BM32" s="244" t="n">
        <v>0</v>
      </c>
      <c r="BN32" s="244" t="n">
        <v>0</v>
      </c>
      <c r="BO32" s="244" t="n">
        <v>0</v>
      </c>
      <c r="BP32" s="244" t="n">
        <v>0</v>
      </c>
      <c r="BQ32" s="244" t="n">
        <v>0</v>
      </c>
      <c r="BR32" s="244" t="n">
        <v>0</v>
      </c>
      <c r="BS32" s="244" t="n">
        <v>0</v>
      </c>
      <c r="BT32" s="244" t="n">
        <v>0</v>
      </c>
      <c r="BU32" s="244" t="n">
        <v>0</v>
      </c>
      <c r="BV32" s="244" t="n">
        <v>0</v>
      </c>
      <c r="BW32" s="244" t="n">
        <v>0</v>
      </c>
      <c r="BX32" s="244" t="n">
        <v>0</v>
      </c>
      <c r="BY32" s="244" t="n">
        <v>0</v>
      </c>
      <c r="BZ32" s="244" t="n">
        <v>0</v>
      </c>
      <c r="CA32" s="244" t="n">
        <v>0</v>
      </c>
      <c r="CB32" s="244" t="n">
        <v>0</v>
      </c>
      <c r="CC32" s="244" t="n">
        <v>0</v>
      </c>
      <c r="CD32" s="244" t="n">
        <v>0</v>
      </c>
      <c r="CE32" s="244" t="n">
        <v>0</v>
      </c>
      <c r="CF32" s="244" t="n">
        <v>0</v>
      </c>
      <c r="CG32" s="244" t="n">
        <v>0</v>
      </c>
      <c r="CH32" s="244" t="n">
        <v>0</v>
      </c>
      <c r="CI32" s="244" t="n">
        <v>0</v>
      </c>
      <c r="CJ32" s="244" t="n">
        <v>0</v>
      </c>
      <c r="CK32" s="244" t="n">
        <v>0</v>
      </c>
      <c r="CL32" s="244" t="n">
        <v>0</v>
      </c>
      <c r="CM32" s="244" t="n">
        <v>0</v>
      </c>
      <c r="CN32" s="244" t="n">
        <v>0</v>
      </c>
      <c r="CO32" s="244" t="n">
        <v>0</v>
      </c>
      <c r="CP32" s="244" t="n">
        <v>0</v>
      </c>
      <c r="CQ32" s="244" t="n">
        <v>0</v>
      </c>
      <c r="CR32" s="323" t="n">
        <v>0</v>
      </c>
      <c r="CS32" s="244" t="n">
        <v>0</v>
      </c>
      <c r="CT32" s="244" t="n">
        <v>0</v>
      </c>
      <c r="CU32" s="244" t="n">
        <v>0</v>
      </c>
      <c r="CV32" s="244" t="n">
        <v>0</v>
      </c>
      <c r="CW32" s="244" t="n">
        <v>0</v>
      </c>
    </row>
    <row r="33" hidden="1" ht="13.15" customFormat="1" customHeight="1" s="315">
      <c r="A33" s="22" t="n"/>
      <c r="B33" s="398" t="n"/>
      <c r="C33" s="246" t="inlineStr">
        <is>
          <t>EE &amp; Child</t>
        </is>
      </c>
      <c r="D33" s="244" t="n">
        <v>0</v>
      </c>
      <c r="E33" s="395" t="n"/>
      <c r="F33" s="396" t="n"/>
      <c r="G33" s="445" t="n"/>
      <c r="H33" s="446" t="n"/>
      <c r="I33" s="446" t="n"/>
      <c r="K33" s="244" t="n">
        <v>0</v>
      </c>
      <c r="L33" s="244" t="n">
        <v>0</v>
      </c>
      <c r="M33" s="244" t="n">
        <v>0</v>
      </c>
      <c r="N33" s="244" t="n">
        <v>0</v>
      </c>
      <c r="O33" s="244" t="n">
        <v>0</v>
      </c>
      <c r="P33" s="244" t="n">
        <v>0</v>
      </c>
      <c r="Q33" s="244" t="n">
        <v>0</v>
      </c>
      <c r="R33" s="244" t="n">
        <v>0</v>
      </c>
      <c r="S33" s="244" t="n">
        <v>0</v>
      </c>
      <c r="T33" s="244" t="n">
        <v>0</v>
      </c>
      <c r="U33" s="244" t="n">
        <v>0</v>
      </c>
      <c r="V33" s="244" t="n">
        <v>0</v>
      </c>
      <c r="W33" s="244" t="n">
        <v>0</v>
      </c>
      <c r="X33" s="244" t="n">
        <v>0</v>
      </c>
      <c r="Y33" s="244" t="n">
        <v>0</v>
      </c>
      <c r="Z33" s="244" t="n">
        <v>0</v>
      </c>
      <c r="AA33" s="244" t="n">
        <v>0</v>
      </c>
      <c r="AB33" s="244" t="n">
        <v>0</v>
      </c>
      <c r="AC33" s="244" t="n">
        <v>0</v>
      </c>
      <c r="AD33" s="244" t="n">
        <v>0</v>
      </c>
      <c r="AE33" s="244" t="n">
        <v>0</v>
      </c>
      <c r="AF33" s="244" t="n">
        <v>0</v>
      </c>
      <c r="AG33" s="244" t="n">
        <v>0</v>
      </c>
      <c r="AH33" s="244" t="n">
        <v>0</v>
      </c>
      <c r="AI33" s="244" t="n">
        <v>0</v>
      </c>
      <c r="AJ33" s="244" t="n">
        <v>0</v>
      </c>
      <c r="AK33" s="244" t="n">
        <v>0</v>
      </c>
      <c r="AL33" s="244" t="n">
        <v>0</v>
      </c>
      <c r="AM33" s="244" t="n">
        <v>0</v>
      </c>
      <c r="AN33" s="244" t="n">
        <v>0</v>
      </c>
      <c r="AO33" s="244" t="n">
        <v>0</v>
      </c>
      <c r="AP33" s="244" t="n">
        <v>0</v>
      </c>
      <c r="AQ33" s="244" t="n">
        <v>0</v>
      </c>
      <c r="AR33" s="244" t="n">
        <v>0</v>
      </c>
      <c r="AS33" s="244" t="n">
        <v>0</v>
      </c>
      <c r="AT33" s="244" t="n">
        <v>0</v>
      </c>
      <c r="AU33" s="244" t="n">
        <v>0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323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Children</t>
        </is>
      </c>
      <c r="D34" s="244" t="n">
        <v>0</v>
      </c>
      <c r="E34" s="395" t="n"/>
      <c r="F34" s="396" t="n"/>
      <c r="G34" s="445" t="n"/>
      <c r="H34" s="446" t="n"/>
      <c r="I34" s="446" t="n"/>
      <c r="K34" s="244" t="n">
        <v>1</v>
      </c>
      <c r="L34" s="244" t="n">
        <v>1</v>
      </c>
      <c r="M34" s="244" t="n">
        <v>0</v>
      </c>
      <c r="N34" s="244" t="n">
        <v>0</v>
      </c>
      <c r="O34" s="244" t="n">
        <v>0</v>
      </c>
      <c r="P34" s="244" t="n">
        <v>0</v>
      </c>
      <c r="Q34" s="244" t="n">
        <v>0</v>
      </c>
      <c r="R34" s="244" t="n">
        <v>0</v>
      </c>
      <c r="S34" s="244" t="n">
        <v>0</v>
      </c>
      <c r="T34" s="244" t="n">
        <v>0</v>
      </c>
      <c r="U34" s="244" t="n">
        <v>0</v>
      </c>
      <c r="V34" s="244" t="n">
        <v>0</v>
      </c>
      <c r="W34" s="244" t="n">
        <v>1</v>
      </c>
      <c r="X34" s="244" t="n">
        <v>1</v>
      </c>
      <c r="Y34" s="244" t="n">
        <v>1</v>
      </c>
      <c r="Z34" s="244" t="n">
        <v>0</v>
      </c>
      <c r="AA34" s="244" t="n">
        <v>0</v>
      </c>
      <c r="AB34" s="244" t="n">
        <v>0</v>
      </c>
      <c r="AC34" s="244" t="n">
        <v>0</v>
      </c>
      <c r="AD34" s="244" t="n">
        <v>0</v>
      </c>
      <c r="AE34" s="244" t="n">
        <v>0</v>
      </c>
      <c r="AF34" s="244" t="n">
        <v>0</v>
      </c>
      <c r="AG34" s="244" t="n">
        <v>0</v>
      </c>
      <c r="AH34" s="244" t="n">
        <v>0</v>
      </c>
      <c r="AI34" s="244" t="n">
        <v>0</v>
      </c>
      <c r="AJ34" s="244" t="n">
        <v>0</v>
      </c>
      <c r="AK34" s="244" t="n">
        <v>0</v>
      </c>
      <c r="AL34" s="244" t="n">
        <v>0</v>
      </c>
      <c r="AM34" s="244" t="n">
        <v>0</v>
      </c>
      <c r="AN34" s="244" t="n">
        <v>0</v>
      </c>
      <c r="AO34" s="244" t="n">
        <v>0</v>
      </c>
      <c r="AP34" s="244" t="n">
        <v>0</v>
      </c>
      <c r="AQ34" s="244" t="n">
        <v>0</v>
      </c>
      <c r="AR34" s="244" t="n">
        <v>0</v>
      </c>
      <c r="AS34" s="244" t="n">
        <v>0</v>
      </c>
      <c r="AT34" s="244" t="n">
        <v>0</v>
      </c>
      <c r="AU34" s="244" t="n">
        <v>0</v>
      </c>
      <c r="AV34" s="244" t="n">
        <v>0</v>
      </c>
      <c r="AW34" s="244" t="n">
        <v>0</v>
      </c>
      <c r="AX34" s="244" t="n">
        <v>0</v>
      </c>
      <c r="AY34" s="244" t="n">
        <v>0</v>
      </c>
      <c r="AZ34" s="244" t="n">
        <v>0</v>
      </c>
      <c r="BA34" s="244" t="n">
        <v>0</v>
      </c>
      <c r="BB34" s="244" t="n">
        <v>0</v>
      </c>
      <c r="BC34" s="244" t="n">
        <v>0</v>
      </c>
      <c r="BD34" s="244" t="n">
        <v>0</v>
      </c>
      <c r="BE34" s="244" t="n">
        <v>0</v>
      </c>
      <c r="BF34" s="244" t="n">
        <v>0</v>
      </c>
      <c r="BG34" s="244" t="n">
        <v>0</v>
      </c>
      <c r="BH34" s="244" t="n">
        <v>0</v>
      </c>
      <c r="BI34" s="244" t="n">
        <v>0</v>
      </c>
      <c r="BJ34" s="244" t="n">
        <v>0</v>
      </c>
      <c r="BK34" s="244" t="n">
        <v>0</v>
      </c>
      <c r="BL34" s="244" t="n">
        <v>0</v>
      </c>
      <c r="BM34" s="244" t="n">
        <v>0</v>
      </c>
      <c r="BN34" s="244" t="n">
        <v>0</v>
      </c>
      <c r="BO34" s="244" t="n">
        <v>0</v>
      </c>
      <c r="BP34" s="244" t="n">
        <v>0</v>
      </c>
      <c r="BQ34" s="244" t="n">
        <v>0</v>
      </c>
      <c r="BR34" s="244" t="n">
        <v>0</v>
      </c>
      <c r="BS34" s="244" t="n">
        <v>0</v>
      </c>
      <c r="BT34" s="244" t="n">
        <v>0</v>
      </c>
      <c r="BU34" s="244" t="n">
        <v>0</v>
      </c>
      <c r="BV34" s="244" t="n">
        <v>0</v>
      </c>
      <c r="BW34" s="244" t="n">
        <v>0</v>
      </c>
      <c r="BX34" s="244" t="n">
        <v>0</v>
      </c>
      <c r="BY34" s="244" t="n">
        <v>0</v>
      </c>
      <c r="BZ34" s="244" t="n">
        <v>0</v>
      </c>
      <c r="CA34" s="244" t="n">
        <v>0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0</v>
      </c>
      <c r="CR34" s="323" t="n">
        <v>0</v>
      </c>
      <c r="CS34" s="244" t="n">
        <v>0</v>
      </c>
      <c r="CT34" s="244" t="n">
        <v>0</v>
      </c>
      <c r="CU34" s="244" t="n">
        <v>0</v>
      </c>
      <c r="CV34" s="244" t="n">
        <v>0</v>
      </c>
      <c r="CW34" s="244" t="n">
        <v>0</v>
      </c>
    </row>
    <row r="35" hidden="1" ht="13.15" customFormat="1" customHeight="1" s="315">
      <c r="A35" s="20" t="n"/>
      <c r="B35" s="398" t="n"/>
      <c r="C35" s="246" t="inlineStr">
        <is>
          <t>EE &amp; Family</t>
        </is>
      </c>
      <c r="D35" s="245" t="n">
        <v>0</v>
      </c>
      <c r="E35" s="399" t="n"/>
      <c r="F35" s="400" t="n"/>
      <c r="G35" s="400" t="n"/>
      <c r="H35" s="408" t="n"/>
      <c r="I35" s="408" t="n"/>
      <c r="J35" s="117" t="n"/>
      <c r="K35" s="245" t="n">
        <v>2</v>
      </c>
      <c r="L35" s="245" t="n">
        <v>2</v>
      </c>
      <c r="M35" s="245" t="n">
        <v>2</v>
      </c>
      <c r="N35" s="245" t="n">
        <v>2</v>
      </c>
      <c r="O35" s="245" t="n">
        <v>2</v>
      </c>
      <c r="P35" s="245" t="n">
        <v>1</v>
      </c>
      <c r="Q35" s="245" t="n">
        <v>1</v>
      </c>
      <c r="R35" s="245" t="n">
        <v>1</v>
      </c>
      <c r="S35" s="245" t="n">
        <v>1</v>
      </c>
      <c r="T35" s="245" t="n">
        <v>1</v>
      </c>
      <c r="U35" s="245" t="n">
        <v>1</v>
      </c>
      <c r="V35" s="245" t="n">
        <v>1</v>
      </c>
      <c r="W35" s="245" t="n">
        <v>0</v>
      </c>
      <c r="X35" s="245" t="n">
        <v>0</v>
      </c>
      <c r="Y35" s="245" t="n">
        <v>0</v>
      </c>
      <c r="Z35" s="245" t="n">
        <v>0</v>
      </c>
      <c r="AA35" s="245" t="n">
        <v>0</v>
      </c>
      <c r="AB35" s="245" t="n">
        <v>0</v>
      </c>
      <c r="AC35" s="245" t="n">
        <v>0</v>
      </c>
      <c r="AD35" s="245" t="n">
        <v>0</v>
      </c>
      <c r="AE35" s="245" t="n">
        <v>0</v>
      </c>
      <c r="AF35" s="245" t="n">
        <v>0</v>
      </c>
      <c r="AG35" s="245" t="n">
        <v>0</v>
      </c>
      <c r="AH35" s="245" t="n">
        <v>0</v>
      </c>
      <c r="AI35" s="245" t="n">
        <v>0</v>
      </c>
      <c r="AJ35" s="245" t="n">
        <v>0</v>
      </c>
      <c r="AK35" s="245" t="n">
        <v>0</v>
      </c>
      <c r="AL35" s="245" t="n">
        <v>0</v>
      </c>
      <c r="AM35" s="245" t="n">
        <v>0</v>
      </c>
      <c r="AN35" s="245" t="n">
        <v>0</v>
      </c>
      <c r="AO35" s="245" t="n">
        <v>0</v>
      </c>
      <c r="AP35" s="245" t="n">
        <v>0</v>
      </c>
      <c r="AQ35" s="245" t="n">
        <v>0</v>
      </c>
      <c r="AR35" s="245" t="n">
        <v>0</v>
      </c>
      <c r="AS35" s="245" t="n">
        <v>0</v>
      </c>
      <c r="AT35" s="245" t="n">
        <v>0</v>
      </c>
      <c r="AU35" s="245" t="n">
        <v>0</v>
      </c>
      <c r="AV35" s="245" t="n">
        <v>0</v>
      </c>
      <c r="AW35" s="245" t="n">
        <v>0</v>
      </c>
      <c r="AX35" s="245" t="n">
        <v>0</v>
      </c>
      <c r="AY35" s="245" t="n">
        <v>0</v>
      </c>
      <c r="AZ35" s="245" t="n">
        <v>0</v>
      </c>
      <c r="BA35" s="245" t="n">
        <v>0</v>
      </c>
      <c r="BB35" s="245" t="n">
        <v>0</v>
      </c>
      <c r="BC35" s="245" t="n">
        <v>0</v>
      </c>
      <c r="BD35" s="245" t="n">
        <v>0</v>
      </c>
      <c r="BE35" s="245" t="n">
        <v>0</v>
      </c>
      <c r="BF35" s="245" t="n">
        <v>0</v>
      </c>
      <c r="BG35" s="245" t="n">
        <v>0</v>
      </c>
      <c r="BH35" s="245" t="n">
        <v>0</v>
      </c>
      <c r="BI35" s="245" t="n">
        <v>0</v>
      </c>
      <c r="BJ35" s="245" t="n">
        <v>0</v>
      </c>
      <c r="BK35" s="245" t="n">
        <v>0</v>
      </c>
      <c r="BL35" s="245" t="n">
        <v>0</v>
      </c>
      <c r="BM35" s="245" t="n">
        <v>0</v>
      </c>
      <c r="BN35" s="245" t="n">
        <v>0</v>
      </c>
      <c r="BO35" s="245" t="n">
        <v>0</v>
      </c>
      <c r="BP35" s="245" t="n">
        <v>0</v>
      </c>
      <c r="BQ35" s="245" t="n">
        <v>0</v>
      </c>
      <c r="BR35" s="245" t="n">
        <v>0</v>
      </c>
      <c r="BS35" s="245" t="n">
        <v>0</v>
      </c>
      <c r="BT35" s="245" t="n">
        <v>0</v>
      </c>
      <c r="BU35" s="245" t="n">
        <v>0</v>
      </c>
      <c r="BV35" s="245" t="n">
        <v>0</v>
      </c>
      <c r="BW35" s="245" t="n">
        <v>0</v>
      </c>
      <c r="BX35" s="245" t="n">
        <v>0</v>
      </c>
      <c r="BY35" s="245" t="n">
        <v>0</v>
      </c>
      <c r="BZ35" s="245" t="n">
        <v>0</v>
      </c>
      <c r="CA35" s="245" t="n">
        <v>0</v>
      </c>
      <c r="CB35" s="245" t="n">
        <v>0</v>
      </c>
      <c r="CC35" s="245" t="n">
        <v>0</v>
      </c>
      <c r="CD35" s="245" t="n">
        <v>0</v>
      </c>
      <c r="CE35" s="245" t="n">
        <v>0</v>
      </c>
      <c r="CF35" s="245" t="n">
        <v>0</v>
      </c>
      <c r="CG35" s="245" t="n">
        <v>0</v>
      </c>
      <c r="CH35" s="245" t="n">
        <v>0</v>
      </c>
      <c r="CI35" s="245" t="n">
        <v>0</v>
      </c>
      <c r="CJ35" s="245" t="n">
        <v>0</v>
      </c>
      <c r="CK35" s="245" t="n">
        <v>0</v>
      </c>
      <c r="CL35" s="245" t="n">
        <v>0</v>
      </c>
      <c r="CM35" s="245" t="n">
        <v>0</v>
      </c>
      <c r="CN35" s="245" t="n">
        <v>0</v>
      </c>
      <c r="CO35" s="245" t="n">
        <v>0</v>
      </c>
      <c r="CP35" s="245" t="n">
        <v>0</v>
      </c>
      <c r="CQ35" s="245" t="n">
        <v>0</v>
      </c>
      <c r="CR35" s="324" t="n">
        <v>0</v>
      </c>
      <c r="CS35" s="245" t="n">
        <v>0</v>
      </c>
      <c r="CT35" s="245" t="n">
        <v>0</v>
      </c>
      <c r="CU35" s="245" t="n">
        <v>0</v>
      </c>
      <c r="CV35" s="245" t="n">
        <v>0</v>
      </c>
      <c r="CW35" s="245" t="n">
        <v>0</v>
      </c>
    </row>
    <row r="36" hidden="1" ht="13.15" customFormat="1" customHeight="1" s="315">
      <c r="A36" s="20" t="n"/>
      <c r="B36" s="398" t="n"/>
      <c r="C36" s="69" t="inlineStr">
        <is>
          <t>Estimated Monthly Premium</t>
        </is>
      </c>
      <c r="D36" s="94">
        <f>SUM(D31:D35)</f>
        <v/>
      </c>
      <c r="E36" s="401">
        <f>SUMPRODUCT(E31:E35,$D31:$D35)</f>
        <v/>
      </c>
      <c r="F36" s="401">
        <f>SUMPRODUCT(F31:F35,$D31:$D35)</f>
        <v/>
      </c>
      <c r="G36" s="401">
        <f>SUMPRODUCT(G31:G35,$D31:$D35)</f>
        <v/>
      </c>
      <c r="H36" s="402" t="n"/>
      <c r="I36" s="402" t="n"/>
      <c r="K36" s="94">
        <f>SUM(K31:K35)</f>
        <v/>
      </c>
      <c r="L36" s="94">
        <f>SUM(L31:L35)</f>
        <v/>
      </c>
      <c r="M36" s="94">
        <f>SUM(M31:M35)</f>
        <v/>
      </c>
      <c r="N36" s="94">
        <f>SUM(N31:N35)</f>
        <v/>
      </c>
      <c r="O36" s="94">
        <f>SUM(O31:O35)</f>
        <v/>
      </c>
      <c r="P36" s="94">
        <f>SUM(P31:P35)</f>
        <v/>
      </c>
      <c r="Q36" s="94">
        <f>SUM(Q31:Q35)</f>
        <v/>
      </c>
      <c r="R36" s="94">
        <f>SUM(R31:R35)</f>
        <v/>
      </c>
      <c r="S36" s="94">
        <f>SUM(S31:S35)</f>
        <v/>
      </c>
      <c r="T36" s="94">
        <f>SUM(T31:T35)</f>
        <v/>
      </c>
      <c r="U36" s="94">
        <f>SUM(U31:U35)</f>
        <v/>
      </c>
      <c r="V36" s="94">
        <f>SUM(V31:V35)</f>
        <v/>
      </c>
      <c r="W36" s="94">
        <f>SUM(W31:W35)</f>
        <v/>
      </c>
      <c r="X36" s="94">
        <f>SUM(X31:X35)</f>
        <v/>
      </c>
      <c r="Y36" s="94">
        <f>SUM(Y31:Y35)</f>
        <v/>
      </c>
      <c r="Z36" s="94">
        <f>SUM(Z31:Z35)</f>
        <v/>
      </c>
      <c r="AA36" s="94">
        <f>SUM(AA31:AA35)</f>
        <v/>
      </c>
      <c r="AB36" s="94">
        <f>SUM(AB31:AB35)</f>
        <v/>
      </c>
      <c r="AC36" s="94">
        <f>SUM(AC31:AC35)</f>
        <v/>
      </c>
      <c r="AD36" s="94">
        <f>SUM(AD31:AD35)</f>
        <v/>
      </c>
      <c r="AE36" s="94">
        <f>SUM(AE31:AE35)</f>
        <v/>
      </c>
      <c r="AF36" s="94">
        <f>SUM(AF31:AF35)</f>
        <v/>
      </c>
      <c r="AG36" s="94">
        <f>SUM(AG31:AG35)</f>
        <v/>
      </c>
      <c r="AH36" s="94">
        <f>SUM(AH31:AH35)</f>
        <v/>
      </c>
      <c r="AI36" s="94">
        <f>SUM(AI31:AI35)</f>
        <v/>
      </c>
      <c r="AJ36" s="94">
        <f>SUM(AJ31:AJ35)</f>
        <v/>
      </c>
      <c r="AK36" s="94">
        <f>SUM(AK31:AK35)</f>
        <v/>
      </c>
      <c r="AL36" s="94">
        <f>SUM(AL31:AL35)</f>
        <v/>
      </c>
      <c r="AM36" s="94">
        <f>SUM(AM31:AM35)</f>
        <v/>
      </c>
      <c r="AN36" s="94">
        <f>SUM(AN31:AN35)</f>
        <v/>
      </c>
      <c r="AO36" s="94">
        <f>SUM(AO31:AO35)</f>
        <v/>
      </c>
      <c r="AP36" s="94">
        <f>SUM(AP31:AP35)</f>
        <v/>
      </c>
      <c r="AQ36" s="94">
        <f>SUM(AQ31:AQ35)</f>
        <v/>
      </c>
      <c r="AR36" s="94">
        <f>SUM(AR31:AR35)</f>
        <v/>
      </c>
      <c r="AS36" s="94">
        <f>SUM(AS31:AS35)</f>
        <v/>
      </c>
      <c r="AT36" s="94">
        <f>SUM(AT31:AT35)</f>
        <v/>
      </c>
      <c r="AU36" s="94">
        <f>SUM(AU31:AU35)</f>
        <v/>
      </c>
      <c r="AV36" s="94">
        <f>SUM(AV31:AV35)</f>
        <v/>
      </c>
      <c r="AW36" s="94">
        <f>SUM(AW31:AW35)</f>
        <v/>
      </c>
      <c r="AX36" s="94">
        <f>SUM(AX31:AX35)</f>
        <v/>
      </c>
      <c r="AY36" s="94">
        <f>SUM(AY31:AY35)</f>
        <v/>
      </c>
      <c r="AZ36" s="94">
        <f>SUM(AZ31:AZ35)</f>
        <v/>
      </c>
      <c r="BA36" s="94">
        <f>SUM(BA31:BA35)</f>
        <v/>
      </c>
      <c r="BB36" s="94">
        <f>SUM(BB31:BB35)</f>
        <v/>
      </c>
      <c r="BC36" s="94">
        <f>SUM(BC31:BC35)</f>
        <v/>
      </c>
      <c r="BD36" s="94">
        <f>SUM(BD31:BD35)</f>
        <v/>
      </c>
      <c r="BE36" s="94">
        <f>SUM(BE31:BE35)</f>
        <v/>
      </c>
      <c r="BF36" s="94">
        <f>SUM(BF31:BF35)</f>
        <v/>
      </c>
      <c r="BG36" s="94">
        <f>SUM(BG31:BG35)</f>
        <v/>
      </c>
      <c r="BH36" s="94">
        <f>SUM(BH31:BH35)</f>
        <v/>
      </c>
      <c r="BI36" s="94">
        <f>SUM(BI31:BI35)</f>
        <v/>
      </c>
      <c r="BJ36" s="94">
        <f>SUM(BJ31:BJ35)</f>
        <v/>
      </c>
      <c r="BK36" s="94">
        <f>SUM(BK31:BK35)</f>
        <v/>
      </c>
      <c r="BL36" s="94">
        <f>SUM(BL31:BL35)</f>
        <v/>
      </c>
      <c r="BM36" s="94">
        <f>SUM(BM31:BM35)</f>
        <v/>
      </c>
      <c r="BN36" s="94">
        <f>SUM(BN31:BN35)</f>
        <v/>
      </c>
      <c r="BO36" s="94">
        <f>SUM(BO31:BO35)</f>
        <v/>
      </c>
      <c r="BP36" s="94">
        <f>SUM(BP31:BP35)</f>
        <v/>
      </c>
      <c r="BQ36" s="94">
        <f>SUM(BQ31:BQ35)</f>
        <v/>
      </c>
      <c r="BR36" s="94">
        <f>SUM(BR31:BR35)</f>
        <v/>
      </c>
      <c r="BS36" s="94">
        <f>SUM(BS31:BS35)</f>
        <v/>
      </c>
      <c r="BT36" s="94">
        <f>SUM(BT31:BT35)</f>
        <v/>
      </c>
      <c r="BU36" s="94">
        <f>SUM(BU31:BU35)</f>
        <v/>
      </c>
      <c r="BV36" s="94">
        <f>SUM(BV31:BV35)</f>
        <v/>
      </c>
      <c r="BW36" s="94">
        <f>SUM(BW31:BW35)</f>
        <v/>
      </c>
      <c r="BX36" s="94">
        <f>SUM(BX31:BX35)</f>
        <v/>
      </c>
      <c r="BY36" s="94">
        <f>SUM(BY31:BY35)</f>
        <v/>
      </c>
      <c r="BZ36" s="94">
        <f>SUM(BZ31:BZ35)</f>
        <v/>
      </c>
      <c r="CA36" s="94">
        <f>SUM(CA31:CA35)</f>
        <v/>
      </c>
      <c r="CB36" s="94">
        <f>SUM(CB31:CB35)</f>
        <v/>
      </c>
      <c r="CC36" s="94">
        <f>SUM(CC31:CC35)</f>
        <v/>
      </c>
      <c r="CD36" s="94">
        <f>SUM(CD31:CD35)</f>
        <v/>
      </c>
      <c r="CE36" s="94">
        <f>SUM(CE31:CE35)</f>
        <v/>
      </c>
      <c r="CF36" s="94">
        <f>SUM(CF31:CF35)</f>
        <v/>
      </c>
      <c r="CG36" s="94">
        <f>SUM(CG31:CG35)</f>
        <v/>
      </c>
      <c r="CH36" s="94">
        <f>SUM(CH31:CH35)</f>
        <v/>
      </c>
      <c r="CI36" s="94">
        <f>SUM(CI31:CI35)</f>
        <v/>
      </c>
      <c r="CJ36" s="94">
        <f>SUM(CJ31:CJ35)</f>
        <v/>
      </c>
      <c r="CK36" s="94">
        <f>SUM(CK31:CK35)</f>
        <v/>
      </c>
      <c r="CL36" s="94">
        <f>SUM(CL31:CL35)</f>
        <v/>
      </c>
      <c r="CM36" s="94">
        <f>SUM(CM31:CM35)</f>
        <v/>
      </c>
      <c r="CN36" s="94">
        <f>SUM(CN31:CN35)</f>
        <v/>
      </c>
      <c r="CO36" s="94">
        <f>SUM(CO31:CO35)</f>
        <v/>
      </c>
      <c r="CP36" s="94">
        <f>SUM(CP31:CP35)</f>
        <v/>
      </c>
      <c r="CQ36" s="94">
        <f>SUM(CQ31:CQ35)</f>
        <v/>
      </c>
      <c r="CR36" s="94" t="n">
        <v>0</v>
      </c>
      <c r="CS36" s="94">
        <f>SUM(CS31:CS35)</f>
        <v/>
      </c>
      <c r="CT36" s="94">
        <f>SUM(CT31:CT35)</f>
        <v/>
      </c>
      <c r="CU36" s="94">
        <f>SUM(CU31:CU35)</f>
        <v/>
      </c>
      <c r="CV36" s="94">
        <f>SUM(CV31:CV35)</f>
        <v/>
      </c>
      <c r="CW36" s="94">
        <f>SUM(CW31:CW35)</f>
        <v/>
      </c>
    </row>
    <row r="37" hidden="1" ht="13.15" customFormat="1" customHeight="1" s="315">
      <c r="A37" s="20" t="n"/>
      <c r="B37" s="398" t="n"/>
      <c r="C37" s="12" t="n"/>
      <c r="D37" s="12" t="n"/>
      <c r="E37" s="403" t="n"/>
      <c r="F37" s="403" t="n"/>
      <c r="G37" s="403" t="n"/>
      <c r="H37" s="404" t="n"/>
      <c r="I37" s="404" t="n"/>
      <c r="K37" s="112" t="n"/>
      <c r="L37" s="112" t="n"/>
      <c r="M37" s="112" t="n"/>
      <c r="N37" s="112" t="n"/>
      <c r="O37" s="112" t="n"/>
      <c r="P37" s="112" t="n"/>
      <c r="Q37" s="112" t="n"/>
      <c r="R37" s="112" t="n"/>
      <c r="S37" s="112" t="n"/>
      <c r="T37" s="112" t="n"/>
      <c r="U37" s="112" t="n"/>
      <c r="V37" s="112" t="n"/>
      <c r="W37" s="112" t="n"/>
      <c r="X37" s="112" t="n"/>
      <c r="Y37" s="112" t="n"/>
      <c r="Z37" s="112" t="n"/>
      <c r="AA37" s="112" t="n"/>
      <c r="AB37" s="112" t="n"/>
      <c r="AC37" s="112" t="n"/>
      <c r="AD37" s="112" t="n"/>
      <c r="AE37" s="112" t="n"/>
      <c r="AF37" s="112" t="n"/>
      <c r="AG37" s="112" t="n"/>
      <c r="AH37" s="112" t="n"/>
      <c r="AI37" s="112" t="n"/>
      <c r="AJ37" s="112" t="n"/>
      <c r="AK37" s="112" t="n"/>
      <c r="AL37" s="112" t="n"/>
      <c r="AM37" s="112" t="n"/>
      <c r="AN37" s="112" t="n"/>
      <c r="AO37" s="112" t="n"/>
      <c r="AP37" s="112" t="n"/>
      <c r="AQ37" s="112" t="n"/>
      <c r="AR37" s="112" t="n"/>
      <c r="AS37" s="12" t="n"/>
      <c r="AT37" s="12" t="n"/>
      <c r="AU37" s="12" t="n"/>
      <c r="AV37" s="12" t="n"/>
      <c r="AW37" s="12" t="n"/>
      <c r="AX37" s="12" t="n"/>
      <c r="AY37" s="12" t="n"/>
      <c r="AZ37" s="12" t="n"/>
      <c r="BA37" s="12" t="n"/>
      <c r="BB37" s="12" t="n"/>
      <c r="BC37" s="12" t="n"/>
      <c r="BD37" s="12" t="n"/>
      <c r="BE37" s="12" t="n"/>
      <c r="BF37" s="12" t="n"/>
      <c r="BG37" s="12" t="n"/>
      <c r="BH37" s="12" t="n"/>
      <c r="BI37" s="12" t="n"/>
      <c r="BJ37" s="12" t="n"/>
      <c r="BK37" s="12" t="n"/>
      <c r="BL37" s="12" t="n"/>
      <c r="BM37" s="12" t="n"/>
      <c r="BN37" s="12" t="n"/>
      <c r="BO37" s="12" t="n"/>
      <c r="BP37" s="12" t="n"/>
      <c r="BQ37" s="12" t="n"/>
      <c r="BR37" s="12" t="n"/>
      <c r="BS37" s="12" t="n"/>
      <c r="BT37" s="12" t="n"/>
      <c r="BU37" s="12" t="n"/>
      <c r="BV37" s="12" t="n"/>
      <c r="BW37" s="12" t="n"/>
      <c r="BX37" s="12" t="n"/>
      <c r="BY37" s="12" t="n"/>
      <c r="BZ37" s="12" t="n"/>
      <c r="CA37" s="12" t="n"/>
      <c r="CB37" s="12" t="n"/>
      <c r="CC37" s="12" t="n"/>
      <c r="CD37" s="12" t="n"/>
      <c r="CE37" s="12" t="n"/>
      <c r="CF37" s="12" t="n"/>
      <c r="CG37" s="12" t="n"/>
      <c r="CH37" s="12" t="n"/>
      <c r="CI37" s="12" t="n"/>
      <c r="CJ37" s="12" t="n"/>
      <c r="CK37" s="12" t="n"/>
      <c r="CL37" s="12" t="n"/>
      <c r="CM37" s="12" t="n"/>
      <c r="CN37" s="12" t="n"/>
      <c r="CO37" s="12" t="n"/>
      <c r="CP37" s="12" t="n"/>
      <c r="CQ37" s="12" t="n"/>
      <c r="CR37" s="12" t="n"/>
      <c r="CS37" s="12" t="n"/>
      <c r="CT37" s="12" t="n"/>
      <c r="CU37" s="12" t="n"/>
      <c r="CV37" s="12" t="n"/>
      <c r="CW37" s="12" t="n"/>
    </row>
    <row r="38" hidden="1" ht="13.15" customFormat="1" customHeight="1" s="315">
      <c r="A38" s="64" t="inlineStr">
        <is>
          <t>PRIME SEIU-UHW PPO HIGH OPTION PLAN - RX 2 (Self-Insured)</t>
        </is>
      </c>
      <c r="B38" s="394">
        <f>B17</f>
        <v/>
      </c>
      <c r="C38" s="246" t="inlineStr">
        <is>
          <t>EE</t>
        </is>
      </c>
      <c r="D38" s="244" t="n">
        <v>0</v>
      </c>
      <c r="E38" s="395" t="n"/>
      <c r="F38" s="396" t="n"/>
      <c r="G38" s="396" t="n"/>
      <c r="H38" s="397" t="n"/>
      <c r="I38" s="397" t="n"/>
      <c r="K38" s="244" t="n">
        <v>4</v>
      </c>
      <c r="L38" s="244" t="n">
        <v>4</v>
      </c>
      <c r="M38" s="244" t="n">
        <v>3</v>
      </c>
      <c r="N38" s="244" t="n">
        <v>3</v>
      </c>
      <c r="O38" s="244" t="n">
        <v>3</v>
      </c>
      <c r="P38" s="244" t="n">
        <v>3</v>
      </c>
      <c r="Q38" s="244" t="n">
        <v>3</v>
      </c>
      <c r="R38" s="244" t="n">
        <v>3</v>
      </c>
      <c r="S38" s="244" t="n">
        <v>3</v>
      </c>
      <c r="T38" s="244" t="n">
        <v>3</v>
      </c>
      <c r="U38" s="244" t="n">
        <v>4</v>
      </c>
      <c r="V38" s="244" t="n">
        <v>4</v>
      </c>
      <c r="W38" s="244" t="n">
        <v>3</v>
      </c>
      <c r="X38" s="244" t="n">
        <v>3</v>
      </c>
      <c r="Y38" s="244" t="n">
        <v>4</v>
      </c>
      <c r="Z38" s="244" t="n">
        <v>4</v>
      </c>
      <c r="AA38" s="244" t="n">
        <v>4</v>
      </c>
      <c r="AB38" s="244" t="n">
        <v>3</v>
      </c>
      <c r="AC38" s="244" t="n">
        <v>3</v>
      </c>
      <c r="AD38" s="244" t="n">
        <v>3</v>
      </c>
      <c r="AE38" s="244" t="n">
        <v>3</v>
      </c>
      <c r="AF38" s="244" t="n">
        <v>3</v>
      </c>
      <c r="AG38" s="244" t="n">
        <v>3</v>
      </c>
      <c r="AH38" s="244" t="n">
        <v>3</v>
      </c>
      <c r="AI38" s="244" t="n">
        <v>1</v>
      </c>
      <c r="AJ38" s="244" t="n">
        <v>1</v>
      </c>
      <c r="AK38" s="244" t="n">
        <v>1</v>
      </c>
      <c r="AL38" s="244" t="n">
        <v>1</v>
      </c>
      <c r="AM38" s="244" t="n">
        <v>1</v>
      </c>
      <c r="AN38" s="244" t="n">
        <v>1</v>
      </c>
      <c r="AO38" s="244" t="n">
        <v>1</v>
      </c>
      <c r="AP38" s="244" t="n">
        <v>1</v>
      </c>
      <c r="AQ38" s="244" t="n">
        <v>1</v>
      </c>
      <c r="AR38" s="244" t="n">
        <v>1</v>
      </c>
      <c r="AS38" s="244" t="n">
        <v>1</v>
      </c>
      <c r="AT38" s="244" t="n">
        <v>1</v>
      </c>
      <c r="AU38" s="244" t="n">
        <v>0</v>
      </c>
      <c r="AV38" s="244" t="n">
        <v>0</v>
      </c>
      <c r="AW38" s="244" t="n">
        <v>0</v>
      </c>
      <c r="AX38" s="244" t="n">
        <v>0</v>
      </c>
      <c r="AY38" s="244" t="n">
        <v>0</v>
      </c>
      <c r="AZ38" s="244" t="n">
        <v>0</v>
      </c>
      <c r="BA38" s="244" t="n">
        <v>0</v>
      </c>
      <c r="BB38" s="244" t="n">
        <v>0</v>
      </c>
      <c r="BC38" s="244" t="n">
        <v>0</v>
      </c>
      <c r="BD38" s="244" t="n">
        <v>0</v>
      </c>
      <c r="BE38" s="244" t="n">
        <v>0</v>
      </c>
      <c r="BF38" s="244" t="n">
        <v>0</v>
      </c>
      <c r="BG38" s="244" t="n">
        <v>0</v>
      </c>
      <c r="BH38" s="244" t="n">
        <v>0</v>
      </c>
      <c r="BI38" s="244" t="n">
        <v>0</v>
      </c>
      <c r="BJ38" s="244" t="n">
        <v>0</v>
      </c>
      <c r="BK38" s="244" t="n">
        <v>0</v>
      </c>
      <c r="BL38" s="244" t="n">
        <v>0</v>
      </c>
      <c r="BM38" s="244" t="n">
        <v>0</v>
      </c>
      <c r="BN38" s="244" t="n">
        <v>0</v>
      </c>
      <c r="BO38" s="244" t="n">
        <v>0</v>
      </c>
      <c r="BP38" s="244" t="n">
        <v>0</v>
      </c>
      <c r="BQ38" s="244" t="n">
        <v>0</v>
      </c>
      <c r="BR38" s="244" t="n">
        <v>0</v>
      </c>
      <c r="BS38" s="244" t="n">
        <v>0</v>
      </c>
      <c r="BT38" s="244" t="n">
        <v>0</v>
      </c>
      <c r="BU38" s="244" t="n">
        <v>0</v>
      </c>
      <c r="BV38" s="244" t="n">
        <v>0</v>
      </c>
      <c r="BW38" s="244" t="n">
        <v>0</v>
      </c>
      <c r="BX38" s="244" t="n">
        <v>0</v>
      </c>
      <c r="BY38" s="244" t="n">
        <v>0</v>
      </c>
      <c r="BZ38" s="244" t="n">
        <v>0</v>
      </c>
      <c r="CA38" s="244" t="n">
        <v>0</v>
      </c>
      <c r="CB38" s="244" t="n">
        <v>0</v>
      </c>
      <c r="CC38" s="244" t="n">
        <v>0</v>
      </c>
      <c r="CD38" s="244" t="n">
        <v>0</v>
      </c>
      <c r="CE38" s="244" t="n">
        <v>0</v>
      </c>
      <c r="CF38" s="244" t="n">
        <v>0</v>
      </c>
      <c r="CG38" s="244" t="n">
        <v>0</v>
      </c>
      <c r="CH38" s="244" t="n">
        <v>0</v>
      </c>
      <c r="CI38" s="244" t="n">
        <v>0</v>
      </c>
      <c r="CJ38" s="244" t="n">
        <v>0</v>
      </c>
      <c r="CK38" s="244" t="n">
        <v>0</v>
      </c>
      <c r="CL38" s="244" t="n">
        <v>0</v>
      </c>
      <c r="CM38" s="244" t="n">
        <v>0</v>
      </c>
      <c r="CN38" s="244" t="n">
        <v>0</v>
      </c>
      <c r="CO38" s="244" t="n">
        <v>0</v>
      </c>
      <c r="CP38" s="244" t="n">
        <v>0</v>
      </c>
      <c r="CQ38" s="244" t="n">
        <v>0</v>
      </c>
      <c r="CR38" s="323" t="n">
        <v>0</v>
      </c>
      <c r="CS38" s="244" t="n">
        <v>0</v>
      </c>
      <c r="CT38" s="244" t="n">
        <v>0</v>
      </c>
      <c r="CU38" s="244" t="n">
        <v>0</v>
      </c>
      <c r="CV38" s="244" t="n">
        <v>0</v>
      </c>
      <c r="CW38" s="244" t="n">
        <v>0</v>
      </c>
    </row>
    <row r="39" hidden="1" ht="13.15" customFormat="1" customHeight="1" s="315">
      <c r="A39" s="22" t="n"/>
      <c r="B39" s="398" t="n"/>
      <c r="C39" s="246" t="inlineStr">
        <is>
          <t>EE &amp; Spouse</t>
        </is>
      </c>
      <c r="D39" s="244" t="n">
        <v>0</v>
      </c>
      <c r="E39" s="395" t="n"/>
      <c r="F39" s="396" t="n"/>
      <c r="G39" s="396" t="n"/>
      <c r="H39" s="397" t="n"/>
      <c r="I39" s="397" t="n"/>
      <c r="K39" s="244" t="n">
        <v>0</v>
      </c>
      <c r="L39" s="244" t="n">
        <v>0</v>
      </c>
      <c r="M39" s="244" t="n">
        <v>0</v>
      </c>
      <c r="N39" s="244" t="n">
        <v>0</v>
      </c>
      <c r="O39" s="244" t="n">
        <v>0</v>
      </c>
      <c r="P39" s="244" t="n">
        <v>0</v>
      </c>
      <c r="Q39" s="244" t="n">
        <v>0</v>
      </c>
      <c r="R39" s="244" t="n">
        <v>0</v>
      </c>
      <c r="S39" s="244" t="n">
        <v>0</v>
      </c>
      <c r="T39" s="244" t="n">
        <v>0</v>
      </c>
      <c r="U39" s="244" t="n">
        <v>0</v>
      </c>
      <c r="V39" s="244" t="n">
        <v>0</v>
      </c>
      <c r="W39" s="244" t="n">
        <v>0</v>
      </c>
      <c r="X39" s="244" t="n">
        <v>0</v>
      </c>
      <c r="Y39" s="244" t="n">
        <v>0</v>
      </c>
      <c r="Z39" s="244" t="n">
        <v>0</v>
      </c>
      <c r="AA39" s="244" t="n">
        <v>0</v>
      </c>
      <c r="AB39" s="244" t="n">
        <v>0</v>
      </c>
      <c r="AC39" s="244" t="n">
        <v>0</v>
      </c>
      <c r="AD39" s="244" t="n">
        <v>0</v>
      </c>
      <c r="AE39" s="244" t="n">
        <v>0</v>
      </c>
      <c r="AF39" s="244" t="n">
        <v>0</v>
      </c>
      <c r="AG39" s="244" t="n">
        <v>0</v>
      </c>
      <c r="AH39" s="244" t="n">
        <v>0</v>
      </c>
      <c r="AI39" s="244" t="n">
        <v>0</v>
      </c>
      <c r="AJ39" s="244" t="n">
        <v>0</v>
      </c>
      <c r="AK39" s="244" t="n">
        <v>0</v>
      </c>
      <c r="AL39" s="244" t="n">
        <v>0</v>
      </c>
      <c r="AM39" s="244" t="n">
        <v>0</v>
      </c>
      <c r="AN39" s="244" t="n">
        <v>0</v>
      </c>
      <c r="AO39" s="244" t="n">
        <v>0</v>
      </c>
      <c r="AP39" s="244" t="n">
        <v>0</v>
      </c>
      <c r="AQ39" s="244" t="n">
        <v>0</v>
      </c>
      <c r="AR39" s="244" t="n">
        <v>0</v>
      </c>
      <c r="AS39" s="244" t="n">
        <v>0</v>
      </c>
      <c r="AT39" s="244" t="n">
        <v>0</v>
      </c>
      <c r="AU39" s="244" t="n">
        <v>0</v>
      </c>
      <c r="AV39" s="244" t="n">
        <v>0</v>
      </c>
      <c r="AW39" s="244" t="n">
        <v>0</v>
      </c>
      <c r="AX39" s="244" t="n">
        <v>0</v>
      </c>
      <c r="AY39" s="244" t="n">
        <v>0</v>
      </c>
      <c r="AZ39" s="244" t="n">
        <v>0</v>
      </c>
      <c r="BA39" s="244" t="n">
        <v>0</v>
      </c>
      <c r="BB39" s="244" t="n">
        <v>0</v>
      </c>
      <c r="BC39" s="244" t="n">
        <v>0</v>
      </c>
      <c r="BD39" s="244" t="n">
        <v>0</v>
      </c>
      <c r="BE39" s="244" t="n">
        <v>0</v>
      </c>
      <c r="BF39" s="244" t="n">
        <v>0</v>
      </c>
      <c r="BG39" s="244" t="n">
        <v>0</v>
      </c>
      <c r="BH39" s="244" t="n">
        <v>0</v>
      </c>
      <c r="BI39" s="244" t="n">
        <v>0</v>
      </c>
      <c r="BJ39" s="244" t="n">
        <v>0</v>
      </c>
      <c r="BK39" s="244" t="n">
        <v>0</v>
      </c>
      <c r="BL39" s="244" t="n">
        <v>0</v>
      </c>
      <c r="BM39" s="244" t="n">
        <v>0</v>
      </c>
      <c r="BN39" s="244" t="n">
        <v>0</v>
      </c>
      <c r="BO39" s="244" t="n">
        <v>0</v>
      </c>
      <c r="BP39" s="244" t="n">
        <v>0</v>
      </c>
      <c r="BQ39" s="244" t="n">
        <v>0</v>
      </c>
      <c r="BR39" s="244" t="n">
        <v>0</v>
      </c>
      <c r="BS39" s="244" t="n">
        <v>0</v>
      </c>
      <c r="BT39" s="244" t="n">
        <v>0</v>
      </c>
      <c r="BU39" s="244" t="n">
        <v>0</v>
      </c>
      <c r="BV39" s="244" t="n">
        <v>0</v>
      </c>
      <c r="BW39" s="244" t="n">
        <v>0</v>
      </c>
      <c r="BX39" s="244" t="n">
        <v>0</v>
      </c>
      <c r="BY39" s="244" t="n">
        <v>0</v>
      </c>
      <c r="BZ39" s="244" t="n">
        <v>0</v>
      </c>
      <c r="CA39" s="244" t="n">
        <v>0</v>
      </c>
      <c r="CB39" s="244" t="n">
        <v>0</v>
      </c>
      <c r="CC39" s="244" t="n">
        <v>0</v>
      </c>
      <c r="CD39" s="244" t="n">
        <v>0</v>
      </c>
      <c r="CE39" s="244" t="n">
        <v>0</v>
      </c>
      <c r="CF39" s="244" t="n">
        <v>0</v>
      </c>
      <c r="CG39" s="244" t="n">
        <v>0</v>
      </c>
      <c r="CH39" s="244" t="n">
        <v>0</v>
      </c>
      <c r="CI39" s="244" t="n">
        <v>0</v>
      </c>
      <c r="CJ39" s="244" t="n">
        <v>0</v>
      </c>
      <c r="CK39" s="244" t="n">
        <v>0</v>
      </c>
      <c r="CL39" s="244" t="n">
        <v>0</v>
      </c>
      <c r="CM39" s="244" t="n">
        <v>0</v>
      </c>
      <c r="CN39" s="244" t="n">
        <v>0</v>
      </c>
      <c r="CO39" s="244" t="n">
        <v>0</v>
      </c>
      <c r="CP39" s="244" t="n">
        <v>0</v>
      </c>
      <c r="CQ39" s="244" t="n">
        <v>0</v>
      </c>
      <c r="CR39" s="323" t="n">
        <v>0</v>
      </c>
      <c r="CS39" s="244" t="n">
        <v>0</v>
      </c>
      <c r="CT39" s="244" t="n">
        <v>0</v>
      </c>
      <c r="CU39" s="244" t="n">
        <v>0</v>
      </c>
      <c r="CV39" s="244" t="n">
        <v>0</v>
      </c>
      <c r="CW39" s="244" t="n">
        <v>0</v>
      </c>
    </row>
    <row r="40" hidden="1" ht="13.15" customFormat="1" customHeight="1" s="315">
      <c r="A40" s="22" t="n"/>
      <c r="B40" s="398" t="n"/>
      <c r="C40" s="246" t="inlineStr">
        <is>
          <t>EE &amp; Child</t>
        </is>
      </c>
      <c r="D40" s="244" t="n">
        <v>0</v>
      </c>
      <c r="E40" s="395" t="n"/>
      <c r="F40" s="396" t="n"/>
      <c r="G40" s="396" t="n"/>
      <c r="H40" s="397" t="n"/>
      <c r="I40" s="397" t="n"/>
      <c r="K40" s="244" t="n">
        <v>0</v>
      </c>
      <c r="L40" s="244" t="n">
        <v>0</v>
      </c>
      <c r="M40" s="244" t="n">
        <v>0</v>
      </c>
      <c r="N40" s="244" t="n">
        <v>0</v>
      </c>
      <c r="O40" s="244" t="n">
        <v>0</v>
      </c>
      <c r="P40" s="244" t="n">
        <v>0</v>
      </c>
      <c r="Q40" s="244" t="n">
        <v>0</v>
      </c>
      <c r="R40" s="244" t="n">
        <v>0</v>
      </c>
      <c r="S40" s="244" t="n">
        <v>0</v>
      </c>
      <c r="T40" s="244" t="n">
        <v>0</v>
      </c>
      <c r="U40" s="244" t="n">
        <v>0</v>
      </c>
      <c r="V40" s="244" t="n">
        <v>0</v>
      </c>
      <c r="W40" s="244" t="n">
        <v>1</v>
      </c>
      <c r="X40" s="244" t="n">
        <v>1</v>
      </c>
      <c r="Y40" s="244" t="n">
        <v>1</v>
      </c>
      <c r="Z40" s="244" t="n">
        <v>1</v>
      </c>
      <c r="AA40" s="244" t="n">
        <v>1</v>
      </c>
      <c r="AB40" s="244" t="n">
        <v>1</v>
      </c>
      <c r="AC40" s="244" t="n">
        <v>2</v>
      </c>
      <c r="AD40" s="244" t="n">
        <v>2</v>
      </c>
      <c r="AE40" s="244" t="n">
        <v>2</v>
      </c>
      <c r="AF40" s="244" t="n">
        <v>2</v>
      </c>
      <c r="AG40" s="244" t="n">
        <v>2</v>
      </c>
      <c r="AH40" s="244" t="n">
        <v>2</v>
      </c>
      <c r="AI40" s="244" t="n">
        <v>1</v>
      </c>
      <c r="AJ40" s="244" t="n">
        <v>1</v>
      </c>
      <c r="AK40" s="244" t="n">
        <v>1</v>
      </c>
      <c r="AL40" s="244" t="n">
        <v>1</v>
      </c>
      <c r="AM40" s="244" t="n">
        <v>1</v>
      </c>
      <c r="AN40" s="244" t="n">
        <v>1</v>
      </c>
      <c r="AO40" s="244" t="n">
        <v>1</v>
      </c>
      <c r="AP40" s="244" t="n">
        <v>1</v>
      </c>
      <c r="AQ40" s="244" t="n">
        <v>1</v>
      </c>
      <c r="AR40" s="244" t="n">
        <v>1</v>
      </c>
      <c r="AS40" s="244" t="n">
        <v>1</v>
      </c>
      <c r="AT40" s="244" t="n">
        <v>1</v>
      </c>
      <c r="AU40" s="244" t="n">
        <v>0</v>
      </c>
      <c r="AV40" s="244" t="n">
        <v>0</v>
      </c>
      <c r="AW40" s="244" t="n">
        <v>0</v>
      </c>
      <c r="AX40" s="244" t="n">
        <v>0</v>
      </c>
      <c r="AY40" s="244" t="n">
        <v>0</v>
      </c>
      <c r="AZ40" s="244" t="n">
        <v>0</v>
      </c>
      <c r="BA40" s="244" t="n">
        <v>0</v>
      </c>
      <c r="BB40" s="244" t="n">
        <v>0</v>
      </c>
      <c r="BC40" s="244" t="n">
        <v>0</v>
      </c>
      <c r="BD40" s="244" t="n">
        <v>0</v>
      </c>
      <c r="BE40" s="244" t="n">
        <v>0</v>
      </c>
      <c r="BF40" s="244" t="n">
        <v>0</v>
      </c>
      <c r="BG40" s="244" t="n">
        <v>0</v>
      </c>
      <c r="BH40" s="244" t="n">
        <v>0</v>
      </c>
      <c r="BI40" s="244" t="n">
        <v>0</v>
      </c>
      <c r="BJ40" s="244" t="n">
        <v>0</v>
      </c>
      <c r="BK40" s="244" t="n">
        <v>0</v>
      </c>
      <c r="BL40" s="244" t="n">
        <v>0</v>
      </c>
      <c r="BM40" s="244" t="n">
        <v>0</v>
      </c>
      <c r="BN40" s="244" t="n">
        <v>0</v>
      </c>
      <c r="BO40" s="244" t="n">
        <v>0</v>
      </c>
      <c r="BP40" s="244" t="n">
        <v>0</v>
      </c>
      <c r="BQ40" s="244" t="n">
        <v>0</v>
      </c>
      <c r="BR40" s="244" t="n">
        <v>0</v>
      </c>
      <c r="BS40" s="244" t="n">
        <v>0</v>
      </c>
      <c r="BT40" s="244" t="n">
        <v>0</v>
      </c>
      <c r="BU40" s="244" t="n">
        <v>0</v>
      </c>
      <c r="BV40" s="244" t="n">
        <v>0</v>
      </c>
      <c r="BW40" s="244" t="n">
        <v>0</v>
      </c>
      <c r="BX40" s="244" t="n">
        <v>0</v>
      </c>
      <c r="BY40" s="244" t="n">
        <v>0</v>
      </c>
      <c r="BZ40" s="244" t="n">
        <v>0</v>
      </c>
      <c r="CA40" s="244" t="n">
        <v>0</v>
      </c>
      <c r="CB40" s="244" t="n">
        <v>0</v>
      </c>
      <c r="CC40" s="244" t="n">
        <v>0</v>
      </c>
      <c r="CD40" s="244" t="n">
        <v>0</v>
      </c>
      <c r="CE40" s="244" t="n">
        <v>0</v>
      </c>
      <c r="CF40" s="244" t="n">
        <v>0</v>
      </c>
      <c r="CG40" s="244" t="n">
        <v>0</v>
      </c>
      <c r="CH40" s="244" t="n">
        <v>0</v>
      </c>
      <c r="CI40" s="244" t="n">
        <v>0</v>
      </c>
      <c r="CJ40" s="244" t="n">
        <v>0</v>
      </c>
      <c r="CK40" s="244" t="n">
        <v>0</v>
      </c>
      <c r="CL40" s="244" t="n">
        <v>0</v>
      </c>
      <c r="CM40" s="244" t="n">
        <v>0</v>
      </c>
      <c r="CN40" s="244" t="n">
        <v>0</v>
      </c>
      <c r="CO40" s="244" t="n">
        <v>0</v>
      </c>
      <c r="CP40" s="244" t="n">
        <v>0</v>
      </c>
      <c r="CQ40" s="244" t="n">
        <v>0</v>
      </c>
      <c r="CR40" s="323" t="n">
        <v>0</v>
      </c>
      <c r="CS40" s="244" t="n">
        <v>0</v>
      </c>
      <c r="CT40" s="244" t="n">
        <v>0</v>
      </c>
      <c r="CU40" s="244" t="n">
        <v>0</v>
      </c>
      <c r="CV40" s="244" t="n">
        <v>0</v>
      </c>
      <c r="CW40" s="244" t="n">
        <v>0</v>
      </c>
    </row>
    <row r="41" hidden="1" ht="13.15" customFormat="1" customHeight="1" s="315">
      <c r="A41" s="22" t="n"/>
      <c r="B41" s="398" t="n"/>
      <c r="C41" s="246" t="inlineStr">
        <is>
          <t>EE &amp; Children</t>
        </is>
      </c>
      <c r="D41" s="244" t="n">
        <v>0</v>
      </c>
      <c r="E41" s="395" t="n"/>
      <c r="F41" s="396" t="n"/>
      <c r="G41" s="396" t="n"/>
      <c r="H41" s="397" t="n"/>
      <c r="I41" s="397" t="n"/>
      <c r="J41" s="117" t="n"/>
      <c r="K41" s="244" t="n">
        <v>2</v>
      </c>
      <c r="L41" s="244" t="n">
        <v>2</v>
      </c>
      <c r="M41" s="244" t="n">
        <v>2</v>
      </c>
      <c r="N41" s="244" t="n">
        <v>2</v>
      </c>
      <c r="O41" s="244" t="n">
        <v>2</v>
      </c>
      <c r="P41" s="244" t="n">
        <v>2</v>
      </c>
      <c r="Q41" s="244" t="n">
        <v>2</v>
      </c>
      <c r="R41" s="244" t="n">
        <v>2</v>
      </c>
      <c r="S41" s="244" t="n">
        <v>2</v>
      </c>
      <c r="T41" s="244" t="n">
        <v>2</v>
      </c>
      <c r="U41" s="244" t="n">
        <v>2</v>
      </c>
      <c r="V41" s="244" t="n">
        <v>2</v>
      </c>
      <c r="W41" s="244" t="n">
        <v>1</v>
      </c>
      <c r="X41" s="244" t="n">
        <v>1</v>
      </c>
      <c r="Y41" s="244" t="n">
        <v>1</v>
      </c>
      <c r="Z41" s="244" t="n">
        <v>1</v>
      </c>
      <c r="AA41" s="244" t="n">
        <v>1</v>
      </c>
      <c r="AB41" s="244" t="n">
        <v>1</v>
      </c>
      <c r="AC41" s="244" t="n">
        <v>0</v>
      </c>
      <c r="AD41" s="244" t="n">
        <v>0</v>
      </c>
      <c r="AE41" s="244" t="n">
        <v>0</v>
      </c>
      <c r="AF41" s="244" t="n">
        <v>0</v>
      </c>
      <c r="AG41" s="244" t="n">
        <v>0</v>
      </c>
      <c r="AH41" s="244" t="n">
        <v>0</v>
      </c>
      <c r="AI41" s="244" t="n">
        <v>0</v>
      </c>
      <c r="AJ41" s="244" t="n">
        <v>0</v>
      </c>
      <c r="AK41" s="244" t="n">
        <v>0</v>
      </c>
      <c r="AL41" s="244" t="n">
        <v>0</v>
      </c>
      <c r="AM41" s="244" t="n">
        <v>0</v>
      </c>
      <c r="AN41" s="244" t="n">
        <v>0</v>
      </c>
      <c r="AO41" s="244" t="n">
        <v>0</v>
      </c>
      <c r="AP41" s="244" t="n">
        <v>0</v>
      </c>
      <c r="AQ41" s="244" t="n">
        <v>0</v>
      </c>
      <c r="AR41" s="244" t="n">
        <v>0</v>
      </c>
      <c r="AS41" s="244" t="n">
        <v>0</v>
      </c>
      <c r="AT41" s="244" t="n">
        <v>0</v>
      </c>
      <c r="AU41" s="244" t="n">
        <v>0</v>
      </c>
      <c r="AV41" s="244" t="n">
        <v>0</v>
      </c>
      <c r="AW41" s="244" t="n">
        <v>0</v>
      </c>
      <c r="AX41" s="244" t="n">
        <v>0</v>
      </c>
      <c r="AY41" s="244" t="n">
        <v>0</v>
      </c>
      <c r="AZ41" s="244" t="n">
        <v>0</v>
      </c>
      <c r="BA41" s="244" t="n">
        <v>0</v>
      </c>
      <c r="BB41" s="244" t="n">
        <v>0</v>
      </c>
      <c r="BC41" s="244" t="n">
        <v>0</v>
      </c>
      <c r="BD41" s="244" t="n">
        <v>0</v>
      </c>
      <c r="BE41" s="244" t="n">
        <v>0</v>
      </c>
      <c r="BF41" s="244" t="n">
        <v>0</v>
      </c>
      <c r="BG41" s="244" t="n">
        <v>0</v>
      </c>
      <c r="BH41" s="244" t="n">
        <v>0</v>
      </c>
      <c r="BI41" s="244" t="n">
        <v>0</v>
      </c>
      <c r="BJ41" s="244" t="n">
        <v>0</v>
      </c>
      <c r="BK41" s="244" t="n">
        <v>0</v>
      </c>
      <c r="BL41" s="244" t="n">
        <v>0</v>
      </c>
      <c r="BM41" s="244" t="n">
        <v>0</v>
      </c>
      <c r="BN41" s="244" t="n">
        <v>0</v>
      </c>
      <c r="BO41" s="244" t="n">
        <v>0</v>
      </c>
      <c r="BP41" s="244" t="n">
        <v>0</v>
      </c>
      <c r="BQ41" s="244" t="n">
        <v>0</v>
      </c>
      <c r="BR41" s="244" t="n">
        <v>0</v>
      </c>
      <c r="BS41" s="244" t="n">
        <v>0</v>
      </c>
      <c r="BT41" s="244" t="n">
        <v>0</v>
      </c>
      <c r="BU41" s="244" t="n">
        <v>0</v>
      </c>
      <c r="BV41" s="244" t="n">
        <v>0</v>
      </c>
      <c r="BW41" s="244" t="n">
        <v>0</v>
      </c>
      <c r="BX41" s="244" t="n">
        <v>0</v>
      </c>
      <c r="BY41" s="244" t="n">
        <v>0</v>
      </c>
      <c r="BZ41" s="244" t="n">
        <v>0</v>
      </c>
      <c r="CA41" s="244" t="n">
        <v>0</v>
      </c>
      <c r="CB41" s="244" t="n">
        <v>0</v>
      </c>
      <c r="CC41" s="244" t="n">
        <v>0</v>
      </c>
      <c r="CD41" s="244" t="n">
        <v>0</v>
      </c>
      <c r="CE41" s="244" t="n">
        <v>0</v>
      </c>
      <c r="CF41" s="244" t="n">
        <v>0</v>
      </c>
      <c r="CG41" s="244" t="n">
        <v>0</v>
      </c>
      <c r="CH41" s="244" t="n">
        <v>0</v>
      </c>
      <c r="CI41" s="244" t="n">
        <v>0</v>
      </c>
      <c r="CJ41" s="244" t="n">
        <v>0</v>
      </c>
      <c r="CK41" s="244" t="n">
        <v>0</v>
      </c>
      <c r="CL41" s="244" t="n">
        <v>0</v>
      </c>
      <c r="CM41" s="244" t="n">
        <v>0</v>
      </c>
      <c r="CN41" s="244" t="n">
        <v>0</v>
      </c>
      <c r="CO41" s="244" t="n">
        <v>0</v>
      </c>
      <c r="CP41" s="244" t="n">
        <v>0</v>
      </c>
      <c r="CQ41" s="244" t="n">
        <v>0</v>
      </c>
      <c r="CR41" s="323" t="n">
        <v>0</v>
      </c>
      <c r="CS41" s="244" t="n">
        <v>0</v>
      </c>
      <c r="CT41" s="244" t="n">
        <v>0</v>
      </c>
      <c r="CU41" s="244" t="n">
        <v>0</v>
      </c>
      <c r="CV41" s="244" t="n">
        <v>0</v>
      </c>
      <c r="CW41" s="244" t="n">
        <v>0</v>
      </c>
    </row>
    <row r="42" hidden="1" ht="13.15" customFormat="1" customHeight="1" s="315">
      <c r="A42" s="22" t="n"/>
      <c r="B42" s="398" t="n"/>
      <c r="C42" s="246" t="inlineStr">
        <is>
          <t>EE &amp; Family</t>
        </is>
      </c>
      <c r="D42" s="244" t="n">
        <v>0</v>
      </c>
      <c r="E42" s="399" t="n"/>
      <c r="F42" s="400" t="n"/>
      <c r="G42" s="400" t="n"/>
      <c r="H42" s="408" t="n"/>
      <c r="I42" s="408" t="n"/>
      <c r="K42" s="245" t="n">
        <v>0</v>
      </c>
      <c r="L42" s="245" t="n">
        <v>0</v>
      </c>
      <c r="M42" s="245" t="n">
        <v>0</v>
      </c>
      <c r="N42" s="245" t="n">
        <v>0</v>
      </c>
      <c r="O42" s="245" t="n">
        <v>0</v>
      </c>
      <c r="P42" s="245" t="n">
        <v>0</v>
      </c>
      <c r="Q42" s="245" t="n">
        <v>0</v>
      </c>
      <c r="R42" s="245" t="n">
        <v>0</v>
      </c>
      <c r="S42" s="245" t="n">
        <v>0</v>
      </c>
      <c r="T42" s="245" t="n">
        <v>0</v>
      </c>
      <c r="U42" s="245" t="n">
        <v>0</v>
      </c>
      <c r="V42" s="245" t="n">
        <v>0</v>
      </c>
      <c r="W42" s="245" t="n">
        <v>0</v>
      </c>
      <c r="X42" s="245" t="n">
        <v>0</v>
      </c>
      <c r="Y42" s="245" t="n">
        <v>0</v>
      </c>
      <c r="Z42" s="245" t="n">
        <v>0</v>
      </c>
      <c r="AA42" s="245" t="n">
        <v>0</v>
      </c>
      <c r="AB42" s="245" t="n">
        <v>0</v>
      </c>
      <c r="AC42" s="245" t="n">
        <v>0</v>
      </c>
      <c r="AD42" s="245" t="n">
        <v>0</v>
      </c>
      <c r="AE42" s="245" t="n">
        <v>0</v>
      </c>
      <c r="AF42" s="245" t="n">
        <v>0</v>
      </c>
      <c r="AG42" s="245" t="n">
        <v>0</v>
      </c>
      <c r="AH42" s="245" t="n">
        <v>0</v>
      </c>
      <c r="AI42" s="245" t="n">
        <v>0</v>
      </c>
      <c r="AJ42" s="245" t="n">
        <v>0</v>
      </c>
      <c r="AK42" s="245" t="n">
        <v>0</v>
      </c>
      <c r="AL42" s="245" t="n">
        <v>0</v>
      </c>
      <c r="AM42" s="245" t="n">
        <v>0</v>
      </c>
      <c r="AN42" s="245" t="n">
        <v>0</v>
      </c>
      <c r="AO42" s="245" t="n">
        <v>0</v>
      </c>
      <c r="AP42" s="245" t="n">
        <v>0</v>
      </c>
      <c r="AQ42" s="245" t="n">
        <v>0</v>
      </c>
      <c r="AR42" s="245" t="n">
        <v>0</v>
      </c>
      <c r="AS42" s="245" t="n">
        <v>0</v>
      </c>
      <c r="AT42" s="245" t="n">
        <v>0</v>
      </c>
      <c r="AU42" s="244" t="n">
        <v>0</v>
      </c>
      <c r="AV42" s="244" t="n">
        <v>0</v>
      </c>
      <c r="AW42" s="244" t="n">
        <v>0</v>
      </c>
      <c r="AX42" s="244" t="n">
        <v>0</v>
      </c>
      <c r="AY42" s="244" t="n">
        <v>0</v>
      </c>
      <c r="AZ42" s="244" t="n">
        <v>0</v>
      </c>
      <c r="BA42" s="244" t="n">
        <v>0</v>
      </c>
      <c r="BB42" s="244" t="n">
        <v>0</v>
      </c>
      <c r="BC42" s="244" t="n">
        <v>0</v>
      </c>
      <c r="BD42" s="244" t="n">
        <v>0</v>
      </c>
      <c r="BE42" s="244" t="n">
        <v>0</v>
      </c>
      <c r="BF42" s="244" t="n">
        <v>0</v>
      </c>
      <c r="BG42" s="244" t="n">
        <v>0</v>
      </c>
      <c r="BH42" s="244" t="n">
        <v>0</v>
      </c>
      <c r="BI42" s="244" t="n">
        <v>0</v>
      </c>
      <c r="BJ42" s="244" t="n">
        <v>0</v>
      </c>
      <c r="BK42" s="244" t="n">
        <v>0</v>
      </c>
      <c r="BL42" s="244" t="n">
        <v>0</v>
      </c>
      <c r="BM42" s="244" t="n">
        <v>0</v>
      </c>
      <c r="BN42" s="244" t="n">
        <v>0</v>
      </c>
      <c r="BO42" s="244" t="n">
        <v>0</v>
      </c>
      <c r="BP42" s="244" t="n">
        <v>0</v>
      </c>
      <c r="BQ42" s="244" t="n">
        <v>0</v>
      </c>
      <c r="BR42" s="244" t="n">
        <v>0</v>
      </c>
      <c r="BS42" s="244" t="n">
        <v>0</v>
      </c>
      <c r="BT42" s="244" t="n">
        <v>0</v>
      </c>
      <c r="BU42" s="244" t="n">
        <v>0</v>
      </c>
      <c r="BV42" s="244" t="n">
        <v>0</v>
      </c>
      <c r="BW42" s="244" t="n">
        <v>0</v>
      </c>
      <c r="BX42" s="244" t="n">
        <v>0</v>
      </c>
      <c r="BY42" s="244" t="n">
        <v>0</v>
      </c>
      <c r="BZ42" s="244" t="n">
        <v>0</v>
      </c>
      <c r="CA42" s="244" t="n">
        <v>0</v>
      </c>
      <c r="CB42" s="244" t="n">
        <v>0</v>
      </c>
      <c r="CC42" s="244" t="n">
        <v>0</v>
      </c>
      <c r="CD42" s="244" t="n">
        <v>0</v>
      </c>
      <c r="CE42" s="244" t="n">
        <v>0</v>
      </c>
      <c r="CF42" s="244" t="n">
        <v>0</v>
      </c>
      <c r="CG42" s="244" t="n">
        <v>0</v>
      </c>
      <c r="CH42" s="244" t="n">
        <v>0</v>
      </c>
      <c r="CI42" s="244" t="n">
        <v>0</v>
      </c>
      <c r="CJ42" s="244" t="n">
        <v>0</v>
      </c>
      <c r="CK42" s="244" t="n">
        <v>0</v>
      </c>
      <c r="CL42" s="244" t="n">
        <v>0</v>
      </c>
      <c r="CM42" s="244" t="n">
        <v>0</v>
      </c>
      <c r="CN42" s="244" t="n">
        <v>0</v>
      </c>
      <c r="CO42" s="244" t="n">
        <v>0</v>
      </c>
      <c r="CP42" s="244" t="n">
        <v>0</v>
      </c>
      <c r="CQ42" s="244" t="n">
        <v>0</v>
      </c>
      <c r="CR42" s="323" t="n">
        <v>0</v>
      </c>
      <c r="CS42" s="244" t="n">
        <v>0</v>
      </c>
      <c r="CT42" s="244" t="n">
        <v>0</v>
      </c>
      <c r="CU42" s="244" t="n">
        <v>0</v>
      </c>
      <c r="CV42" s="244" t="n">
        <v>0</v>
      </c>
      <c r="CW42" s="244" t="n">
        <v>0</v>
      </c>
    </row>
    <row r="43" hidden="1" ht="13.15" customFormat="1" customHeight="1" s="315">
      <c r="A43" s="20" t="n"/>
      <c r="B43" s="398" t="n"/>
      <c r="C43" s="69" t="inlineStr">
        <is>
          <t>Estimated Monthly Premium</t>
        </is>
      </c>
      <c r="D43" s="94">
        <f>SUM(D38:D42)</f>
        <v/>
      </c>
      <c r="E43" s="401">
        <f>SUMPRODUCT(E38:E42,$D38:$D42)</f>
        <v/>
      </c>
      <c r="F43" s="401">
        <f>SUMPRODUCT(F38:F42,$D38:$D42)</f>
        <v/>
      </c>
      <c r="G43" s="401">
        <f>SUMPRODUCT(G38:G42,$D38:$D42)</f>
        <v/>
      </c>
      <c r="H43" s="402" t="n"/>
      <c r="I43" s="402" t="n"/>
      <c r="K43" s="94">
        <f>SUM(K38:K42)</f>
        <v/>
      </c>
      <c r="L43" s="94">
        <f>SUM(L38:L42)</f>
        <v/>
      </c>
      <c r="M43" s="94">
        <f>SUM(M38:M42)</f>
        <v/>
      </c>
      <c r="N43" s="94">
        <f>SUM(N38:N42)</f>
        <v/>
      </c>
      <c r="O43" s="94">
        <f>SUM(O38:O42)</f>
        <v/>
      </c>
      <c r="P43" s="94">
        <f>SUM(P38:P42)</f>
        <v/>
      </c>
      <c r="Q43" s="94">
        <f>SUM(Q38:Q42)</f>
        <v/>
      </c>
      <c r="R43" s="94">
        <f>SUM(R38:R42)</f>
        <v/>
      </c>
      <c r="S43" s="94">
        <f>SUM(S38:S42)</f>
        <v/>
      </c>
      <c r="T43" s="94">
        <f>SUM(T38:T42)</f>
        <v/>
      </c>
      <c r="U43" s="94">
        <f>SUM(U38:U42)</f>
        <v/>
      </c>
      <c r="V43" s="94">
        <f>SUM(V38:V42)</f>
        <v/>
      </c>
      <c r="W43" s="94">
        <f>SUM(W38:W42)</f>
        <v/>
      </c>
      <c r="X43" s="94">
        <f>SUM(X38:X42)</f>
        <v/>
      </c>
      <c r="Y43" s="94">
        <f>SUM(Y38:Y42)</f>
        <v/>
      </c>
      <c r="Z43" s="94">
        <f>SUM(Z38:Z42)</f>
        <v/>
      </c>
      <c r="AA43" s="94">
        <f>SUM(AA38:AA42)</f>
        <v/>
      </c>
      <c r="AB43" s="94">
        <f>SUM(AB38:AB42)</f>
        <v/>
      </c>
      <c r="AC43" s="94">
        <f>SUM(AC38:AC42)</f>
        <v/>
      </c>
      <c r="AD43" s="94">
        <f>SUM(AD38:AD42)</f>
        <v/>
      </c>
      <c r="AE43" s="94">
        <f>SUM(AE38:AE42)</f>
        <v/>
      </c>
      <c r="AF43" s="94">
        <f>SUM(AF38:AF42)</f>
        <v/>
      </c>
      <c r="AG43" s="94">
        <f>SUM(AG38:AG42)</f>
        <v/>
      </c>
      <c r="AH43" s="94">
        <f>SUM(AH38:AH42)</f>
        <v/>
      </c>
      <c r="AI43" s="94">
        <f>SUM(AI38:AI42)</f>
        <v/>
      </c>
      <c r="AJ43" s="94">
        <f>SUM(AJ38:AJ42)</f>
        <v/>
      </c>
      <c r="AK43" s="94">
        <f>SUM(AK38:AK42)</f>
        <v/>
      </c>
      <c r="AL43" s="94">
        <f>SUM(AL38:AL42)</f>
        <v/>
      </c>
      <c r="AM43" s="94">
        <f>SUM(AM38:AM42)</f>
        <v/>
      </c>
      <c r="AN43" s="94">
        <f>SUM(AN38:AN42)</f>
        <v/>
      </c>
      <c r="AO43" s="94">
        <f>SUM(AO38:AO42)</f>
        <v/>
      </c>
      <c r="AP43" s="94">
        <f>SUM(AP38:AP42)</f>
        <v/>
      </c>
      <c r="AQ43" s="94">
        <f>SUM(AQ38:AQ42)</f>
        <v/>
      </c>
      <c r="AR43" s="94">
        <f>SUM(AR38:AR42)</f>
        <v/>
      </c>
      <c r="AS43" s="94">
        <f>SUM(AS38:AS42)</f>
        <v/>
      </c>
      <c r="AT43" s="94">
        <f>SUM(AT38:AT42)</f>
        <v/>
      </c>
      <c r="AU43" s="94">
        <f>SUM(AU38:AU42)</f>
        <v/>
      </c>
      <c r="AV43" s="94">
        <f>SUM(AV38:AV42)</f>
        <v/>
      </c>
      <c r="AW43" s="94">
        <f>SUM(AW38:AW42)</f>
        <v/>
      </c>
      <c r="AX43" s="94">
        <f>SUM(AX38:AX42)</f>
        <v/>
      </c>
      <c r="AY43" s="94">
        <f>SUM(AY38:AY42)</f>
        <v/>
      </c>
      <c r="AZ43" s="94">
        <f>SUM(AZ38:AZ42)</f>
        <v/>
      </c>
      <c r="BA43" s="94">
        <f>SUM(BA38:BA42)</f>
        <v/>
      </c>
      <c r="BB43" s="94">
        <f>SUM(BB38:BB42)</f>
        <v/>
      </c>
      <c r="BC43" s="94">
        <f>SUM(BC38:BC42)</f>
        <v/>
      </c>
      <c r="BD43" s="94">
        <f>SUM(BD38:BD42)</f>
        <v/>
      </c>
      <c r="BE43" s="94">
        <f>SUM(BE38:BE42)</f>
        <v/>
      </c>
      <c r="BF43" s="94">
        <f>SUM(BF38:BF42)</f>
        <v/>
      </c>
      <c r="BG43" s="94">
        <f>SUM(BG38:BG42)</f>
        <v/>
      </c>
      <c r="BH43" s="94">
        <f>SUM(BH38:BH42)</f>
        <v/>
      </c>
      <c r="BI43" s="94">
        <f>SUM(BI38:BI42)</f>
        <v/>
      </c>
      <c r="BJ43" s="94">
        <f>SUM(BJ38:BJ42)</f>
        <v/>
      </c>
      <c r="BK43" s="94">
        <f>SUM(BK38:BK42)</f>
        <v/>
      </c>
      <c r="BL43" s="94">
        <f>SUM(BL38:BL42)</f>
        <v/>
      </c>
      <c r="BM43" s="94">
        <f>SUM(BM38:BM42)</f>
        <v/>
      </c>
      <c r="BN43" s="94">
        <f>SUM(BN38:BN42)</f>
        <v/>
      </c>
      <c r="BO43" s="94">
        <f>SUM(BO38:BO42)</f>
        <v/>
      </c>
      <c r="BP43" s="94">
        <f>SUM(BP38:BP42)</f>
        <v/>
      </c>
      <c r="BQ43" s="94">
        <f>SUM(BQ38:BQ42)</f>
        <v/>
      </c>
      <c r="BR43" s="94">
        <f>SUM(BR38:BR42)</f>
        <v/>
      </c>
      <c r="BS43" s="94">
        <f>SUM(BS38:BS42)</f>
        <v/>
      </c>
      <c r="BT43" s="94">
        <f>SUM(BT38:BT42)</f>
        <v/>
      </c>
      <c r="BU43" s="94">
        <f>SUM(BU38:BU42)</f>
        <v/>
      </c>
      <c r="BV43" s="94">
        <f>SUM(BV38:BV42)</f>
        <v/>
      </c>
      <c r="BW43" s="94">
        <f>SUM(BW38:BW42)</f>
        <v/>
      </c>
      <c r="BX43" s="94">
        <f>SUM(BX38:BX42)</f>
        <v/>
      </c>
      <c r="BY43" s="94">
        <f>SUM(BY38:BY42)</f>
        <v/>
      </c>
      <c r="BZ43" s="94">
        <f>SUM(BZ38:BZ42)</f>
        <v/>
      </c>
      <c r="CA43" s="94">
        <f>SUM(CA38:CA42)</f>
        <v/>
      </c>
      <c r="CB43" s="94">
        <f>SUM(CB38:CB42)</f>
        <v/>
      </c>
      <c r="CC43" s="94">
        <f>SUM(CC38:CC42)</f>
        <v/>
      </c>
      <c r="CD43" s="94">
        <f>SUM(CD38:CD42)</f>
        <v/>
      </c>
      <c r="CE43" s="94">
        <f>SUM(CE38:CE42)</f>
        <v/>
      </c>
      <c r="CF43" s="94">
        <f>SUM(CF38:CF42)</f>
        <v/>
      </c>
      <c r="CG43" s="94">
        <f>SUM(CG38:CG42)</f>
        <v/>
      </c>
      <c r="CH43" s="94">
        <f>SUM(CH38:CH42)</f>
        <v/>
      </c>
      <c r="CI43" s="94">
        <f>SUM(CI38:CI42)</f>
        <v/>
      </c>
      <c r="CJ43" s="94">
        <f>SUM(CJ38:CJ42)</f>
        <v/>
      </c>
      <c r="CK43" s="94">
        <f>SUM(CK38:CK42)</f>
        <v/>
      </c>
      <c r="CL43" s="94">
        <f>SUM(CL38:CL42)</f>
        <v/>
      </c>
      <c r="CM43" s="94">
        <f>SUM(CM38:CM42)</f>
        <v/>
      </c>
      <c r="CN43" s="94">
        <f>SUM(CN38:CN42)</f>
        <v/>
      </c>
      <c r="CO43" s="94">
        <f>SUM(CO38:CO42)</f>
        <v/>
      </c>
      <c r="CP43" s="94">
        <f>SUM(CP38:CP42)</f>
        <v/>
      </c>
      <c r="CQ43" s="94">
        <f>SUM(CQ38:CQ42)</f>
        <v/>
      </c>
      <c r="CR43" s="94" t="n">
        <v>0</v>
      </c>
      <c r="CS43" s="94">
        <f>SUM(CS38:CS42)</f>
        <v/>
      </c>
      <c r="CT43" s="94">
        <f>SUM(CT38:CT42)</f>
        <v/>
      </c>
      <c r="CU43" s="94">
        <f>SUM(CU38:CU42)</f>
        <v/>
      </c>
      <c r="CV43" s="94">
        <f>SUM(CV38:CV42)</f>
        <v/>
      </c>
      <c r="CW43" s="94">
        <f>SUM(CW38:CW42)</f>
        <v/>
      </c>
    </row>
    <row r="44" hidden="1" ht="13.15" customFormat="1" customHeight="1" s="315">
      <c r="A44" s="20" t="n"/>
      <c r="B44" s="398" t="n"/>
      <c r="C44" s="12" t="n"/>
      <c r="D44" s="12" t="n"/>
      <c r="E44" s="403" t="n"/>
      <c r="F44" s="403" t="n"/>
      <c r="G44" s="403" t="n"/>
      <c r="H44" s="404" t="n"/>
      <c r="I44" s="404" t="n"/>
      <c r="K44" s="112" t="n"/>
      <c r="L44" s="112" t="n"/>
      <c r="M44" s="112" t="n"/>
      <c r="N44" s="112" t="n"/>
      <c r="O44" s="112" t="n"/>
      <c r="P44" s="112" t="n"/>
      <c r="Q44" s="112" t="n"/>
      <c r="R44" s="112" t="n"/>
      <c r="S44" s="112" t="n"/>
      <c r="T44" s="112" t="n"/>
      <c r="U44" s="112" t="n"/>
      <c r="V44" s="112" t="n"/>
      <c r="W44" s="112" t="n"/>
      <c r="X44" s="112" t="n"/>
      <c r="Y44" s="112" t="n"/>
      <c r="Z44" s="112" t="n"/>
      <c r="AA44" s="112" t="n"/>
      <c r="AB44" s="112" t="n"/>
      <c r="AC44" s="112" t="n"/>
      <c r="AD44" s="112" t="n"/>
      <c r="AE44" s="112" t="n"/>
      <c r="AF44" s="112" t="n"/>
      <c r="AG44" s="112" t="n"/>
      <c r="AH44" s="112" t="n"/>
      <c r="AI44" s="112" t="n"/>
      <c r="AJ44" s="112" t="n"/>
      <c r="AK44" s="112" t="n"/>
      <c r="AL44" s="112" t="n"/>
      <c r="AM44" s="112" t="n"/>
      <c r="AN44" s="112" t="n"/>
      <c r="AO44" s="112" t="n"/>
      <c r="AP44" s="112" t="n"/>
      <c r="AQ44" s="112" t="n"/>
      <c r="AR44" s="112" t="n"/>
      <c r="AS44" s="12" t="n"/>
      <c r="AT44" s="12" t="n"/>
      <c r="AU44" s="12" t="n"/>
      <c r="AV44" s="12" t="n"/>
      <c r="AW44" s="12" t="n"/>
      <c r="AX44" s="12" t="n"/>
      <c r="AY44" s="12" t="n"/>
      <c r="AZ44" s="12" t="n"/>
      <c r="BA44" s="12" t="n"/>
      <c r="BB44" s="12" t="n"/>
      <c r="BC44" s="12" t="n"/>
      <c r="BD44" s="12" t="n"/>
      <c r="BE44" s="12" t="n"/>
      <c r="BF44" s="12" t="n"/>
      <c r="BG44" s="12" t="n"/>
      <c r="BH44" s="12" t="n"/>
      <c r="BI44" s="12" t="n"/>
      <c r="BJ44" s="12" t="n"/>
      <c r="BK44" s="12" t="n"/>
      <c r="BL44" s="12" t="n"/>
      <c r="BM44" s="12" t="n"/>
      <c r="BN44" s="12" t="n"/>
      <c r="BO44" s="12" t="n"/>
      <c r="BP44" s="12" t="n"/>
      <c r="BQ44" s="12" t="n"/>
      <c r="BR44" s="12" t="n"/>
      <c r="BS44" s="12" t="n"/>
      <c r="BT44" s="12" t="n"/>
      <c r="BU44" s="12" t="n"/>
      <c r="BV44" s="12" t="n"/>
      <c r="BW44" s="12" t="n"/>
      <c r="BX44" s="12" t="n"/>
      <c r="BY44" s="12" t="n"/>
      <c r="BZ44" s="12" t="n"/>
      <c r="CA44" s="12" t="n"/>
      <c r="CB44" s="12" t="n"/>
      <c r="CC44" s="12" t="n"/>
      <c r="CD44" s="12" t="n"/>
      <c r="CE44" s="12" t="n"/>
      <c r="CF44" s="12" t="n"/>
      <c r="CG44" s="12" t="n"/>
      <c r="CH44" s="12" t="n"/>
      <c r="CI44" s="12" t="n"/>
      <c r="CJ44" s="12" t="n"/>
      <c r="CK44" s="12" t="n"/>
      <c r="CL44" s="12" t="n"/>
      <c r="CM44" s="12" t="n"/>
      <c r="CN44" s="12" t="n"/>
      <c r="CO44" s="12" t="n"/>
      <c r="CP44" s="12" t="n"/>
      <c r="CQ44" s="12" t="n"/>
      <c r="CR44" s="12" t="n"/>
      <c r="CS44" s="12" t="n"/>
      <c r="CT44" s="12" t="n"/>
      <c r="CU44" s="12" t="n"/>
      <c r="CV44" s="12" t="n"/>
      <c r="CW44" s="12" t="n"/>
    </row>
    <row r="45" hidden="1" ht="13.15" customFormat="1" customHeight="1" s="315">
      <c r="A45" s="64" t="inlineStr">
        <is>
          <t>PRIME SEIU-UHW PPO LOW OPTION PLAN- RX1 (Self-Insured)</t>
        </is>
      </c>
      <c r="B45" s="394">
        <f>B17</f>
        <v/>
      </c>
      <c r="C45" s="246" t="inlineStr">
        <is>
          <t>EE</t>
        </is>
      </c>
      <c r="D45" s="244" t="n">
        <v>0</v>
      </c>
      <c r="E45" s="395" t="n"/>
      <c r="F45" s="396" t="n"/>
      <c r="G45" s="396" t="n"/>
      <c r="H45" s="397" t="n"/>
      <c r="I45" s="397" t="n"/>
      <c r="K45" s="244" t="n">
        <v>9</v>
      </c>
      <c r="L45" s="244" t="n">
        <v>9</v>
      </c>
      <c r="M45" s="244" t="n">
        <v>9</v>
      </c>
      <c r="N45" s="244" t="n">
        <v>9</v>
      </c>
      <c r="O45" s="244" t="n">
        <v>9</v>
      </c>
      <c r="P45" s="244" t="n">
        <v>10</v>
      </c>
      <c r="Q45" s="244" t="n">
        <v>9</v>
      </c>
      <c r="R45" s="244" t="n">
        <v>10</v>
      </c>
      <c r="S45" s="244" t="n">
        <v>12</v>
      </c>
      <c r="T45" s="244" t="n">
        <v>12</v>
      </c>
      <c r="U45" s="244" t="n">
        <v>11</v>
      </c>
      <c r="V45" s="244" t="n">
        <v>10</v>
      </c>
      <c r="W45" s="244" t="n">
        <v>9</v>
      </c>
      <c r="X45" s="244" t="n">
        <v>9</v>
      </c>
      <c r="Y45" s="244" t="n">
        <v>8</v>
      </c>
      <c r="Z45" s="244" t="n">
        <v>8</v>
      </c>
      <c r="AA45" s="244" t="n">
        <v>8</v>
      </c>
      <c r="AB45" s="244" t="n">
        <v>8</v>
      </c>
      <c r="AC45" s="244" t="n">
        <v>8</v>
      </c>
      <c r="AD45" s="244" t="n">
        <v>8</v>
      </c>
      <c r="AE45" s="244" t="n">
        <v>8</v>
      </c>
      <c r="AF45" s="244" t="n">
        <v>8</v>
      </c>
      <c r="AG45" s="244" t="n">
        <v>8</v>
      </c>
      <c r="AH45" s="244" t="n">
        <v>8</v>
      </c>
      <c r="AI45" s="244" t="n">
        <v>4</v>
      </c>
      <c r="AJ45" s="244" t="n">
        <v>4</v>
      </c>
      <c r="AK45" s="244" t="n">
        <v>4</v>
      </c>
      <c r="AL45" s="244" t="n">
        <v>5</v>
      </c>
      <c r="AM45" s="244" t="n">
        <v>5</v>
      </c>
      <c r="AN45" s="244" t="n">
        <v>5</v>
      </c>
      <c r="AO45" s="244" t="n">
        <v>5</v>
      </c>
      <c r="AP45" s="244" t="n">
        <v>4</v>
      </c>
      <c r="AQ45" s="244" t="n">
        <v>4</v>
      </c>
      <c r="AR45" s="244" t="n">
        <v>4</v>
      </c>
      <c r="AS45" s="244" t="n">
        <v>4</v>
      </c>
      <c r="AT45" s="244" t="n">
        <v>4</v>
      </c>
      <c r="AU45" s="244" t="n">
        <v>0</v>
      </c>
      <c r="AV45" s="244" t="n">
        <v>0</v>
      </c>
      <c r="AW45" s="244" t="n">
        <v>0</v>
      </c>
      <c r="AX45" s="244" t="n">
        <v>0</v>
      </c>
      <c r="AY45" s="244" t="n">
        <v>0</v>
      </c>
      <c r="AZ45" s="244" t="n">
        <v>0</v>
      </c>
      <c r="BA45" s="244" t="n">
        <v>0</v>
      </c>
      <c r="BB45" s="244" t="n">
        <v>0</v>
      </c>
      <c r="BC45" s="244" t="n">
        <v>0</v>
      </c>
      <c r="BD45" s="244" t="n">
        <v>0</v>
      </c>
      <c r="BE45" s="244" t="n">
        <v>0</v>
      </c>
      <c r="BF45" s="244" t="n">
        <v>0</v>
      </c>
      <c r="BG45" s="244" t="n">
        <v>0</v>
      </c>
      <c r="BH45" s="244" t="n">
        <v>0</v>
      </c>
      <c r="BI45" s="244" t="n">
        <v>0</v>
      </c>
      <c r="BJ45" s="244" t="n">
        <v>0</v>
      </c>
      <c r="BK45" s="244" t="n">
        <v>0</v>
      </c>
      <c r="BL45" s="244" t="n">
        <v>0</v>
      </c>
      <c r="BM45" s="244" t="n">
        <v>0</v>
      </c>
      <c r="BN45" s="244" t="n">
        <v>0</v>
      </c>
      <c r="BO45" s="244" t="n">
        <v>0</v>
      </c>
      <c r="BP45" s="244" t="n">
        <v>0</v>
      </c>
      <c r="BQ45" s="244" t="n">
        <v>0</v>
      </c>
      <c r="BR45" s="244" t="n">
        <v>0</v>
      </c>
      <c r="BS45" s="244" t="n">
        <v>0</v>
      </c>
      <c r="BT45" s="244" t="n">
        <v>0</v>
      </c>
      <c r="BU45" s="244" t="n">
        <v>0</v>
      </c>
      <c r="BV45" s="244" t="n">
        <v>0</v>
      </c>
      <c r="BW45" s="244" t="n">
        <v>0</v>
      </c>
      <c r="BX45" s="244" t="n">
        <v>0</v>
      </c>
      <c r="BY45" s="244" t="n">
        <v>0</v>
      </c>
      <c r="BZ45" s="244" t="n">
        <v>0</v>
      </c>
      <c r="CA45" s="244" t="n">
        <v>0</v>
      </c>
      <c r="CB45" s="244" t="n">
        <v>0</v>
      </c>
      <c r="CC45" s="244" t="n">
        <v>0</v>
      </c>
      <c r="CD45" s="244" t="n">
        <v>0</v>
      </c>
      <c r="CE45" s="244" t="n">
        <v>0</v>
      </c>
      <c r="CF45" s="244" t="n">
        <v>0</v>
      </c>
      <c r="CG45" s="244" t="n">
        <v>0</v>
      </c>
      <c r="CH45" s="244" t="n">
        <v>0</v>
      </c>
      <c r="CI45" s="244" t="n">
        <v>0</v>
      </c>
      <c r="CJ45" s="244" t="n">
        <v>0</v>
      </c>
      <c r="CK45" s="244" t="n">
        <v>0</v>
      </c>
      <c r="CL45" s="244" t="n">
        <v>0</v>
      </c>
      <c r="CM45" s="244" t="n">
        <v>0</v>
      </c>
      <c r="CN45" s="244" t="n">
        <v>0</v>
      </c>
      <c r="CO45" s="244" t="n">
        <v>0</v>
      </c>
      <c r="CP45" s="244" t="n">
        <v>0</v>
      </c>
      <c r="CQ45" s="244" t="n">
        <v>0</v>
      </c>
      <c r="CR45" s="323" t="n">
        <v>0</v>
      </c>
      <c r="CS45" s="244" t="n">
        <v>0</v>
      </c>
      <c r="CT45" s="244" t="n">
        <v>0</v>
      </c>
      <c r="CU45" s="244" t="n">
        <v>0</v>
      </c>
      <c r="CV45" s="244" t="n">
        <v>0</v>
      </c>
      <c r="CW45" s="244" t="n">
        <v>0</v>
      </c>
    </row>
    <row r="46" hidden="1" ht="13.15" customFormat="1" customHeight="1" s="315">
      <c r="A46" s="22" t="n"/>
      <c r="B46" s="398" t="n"/>
      <c r="C46" s="246" t="inlineStr">
        <is>
          <t>EE &amp; Spouse</t>
        </is>
      </c>
      <c r="D46" s="244" t="n">
        <v>0</v>
      </c>
      <c r="E46" s="395" t="n"/>
      <c r="F46" s="396" t="n"/>
      <c r="G46" s="396" t="n"/>
      <c r="H46" s="397" t="n"/>
      <c r="I46" s="397" t="n"/>
      <c r="K46" s="244" t="n">
        <v>3</v>
      </c>
      <c r="L46" s="244" t="n">
        <v>3</v>
      </c>
      <c r="M46" s="244" t="n">
        <v>3</v>
      </c>
      <c r="N46" s="244" t="n">
        <v>4</v>
      </c>
      <c r="O46" s="244" t="n">
        <v>4</v>
      </c>
      <c r="P46" s="244" t="n">
        <v>4</v>
      </c>
      <c r="Q46" s="244" t="n">
        <v>4</v>
      </c>
      <c r="R46" s="244" t="n">
        <v>4</v>
      </c>
      <c r="S46" s="244" t="n">
        <v>4</v>
      </c>
      <c r="T46" s="244" t="n">
        <v>4</v>
      </c>
      <c r="U46" s="244" t="n">
        <v>4</v>
      </c>
      <c r="V46" s="244" t="n">
        <v>4</v>
      </c>
      <c r="W46" s="244" t="n">
        <v>3</v>
      </c>
      <c r="X46" s="244" t="n">
        <v>3</v>
      </c>
      <c r="Y46" s="244" t="n">
        <v>3</v>
      </c>
      <c r="Z46" s="244" t="n">
        <v>3</v>
      </c>
      <c r="AA46" s="244" t="n">
        <v>3</v>
      </c>
      <c r="AB46" s="244" t="n">
        <v>3</v>
      </c>
      <c r="AC46" s="244" t="n">
        <v>3</v>
      </c>
      <c r="AD46" s="244" t="n">
        <v>3</v>
      </c>
      <c r="AE46" s="244" t="n">
        <v>3</v>
      </c>
      <c r="AF46" s="244" t="n">
        <v>3</v>
      </c>
      <c r="AG46" s="244" t="n">
        <v>3</v>
      </c>
      <c r="AH46" s="244" t="n">
        <v>3</v>
      </c>
      <c r="AI46" s="244" t="n">
        <v>2</v>
      </c>
      <c r="AJ46" s="244" t="n">
        <v>2</v>
      </c>
      <c r="AK46" s="244" t="n">
        <v>2</v>
      </c>
      <c r="AL46" s="244" t="n">
        <v>2</v>
      </c>
      <c r="AM46" s="244" t="n">
        <v>2</v>
      </c>
      <c r="AN46" s="244" t="n">
        <v>2</v>
      </c>
      <c r="AO46" s="244" t="n">
        <v>2</v>
      </c>
      <c r="AP46" s="244" t="n">
        <v>2</v>
      </c>
      <c r="AQ46" s="244" t="n">
        <v>2</v>
      </c>
      <c r="AR46" s="244" t="n">
        <v>2</v>
      </c>
      <c r="AS46" s="244" t="n">
        <v>2</v>
      </c>
      <c r="AT46" s="244" t="n">
        <v>2</v>
      </c>
      <c r="AU46" s="244" t="n">
        <v>0</v>
      </c>
      <c r="AV46" s="244" t="n">
        <v>0</v>
      </c>
      <c r="AW46" s="244" t="n">
        <v>0</v>
      </c>
      <c r="AX46" s="244" t="n">
        <v>0</v>
      </c>
      <c r="AY46" s="244" t="n">
        <v>0</v>
      </c>
      <c r="AZ46" s="244" t="n">
        <v>0</v>
      </c>
      <c r="BA46" s="244" t="n">
        <v>0</v>
      </c>
      <c r="BB46" s="244" t="n">
        <v>0</v>
      </c>
      <c r="BC46" s="244" t="n">
        <v>0</v>
      </c>
      <c r="BD46" s="244" t="n">
        <v>0</v>
      </c>
      <c r="BE46" s="244" t="n">
        <v>0</v>
      </c>
      <c r="BF46" s="244" t="n">
        <v>0</v>
      </c>
      <c r="BG46" s="244" t="n">
        <v>0</v>
      </c>
      <c r="BH46" s="244" t="n">
        <v>0</v>
      </c>
      <c r="BI46" s="244" t="n">
        <v>0</v>
      </c>
      <c r="BJ46" s="244" t="n">
        <v>0</v>
      </c>
      <c r="BK46" s="244" t="n">
        <v>0</v>
      </c>
      <c r="BL46" s="244" t="n">
        <v>0</v>
      </c>
      <c r="BM46" s="244" t="n">
        <v>0</v>
      </c>
      <c r="BN46" s="244" t="n">
        <v>0</v>
      </c>
      <c r="BO46" s="244" t="n">
        <v>0</v>
      </c>
      <c r="BP46" s="244" t="n">
        <v>0</v>
      </c>
      <c r="BQ46" s="244" t="n">
        <v>0</v>
      </c>
      <c r="BR46" s="244" t="n">
        <v>0</v>
      </c>
      <c r="BS46" s="244" t="n">
        <v>0</v>
      </c>
      <c r="BT46" s="244" t="n">
        <v>0</v>
      </c>
      <c r="BU46" s="244" t="n">
        <v>0</v>
      </c>
      <c r="BV46" s="244" t="n">
        <v>0</v>
      </c>
      <c r="BW46" s="244" t="n">
        <v>0</v>
      </c>
      <c r="BX46" s="244" t="n">
        <v>0</v>
      </c>
      <c r="BY46" s="244" t="n">
        <v>0</v>
      </c>
      <c r="BZ46" s="244" t="n">
        <v>0</v>
      </c>
      <c r="CA46" s="244" t="n">
        <v>0</v>
      </c>
      <c r="CB46" s="244" t="n">
        <v>0</v>
      </c>
      <c r="CC46" s="244" t="n">
        <v>0</v>
      </c>
      <c r="CD46" s="244" t="n">
        <v>0</v>
      </c>
      <c r="CE46" s="244" t="n">
        <v>0</v>
      </c>
      <c r="CF46" s="244" t="n">
        <v>0</v>
      </c>
      <c r="CG46" s="244" t="n">
        <v>0</v>
      </c>
      <c r="CH46" s="244" t="n">
        <v>0</v>
      </c>
      <c r="CI46" s="244" t="n">
        <v>0</v>
      </c>
      <c r="CJ46" s="244" t="n">
        <v>0</v>
      </c>
      <c r="CK46" s="244" t="n">
        <v>0</v>
      </c>
      <c r="CL46" s="244" t="n">
        <v>0</v>
      </c>
      <c r="CM46" s="244" t="n">
        <v>0</v>
      </c>
      <c r="CN46" s="244" t="n">
        <v>0</v>
      </c>
      <c r="CO46" s="244" t="n">
        <v>0</v>
      </c>
      <c r="CP46" s="244" t="n">
        <v>0</v>
      </c>
      <c r="CQ46" s="244" t="n">
        <v>0</v>
      </c>
      <c r="CR46" s="323" t="n">
        <v>0</v>
      </c>
      <c r="CS46" s="244" t="n">
        <v>0</v>
      </c>
      <c r="CT46" s="244" t="n">
        <v>0</v>
      </c>
      <c r="CU46" s="244" t="n">
        <v>0</v>
      </c>
      <c r="CV46" s="244" t="n">
        <v>0</v>
      </c>
      <c r="CW46" s="244" t="n">
        <v>0</v>
      </c>
    </row>
    <row r="47" hidden="1" ht="13.15" customFormat="1" customHeight="1" s="315">
      <c r="A47" s="22" t="n"/>
      <c r="B47" s="398" t="n"/>
      <c r="C47" s="246" t="inlineStr">
        <is>
          <t>EE &amp; Child</t>
        </is>
      </c>
      <c r="D47" s="244" t="n">
        <v>0</v>
      </c>
      <c r="E47" s="395" t="n"/>
      <c r="F47" s="396" t="n"/>
      <c r="G47" s="396" t="n"/>
      <c r="H47" s="397" t="n"/>
      <c r="I47" s="397" t="n"/>
      <c r="K47" s="244" t="n">
        <v>0</v>
      </c>
      <c r="L47" s="244" t="n">
        <v>1</v>
      </c>
      <c r="M47" s="244" t="n">
        <v>0</v>
      </c>
      <c r="N47" s="244" t="n">
        <v>0</v>
      </c>
      <c r="O47" s="244" t="n">
        <v>0</v>
      </c>
      <c r="P47" s="244" t="n">
        <v>0</v>
      </c>
      <c r="Q47" s="244" t="n">
        <v>0</v>
      </c>
      <c r="R47" s="244" t="n">
        <v>0</v>
      </c>
      <c r="S47" s="244" t="n">
        <v>0</v>
      </c>
      <c r="T47" s="244" t="n">
        <v>0</v>
      </c>
      <c r="U47" s="244" t="n">
        <v>0</v>
      </c>
      <c r="V47" s="244" t="n">
        <v>0</v>
      </c>
      <c r="W47" s="244" t="n">
        <v>0</v>
      </c>
      <c r="X47" s="244" t="n">
        <v>0</v>
      </c>
      <c r="Y47" s="244" t="n">
        <v>0</v>
      </c>
      <c r="Z47" s="244" t="n">
        <v>0</v>
      </c>
      <c r="AA47" s="244" t="n">
        <v>0</v>
      </c>
      <c r="AB47" s="244" t="n">
        <v>0</v>
      </c>
      <c r="AC47" s="244" t="n">
        <v>0</v>
      </c>
      <c r="AD47" s="244" t="n">
        <v>0</v>
      </c>
      <c r="AE47" s="244" t="n">
        <v>0</v>
      </c>
      <c r="AF47" s="244" t="n">
        <v>0</v>
      </c>
      <c r="AG47" s="244" t="n">
        <v>0</v>
      </c>
      <c r="AH47" s="244" t="n">
        <v>0</v>
      </c>
      <c r="AI47" s="244" t="n">
        <v>0</v>
      </c>
      <c r="AJ47" s="244" t="n">
        <v>0</v>
      </c>
      <c r="AK47" s="244" t="n">
        <v>0</v>
      </c>
      <c r="AL47" s="244" t="n">
        <v>0</v>
      </c>
      <c r="AM47" s="244" t="n">
        <v>0</v>
      </c>
      <c r="AN47" s="244" t="n">
        <v>0</v>
      </c>
      <c r="AO47" s="244" t="n">
        <v>0</v>
      </c>
      <c r="AP47" s="244" t="n">
        <v>1</v>
      </c>
      <c r="AQ47" s="244" t="n">
        <v>1</v>
      </c>
      <c r="AR47" s="244" t="n">
        <v>1</v>
      </c>
      <c r="AS47" s="244" t="n">
        <v>1</v>
      </c>
      <c r="AT47" s="244" t="n">
        <v>1</v>
      </c>
      <c r="AU47" s="244" t="n">
        <v>0</v>
      </c>
      <c r="AV47" s="244" t="n">
        <v>0</v>
      </c>
      <c r="AW47" s="244" t="n">
        <v>0</v>
      </c>
      <c r="AX47" s="244" t="n">
        <v>0</v>
      </c>
      <c r="AY47" s="244" t="n">
        <v>0</v>
      </c>
      <c r="AZ47" s="244" t="n">
        <v>0</v>
      </c>
      <c r="BA47" s="244" t="n">
        <v>0</v>
      </c>
      <c r="BB47" s="244" t="n">
        <v>0</v>
      </c>
      <c r="BC47" s="244" t="n">
        <v>0</v>
      </c>
      <c r="BD47" s="244" t="n">
        <v>0</v>
      </c>
      <c r="BE47" s="244" t="n">
        <v>0</v>
      </c>
      <c r="BF47" s="244" t="n">
        <v>0</v>
      </c>
      <c r="BG47" s="244" t="n">
        <v>0</v>
      </c>
      <c r="BH47" s="244" t="n">
        <v>0</v>
      </c>
      <c r="BI47" s="244" t="n">
        <v>0</v>
      </c>
      <c r="BJ47" s="244" t="n">
        <v>0</v>
      </c>
      <c r="BK47" s="244" t="n">
        <v>0</v>
      </c>
      <c r="BL47" s="244" t="n">
        <v>0</v>
      </c>
      <c r="BM47" s="244" t="n">
        <v>0</v>
      </c>
      <c r="BN47" s="244" t="n">
        <v>0</v>
      </c>
      <c r="BO47" s="244" t="n">
        <v>0</v>
      </c>
      <c r="BP47" s="244" t="n">
        <v>0</v>
      </c>
      <c r="BQ47" s="244" t="n">
        <v>0</v>
      </c>
      <c r="BR47" s="244" t="n">
        <v>0</v>
      </c>
      <c r="BS47" s="244" t="n">
        <v>0</v>
      </c>
      <c r="BT47" s="244" t="n">
        <v>0</v>
      </c>
      <c r="BU47" s="244" t="n">
        <v>0</v>
      </c>
      <c r="BV47" s="244" t="n">
        <v>0</v>
      </c>
      <c r="BW47" s="244" t="n">
        <v>0</v>
      </c>
      <c r="BX47" s="244" t="n">
        <v>0</v>
      </c>
      <c r="BY47" s="244" t="n">
        <v>0</v>
      </c>
      <c r="BZ47" s="244" t="n">
        <v>0</v>
      </c>
      <c r="CA47" s="244" t="n">
        <v>0</v>
      </c>
      <c r="CB47" s="244" t="n">
        <v>0</v>
      </c>
      <c r="CC47" s="244" t="n">
        <v>0</v>
      </c>
      <c r="CD47" s="244" t="n">
        <v>0</v>
      </c>
      <c r="CE47" s="244" t="n">
        <v>0</v>
      </c>
      <c r="CF47" s="244" t="n">
        <v>0</v>
      </c>
      <c r="CG47" s="244" t="n">
        <v>0</v>
      </c>
      <c r="CH47" s="244" t="n">
        <v>0</v>
      </c>
      <c r="CI47" s="244" t="n">
        <v>0</v>
      </c>
      <c r="CJ47" s="244" t="n">
        <v>0</v>
      </c>
      <c r="CK47" s="244" t="n">
        <v>0</v>
      </c>
      <c r="CL47" s="244" t="n">
        <v>0</v>
      </c>
      <c r="CM47" s="244" t="n">
        <v>0</v>
      </c>
      <c r="CN47" s="244" t="n">
        <v>0</v>
      </c>
      <c r="CO47" s="244" t="n">
        <v>0</v>
      </c>
      <c r="CP47" s="244" t="n">
        <v>0</v>
      </c>
      <c r="CQ47" s="244" t="n">
        <v>0</v>
      </c>
      <c r="CR47" s="323" t="n">
        <v>0</v>
      </c>
      <c r="CS47" s="244" t="n">
        <v>0</v>
      </c>
      <c r="CT47" s="244" t="n">
        <v>0</v>
      </c>
      <c r="CU47" s="244" t="n">
        <v>0</v>
      </c>
      <c r="CV47" s="244" t="n">
        <v>0</v>
      </c>
      <c r="CW47" s="244" t="n">
        <v>0</v>
      </c>
    </row>
    <row r="48" hidden="1" ht="13.15" customFormat="1" customHeight="1" s="315">
      <c r="A48" s="22" t="n"/>
      <c r="B48" s="398" t="n"/>
      <c r="C48" s="246" t="inlineStr">
        <is>
          <t>EE &amp; Children</t>
        </is>
      </c>
      <c r="D48" s="244" t="n">
        <v>0</v>
      </c>
      <c r="E48" s="395" t="n"/>
      <c r="F48" s="396" t="n"/>
      <c r="G48" s="396" t="n"/>
      <c r="H48" s="397" t="n"/>
      <c r="I48" s="397" t="n"/>
      <c r="K48" s="244" t="n">
        <v>0</v>
      </c>
      <c r="L48" s="244" t="n">
        <v>0</v>
      </c>
      <c r="M48" s="244" t="n">
        <v>0</v>
      </c>
      <c r="N48" s="244" t="n">
        <v>1</v>
      </c>
      <c r="O48" s="244" t="n">
        <v>1</v>
      </c>
      <c r="P48" s="244" t="n">
        <v>1</v>
      </c>
      <c r="Q48" s="244" t="n">
        <v>1</v>
      </c>
      <c r="R48" s="244" t="n">
        <v>1</v>
      </c>
      <c r="S48" s="244" t="n">
        <v>1</v>
      </c>
      <c r="T48" s="244" t="n">
        <v>1</v>
      </c>
      <c r="U48" s="244" t="n">
        <v>1</v>
      </c>
      <c r="V48" s="244" t="n">
        <v>1</v>
      </c>
      <c r="W48" s="244" t="n">
        <v>1</v>
      </c>
      <c r="X48" s="244" t="n">
        <v>1</v>
      </c>
      <c r="Y48" s="244" t="n">
        <v>1</v>
      </c>
      <c r="Z48" s="244" t="n">
        <v>1</v>
      </c>
      <c r="AA48" s="244" t="n">
        <v>1</v>
      </c>
      <c r="AB48" s="244" t="n">
        <v>1</v>
      </c>
      <c r="AC48" s="244" t="n">
        <v>1</v>
      </c>
      <c r="AD48" s="244" t="n">
        <v>1</v>
      </c>
      <c r="AE48" s="244" t="n">
        <v>1</v>
      </c>
      <c r="AF48" s="244" t="n">
        <v>1</v>
      </c>
      <c r="AG48" s="244" t="n">
        <v>1</v>
      </c>
      <c r="AH48" s="244" t="n">
        <v>1</v>
      </c>
      <c r="AI48" s="244" t="n">
        <v>0</v>
      </c>
      <c r="AJ48" s="244" t="n">
        <v>0</v>
      </c>
      <c r="AK48" s="244" t="n">
        <v>0</v>
      </c>
      <c r="AL48" s="244" t="n">
        <v>0</v>
      </c>
      <c r="AM48" s="244" t="n">
        <v>0</v>
      </c>
      <c r="AN48" s="244" t="n">
        <v>0</v>
      </c>
      <c r="AO48" s="244" t="n">
        <v>0</v>
      </c>
      <c r="AP48" s="244" t="n">
        <v>0</v>
      </c>
      <c r="AQ48" s="244" t="n">
        <v>0</v>
      </c>
      <c r="AR48" s="244" t="n">
        <v>0</v>
      </c>
      <c r="AS48" s="244" t="n">
        <v>0</v>
      </c>
      <c r="AT48" s="244" t="n">
        <v>0</v>
      </c>
      <c r="AU48" s="244" t="n">
        <v>0</v>
      </c>
      <c r="AV48" s="244" t="n">
        <v>0</v>
      </c>
      <c r="AW48" s="244" t="n">
        <v>0</v>
      </c>
      <c r="AX48" s="244" t="n">
        <v>0</v>
      </c>
      <c r="AY48" s="244" t="n">
        <v>0</v>
      </c>
      <c r="AZ48" s="244" t="n">
        <v>0</v>
      </c>
      <c r="BA48" s="244" t="n">
        <v>0</v>
      </c>
      <c r="BB48" s="244" t="n">
        <v>0</v>
      </c>
      <c r="BC48" s="244" t="n">
        <v>0</v>
      </c>
      <c r="BD48" s="244" t="n">
        <v>0</v>
      </c>
      <c r="BE48" s="244" t="n">
        <v>0</v>
      </c>
      <c r="BF48" s="244" t="n">
        <v>0</v>
      </c>
      <c r="BG48" s="244" t="n">
        <v>0</v>
      </c>
      <c r="BH48" s="244" t="n">
        <v>0</v>
      </c>
      <c r="BI48" s="244" t="n">
        <v>0</v>
      </c>
      <c r="BJ48" s="244" t="n">
        <v>0</v>
      </c>
      <c r="BK48" s="244" t="n">
        <v>0</v>
      </c>
      <c r="BL48" s="244" t="n">
        <v>0</v>
      </c>
      <c r="BM48" s="244" t="n">
        <v>0</v>
      </c>
      <c r="BN48" s="244" t="n">
        <v>0</v>
      </c>
      <c r="BO48" s="244" t="n">
        <v>0</v>
      </c>
      <c r="BP48" s="244" t="n">
        <v>0</v>
      </c>
      <c r="BQ48" s="244" t="n">
        <v>0</v>
      </c>
      <c r="BR48" s="244" t="n">
        <v>0</v>
      </c>
      <c r="BS48" s="244" t="n">
        <v>0</v>
      </c>
      <c r="BT48" s="244" t="n">
        <v>0</v>
      </c>
      <c r="BU48" s="244" t="n">
        <v>0</v>
      </c>
      <c r="BV48" s="244" t="n">
        <v>0</v>
      </c>
      <c r="BW48" s="244" t="n">
        <v>0</v>
      </c>
      <c r="BX48" s="244" t="n">
        <v>0</v>
      </c>
      <c r="BY48" s="244" t="n">
        <v>0</v>
      </c>
      <c r="BZ48" s="244" t="n">
        <v>0</v>
      </c>
      <c r="CA48" s="244" t="n">
        <v>0</v>
      </c>
      <c r="CB48" s="244" t="n">
        <v>0</v>
      </c>
      <c r="CC48" s="244" t="n">
        <v>0</v>
      </c>
      <c r="CD48" s="244" t="n">
        <v>0</v>
      </c>
      <c r="CE48" s="244" t="n">
        <v>0</v>
      </c>
      <c r="CF48" s="244" t="n">
        <v>0</v>
      </c>
      <c r="CG48" s="244" t="n">
        <v>0</v>
      </c>
      <c r="CH48" s="244" t="n">
        <v>0</v>
      </c>
      <c r="CI48" s="244" t="n">
        <v>0</v>
      </c>
      <c r="CJ48" s="244" t="n">
        <v>0</v>
      </c>
      <c r="CK48" s="244" t="n">
        <v>0</v>
      </c>
      <c r="CL48" s="244" t="n">
        <v>0</v>
      </c>
      <c r="CM48" s="244" t="n">
        <v>0</v>
      </c>
      <c r="CN48" s="244" t="n">
        <v>0</v>
      </c>
      <c r="CO48" s="244" t="n">
        <v>0</v>
      </c>
      <c r="CP48" s="244" t="n">
        <v>0</v>
      </c>
      <c r="CQ48" s="244" t="n">
        <v>0</v>
      </c>
      <c r="CR48" s="323" t="n">
        <v>0</v>
      </c>
      <c r="CS48" s="244" t="n">
        <v>0</v>
      </c>
      <c r="CT48" s="244" t="n">
        <v>0</v>
      </c>
      <c r="CU48" s="244" t="n">
        <v>0</v>
      </c>
      <c r="CV48" s="244" t="n">
        <v>0</v>
      </c>
      <c r="CW48" s="244" t="n">
        <v>0</v>
      </c>
    </row>
    <row r="49" hidden="1" ht="13.15" customFormat="1" customHeight="1" s="315">
      <c r="A49" s="22" t="n"/>
      <c r="B49" s="398" t="n"/>
      <c r="C49" s="246" t="inlineStr">
        <is>
          <t>EE &amp; Family</t>
        </is>
      </c>
      <c r="D49" s="244" t="n">
        <v>0</v>
      </c>
      <c r="E49" s="399" t="n"/>
      <c r="F49" s="400" t="n"/>
      <c r="G49" s="400" t="n"/>
      <c r="H49" s="408" t="n"/>
      <c r="I49" s="408" t="n"/>
      <c r="K49" s="245" t="n">
        <v>3</v>
      </c>
      <c r="L49" s="245" t="n">
        <v>3</v>
      </c>
      <c r="M49" s="245" t="n">
        <v>3</v>
      </c>
      <c r="N49" s="245" t="n">
        <v>2</v>
      </c>
      <c r="O49" s="245" t="n">
        <v>2</v>
      </c>
      <c r="P49" s="245" t="n">
        <v>2</v>
      </c>
      <c r="Q49" s="245" t="n">
        <v>2</v>
      </c>
      <c r="R49" s="245" t="n">
        <v>2</v>
      </c>
      <c r="S49" s="245" t="n">
        <v>2</v>
      </c>
      <c r="T49" s="245" t="n">
        <v>2</v>
      </c>
      <c r="U49" s="245" t="n">
        <v>2</v>
      </c>
      <c r="V49" s="245" t="n">
        <v>2</v>
      </c>
      <c r="W49" s="245" t="n">
        <v>3</v>
      </c>
      <c r="X49" s="245" t="n">
        <v>3</v>
      </c>
      <c r="Y49" s="245" t="n">
        <v>3</v>
      </c>
      <c r="Z49" s="245" t="n">
        <v>3</v>
      </c>
      <c r="AA49" s="245" t="n">
        <v>3</v>
      </c>
      <c r="AB49" s="245" t="n">
        <v>3</v>
      </c>
      <c r="AC49" s="245" t="n">
        <v>3</v>
      </c>
      <c r="AD49" s="245" t="n">
        <v>3</v>
      </c>
      <c r="AE49" s="245" t="n">
        <v>3</v>
      </c>
      <c r="AF49" s="245" t="n">
        <v>3</v>
      </c>
      <c r="AG49" s="245" t="n">
        <v>2</v>
      </c>
      <c r="AH49" s="245" t="n">
        <v>2</v>
      </c>
      <c r="AI49" s="245" t="n">
        <v>0</v>
      </c>
      <c r="AJ49" s="245" t="n">
        <v>0</v>
      </c>
      <c r="AK49" s="245" t="n">
        <v>0</v>
      </c>
      <c r="AL49" s="245" t="n">
        <v>0</v>
      </c>
      <c r="AM49" s="245" t="n">
        <v>0</v>
      </c>
      <c r="AN49" s="245" t="n">
        <v>0</v>
      </c>
      <c r="AO49" s="245" t="n">
        <v>0</v>
      </c>
      <c r="AP49" s="245" t="n">
        <v>0</v>
      </c>
      <c r="AQ49" s="245" t="n">
        <v>0</v>
      </c>
      <c r="AR49" s="245" t="n">
        <v>0</v>
      </c>
      <c r="AS49" s="245" t="n">
        <v>0</v>
      </c>
      <c r="AT49" s="245" t="n">
        <v>0</v>
      </c>
      <c r="AU49" s="244" t="n">
        <v>0</v>
      </c>
      <c r="AV49" s="244" t="n">
        <v>0</v>
      </c>
      <c r="AW49" s="244" t="n">
        <v>0</v>
      </c>
      <c r="AX49" s="244" t="n">
        <v>0</v>
      </c>
      <c r="AY49" s="244" t="n">
        <v>0</v>
      </c>
      <c r="AZ49" s="244" t="n">
        <v>0</v>
      </c>
      <c r="BA49" s="244" t="n">
        <v>0</v>
      </c>
      <c r="BB49" s="244" t="n">
        <v>0</v>
      </c>
      <c r="BC49" s="244" t="n">
        <v>0</v>
      </c>
      <c r="BD49" s="244" t="n">
        <v>0</v>
      </c>
      <c r="BE49" s="244" t="n">
        <v>0</v>
      </c>
      <c r="BF49" s="244" t="n">
        <v>0</v>
      </c>
      <c r="BG49" s="244" t="n">
        <v>0</v>
      </c>
      <c r="BH49" s="244" t="n">
        <v>0</v>
      </c>
      <c r="BI49" s="244" t="n">
        <v>0</v>
      </c>
      <c r="BJ49" s="244" t="n">
        <v>0</v>
      </c>
      <c r="BK49" s="244" t="n">
        <v>0</v>
      </c>
      <c r="BL49" s="244" t="n">
        <v>0</v>
      </c>
      <c r="BM49" s="244" t="n">
        <v>0</v>
      </c>
      <c r="BN49" s="244" t="n">
        <v>0</v>
      </c>
      <c r="BO49" s="244" t="n">
        <v>0</v>
      </c>
      <c r="BP49" s="244" t="n">
        <v>0</v>
      </c>
      <c r="BQ49" s="244" t="n">
        <v>0</v>
      </c>
      <c r="BR49" s="244" t="n">
        <v>0</v>
      </c>
      <c r="BS49" s="244" t="n">
        <v>0</v>
      </c>
      <c r="BT49" s="244" t="n">
        <v>0</v>
      </c>
      <c r="BU49" s="244" t="n">
        <v>0</v>
      </c>
      <c r="BV49" s="244" t="n">
        <v>0</v>
      </c>
      <c r="BW49" s="244" t="n">
        <v>0</v>
      </c>
      <c r="BX49" s="244" t="n">
        <v>0</v>
      </c>
      <c r="BY49" s="244" t="n">
        <v>0</v>
      </c>
      <c r="BZ49" s="244" t="n">
        <v>0</v>
      </c>
      <c r="CA49" s="244" t="n">
        <v>0</v>
      </c>
      <c r="CB49" s="244" t="n">
        <v>0</v>
      </c>
      <c r="CC49" s="244" t="n">
        <v>0</v>
      </c>
      <c r="CD49" s="244" t="n">
        <v>0</v>
      </c>
      <c r="CE49" s="244" t="n">
        <v>0</v>
      </c>
      <c r="CF49" s="244" t="n">
        <v>0</v>
      </c>
      <c r="CG49" s="244" t="n">
        <v>0</v>
      </c>
      <c r="CH49" s="244" t="n">
        <v>0</v>
      </c>
      <c r="CI49" s="244" t="n">
        <v>0</v>
      </c>
      <c r="CJ49" s="244" t="n">
        <v>0</v>
      </c>
      <c r="CK49" s="244" t="n">
        <v>0</v>
      </c>
      <c r="CL49" s="244" t="n">
        <v>0</v>
      </c>
      <c r="CM49" s="244" t="n">
        <v>0</v>
      </c>
      <c r="CN49" s="244" t="n">
        <v>0</v>
      </c>
      <c r="CO49" s="244" t="n">
        <v>0</v>
      </c>
      <c r="CP49" s="244" t="n">
        <v>0</v>
      </c>
      <c r="CQ49" s="244" t="n">
        <v>0</v>
      </c>
      <c r="CR49" s="323" t="n">
        <v>0</v>
      </c>
      <c r="CS49" s="244" t="n">
        <v>0</v>
      </c>
      <c r="CT49" s="244" t="n">
        <v>0</v>
      </c>
      <c r="CU49" s="244" t="n">
        <v>0</v>
      </c>
      <c r="CV49" s="244" t="n">
        <v>0</v>
      </c>
      <c r="CW49" s="244" t="n">
        <v>0</v>
      </c>
    </row>
    <row r="50" hidden="1" ht="13.15" customFormat="1" customHeight="1" s="315">
      <c r="A50" s="20" t="n"/>
      <c r="B50" s="398" t="n"/>
      <c r="C50" s="69" t="inlineStr">
        <is>
          <t>Estimated Monthly Premium</t>
        </is>
      </c>
      <c r="D50" s="94">
        <f>SUM(D45:D49)</f>
        <v/>
      </c>
      <c r="E50" s="401">
        <f>SUMPRODUCT(E45:E49,$D45:$D49)</f>
        <v/>
      </c>
      <c r="F50" s="401">
        <f>SUMPRODUCT(F45:F49,$D45:$D49)</f>
        <v/>
      </c>
      <c r="G50" s="401">
        <f>SUMPRODUCT(G45:G49,$D45:$D49)</f>
        <v/>
      </c>
      <c r="H50" s="402" t="n"/>
      <c r="I50" s="402" t="n"/>
      <c r="K50" s="94">
        <f>SUM(K45:K49)</f>
        <v/>
      </c>
      <c r="L50" s="94">
        <f>SUM(L45:L49)</f>
        <v/>
      </c>
      <c r="M50" s="94">
        <f>SUM(M45:M49)</f>
        <v/>
      </c>
      <c r="N50" s="94">
        <f>SUM(N45:N49)</f>
        <v/>
      </c>
      <c r="O50" s="94">
        <f>SUM(O45:O49)</f>
        <v/>
      </c>
      <c r="P50" s="94">
        <f>SUM(P45:P49)</f>
        <v/>
      </c>
      <c r="Q50" s="94">
        <f>SUM(Q45:Q49)</f>
        <v/>
      </c>
      <c r="R50" s="94">
        <f>SUM(R45:R49)</f>
        <v/>
      </c>
      <c r="S50" s="94">
        <f>SUM(S45:S49)</f>
        <v/>
      </c>
      <c r="T50" s="94">
        <f>SUM(T45:T49)</f>
        <v/>
      </c>
      <c r="U50" s="94">
        <f>SUM(U45:U49)</f>
        <v/>
      </c>
      <c r="V50" s="94">
        <f>SUM(V45:V49)</f>
        <v/>
      </c>
      <c r="W50" s="94">
        <f>SUM(W45:W49)</f>
        <v/>
      </c>
      <c r="X50" s="94">
        <f>SUM(X45:X49)</f>
        <v/>
      </c>
      <c r="Y50" s="94">
        <f>SUM(Y45:Y49)</f>
        <v/>
      </c>
      <c r="Z50" s="94">
        <f>SUM(Z45:Z49)</f>
        <v/>
      </c>
      <c r="AA50" s="94">
        <f>SUM(AA45:AA49)</f>
        <v/>
      </c>
      <c r="AB50" s="94">
        <f>SUM(AB45:AB49)</f>
        <v/>
      </c>
      <c r="AC50" s="94">
        <f>SUM(AC45:AC49)</f>
        <v/>
      </c>
      <c r="AD50" s="94">
        <f>SUM(AD45:AD49)</f>
        <v/>
      </c>
      <c r="AE50" s="94">
        <f>SUM(AE45:AE49)</f>
        <v/>
      </c>
      <c r="AF50" s="94">
        <f>SUM(AF45:AF49)</f>
        <v/>
      </c>
      <c r="AG50" s="94">
        <f>SUM(AG45:AG49)</f>
        <v/>
      </c>
      <c r="AH50" s="94">
        <f>SUM(AH45:AH49)</f>
        <v/>
      </c>
      <c r="AI50" s="94">
        <f>SUM(AI45:AI49)</f>
        <v/>
      </c>
      <c r="AJ50" s="94">
        <f>SUM(AJ45:AJ49)</f>
        <v/>
      </c>
      <c r="AK50" s="94">
        <f>SUM(AK45:AK49)</f>
        <v/>
      </c>
      <c r="AL50" s="94">
        <f>SUM(AL45:AL49)</f>
        <v/>
      </c>
      <c r="AM50" s="94">
        <f>SUM(AM45:AM49)</f>
        <v/>
      </c>
      <c r="AN50" s="94">
        <f>SUM(AN45:AN49)</f>
        <v/>
      </c>
      <c r="AO50" s="94">
        <f>SUM(AO45:AO49)</f>
        <v/>
      </c>
      <c r="AP50" s="94">
        <f>SUM(AP45:AP49)</f>
        <v/>
      </c>
      <c r="AQ50" s="94">
        <f>SUM(AQ45:AQ49)</f>
        <v/>
      </c>
      <c r="AR50" s="94">
        <f>SUM(AR45:AR49)</f>
        <v/>
      </c>
      <c r="AS50" s="94">
        <f>SUM(AS45:AS49)</f>
        <v/>
      </c>
      <c r="AT50" s="94">
        <f>SUM(AT45:AT49)</f>
        <v/>
      </c>
      <c r="AU50" s="94">
        <f>SUM(AU45:AU49)</f>
        <v/>
      </c>
      <c r="AV50" s="94">
        <f>SUM(AV45:AV49)</f>
        <v/>
      </c>
      <c r="AW50" s="94">
        <f>SUM(AW45:AW49)</f>
        <v/>
      </c>
      <c r="AX50" s="94">
        <f>SUM(AX45:AX49)</f>
        <v/>
      </c>
      <c r="AY50" s="94">
        <f>SUM(AY45:AY49)</f>
        <v/>
      </c>
      <c r="AZ50" s="94">
        <f>SUM(AZ45:AZ49)</f>
        <v/>
      </c>
      <c r="BA50" s="94">
        <f>SUM(BA45:BA49)</f>
        <v/>
      </c>
      <c r="BB50" s="94">
        <f>SUM(BB45:BB49)</f>
        <v/>
      </c>
      <c r="BC50" s="94">
        <f>SUM(BC45:BC49)</f>
        <v/>
      </c>
      <c r="BD50" s="94">
        <f>SUM(BD45:BD49)</f>
        <v/>
      </c>
      <c r="BE50" s="94">
        <f>SUM(BE45:BE49)</f>
        <v/>
      </c>
      <c r="BF50" s="94">
        <f>SUM(BF45:BF49)</f>
        <v/>
      </c>
      <c r="BG50" s="94">
        <f>SUM(BG45:BG49)</f>
        <v/>
      </c>
      <c r="BH50" s="94">
        <f>SUM(BH45:BH49)</f>
        <v/>
      </c>
      <c r="BI50" s="94">
        <f>SUM(BI45:BI49)</f>
        <v/>
      </c>
      <c r="BJ50" s="94">
        <f>SUM(BJ45:BJ49)</f>
        <v/>
      </c>
      <c r="BK50" s="94">
        <f>SUM(BK45:BK49)</f>
        <v/>
      </c>
      <c r="BL50" s="94">
        <f>SUM(BL45:BL49)</f>
        <v/>
      </c>
      <c r="BM50" s="94">
        <f>SUM(BM45:BM49)</f>
        <v/>
      </c>
      <c r="BN50" s="94">
        <f>SUM(BN45:BN49)</f>
        <v/>
      </c>
      <c r="BO50" s="94">
        <f>SUM(BO45:BO49)</f>
        <v/>
      </c>
      <c r="BP50" s="94">
        <f>SUM(BP45:BP49)</f>
        <v/>
      </c>
      <c r="BQ50" s="94">
        <f>SUM(BQ45:BQ49)</f>
        <v/>
      </c>
      <c r="BR50" s="94">
        <f>SUM(BR45:BR49)</f>
        <v/>
      </c>
      <c r="BS50" s="94">
        <f>SUM(BS45:BS49)</f>
        <v/>
      </c>
      <c r="BT50" s="94">
        <f>SUM(BT45:BT49)</f>
        <v/>
      </c>
      <c r="BU50" s="94">
        <f>SUM(BU45:BU49)</f>
        <v/>
      </c>
      <c r="BV50" s="94">
        <f>SUM(BV45:BV49)</f>
        <v/>
      </c>
      <c r="BW50" s="94">
        <f>SUM(BW45:BW49)</f>
        <v/>
      </c>
      <c r="BX50" s="94">
        <f>SUM(BX45:BX49)</f>
        <v/>
      </c>
      <c r="BY50" s="94">
        <f>SUM(BY45:BY49)</f>
        <v/>
      </c>
      <c r="BZ50" s="94">
        <f>SUM(BZ45:BZ49)</f>
        <v/>
      </c>
      <c r="CA50" s="94">
        <f>SUM(CA45:CA49)</f>
        <v/>
      </c>
      <c r="CB50" s="94">
        <f>SUM(CB45:CB49)</f>
        <v/>
      </c>
      <c r="CC50" s="94">
        <f>SUM(CC45:CC49)</f>
        <v/>
      </c>
      <c r="CD50" s="94">
        <f>SUM(CD45:CD49)</f>
        <v/>
      </c>
      <c r="CE50" s="94">
        <f>SUM(CE45:CE49)</f>
        <v/>
      </c>
      <c r="CF50" s="94">
        <f>SUM(CF45:CF49)</f>
        <v/>
      </c>
      <c r="CG50" s="94">
        <f>SUM(CG45:CG49)</f>
        <v/>
      </c>
      <c r="CH50" s="94">
        <f>SUM(CH45:CH49)</f>
        <v/>
      </c>
      <c r="CI50" s="94">
        <f>SUM(CI45:CI49)</f>
        <v/>
      </c>
      <c r="CJ50" s="94">
        <f>SUM(CJ45:CJ49)</f>
        <v/>
      </c>
      <c r="CK50" s="94">
        <f>SUM(CK45:CK49)</f>
        <v/>
      </c>
      <c r="CL50" s="94">
        <f>SUM(CL45:CL49)</f>
        <v/>
      </c>
      <c r="CM50" s="94">
        <f>SUM(CM45:CM49)</f>
        <v/>
      </c>
      <c r="CN50" s="94">
        <f>SUM(CN45:CN49)</f>
        <v/>
      </c>
      <c r="CO50" s="94">
        <f>SUM(CO45:CO49)</f>
        <v/>
      </c>
      <c r="CP50" s="94">
        <f>SUM(CP45:CP49)</f>
        <v/>
      </c>
      <c r="CQ50" s="94">
        <f>SUM(CQ45:CQ49)</f>
        <v/>
      </c>
      <c r="CR50" s="94" t="n">
        <v>0</v>
      </c>
      <c r="CS50" s="94">
        <f>SUM(CS45:CS49)</f>
        <v/>
      </c>
      <c r="CT50" s="94">
        <f>SUM(CT45:CT49)</f>
        <v/>
      </c>
      <c r="CU50" s="94">
        <f>SUM(CU45:CU49)</f>
        <v/>
      </c>
      <c r="CV50" s="94">
        <f>SUM(CV45:CV49)</f>
        <v/>
      </c>
      <c r="CW50" s="94">
        <f>SUM(CW45:CW49)</f>
        <v/>
      </c>
    </row>
    <row r="51" hidden="1" ht="13.15" customFormat="1" customHeight="1" s="315">
      <c r="A51" s="20" t="n"/>
      <c r="B51" s="398" t="n"/>
      <c r="C51" s="12" t="n"/>
      <c r="D51" s="12" t="n"/>
      <c r="E51" s="403" t="n"/>
      <c r="F51" s="403" t="n"/>
      <c r="G51" s="403" t="n"/>
      <c r="H51" s="404" t="n"/>
      <c r="I51" s="404" t="n"/>
      <c r="K51" s="112" t="n"/>
      <c r="L51" s="112" t="n"/>
      <c r="M51" s="112" t="n"/>
      <c r="N51" s="112" t="n"/>
      <c r="O51" s="112" t="n"/>
      <c r="P51" s="112" t="n"/>
      <c r="Q51" s="112" t="n"/>
      <c r="R51" s="112" t="n"/>
      <c r="S51" s="112" t="n"/>
      <c r="T51" s="112" t="n"/>
      <c r="U51" s="112" t="n"/>
      <c r="V51" s="112" t="n"/>
      <c r="W51" s="112" t="n"/>
      <c r="X51" s="112" t="n"/>
      <c r="Y51" s="112" t="n"/>
      <c r="Z51" s="112" t="n"/>
      <c r="AA51" s="112" t="n"/>
      <c r="AB51" s="112" t="n"/>
      <c r="AC51" s="112" t="n"/>
      <c r="AD51" s="112" t="n"/>
      <c r="AE51" s="112" t="n"/>
      <c r="AF51" s="112" t="n"/>
      <c r="AG51" s="112" t="n"/>
      <c r="AH51" s="112" t="n"/>
      <c r="AI51" s="112" t="n"/>
      <c r="AJ51" s="112" t="n"/>
      <c r="AK51" s="112" t="n"/>
      <c r="AL51" s="112" t="n"/>
      <c r="AM51" s="112" t="n"/>
      <c r="AN51" s="112" t="n"/>
      <c r="AO51" s="112" t="n"/>
      <c r="AP51" s="112" t="n"/>
      <c r="AQ51" s="112" t="n"/>
      <c r="AR51" s="112" t="n"/>
      <c r="AS51" s="12" t="n"/>
      <c r="AT51" s="12" t="n"/>
      <c r="AU51" s="12" t="n"/>
      <c r="AV51" s="12" t="n"/>
      <c r="AW51" s="12" t="n"/>
      <c r="AX51" s="12" t="n"/>
      <c r="AY51" s="12" t="n"/>
      <c r="AZ51" s="12" t="n"/>
      <c r="BA51" s="12" t="n"/>
      <c r="BB51" s="12" t="n"/>
      <c r="BC51" s="12" t="n"/>
      <c r="BD51" s="12" t="n"/>
      <c r="BE51" s="12" t="n"/>
      <c r="BF51" s="12" t="n"/>
      <c r="BG51" s="12" t="n"/>
      <c r="BH51" s="12" t="n"/>
      <c r="BI51" s="12" t="n"/>
      <c r="BJ51" s="12" t="n"/>
      <c r="BK51" s="12" t="n"/>
      <c r="BL51" s="12" t="n"/>
      <c r="BM51" s="12" t="n"/>
      <c r="BN51" s="12" t="n"/>
      <c r="BO51" s="12" t="n"/>
      <c r="BP51" s="12" t="n"/>
      <c r="BQ51" s="12" t="n"/>
      <c r="BR51" s="12" t="n"/>
      <c r="BS51" s="12" t="n"/>
      <c r="BT51" s="12" t="n"/>
      <c r="BU51" s="12" t="n"/>
      <c r="BV51" s="12" t="n"/>
      <c r="BW51" s="12" t="n"/>
      <c r="BX51" s="12" t="n"/>
      <c r="BY51" s="12" t="n"/>
      <c r="BZ51" s="12" t="n"/>
      <c r="CA51" s="12" t="n"/>
      <c r="CB51" s="12" t="n"/>
      <c r="CC51" s="12" t="n"/>
      <c r="CD51" s="12" t="n"/>
      <c r="CE51" s="12" t="n"/>
      <c r="CF51" s="12" t="n"/>
      <c r="CG51" s="12" t="n"/>
      <c r="CH51" s="12" t="n"/>
      <c r="CI51" s="12" t="n"/>
      <c r="CJ51" s="12" t="n"/>
      <c r="CK51" s="12" t="n"/>
      <c r="CL51" s="12" t="n"/>
      <c r="CM51" s="12" t="n"/>
      <c r="CN51" s="12" t="n"/>
      <c r="CO51" s="12" t="n"/>
      <c r="CP51" s="12" t="n"/>
      <c r="CQ51" s="12" t="n"/>
      <c r="CR51" s="12" t="n"/>
      <c r="CS51" s="12" t="n"/>
      <c r="CT51" s="12" t="n"/>
      <c r="CU51" s="12" t="n"/>
      <c r="CV51" s="12" t="n"/>
      <c r="CW51" s="12" t="n"/>
    </row>
    <row r="52" hidden="1" ht="13.15" customFormat="1" customHeight="1" s="315">
      <c r="A52" s="64" t="inlineStr">
        <is>
          <t>PRIME SEIU-UHW PPO LOW OPTION PLAN- RX 2 (Self-Insured)</t>
        </is>
      </c>
      <c r="B52" s="394">
        <f>B17</f>
        <v/>
      </c>
      <c r="C52" s="246" t="inlineStr">
        <is>
          <t>EE</t>
        </is>
      </c>
      <c r="D52" s="244" t="n">
        <v>0</v>
      </c>
      <c r="E52" s="395" t="n"/>
      <c r="F52" s="396" t="n"/>
      <c r="G52" s="396" t="n"/>
      <c r="H52" s="397" t="n"/>
      <c r="I52" s="397" t="n"/>
      <c r="K52" s="244" t="n">
        <v>6</v>
      </c>
      <c r="L52" s="244" t="n">
        <v>6</v>
      </c>
      <c r="M52" s="244" t="n">
        <v>5</v>
      </c>
      <c r="N52" s="244" t="n">
        <v>6</v>
      </c>
      <c r="O52" s="244" t="n">
        <v>6</v>
      </c>
      <c r="P52" s="244" t="n">
        <v>8</v>
      </c>
      <c r="Q52" s="244" t="n">
        <v>7</v>
      </c>
      <c r="R52" s="244" t="n">
        <v>7</v>
      </c>
      <c r="S52" s="244" t="n">
        <v>7</v>
      </c>
      <c r="T52" s="244" t="n">
        <v>7</v>
      </c>
      <c r="U52" s="244" t="n">
        <v>7</v>
      </c>
      <c r="V52" s="244" t="n">
        <v>8</v>
      </c>
      <c r="W52" s="244" t="n">
        <v>12</v>
      </c>
      <c r="X52" s="244" t="n">
        <v>12</v>
      </c>
      <c r="Y52" s="244" t="n">
        <v>12</v>
      </c>
      <c r="Z52" s="244" t="n">
        <v>11</v>
      </c>
      <c r="AA52" s="244" t="n">
        <v>11</v>
      </c>
      <c r="AB52" s="244" t="n">
        <v>11</v>
      </c>
      <c r="AC52" s="244" t="n">
        <v>10</v>
      </c>
      <c r="AD52" s="244" t="n">
        <v>10</v>
      </c>
      <c r="AE52" s="244" t="n">
        <v>10</v>
      </c>
      <c r="AF52" s="244" t="n">
        <v>10</v>
      </c>
      <c r="AG52" s="244" t="n">
        <v>9</v>
      </c>
      <c r="AH52" s="244" t="n">
        <v>8</v>
      </c>
      <c r="AI52" s="244" t="n">
        <v>1</v>
      </c>
      <c r="AJ52" s="244" t="n">
        <v>1</v>
      </c>
      <c r="AK52" s="244" t="n">
        <v>1</v>
      </c>
      <c r="AL52" s="244" t="n">
        <v>1</v>
      </c>
      <c r="AM52" s="244" t="n">
        <v>1</v>
      </c>
      <c r="AN52" s="244" t="n">
        <v>1</v>
      </c>
      <c r="AO52" s="244" t="n">
        <v>0</v>
      </c>
      <c r="AP52" s="244" t="n">
        <v>0</v>
      </c>
      <c r="AQ52" s="244" t="n">
        <v>0</v>
      </c>
      <c r="AR52" s="244" t="n">
        <v>0</v>
      </c>
      <c r="AS52" s="244" t="n">
        <v>1</v>
      </c>
      <c r="AT52" s="244" t="n">
        <v>1</v>
      </c>
      <c r="AU52" s="244" t="n">
        <v>0</v>
      </c>
      <c r="AV52" s="244" t="n">
        <v>0</v>
      </c>
      <c r="AW52" s="244" t="n">
        <v>0</v>
      </c>
      <c r="AX52" s="244" t="n">
        <v>0</v>
      </c>
      <c r="AY52" s="244" t="n">
        <v>0</v>
      </c>
      <c r="AZ52" s="244" t="n">
        <v>0</v>
      </c>
      <c r="BA52" s="244" t="n">
        <v>0</v>
      </c>
      <c r="BB52" s="244" t="n">
        <v>0</v>
      </c>
      <c r="BC52" s="244" t="n">
        <v>0</v>
      </c>
      <c r="BD52" s="244" t="n">
        <v>0</v>
      </c>
      <c r="BE52" s="244" t="n">
        <v>0</v>
      </c>
      <c r="BF52" s="244" t="n">
        <v>0</v>
      </c>
      <c r="BG52" s="244" t="n">
        <v>0</v>
      </c>
      <c r="BH52" s="244" t="n">
        <v>0</v>
      </c>
      <c r="BI52" s="244" t="n">
        <v>0</v>
      </c>
      <c r="BJ52" s="244" t="n">
        <v>0</v>
      </c>
      <c r="BK52" s="244" t="n">
        <v>0</v>
      </c>
      <c r="BL52" s="244" t="n">
        <v>0</v>
      </c>
      <c r="BM52" s="244" t="n">
        <v>0</v>
      </c>
      <c r="BN52" s="244" t="n">
        <v>0</v>
      </c>
      <c r="BO52" s="244" t="n">
        <v>0</v>
      </c>
      <c r="BP52" s="244" t="n">
        <v>0</v>
      </c>
      <c r="BQ52" s="244" t="n">
        <v>0</v>
      </c>
      <c r="BR52" s="244" t="n">
        <v>0</v>
      </c>
      <c r="BS52" s="244" t="n">
        <v>0</v>
      </c>
      <c r="BT52" s="244" t="n">
        <v>0</v>
      </c>
      <c r="BU52" s="244" t="n">
        <v>0</v>
      </c>
      <c r="BV52" s="244" t="n">
        <v>0</v>
      </c>
      <c r="BW52" s="244" t="n">
        <v>0</v>
      </c>
      <c r="BX52" s="244" t="n">
        <v>0</v>
      </c>
      <c r="BY52" s="244" t="n">
        <v>0</v>
      </c>
      <c r="BZ52" s="244" t="n">
        <v>0</v>
      </c>
      <c r="CA52" s="244" t="n">
        <v>0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323" t="n">
        <v>0</v>
      </c>
      <c r="CS52" s="244" t="n">
        <v>0</v>
      </c>
      <c r="CT52" s="244" t="n">
        <v>0</v>
      </c>
      <c r="CU52" s="244" t="n">
        <v>0</v>
      </c>
      <c r="CV52" s="244" t="n">
        <v>0</v>
      </c>
      <c r="CW52" s="244" t="n">
        <v>0</v>
      </c>
    </row>
    <row r="53" hidden="1" ht="13.15" customFormat="1" customHeight="1" s="315">
      <c r="A53" s="22" t="n"/>
      <c r="B53" s="398" t="n"/>
      <c r="C53" s="246" t="inlineStr">
        <is>
          <t>EE &amp; Spouse</t>
        </is>
      </c>
      <c r="D53" s="244" t="n">
        <v>0</v>
      </c>
      <c r="E53" s="395" t="n"/>
      <c r="F53" s="396" t="n"/>
      <c r="G53" s="396" t="n"/>
      <c r="H53" s="397" t="n"/>
      <c r="I53" s="397" t="n"/>
      <c r="K53" s="244" t="n">
        <v>5</v>
      </c>
      <c r="L53" s="244" t="n">
        <v>5</v>
      </c>
      <c r="M53" s="244" t="n">
        <v>4</v>
      </c>
      <c r="N53" s="244" t="n">
        <v>4</v>
      </c>
      <c r="O53" s="244" t="n">
        <v>4</v>
      </c>
      <c r="P53" s="244" t="n">
        <v>4</v>
      </c>
      <c r="Q53" s="244" t="n">
        <v>4</v>
      </c>
      <c r="R53" s="244" t="n">
        <v>4</v>
      </c>
      <c r="S53" s="244" t="n">
        <v>4</v>
      </c>
      <c r="T53" s="244" t="n">
        <v>4</v>
      </c>
      <c r="U53" s="244" t="n">
        <v>4</v>
      </c>
      <c r="V53" s="244" t="n">
        <v>4</v>
      </c>
      <c r="W53" s="244" t="n">
        <v>1</v>
      </c>
      <c r="X53" s="244" t="n">
        <v>1</v>
      </c>
      <c r="Y53" s="244" t="n">
        <v>1</v>
      </c>
      <c r="Z53" s="244" t="n">
        <v>1</v>
      </c>
      <c r="AA53" s="244" t="n">
        <v>1</v>
      </c>
      <c r="AB53" s="244" t="n">
        <v>1</v>
      </c>
      <c r="AC53" s="244" t="n">
        <v>1</v>
      </c>
      <c r="AD53" s="244" t="n">
        <v>1</v>
      </c>
      <c r="AE53" s="244" t="n">
        <v>1</v>
      </c>
      <c r="AF53" s="244" t="n">
        <v>1</v>
      </c>
      <c r="AG53" s="244" t="n">
        <v>1</v>
      </c>
      <c r="AH53" s="244" t="n">
        <v>1</v>
      </c>
      <c r="AI53" s="244" t="n">
        <v>1</v>
      </c>
      <c r="AJ53" s="244" t="n">
        <v>1</v>
      </c>
      <c r="AK53" s="244" t="n">
        <v>1</v>
      </c>
      <c r="AL53" s="244" t="n">
        <v>1</v>
      </c>
      <c r="AM53" s="244" t="n">
        <v>1</v>
      </c>
      <c r="AN53" s="244" t="n">
        <v>1</v>
      </c>
      <c r="AO53" s="244" t="n">
        <v>1</v>
      </c>
      <c r="AP53" s="244" t="n">
        <v>1</v>
      </c>
      <c r="AQ53" s="244" t="n">
        <v>1</v>
      </c>
      <c r="AR53" s="244" t="n">
        <v>1</v>
      </c>
      <c r="AS53" s="244" t="n">
        <v>1</v>
      </c>
      <c r="AT53" s="244" t="n">
        <v>1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323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idden="1" ht="13.15" customFormat="1" customHeight="1" s="315">
      <c r="A54" s="22" t="n"/>
      <c r="B54" s="398" t="n"/>
      <c r="C54" s="246" t="inlineStr">
        <is>
          <t>EE &amp; Child</t>
        </is>
      </c>
      <c r="D54" s="244" t="n">
        <v>0</v>
      </c>
      <c r="E54" s="395" t="n"/>
      <c r="F54" s="396" t="n"/>
      <c r="G54" s="396" t="n"/>
      <c r="H54" s="397" t="n"/>
      <c r="I54" s="397" t="n"/>
      <c r="J54" s="117" t="n"/>
      <c r="K54" s="244" t="n">
        <v>0</v>
      </c>
      <c r="L54" s="244" t="n">
        <v>0</v>
      </c>
      <c r="M54" s="244" t="n">
        <v>0</v>
      </c>
      <c r="N54" s="244" t="n">
        <v>0</v>
      </c>
      <c r="O54" s="244" t="n">
        <v>0</v>
      </c>
      <c r="P54" s="244" t="n">
        <v>0</v>
      </c>
      <c r="Q54" s="244" t="n">
        <v>0</v>
      </c>
      <c r="R54" s="244" t="n">
        <v>0</v>
      </c>
      <c r="S54" s="244" t="n">
        <v>0</v>
      </c>
      <c r="T54" s="244" t="n">
        <v>0</v>
      </c>
      <c r="U54" s="244" t="n">
        <v>0</v>
      </c>
      <c r="V54" s="244" t="n">
        <v>0</v>
      </c>
      <c r="W54" s="244" t="n">
        <v>0</v>
      </c>
      <c r="X54" s="244" t="n">
        <v>0</v>
      </c>
      <c r="Y54" s="244" t="n">
        <v>0</v>
      </c>
      <c r="Z54" s="244" t="n">
        <v>0</v>
      </c>
      <c r="AA54" s="244" t="n">
        <v>0</v>
      </c>
      <c r="AB54" s="244" t="n">
        <v>0</v>
      </c>
      <c r="AC54" s="244" t="n">
        <v>0</v>
      </c>
      <c r="AD54" s="244" t="n">
        <v>0</v>
      </c>
      <c r="AE54" s="244" t="n">
        <v>0</v>
      </c>
      <c r="AF54" s="244" t="n">
        <v>0</v>
      </c>
      <c r="AG54" s="244" t="n">
        <v>0</v>
      </c>
      <c r="AH54" s="244" t="n">
        <v>0</v>
      </c>
      <c r="AI54" s="244" t="n">
        <v>0</v>
      </c>
      <c r="AJ54" s="244" t="n">
        <v>0</v>
      </c>
      <c r="AK54" s="244" t="n">
        <v>0</v>
      </c>
      <c r="AL54" s="244" t="n">
        <v>0</v>
      </c>
      <c r="AM54" s="244" t="n">
        <v>0</v>
      </c>
      <c r="AN54" s="244" t="n">
        <v>0</v>
      </c>
      <c r="AO54" s="244" t="n">
        <v>0</v>
      </c>
      <c r="AP54" s="244" t="n">
        <v>0</v>
      </c>
      <c r="AQ54" s="244" t="n">
        <v>0</v>
      </c>
      <c r="AR54" s="244" t="n">
        <v>0</v>
      </c>
      <c r="AS54" s="244" t="n">
        <v>0</v>
      </c>
      <c r="AT54" s="244" t="n">
        <v>0</v>
      </c>
      <c r="AU54" s="244" t="n">
        <v>0</v>
      </c>
      <c r="AV54" s="244" t="n">
        <v>0</v>
      </c>
      <c r="AW54" s="244" t="n">
        <v>0</v>
      </c>
      <c r="AX54" s="244" t="n">
        <v>0</v>
      </c>
      <c r="AY54" s="244" t="n">
        <v>0</v>
      </c>
      <c r="AZ54" s="244" t="n">
        <v>0</v>
      </c>
      <c r="BA54" s="244" t="n">
        <v>0</v>
      </c>
      <c r="BB54" s="244" t="n">
        <v>0</v>
      </c>
      <c r="BC54" s="244" t="n">
        <v>0</v>
      </c>
      <c r="BD54" s="244" t="n">
        <v>0</v>
      </c>
      <c r="BE54" s="244" t="n">
        <v>0</v>
      </c>
      <c r="BF54" s="244" t="n">
        <v>0</v>
      </c>
      <c r="BG54" s="244" t="n">
        <v>0</v>
      </c>
      <c r="BH54" s="244" t="n">
        <v>0</v>
      </c>
      <c r="BI54" s="244" t="n">
        <v>0</v>
      </c>
      <c r="BJ54" s="244" t="n">
        <v>0</v>
      </c>
      <c r="BK54" s="244" t="n">
        <v>0</v>
      </c>
      <c r="BL54" s="244" t="n">
        <v>0</v>
      </c>
      <c r="BM54" s="244" t="n">
        <v>0</v>
      </c>
      <c r="BN54" s="244" t="n">
        <v>0</v>
      </c>
      <c r="BO54" s="244" t="n">
        <v>0</v>
      </c>
      <c r="BP54" s="244" t="n">
        <v>0</v>
      </c>
      <c r="BQ54" s="244" t="n">
        <v>0</v>
      </c>
      <c r="BR54" s="244" t="n">
        <v>0</v>
      </c>
      <c r="BS54" s="244" t="n">
        <v>0</v>
      </c>
      <c r="BT54" s="244" t="n">
        <v>0</v>
      </c>
      <c r="BU54" s="244" t="n">
        <v>0</v>
      </c>
      <c r="BV54" s="244" t="n">
        <v>0</v>
      </c>
      <c r="BW54" s="244" t="n">
        <v>0</v>
      </c>
      <c r="BX54" s="244" t="n">
        <v>0</v>
      </c>
      <c r="BY54" s="244" t="n">
        <v>0</v>
      </c>
      <c r="BZ54" s="244" t="n">
        <v>0</v>
      </c>
      <c r="CA54" s="244" t="n">
        <v>0</v>
      </c>
      <c r="CB54" s="244" t="n">
        <v>0</v>
      </c>
      <c r="CC54" s="244" t="n">
        <v>0</v>
      </c>
      <c r="CD54" s="244" t="n">
        <v>0</v>
      </c>
      <c r="CE54" s="244" t="n">
        <v>0</v>
      </c>
      <c r="CF54" s="244" t="n">
        <v>0</v>
      </c>
      <c r="CG54" s="244" t="n">
        <v>0</v>
      </c>
      <c r="CH54" s="244" t="n">
        <v>0</v>
      </c>
      <c r="CI54" s="244" t="n">
        <v>0</v>
      </c>
      <c r="CJ54" s="244" t="n">
        <v>0</v>
      </c>
      <c r="CK54" s="244" t="n">
        <v>0</v>
      </c>
      <c r="CL54" s="244" t="n">
        <v>0</v>
      </c>
      <c r="CM54" s="244" t="n">
        <v>0</v>
      </c>
      <c r="CN54" s="244" t="n">
        <v>0</v>
      </c>
      <c r="CO54" s="244" t="n">
        <v>0</v>
      </c>
      <c r="CP54" s="244" t="n">
        <v>0</v>
      </c>
      <c r="CQ54" s="244" t="n">
        <v>0</v>
      </c>
      <c r="CR54" s="323" t="n">
        <v>0</v>
      </c>
      <c r="CS54" s="244" t="n">
        <v>0</v>
      </c>
      <c r="CT54" s="244" t="n">
        <v>0</v>
      </c>
      <c r="CU54" s="244" t="n">
        <v>0</v>
      </c>
      <c r="CV54" s="244" t="n">
        <v>0</v>
      </c>
      <c r="CW54" s="244" t="n">
        <v>0</v>
      </c>
    </row>
    <row r="55" hidden="1" ht="13.15" customFormat="1" customHeight="1" s="315">
      <c r="A55" s="22" t="n"/>
      <c r="B55" s="398" t="n"/>
      <c r="C55" s="246" t="inlineStr">
        <is>
          <t>EE &amp; Children</t>
        </is>
      </c>
      <c r="D55" s="244" t="n">
        <v>0</v>
      </c>
      <c r="E55" s="395" t="n"/>
      <c r="F55" s="396" t="n"/>
      <c r="G55" s="396" t="n"/>
      <c r="H55" s="397" t="n"/>
      <c r="I55" s="397" t="n"/>
      <c r="J55" s="117" t="n"/>
      <c r="K55" s="244" t="n">
        <v>0</v>
      </c>
      <c r="L55" s="244" t="n">
        <v>0</v>
      </c>
      <c r="M55" s="244" t="n">
        <v>0</v>
      </c>
      <c r="N55" s="244" t="n">
        <v>0</v>
      </c>
      <c r="O55" s="244" t="n">
        <v>0</v>
      </c>
      <c r="P55" s="244" t="n">
        <v>0</v>
      </c>
      <c r="Q55" s="244" t="n">
        <v>0</v>
      </c>
      <c r="R55" s="244" t="n">
        <v>0</v>
      </c>
      <c r="S55" s="244" t="n">
        <v>0</v>
      </c>
      <c r="T55" s="244" t="n">
        <v>0</v>
      </c>
      <c r="U55" s="244" t="n">
        <v>0</v>
      </c>
      <c r="V55" s="244" t="n">
        <v>0</v>
      </c>
      <c r="W55" s="244" t="n">
        <v>0</v>
      </c>
      <c r="X55" s="244" t="n">
        <v>0</v>
      </c>
      <c r="Y55" s="244" t="n">
        <v>0</v>
      </c>
      <c r="Z55" s="244" t="n">
        <v>0</v>
      </c>
      <c r="AA55" s="244" t="n">
        <v>0</v>
      </c>
      <c r="AB55" s="244" t="n">
        <v>0</v>
      </c>
      <c r="AC55" s="244" t="n">
        <v>0</v>
      </c>
      <c r="AD55" s="244" t="n">
        <v>0</v>
      </c>
      <c r="AE55" s="244" t="n">
        <v>0</v>
      </c>
      <c r="AF55" s="244" t="n">
        <v>0</v>
      </c>
      <c r="AG55" s="244" t="n">
        <v>0</v>
      </c>
      <c r="AH55" s="244" t="n">
        <v>0</v>
      </c>
      <c r="AI55" s="244" t="n">
        <v>0</v>
      </c>
      <c r="AJ55" s="244" t="n">
        <v>0</v>
      </c>
      <c r="AK55" s="244" t="n">
        <v>0</v>
      </c>
      <c r="AL55" s="244" t="n">
        <v>0</v>
      </c>
      <c r="AM55" s="244" t="n">
        <v>0</v>
      </c>
      <c r="AN55" s="244" t="n">
        <v>0</v>
      </c>
      <c r="AO55" s="244" t="n">
        <v>0</v>
      </c>
      <c r="AP55" s="244" t="n">
        <v>0</v>
      </c>
      <c r="AQ55" s="244" t="n">
        <v>0</v>
      </c>
      <c r="AR55" s="244" t="n">
        <v>0</v>
      </c>
      <c r="AS55" s="244" t="n">
        <v>0</v>
      </c>
      <c r="AT55" s="244" t="n">
        <v>0</v>
      </c>
      <c r="AU55" s="244" t="n">
        <v>0</v>
      </c>
      <c r="AV55" s="244" t="n">
        <v>0</v>
      </c>
      <c r="AW55" s="244" t="n">
        <v>0</v>
      </c>
      <c r="AX55" s="244" t="n">
        <v>0</v>
      </c>
      <c r="AY55" s="244" t="n">
        <v>0</v>
      </c>
      <c r="AZ55" s="244" t="n">
        <v>0</v>
      </c>
      <c r="BA55" s="244" t="n">
        <v>0</v>
      </c>
      <c r="BB55" s="244" t="n">
        <v>0</v>
      </c>
      <c r="BC55" s="244" t="n">
        <v>0</v>
      </c>
      <c r="BD55" s="244" t="n">
        <v>0</v>
      </c>
      <c r="BE55" s="244" t="n">
        <v>0</v>
      </c>
      <c r="BF55" s="244" t="n">
        <v>0</v>
      </c>
      <c r="BG55" s="244" t="n">
        <v>0</v>
      </c>
      <c r="BH55" s="244" t="n">
        <v>0</v>
      </c>
      <c r="BI55" s="244" t="n">
        <v>0</v>
      </c>
      <c r="BJ55" s="244" t="n">
        <v>0</v>
      </c>
      <c r="BK55" s="244" t="n">
        <v>0</v>
      </c>
      <c r="BL55" s="244" t="n">
        <v>0</v>
      </c>
      <c r="BM55" s="244" t="n">
        <v>0</v>
      </c>
      <c r="BN55" s="244" t="n">
        <v>0</v>
      </c>
      <c r="BO55" s="244" t="n">
        <v>0</v>
      </c>
      <c r="BP55" s="244" t="n">
        <v>0</v>
      </c>
      <c r="BQ55" s="244" t="n">
        <v>0</v>
      </c>
      <c r="BR55" s="244" t="n">
        <v>0</v>
      </c>
      <c r="BS55" s="244" t="n">
        <v>0</v>
      </c>
      <c r="BT55" s="244" t="n">
        <v>0</v>
      </c>
      <c r="BU55" s="244" t="n">
        <v>0</v>
      </c>
      <c r="BV55" s="244" t="n">
        <v>0</v>
      </c>
      <c r="BW55" s="244" t="n">
        <v>0</v>
      </c>
      <c r="BX55" s="244" t="n">
        <v>0</v>
      </c>
      <c r="BY55" s="244" t="n">
        <v>0</v>
      </c>
      <c r="BZ55" s="244" t="n">
        <v>0</v>
      </c>
      <c r="CA55" s="244" t="n">
        <v>0</v>
      </c>
      <c r="CB55" s="244" t="n">
        <v>0</v>
      </c>
      <c r="CC55" s="244" t="n">
        <v>0</v>
      </c>
      <c r="CD55" s="244" t="n">
        <v>0</v>
      </c>
      <c r="CE55" s="244" t="n">
        <v>0</v>
      </c>
      <c r="CF55" s="244" t="n">
        <v>0</v>
      </c>
      <c r="CG55" s="244" t="n">
        <v>0</v>
      </c>
      <c r="CH55" s="244" t="n">
        <v>0</v>
      </c>
      <c r="CI55" s="244" t="n">
        <v>0</v>
      </c>
      <c r="CJ55" s="244" t="n">
        <v>0</v>
      </c>
      <c r="CK55" s="244" t="n">
        <v>0</v>
      </c>
      <c r="CL55" s="244" t="n">
        <v>0</v>
      </c>
      <c r="CM55" s="244" t="n">
        <v>0</v>
      </c>
      <c r="CN55" s="244" t="n">
        <v>0</v>
      </c>
      <c r="CO55" s="244" t="n">
        <v>0</v>
      </c>
      <c r="CP55" s="244" t="n">
        <v>0</v>
      </c>
      <c r="CQ55" s="244" t="n">
        <v>0</v>
      </c>
      <c r="CR55" s="323" t="n">
        <v>0</v>
      </c>
      <c r="CS55" s="244" t="n">
        <v>0</v>
      </c>
      <c r="CT55" s="244" t="n">
        <v>0</v>
      </c>
      <c r="CU55" s="244" t="n">
        <v>0</v>
      </c>
      <c r="CV55" s="244" t="n">
        <v>0</v>
      </c>
      <c r="CW55" s="244" t="n">
        <v>0</v>
      </c>
    </row>
    <row r="56" hidden="1" ht="13.15" customFormat="1" customHeight="1" s="315">
      <c r="A56" s="20" t="n"/>
      <c r="B56" s="398" t="n"/>
      <c r="C56" s="246" t="inlineStr">
        <is>
          <t>EE &amp; Family</t>
        </is>
      </c>
      <c r="D56" s="245" t="n">
        <v>0</v>
      </c>
      <c r="E56" s="399" t="n"/>
      <c r="F56" s="400" t="n"/>
      <c r="G56" s="400" t="n"/>
      <c r="H56" s="408" t="n"/>
      <c r="I56" s="408" t="n"/>
      <c r="K56" s="245" t="n">
        <v>2</v>
      </c>
      <c r="L56" s="245" t="n">
        <v>2</v>
      </c>
      <c r="M56" s="245" t="n">
        <v>2</v>
      </c>
      <c r="N56" s="245" t="n">
        <v>2</v>
      </c>
      <c r="O56" s="245" t="n">
        <v>2</v>
      </c>
      <c r="P56" s="245" t="n">
        <v>2</v>
      </c>
      <c r="Q56" s="245" t="n">
        <v>2</v>
      </c>
      <c r="R56" s="245" t="n">
        <v>2</v>
      </c>
      <c r="S56" s="245" t="n">
        <v>2</v>
      </c>
      <c r="T56" s="245" t="n">
        <v>2</v>
      </c>
      <c r="U56" s="245" t="n">
        <v>2</v>
      </c>
      <c r="V56" s="245" t="n">
        <v>2</v>
      </c>
      <c r="W56" s="245" t="n">
        <v>2</v>
      </c>
      <c r="X56" s="245" t="n">
        <v>2</v>
      </c>
      <c r="Y56" s="245" t="n">
        <v>2</v>
      </c>
      <c r="Z56" s="245" t="n">
        <v>2</v>
      </c>
      <c r="AA56" s="245" t="n">
        <v>2</v>
      </c>
      <c r="AB56" s="245" t="n">
        <v>2</v>
      </c>
      <c r="AC56" s="245" t="n">
        <v>2</v>
      </c>
      <c r="AD56" s="245" t="n">
        <v>2</v>
      </c>
      <c r="AE56" s="245" t="n">
        <v>2</v>
      </c>
      <c r="AF56" s="245" t="n">
        <v>2</v>
      </c>
      <c r="AG56" s="245" t="n">
        <v>2</v>
      </c>
      <c r="AH56" s="245" t="n">
        <v>2</v>
      </c>
      <c r="AI56" s="245" t="n">
        <v>0</v>
      </c>
      <c r="AJ56" s="245" t="n">
        <v>0</v>
      </c>
      <c r="AK56" s="245" t="n">
        <v>0</v>
      </c>
      <c r="AL56" s="245" t="n">
        <v>0</v>
      </c>
      <c r="AM56" s="245" t="n">
        <v>0</v>
      </c>
      <c r="AN56" s="245" t="n">
        <v>0</v>
      </c>
      <c r="AO56" s="245" t="n">
        <v>0</v>
      </c>
      <c r="AP56" s="245" t="n">
        <v>0</v>
      </c>
      <c r="AQ56" s="245" t="n">
        <v>0</v>
      </c>
      <c r="AR56" s="245" t="n">
        <v>0</v>
      </c>
      <c r="AS56" s="245" t="n">
        <v>0</v>
      </c>
      <c r="AT56" s="245" t="n">
        <v>0</v>
      </c>
      <c r="AU56" s="245" t="n">
        <v>0</v>
      </c>
      <c r="AV56" s="245" t="n">
        <v>0</v>
      </c>
      <c r="AW56" s="245" t="n">
        <v>0</v>
      </c>
      <c r="AX56" s="245" t="n">
        <v>0</v>
      </c>
      <c r="AY56" s="245" t="n">
        <v>0</v>
      </c>
      <c r="AZ56" s="245" t="n">
        <v>0</v>
      </c>
      <c r="BA56" s="245" t="n">
        <v>0</v>
      </c>
      <c r="BB56" s="245" t="n">
        <v>0</v>
      </c>
      <c r="BC56" s="245" t="n">
        <v>0</v>
      </c>
      <c r="BD56" s="245" t="n">
        <v>0</v>
      </c>
      <c r="BE56" s="245" t="n">
        <v>0</v>
      </c>
      <c r="BF56" s="245" t="n">
        <v>0</v>
      </c>
      <c r="BG56" s="245" t="n">
        <v>0</v>
      </c>
      <c r="BH56" s="245" t="n">
        <v>0</v>
      </c>
      <c r="BI56" s="245" t="n">
        <v>0</v>
      </c>
      <c r="BJ56" s="245" t="n">
        <v>0</v>
      </c>
      <c r="BK56" s="245" t="n">
        <v>0</v>
      </c>
      <c r="BL56" s="245" t="n">
        <v>0</v>
      </c>
      <c r="BM56" s="245" t="n">
        <v>0</v>
      </c>
      <c r="BN56" s="245" t="n">
        <v>0</v>
      </c>
      <c r="BO56" s="245" t="n">
        <v>0</v>
      </c>
      <c r="BP56" s="245" t="n">
        <v>0</v>
      </c>
      <c r="BQ56" s="245" t="n">
        <v>0</v>
      </c>
      <c r="BR56" s="245" t="n">
        <v>0</v>
      </c>
      <c r="BS56" s="245" t="n">
        <v>0</v>
      </c>
      <c r="BT56" s="245" t="n">
        <v>0</v>
      </c>
      <c r="BU56" s="245" t="n">
        <v>0</v>
      </c>
      <c r="BV56" s="245" t="n">
        <v>0</v>
      </c>
      <c r="BW56" s="245" t="n">
        <v>0</v>
      </c>
      <c r="BX56" s="245" t="n">
        <v>0</v>
      </c>
      <c r="BY56" s="245" t="n">
        <v>0</v>
      </c>
      <c r="BZ56" s="245" t="n">
        <v>0</v>
      </c>
      <c r="CA56" s="245" t="n">
        <v>0</v>
      </c>
      <c r="CB56" s="245" t="n">
        <v>0</v>
      </c>
      <c r="CC56" s="245" t="n">
        <v>0</v>
      </c>
      <c r="CD56" s="245" t="n">
        <v>0</v>
      </c>
      <c r="CE56" s="245" t="n">
        <v>0</v>
      </c>
      <c r="CF56" s="245" t="n">
        <v>0</v>
      </c>
      <c r="CG56" s="245" t="n">
        <v>0</v>
      </c>
      <c r="CH56" s="245" t="n">
        <v>0</v>
      </c>
      <c r="CI56" s="245" t="n">
        <v>0</v>
      </c>
      <c r="CJ56" s="245" t="n">
        <v>0</v>
      </c>
      <c r="CK56" s="245" t="n">
        <v>0</v>
      </c>
      <c r="CL56" s="245" t="n">
        <v>0</v>
      </c>
      <c r="CM56" s="245" t="n">
        <v>0</v>
      </c>
      <c r="CN56" s="245" t="n">
        <v>0</v>
      </c>
      <c r="CO56" s="245" t="n">
        <v>0</v>
      </c>
      <c r="CP56" s="245" t="n">
        <v>0</v>
      </c>
      <c r="CQ56" s="245" t="n">
        <v>0</v>
      </c>
      <c r="CR56" s="324" t="n">
        <v>0</v>
      </c>
      <c r="CS56" s="245" t="n">
        <v>0</v>
      </c>
      <c r="CT56" s="245" t="n">
        <v>0</v>
      </c>
      <c r="CU56" s="245" t="n">
        <v>0</v>
      </c>
      <c r="CV56" s="245" t="n">
        <v>0</v>
      </c>
      <c r="CW56" s="245" t="n">
        <v>0</v>
      </c>
    </row>
    <row r="57" hidden="1" ht="13.15" customFormat="1" customHeight="1" s="315">
      <c r="A57" s="20" t="n"/>
      <c r="B57" s="398" t="n"/>
      <c r="C57" s="69" t="inlineStr">
        <is>
          <t>Estimated Monthly Premium</t>
        </is>
      </c>
      <c r="D57" s="94">
        <f>SUM(D52:D56)</f>
        <v/>
      </c>
      <c r="E57" s="401">
        <f>SUMPRODUCT(E52:E56,$D52:$D56)</f>
        <v/>
      </c>
      <c r="F57" s="401">
        <f>SUMPRODUCT(F52:F56,$D52:$D56)</f>
        <v/>
      </c>
      <c r="G57" s="401">
        <f>SUMPRODUCT(G52:G56,$D52:$D56)</f>
        <v/>
      </c>
      <c r="H57" s="402" t="n"/>
      <c r="I57" s="402" t="n"/>
      <c r="K57" s="94">
        <f>SUM(K52:K56)</f>
        <v/>
      </c>
      <c r="L57" s="94">
        <f>SUM(L52:L56)</f>
        <v/>
      </c>
      <c r="M57" s="94">
        <f>SUM(M52:M56)</f>
        <v/>
      </c>
      <c r="N57" s="94">
        <f>SUM(N52:N56)</f>
        <v/>
      </c>
      <c r="O57" s="94">
        <f>SUM(O52:O56)</f>
        <v/>
      </c>
      <c r="P57" s="94">
        <f>SUM(P52:P56)</f>
        <v/>
      </c>
      <c r="Q57" s="94">
        <f>SUM(Q52:Q56)</f>
        <v/>
      </c>
      <c r="R57" s="94">
        <f>SUM(R52:R56)</f>
        <v/>
      </c>
      <c r="S57" s="94">
        <f>SUM(S52:S56)</f>
        <v/>
      </c>
      <c r="T57" s="94">
        <f>SUM(T52:T56)</f>
        <v/>
      </c>
      <c r="U57" s="94">
        <f>SUM(U52:U56)</f>
        <v/>
      </c>
      <c r="V57" s="94">
        <f>SUM(V52:V56)</f>
        <v/>
      </c>
      <c r="W57" s="94">
        <f>SUM(W52:W56)</f>
        <v/>
      </c>
      <c r="X57" s="94">
        <f>SUM(X52:X56)</f>
        <v/>
      </c>
      <c r="Y57" s="94">
        <f>SUM(Y52:Y56)</f>
        <v/>
      </c>
      <c r="Z57" s="94">
        <f>SUM(Z52:Z56)</f>
        <v/>
      </c>
      <c r="AA57" s="94">
        <f>SUM(AA52:AA56)</f>
        <v/>
      </c>
      <c r="AB57" s="94">
        <f>SUM(AB52:AB56)</f>
        <v/>
      </c>
      <c r="AC57" s="94">
        <f>SUM(AC52:AC56)</f>
        <v/>
      </c>
      <c r="AD57" s="94">
        <f>SUM(AD52:AD56)</f>
        <v/>
      </c>
      <c r="AE57" s="94">
        <f>SUM(AE52:AE56)</f>
        <v/>
      </c>
      <c r="AF57" s="94">
        <f>SUM(AF52:AF56)</f>
        <v/>
      </c>
      <c r="AG57" s="94">
        <f>SUM(AG52:AG56)</f>
        <v/>
      </c>
      <c r="AH57" s="94">
        <f>SUM(AH52:AH56)</f>
        <v/>
      </c>
      <c r="AI57" s="94">
        <f>SUM(AI52:AI56)</f>
        <v/>
      </c>
      <c r="AJ57" s="94">
        <f>SUM(AJ52:AJ56)</f>
        <v/>
      </c>
      <c r="AK57" s="94">
        <f>SUM(AK52:AK56)</f>
        <v/>
      </c>
      <c r="AL57" s="94">
        <f>SUM(AL52:AL56)</f>
        <v/>
      </c>
      <c r="AM57" s="94">
        <f>SUM(AM52:AM56)</f>
        <v/>
      </c>
      <c r="AN57" s="94">
        <f>SUM(AN52:AN56)</f>
        <v/>
      </c>
      <c r="AO57" s="94">
        <f>SUM(AO52:AO56)</f>
        <v/>
      </c>
      <c r="AP57" s="94">
        <f>SUM(AP52:AP56)</f>
        <v/>
      </c>
      <c r="AQ57" s="94">
        <f>SUM(AQ52:AQ56)</f>
        <v/>
      </c>
      <c r="AR57" s="94">
        <f>SUM(AR52:AR56)</f>
        <v/>
      </c>
      <c r="AS57" s="94">
        <f>SUM(AS52:AS56)</f>
        <v/>
      </c>
      <c r="AT57" s="94">
        <f>SUM(AT52:AT56)</f>
        <v/>
      </c>
      <c r="AU57" s="94">
        <f>SUM(AU52:AU56)</f>
        <v/>
      </c>
      <c r="AV57" s="94">
        <f>SUM(AV52:AV56)</f>
        <v/>
      </c>
      <c r="AW57" s="94">
        <f>SUM(AW52:AW56)</f>
        <v/>
      </c>
      <c r="AX57" s="94">
        <f>SUM(AX52:AX56)</f>
        <v/>
      </c>
      <c r="AY57" s="94">
        <f>SUM(AY52:AY56)</f>
        <v/>
      </c>
      <c r="AZ57" s="94">
        <f>SUM(AZ52:AZ56)</f>
        <v/>
      </c>
      <c r="BA57" s="94">
        <f>SUM(BA52:BA56)</f>
        <v/>
      </c>
      <c r="BB57" s="94">
        <f>SUM(BB52:BB56)</f>
        <v/>
      </c>
      <c r="BC57" s="94">
        <f>SUM(BC52:BC56)</f>
        <v/>
      </c>
      <c r="BD57" s="94">
        <f>SUM(BD52:BD56)</f>
        <v/>
      </c>
      <c r="BE57" s="94">
        <f>SUM(BE52:BE56)</f>
        <v/>
      </c>
      <c r="BF57" s="94">
        <f>SUM(BF52:BF56)</f>
        <v/>
      </c>
      <c r="BG57" s="94">
        <f>SUM(BG52:BG56)</f>
        <v/>
      </c>
      <c r="BH57" s="94">
        <f>SUM(BH52:BH56)</f>
        <v/>
      </c>
      <c r="BI57" s="94">
        <f>SUM(BI52:BI56)</f>
        <v/>
      </c>
      <c r="BJ57" s="94">
        <f>SUM(BJ52:BJ56)</f>
        <v/>
      </c>
      <c r="BK57" s="94">
        <f>SUM(BK52:BK56)</f>
        <v/>
      </c>
      <c r="BL57" s="94">
        <f>SUM(BL52:BL56)</f>
        <v/>
      </c>
      <c r="BM57" s="94">
        <f>SUM(BM52:BM56)</f>
        <v/>
      </c>
      <c r="BN57" s="94">
        <f>SUM(BN52:BN56)</f>
        <v/>
      </c>
      <c r="BO57" s="94">
        <f>SUM(BO52:BO56)</f>
        <v/>
      </c>
      <c r="BP57" s="94">
        <f>SUM(BP52:BP56)</f>
        <v/>
      </c>
      <c r="BQ57" s="94">
        <f>SUM(BQ52:BQ56)</f>
        <v/>
      </c>
      <c r="BR57" s="94">
        <f>SUM(BR52:BR56)</f>
        <v/>
      </c>
      <c r="BS57" s="94">
        <f>SUM(BS52:BS56)</f>
        <v/>
      </c>
      <c r="BT57" s="94">
        <f>SUM(BT52:BT56)</f>
        <v/>
      </c>
      <c r="BU57" s="94">
        <f>SUM(BU52:BU56)</f>
        <v/>
      </c>
      <c r="BV57" s="94">
        <f>SUM(BV52:BV56)</f>
        <v/>
      </c>
      <c r="BW57" s="94">
        <f>SUM(BW52:BW56)</f>
        <v/>
      </c>
      <c r="BX57" s="94">
        <f>SUM(BX52:BX56)</f>
        <v/>
      </c>
      <c r="BY57" s="94">
        <f>SUM(BY52:BY56)</f>
        <v/>
      </c>
      <c r="BZ57" s="94">
        <f>SUM(BZ52:BZ56)</f>
        <v/>
      </c>
      <c r="CA57" s="94">
        <f>SUM(CA52:CA56)</f>
        <v/>
      </c>
      <c r="CB57" s="94">
        <f>SUM(CB52:CB56)</f>
        <v/>
      </c>
      <c r="CC57" s="94">
        <f>SUM(CC52:CC56)</f>
        <v/>
      </c>
      <c r="CD57" s="94">
        <f>SUM(CD52:CD56)</f>
        <v/>
      </c>
      <c r="CE57" s="94">
        <f>SUM(CE52:CE56)</f>
        <v/>
      </c>
      <c r="CF57" s="94">
        <f>SUM(CF52:CF56)</f>
        <v/>
      </c>
      <c r="CG57" s="94">
        <f>SUM(CG52:CG56)</f>
        <v/>
      </c>
      <c r="CH57" s="94">
        <f>SUM(CH52:CH56)</f>
        <v/>
      </c>
      <c r="CI57" s="94">
        <f>SUM(CI52:CI56)</f>
        <v/>
      </c>
      <c r="CJ57" s="94">
        <f>SUM(CJ52:CJ56)</f>
        <v/>
      </c>
      <c r="CK57" s="94">
        <f>SUM(CK52:CK56)</f>
        <v/>
      </c>
      <c r="CL57" s="94">
        <f>SUM(CL52:CL56)</f>
        <v/>
      </c>
      <c r="CM57" s="94">
        <f>SUM(CM52:CM56)</f>
        <v/>
      </c>
      <c r="CN57" s="94">
        <f>SUM(CN52:CN56)</f>
        <v/>
      </c>
      <c r="CO57" s="94">
        <f>SUM(CO52:CO56)</f>
        <v/>
      </c>
      <c r="CP57" s="94">
        <f>SUM(CP52:CP56)</f>
        <v/>
      </c>
      <c r="CQ57" s="94">
        <f>SUM(CQ52:CQ56)</f>
        <v/>
      </c>
      <c r="CR57" s="94" t="n">
        <v>0</v>
      </c>
      <c r="CS57" s="94">
        <f>SUM(CS52:CS56)</f>
        <v/>
      </c>
      <c r="CT57" s="94">
        <f>SUM(CT52:CT56)</f>
        <v/>
      </c>
      <c r="CU57" s="94">
        <f>SUM(CU52:CU56)</f>
        <v/>
      </c>
      <c r="CV57" s="94">
        <f>SUM(CV52:CV56)</f>
        <v/>
      </c>
      <c r="CW57" s="94">
        <f>SUM(CW52:CW56)</f>
        <v/>
      </c>
    </row>
    <row r="58" hidden="1" ht="13.15" customFormat="1" customHeight="1" s="315">
      <c r="A58" s="20" t="n"/>
      <c r="B58" s="398" t="n"/>
      <c r="C58" s="12" t="n"/>
      <c r="D58" s="112" t="n"/>
      <c r="E58" s="403" t="n"/>
      <c r="F58" s="403" t="n"/>
      <c r="G58" s="403" t="n"/>
      <c r="H58" s="404" t="n"/>
      <c r="I58" s="404" t="n"/>
      <c r="K58" s="112" t="n"/>
      <c r="L58" s="112" t="n"/>
      <c r="M58" s="112" t="n"/>
      <c r="N58" s="112" t="n"/>
      <c r="O58" s="112" t="n"/>
      <c r="P58" s="112" t="n"/>
      <c r="Q58" s="112" t="n"/>
      <c r="R58" s="112" t="n"/>
      <c r="S58" s="112" t="n"/>
      <c r="T58" s="112" t="n"/>
      <c r="U58" s="112" t="n"/>
      <c r="V58" s="112" t="n"/>
      <c r="W58" s="112" t="n"/>
      <c r="X58" s="112" t="n"/>
      <c r="Y58" s="112" t="n"/>
      <c r="Z58" s="112" t="n"/>
      <c r="AA58" s="112" t="n"/>
      <c r="AB58" s="112" t="n"/>
      <c r="AC58" s="112" t="n"/>
      <c r="AD58" s="112" t="n"/>
      <c r="AE58" s="112" t="n"/>
      <c r="AF58" s="112" t="n"/>
      <c r="AG58" s="112" t="n"/>
      <c r="AH58" s="112" t="n"/>
      <c r="AI58" s="112" t="n"/>
      <c r="AJ58" s="112" t="n"/>
      <c r="AK58" s="112" t="n"/>
      <c r="AL58" s="112" t="n"/>
      <c r="AM58" s="112" t="n"/>
      <c r="AN58" s="112" t="n"/>
      <c r="AO58" s="112" t="n"/>
      <c r="AP58" s="112" t="n"/>
      <c r="AQ58" s="112" t="n"/>
      <c r="AR58" s="112" t="n"/>
      <c r="AS58" s="112" t="n"/>
      <c r="AT58" s="112" t="n"/>
      <c r="AU58" s="112" t="n"/>
      <c r="AV58" s="112" t="n"/>
      <c r="AW58" s="112" t="n"/>
      <c r="AX58" s="112" t="n"/>
      <c r="AY58" s="112" t="n"/>
      <c r="AZ58" s="112" t="n"/>
      <c r="BA58" s="112" t="n"/>
      <c r="BB58" s="112" t="n"/>
      <c r="BC58" s="112" t="n"/>
      <c r="BD58" s="112" t="n"/>
      <c r="BE58" s="112" t="n"/>
      <c r="BF58" s="112" t="n"/>
      <c r="BG58" s="112" t="n"/>
      <c r="BH58" s="112" t="n"/>
      <c r="BI58" s="112" t="n"/>
      <c r="BJ58" s="112" t="n"/>
      <c r="BK58" s="112" t="n"/>
      <c r="BL58" s="112" t="n"/>
      <c r="BM58" s="112" t="n"/>
      <c r="BN58" s="112" t="n"/>
      <c r="BO58" s="112" t="n"/>
      <c r="BP58" s="112" t="n"/>
      <c r="BQ58" s="112" t="n"/>
      <c r="BR58" s="112" t="n"/>
      <c r="BS58" s="112" t="n"/>
      <c r="BT58" s="112" t="n"/>
      <c r="BU58" s="112" t="n"/>
      <c r="BV58" s="112" t="n"/>
      <c r="BW58" s="112" t="n"/>
      <c r="BX58" s="112" t="n"/>
      <c r="BY58" s="112" t="n"/>
      <c r="BZ58" s="112" t="n"/>
      <c r="CA58" s="112" t="n"/>
      <c r="CB58" s="112" t="n"/>
      <c r="CC58" s="112" t="n"/>
      <c r="CD58" s="112" t="n"/>
      <c r="CE58" s="112" t="n"/>
      <c r="CF58" s="112" t="n"/>
      <c r="CG58" s="112" t="n"/>
      <c r="CH58" s="112" t="n"/>
      <c r="CI58" s="112" t="n"/>
      <c r="CJ58" s="112" t="n"/>
      <c r="CK58" s="112" t="n"/>
      <c r="CL58" s="112" t="n"/>
      <c r="CM58" s="112" t="n"/>
      <c r="CN58" s="112" t="n"/>
      <c r="CO58" s="112" t="n"/>
      <c r="CP58" s="112" t="n"/>
      <c r="CQ58" s="112" t="n"/>
      <c r="CR58" s="112" t="n"/>
      <c r="CS58" s="112" t="n"/>
      <c r="CT58" s="112" t="n"/>
      <c r="CU58" s="112" t="n"/>
      <c r="CV58" s="112" t="n"/>
      <c r="CW58" s="112" t="n"/>
    </row>
    <row r="59" ht="13.15" customFormat="1" customHeight="1" s="315">
      <c r="A59" s="64" t="inlineStr">
        <is>
          <t xml:space="preserve">PRIME VALUE PLAN (Self-Insured) </t>
        </is>
      </c>
      <c r="B59" s="394">
        <f>B17</f>
        <v/>
      </c>
      <c r="C59" s="246" t="inlineStr">
        <is>
          <t>EE</t>
        </is>
      </c>
      <c r="D59" s="244" t="n">
        <v>19</v>
      </c>
      <c r="E59" s="396" t="n">
        <v>518.77</v>
      </c>
      <c r="F59" s="396">
        <f>+E59-G59</f>
        <v/>
      </c>
      <c r="G59" s="396" t="n">
        <v>101.79</v>
      </c>
      <c r="H59" s="397">
        <f>+"Total:"&amp;TEXT(E59/I59-1,"0.00%")&amp;"/ EE:"&amp;TEXT(G59/J59-1,"0.00%")</f>
        <v/>
      </c>
      <c r="I59" s="397">
        <f>+'[2]Encino-Garden Grove'!E59</f>
        <v/>
      </c>
      <c r="J59" s="397">
        <f>+'[2]Encino-Garden Grove'!G59</f>
        <v/>
      </c>
      <c r="K59" s="244" t="n">
        <v>13</v>
      </c>
      <c r="L59" s="244" t="n">
        <v>13</v>
      </c>
      <c r="M59" s="244" t="n">
        <v>14</v>
      </c>
      <c r="N59" s="244" t="n">
        <v>12</v>
      </c>
      <c r="O59" s="244" t="n">
        <v>14</v>
      </c>
      <c r="P59" s="244" t="n">
        <v>16</v>
      </c>
      <c r="Q59" s="244" t="n">
        <v>17</v>
      </c>
      <c r="R59" s="244" t="n">
        <v>17</v>
      </c>
      <c r="S59" s="244" t="n">
        <v>18</v>
      </c>
      <c r="T59" s="244" t="n">
        <v>18</v>
      </c>
      <c r="U59" s="244" t="n">
        <v>18</v>
      </c>
      <c r="V59" s="244" t="n">
        <v>17</v>
      </c>
      <c r="W59" s="244" t="n">
        <v>15</v>
      </c>
      <c r="X59" s="244" t="n">
        <v>14</v>
      </c>
      <c r="Y59" s="244" t="n">
        <v>15</v>
      </c>
      <c r="Z59" s="244" t="n">
        <v>15</v>
      </c>
      <c r="AA59" s="244" t="n">
        <v>16</v>
      </c>
      <c r="AB59" s="244" t="n">
        <v>15</v>
      </c>
      <c r="AC59" s="244" t="n">
        <v>19</v>
      </c>
      <c r="AD59" s="244" t="n">
        <v>20</v>
      </c>
      <c r="AE59" s="244" t="n">
        <v>19</v>
      </c>
      <c r="AF59" s="244" t="n">
        <v>19</v>
      </c>
      <c r="AG59" s="244" t="n">
        <v>17</v>
      </c>
      <c r="AH59" s="244" t="n">
        <v>16</v>
      </c>
      <c r="AI59" s="244" t="n">
        <v>15</v>
      </c>
      <c r="AJ59" s="244" t="n">
        <v>15</v>
      </c>
      <c r="AK59" s="244" t="n">
        <v>14</v>
      </c>
      <c r="AL59" s="244" t="n">
        <v>11</v>
      </c>
      <c r="AM59" s="244" t="n">
        <v>12</v>
      </c>
      <c r="AN59" s="244" t="n">
        <v>12</v>
      </c>
      <c r="AO59" s="244" t="n">
        <v>12</v>
      </c>
      <c r="AP59" s="244" t="n">
        <v>13</v>
      </c>
      <c r="AQ59" s="244" t="n">
        <v>17</v>
      </c>
      <c r="AR59" s="244" t="n">
        <v>16</v>
      </c>
      <c r="AS59" s="244" t="n">
        <v>15</v>
      </c>
      <c r="AT59" s="244" t="n">
        <v>16</v>
      </c>
      <c r="AU59" s="244" t="n">
        <v>20</v>
      </c>
      <c r="AV59" s="244" t="n">
        <v>21</v>
      </c>
      <c r="AW59" s="244" t="n">
        <v>18</v>
      </c>
      <c r="AX59" s="244" t="n">
        <v>18</v>
      </c>
      <c r="AY59" s="244" t="n">
        <v>17</v>
      </c>
      <c r="AZ59" s="244" t="n">
        <v>16</v>
      </c>
      <c r="BA59" s="244" t="n">
        <v>17</v>
      </c>
      <c r="BB59" s="244" t="n">
        <v>15</v>
      </c>
      <c r="BC59" s="244" t="n">
        <v>18</v>
      </c>
      <c r="BD59" s="244" t="n">
        <v>17</v>
      </c>
      <c r="BE59" s="244" t="n">
        <v>16</v>
      </c>
      <c r="BF59" s="244" t="n">
        <v>16</v>
      </c>
      <c r="BG59" s="244" t="n">
        <v>17</v>
      </c>
      <c r="BH59" s="244" t="n">
        <v>19</v>
      </c>
      <c r="BI59" s="244" t="n">
        <v>18</v>
      </c>
      <c r="BJ59" s="244" t="n">
        <v>18</v>
      </c>
      <c r="BK59" s="244" t="n">
        <v>18</v>
      </c>
      <c r="BL59" s="244" t="n">
        <v>19</v>
      </c>
      <c r="BM59" s="244" t="n">
        <v>19</v>
      </c>
      <c r="BN59" s="244" t="n">
        <v>19</v>
      </c>
      <c r="BO59" s="244" t="n">
        <v>18</v>
      </c>
      <c r="BP59" s="244" t="n">
        <v>17</v>
      </c>
      <c r="BQ59" s="244" t="n">
        <v>15</v>
      </c>
      <c r="BR59" s="244" t="n">
        <v>15</v>
      </c>
      <c r="BS59" s="244" t="n">
        <v>17</v>
      </c>
      <c r="BT59" s="244" t="n">
        <v>18</v>
      </c>
      <c r="BU59" s="244" t="n">
        <v>17</v>
      </c>
      <c r="BV59" s="244" t="n">
        <v>17</v>
      </c>
      <c r="BW59" s="244" t="n">
        <v>13</v>
      </c>
      <c r="BX59" s="244" t="n">
        <v>13</v>
      </c>
      <c r="BY59" s="244" t="n">
        <v>11</v>
      </c>
      <c r="BZ59" s="244" t="n">
        <v>13</v>
      </c>
      <c r="CA59" s="244" t="n">
        <v>11</v>
      </c>
      <c r="CB59" s="244" t="n">
        <v>13</v>
      </c>
      <c r="CC59" s="244" t="n">
        <v>10</v>
      </c>
      <c r="CD59" s="244" t="n">
        <v>9</v>
      </c>
      <c r="CE59" s="244" t="n">
        <v>9</v>
      </c>
      <c r="CF59" s="244" t="n">
        <v>11</v>
      </c>
      <c r="CG59" s="244" t="n">
        <v>12</v>
      </c>
      <c r="CH59" s="244" t="n">
        <v>12</v>
      </c>
      <c r="CI59" s="244" t="n">
        <v>12</v>
      </c>
      <c r="CJ59" s="244" t="n">
        <v>15</v>
      </c>
      <c r="CK59" s="244" t="n">
        <v>17</v>
      </c>
      <c r="CL59" s="244" t="n">
        <v>16</v>
      </c>
      <c r="CM59" s="244" t="n">
        <v>15</v>
      </c>
      <c r="CN59" s="244" t="n">
        <v>16</v>
      </c>
      <c r="CO59" s="244" t="n">
        <v>17</v>
      </c>
      <c r="CP59" s="244" t="n">
        <v>16</v>
      </c>
      <c r="CQ59" s="244" t="n">
        <v>17</v>
      </c>
      <c r="CR59" s="323" t="n">
        <v>18</v>
      </c>
      <c r="CS59" s="244" t="n">
        <v>17</v>
      </c>
      <c r="CT59" s="244" t="n">
        <v>17</v>
      </c>
      <c r="CU59" s="244" t="n">
        <v>16</v>
      </c>
      <c r="CV59" s="244" t="n">
        <v>17</v>
      </c>
      <c r="CW59" s="244" t="n">
        <v>19</v>
      </c>
    </row>
    <row r="60" ht="13.15" customFormat="1" customHeight="1" s="315">
      <c r="A60" s="22" t="n"/>
      <c r="B60" s="398" t="n"/>
      <c r="C60" s="246" t="inlineStr">
        <is>
          <t>EE &amp; Spouse</t>
        </is>
      </c>
      <c r="D60" s="244" t="n">
        <v>7</v>
      </c>
      <c r="E60" s="396" t="n">
        <v>1037.57</v>
      </c>
      <c r="F60" s="396">
        <f>+E60-G60</f>
        <v/>
      </c>
      <c r="G60" s="396" t="n">
        <v>237.79</v>
      </c>
      <c r="H60" s="397">
        <f>+"Total:"&amp;TEXT(E60/I60-1,"0.00%")&amp;"/ EE:"&amp;TEXT(G60/J60-1,"0.00%")</f>
        <v/>
      </c>
      <c r="I60" s="397">
        <f>+'[2]Encino-Garden Grove'!E60</f>
        <v/>
      </c>
      <c r="J60" s="397">
        <f>+'[2]Encino-Garden Grove'!G60</f>
        <v/>
      </c>
      <c r="K60" s="244" t="n">
        <v>0</v>
      </c>
      <c r="L60" s="244" t="n">
        <v>0</v>
      </c>
      <c r="M60" s="244" t="n">
        <v>0</v>
      </c>
      <c r="N60" s="244" t="n">
        <v>0</v>
      </c>
      <c r="O60" s="244" t="n">
        <v>0</v>
      </c>
      <c r="P60" s="244" t="n">
        <v>0</v>
      </c>
      <c r="Q60" s="244" t="n">
        <v>0</v>
      </c>
      <c r="R60" s="244" t="n">
        <v>0</v>
      </c>
      <c r="S60" s="244" t="n">
        <v>0</v>
      </c>
      <c r="T60" s="244" t="n">
        <v>0</v>
      </c>
      <c r="U60" s="244" t="n">
        <v>0</v>
      </c>
      <c r="V60" s="244" t="n">
        <v>0</v>
      </c>
      <c r="W60" s="244" t="n">
        <v>0</v>
      </c>
      <c r="X60" s="244" t="n">
        <v>0</v>
      </c>
      <c r="Y60" s="244" t="n">
        <v>0</v>
      </c>
      <c r="Z60" s="244" t="n">
        <v>0</v>
      </c>
      <c r="AA60" s="244" t="n">
        <v>0</v>
      </c>
      <c r="AB60" s="244" t="n">
        <v>0</v>
      </c>
      <c r="AC60" s="244" t="n">
        <v>0</v>
      </c>
      <c r="AD60" s="244" t="n">
        <v>0</v>
      </c>
      <c r="AE60" s="244" t="n">
        <v>0</v>
      </c>
      <c r="AF60" s="244" t="n">
        <v>0</v>
      </c>
      <c r="AG60" s="244" t="n">
        <v>0</v>
      </c>
      <c r="AH60" s="244" t="n">
        <v>0</v>
      </c>
      <c r="AI60" s="244" t="n">
        <v>0</v>
      </c>
      <c r="AJ60" s="244" t="n">
        <v>0</v>
      </c>
      <c r="AK60" s="244" t="n">
        <v>0</v>
      </c>
      <c r="AL60" s="244" t="n">
        <v>0</v>
      </c>
      <c r="AM60" s="244" t="n">
        <v>1</v>
      </c>
      <c r="AN60" s="244" t="n">
        <v>1</v>
      </c>
      <c r="AO60" s="244" t="n">
        <v>1</v>
      </c>
      <c r="AP60" s="244" t="n">
        <v>1</v>
      </c>
      <c r="AQ60" s="244" t="n">
        <v>1</v>
      </c>
      <c r="AR60" s="244" t="n">
        <v>2</v>
      </c>
      <c r="AS60" s="244" t="n">
        <v>2</v>
      </c>
      <c r="AT60" s="244" t="n">
        <v>2</v>
      </c>
      <c r="AU60" s="244" t="n">
        <v>1</v>
      </c>
      <c r="AV60" s="244" t="n">
        <v>1</v>
      </c>
      <c r="AW60" s="244" t="n">
        <v>1</v>
      </c>
      <c r="AX60" s="244" t="n">
        <v>1</v>
      </c>
      <c r="AY60" s="244" t="n">
        <v>1</v>
      </c>
      <c r="AZ60" s="244" t="n">
        <v>1</v>
      </c>
      <c r="BA60" s="244" t="n">
        <v>1</v>
      </c>
      <c r="BB60" s="244" t="n">
        <v>3</v>
      </c>
      <c r="BC60" s="244" t="n">
        <v>1</v>
      </c>
      <c r="BD60" s="244" t="n">
        <v>1</v>
      </c>
      <c r="BE60" s="244" t="n">
        <v>1</v>
      </c>
      <c r="BF60" s="244" t="n">
        <v>2</v>
      </c>
      <c r="BG60" s="244" t="n">
        <v>2</v>
      </c>
      <c r="BH60" s="244" t="n">
        <v>2</v>
      </c>
      <c r="BI60" s="244" t="n">
        <v>2</v>
      </c>
      <c r="BJ60" s="244" t="n">
        <v>3</v>
      </c>
      <c r="BK60" s="244" t="n">
        <v>4</v>
      </c>
      <c r="BL60" s="244" t="n">
        <v>4</v>
      </c>
      <c r="BM60" s="244" t="n">
        <v>4</v>
      </c>
      <c r="BN60" s="244" t="n">
        <v>4</v>
      </c>
      <c r="BO60" s="244" t="n">
        <v>4</v>
      </c>
      <c r="BP60" s="244" t="n">
        <v>3</v>
      </c>
      <c r="BQ60" s="244" t="n">
        <v>2</v>
      </c>
      <c r="BR60" s="244" t="n">
        <v>2</v>
      </c>
      <c r="BS60" s="244" t="n">
        <v>2</v>
      </c>
      <c r="BT60" s="244" t="n">
        <v>2</v>
      </c>
      <c r="BU60" s="244" t="n">
        <v>2</v>
      </c>
      <c r="BV60" s="244" t="n">
        <v>2</v>
      </c>
      <c r="BW60" s="244" t="n">
        <v>1</v>
      </c>
      <c r="BX60" s="244" t="n">
        <v>1</v>
      </c>
      <c r="BY60" s="244" t="n">
        <v>1</v>
      </c>
      <c r="BZ60" s="244" t="n">
        <v>1</v>
      </c>
      <c r="CA60" s="244" t="n">
        <v>1</v>
      </c>
      <c r="CB60" s="244" t="n">
        <v>1</v>
      </c>
      <c r="CC60" s="244" t="n">
        <v>2</v>
      </c>
      <c r="CD60" s="244" t="n">
        <v>2</v>
      </c>
      <c r="CE60" s="244" t="n">
        <v>3</v>
      </c>
      <c r="CF60" s="244" t="n">
        <v>3</v>
      </c>
      <c r="CG60" s="244" t="n">
        <v>3</v>
      </c>
      <c r="CH60" s="244" t="n">
        <v>3</v>
      </c>
      <c r="CI60" s="244" t="n">
        <v>3</v>
      </c>
      <c r="CJ60" s="244" t="n">
        <v>3</v>
      </c>
      <c r="CK60" s="244" t="n">
        <v>2</v>
      </c>
      <c r="CL60" s="244" t="n">
        <v>2</v>
      </c>
      <c r="CM60" s="244" t="n">
        <v>3</v>
      </c>
      <c r="CN60" s="244" t="n">
        <v>3</v>
      </c>
      <c r="CO60" s="244" t="n">
        <v>3</v>
      </c>
      <c r="CP60" s="244" t="n">
        <v>4</v>
      </c>
      <c r="CQ60" s="244" t="n">
        <v>4</v>
      </c>
      <c r="CR60" s="323" t="n">
        <v>4</v>
      </c>
      <c r="CS60" s="244" t="n">
        <v>4</v>
      </c>
      <c r="CT60" s="244" t="n">
        <v>4</v>
      </c>
      <c r="CU60" s="244" t="n">
        <v>7</v>
      </c>
      <c r="CV60" s="244" t="n">
        <v>7</v>
      </c>
      <c r="CW60" s="244" t="n">
        <v>7</v>
      </c>
    </row>
    <row r="61" ht="13.15" customFormat="1" customHeight="1" s="315">
      <c r="A61" s="22" t="n"/>
      <c r="B61" s="398" t="n"/>
      <c r="C61" s="246" t="inlineStr">
        <is>
          <t>EE &amp; Child</t>
        </is>
      </c>
      <c r="D61" s="244" t="n">
        <v>2</v>
      </c>
      <c r="E61" s="396" t="n">
        <v>933.8</v>
      </c>
      <c r="F61" s="396">
        <f>+E61-G61</f>
        <v/>
      </c>
      <c r="G61" s="396" t="n">
        <v>180.51</v>
      </c>
      <c r="H61" s="397">
        <f>+"Total:"&amp;TEXT(E61/I61-1,"0.00%")&amp;"/ EE:"&amp;TEXT(G61/J61-1,"0.00%")</f>
        <v/>
      </c>
      <c r="I61" s="397">
        <f>+'[2]Encino-Garden Grove'!E61</f>
        <v/>
      </c>
      <c r="J61" s="397">
        <f>+'[2]Encino-Garden Grove'!G61</f>
        <v/>
      </c>
      <c r="K61" s="244" t="n">
        <v>2</v>
      </c>
      <c r="L61" s="244" t="n">
        <v>2</v>
      </c>
      <c r="M61" s="244" t="n">
        <v>2</v>
      </c>
      <c r="N61" s="244" t="n">
        <v>2</v>
      </c>
      <c r="O61" s="244" t="n">
        <v>2</v>
      </c>
      <c r="P61" s="244" t="n">
        <v>2</v>
      </c>
      <c r="Q61" s="244" t="n">
        <v>2</v>
      </c>
      <c r="R61" s="244" t="n">
        <v>2</v>
      </c>
      <c r="S61" s="244" t="n">
        <v>2</v>
      </c>
      <c r="T61" s="244" t="n">
        <v>2</v>
      </c>
      <c r="U61" s="244" t="n">
        <v>2</v>
      </c>
      <c r="V61" s="244" t="n">
        <v>2</v>
      </c>
      <c r="W61" s="244" t="n">
        <v>1</v>
      </c>
      <c r="X61" s="244" t="n">
        <v>1</v>
      </c>
      <c r="Y61" s="244" t="n">
        <v>1</v>
      </c>
      <c r="Z61" s="244" t="n">
        <v>1</v>
      </c>
      <c r="AA61" s="244" t="n">
        <v>1</v>
      </c>
      <c r="AB61" s="244" t="n">
        <v>1</v>
      </c>
      <c r="AC61" s="244" t="n">
        <v>1</v>
      </c>
      <c r="AD61" s="244" t="n">
        <v>1</v>
      </c>
      <c r="AE61" s="244" t="n">
        <v>1</v>
      </c>
      <c r="AF61" s="244" t="n">
        <v>1</v>
      </c>
      <c r="AG61" s="244" t="n">
        <v>1</v>
      </c>
      <c r="AH61" s="244" t="n">
        <v>1</v>
      </c>
      <c r="AI61" s="244" t="n">
        <v>1</v>
      </c>
      <c r="AJ61" s="244" t="n">
        <v>1</v>
      </c>
      <c r="AK61" s="244" t="n">
        <v>1</v>
      </c>
      <c r="AL61" s="244" t="n">
        <v>1</v>
      </c>
      <c r="AM61" s="244" t="n">
        <v>1</v>
      </c>
      <c r="AN61" s="244" t="n">
        <v>1</v>
      </c>
      <c r="AO61" s="244" t="n">
        <v>1</v>
      </c>
      <c r="AP61" s="244" t="n">
        <v>1</v>
      </c>
      <c r="AQ61" s="244" t="n">
        <v>1</v>
      </c>
      <c r="AR61" s="244" t="n">
        <v>1</v>
      </c>
      <c r="AS61" s="244" t="n">
        <v>1</v>
      </c>
      <c r="AT61" s="244" t="n">
        <v>1</v>
      </c>
      <c r="AU61" s="244" t="n">
        <v>1</v>
      </c>
      <c r="AV61" s="244" t="n">
        <v>1</v>
      </c>
      <c r="AW61" s="244" t="n">
        <v>1</v>
      </c>
      <c r="AX61" s="244" t="n">
        <v>1</v>
      </c>
      <c r="AY61" s="244" t="n">
        <v>1</v>
      </c>
      <c r="AZ61" s="244" t="n">
        <v>1</v>
      </c>
      <c r="BA61" s="244" t="n">
        <v>2</v>
      </c>
      <c r="BB61" s="244" t="n">
        <v>2</v>
      </c>
      <c r="BC61" s="244" t="n">
        <v>1</v>
      </c>
      <c r="BD61" s="244" t="n">
        <v>1</v>
      </c>
      <c r="BE61" s="244" t="n">
        <v>1</v>
      </c>
      <c r="BF61" s="244" t="n">
        <v>1</v>
      </c>
      <c r="BG61" s="244" t="n">
        <v>1</v>
      </c>
      <c r="BH61" s="244" t="n">
        <v>1</v>
      </c>
      <c r="BI61" s="244" t="n">
        <v>1</v>
      </c>
      <c r="BJ61" s="244" t="n">
        <v>1</v>
      </c>
      <c r="BK61" s="244" t="n">
        <v>1</v>
      </c>
      <c r="BL61" s="244" t="n">
        <v>1</v>
      </c>
      <c r="BM61" s="244" t="n">
        <v>1</v>
      </c>
      <c r="BN61" s="244" t="n">
        <v>1</v>
      </c>
      <c r="BO61" s="244" t="n">
        <v>1</v>
      </c>
      <c r="BP61" s="244" t="n">
        <v>1</v>
      </c>
      <c r="BQ61" s="244" t="n">
        <v>0</v>
      </c>
      <c r="BR61" s="244" t="n">
        <v>0</v>
      </c>
      <c r="BS61" s="244" t="n">
        <v>1</v>
      </c>
      <c r="BT61" s="244" t="n">
        <v>1</v>
      </c>
      <c r="BU61" s="244" t="n">
        <v>1</v>
      </c>
      <c r="BV61" s="244" t="n">
        <v>1</v>
      </c>
      <c r="BW61" s="244" t="n">
        <v>1</v>
      </c>
      <c r="BX61" s="244" t="n">
        <v>1</v>
      </c>
      <c r="BY61" s="244" t="n">
        <v>1</v>
      </c>
      <c r="BZ61" s="244" t="n">
        <v>2</v>
      </c>
      <c r="CA61" s="244" t="n">
        <v>1</v>
      </c>
      <c r="CB61" s="244" t="n">
        <v>1</v>
      </c>
      <c r="CC61" s="244" t="n">
        <v>1</v>
      </c>
      <c r="CD61" s="244" t="n">
        <v>1</v>
      </c>
      <c r="CE61" s="244" t="n">
        <v>1</v>
      </c>
      <c r="CF61" s="244" t="n">
        <v>1</v>
      </c>
      <c r="CG61" s="244" t="n">
        <v>1</v>
      </c>
      <c r="CH61" s="244" t="n">
        <v>1</v>
      </c>
      <c r="CI61" s="244" t="n">
        <v>1</v>
      </c>
      <c r="CJ61" s="244" t="n">
        <v>1</v>
      </c>
      <c r="CK61" s="244" t="n">
        <v>1</v>
      </c>
      <c r="CL61" s="244" t="n">
        <v>1</v>
      </c>
      <c r="CM61" s="244" t="n">
        <v>1</v>
      </c>
      <c r="CN61" s="244" t="n">
        <v>1</v>
      </c>
      <c r="CO61" s="244" t="n">
        <v>1</v>
      </c>
      <c r="CP61" s="244" t="n">
        <v>1</v>
      </c>
      <c r="CQ61" s="244" t="n">
        <v>2</v>
      </c>
      <c r="CR61" s="323" t="n">
        <v>2</v>
      </c>
      <c r="CS61" s="244" t="n">
        <v>2</v>
      </c>
      <c r="CT61" s="244" t="n">
        <v>2</v>
      </c>
      <c r="CU61" s="244" t="n">
        <v>2</v>
      </c>
      <c r="CV61" s="244" t="n">
        <v>2</v>
      </c>
      <c r="CW61" s="244" t="n">
        <v>2</v>
      </c>
    </row>
    <row r="62" ht="13.15" customFormat="1" customHeight="1" s="315">
      <c r="A62" s="22" t="n"/>
      <c r="B62" s="398" t="n"/>
      <c r="C62" s="246" t="inlineStr">
        <is>
          <t>EE &amp; Children</t>
        </is>
      </c>
      <c r="D62" s="244" t="n">
        <v>4</v>
      </c>
      <c r="E62" s="396" t="n">
        <v>933.8</v>
      </c>
      <c r="F62" s="396">
        <f>+E62-G62</f>
        <v/>
      </c>
      <c r="G62" s="396" t="n">
        <v>234.66</v>
      </c>
      <c r="H62" s="397">
        <f>+"Total:"&amp;TEXT(E62/I62-1,"0.00%")&amp;"/ EE:"&amp;TEXT(G62/J62-1,"0.00%")</f>
        <v/>
      </c>
      <c r="I62" s="397">
        <f>+'[2]Encino-Garden Grove'!E62</f>
        <v/>
      </c>
      <c r="J62" s="397">
        <f>+'[2]Encino-Garden Grove'!G62</f>
        <v/>
      </c>
      <c r="K62" s="244" t="n">
        <v>0</v>
      </c>
      <c r="L62" s="244" t="n">
        <v>0</v>
      </c>
      <c r="M62" s="244" t="n">
        <v>0</v>
      </c>
      <c r="N62" s="244" t="n">
        <v>0</v>
      </c>
      <c r="O62" s="244" t="n">
        <v>0</v>
      </c>
      <c r="P62" s="244" t="n">
        <v>0</v>
      </c>
      <c r="Q62" s="244" t="n">
        <v>0</v>
      </c>
      <c r="R62" s="244" t="n">
        <v>0</v>
      </c>
      <c r="S62" s="244" t="n">
        <v>0</v>
      </c>
      <c r="T62" s="244" t="n">
        <v>0</v>
      </c>
      <c r="U62" s="244" t="n">
        <v>0</v>
      </c>
      <c r="V62" s="244" t="n">
        <v>0</v>
      </c>
      <c r="W62" s="244" t="n">
        <v>0</v>
      </c>
      <c r="X62" s="244" t="n">
        <v>0</v>
      </c>
      <c r="Y62" s="244" t="n">
        <v>0</v>
      </c>
      <c r="Z62" s="244" t="n">
        <v>0</v>
      </c>
      <c r="AA62" s="244" t="n">
        <v>0</v>
      </c>
      <c r="AB62" s="244" t="n">
        <v>0</v>
      </c>
      <c r="AC62" s="244" t="n">
        <v>0</v>
      </c>
      <c r="AD62" s="244" t="n">
        <v>0</v>
      </c>
      <c r="AE62" s="244" t="n">
        <v>0</v>
      </c>
      <c r="AF62" s="244" t="n">
        <v>0</v>
      </c>
      <c r="AG62" s="244" t="n">
        <v>0</v>
      </c>
      <c r="AH62" s="244" t="n">
        <v>0</v>
      </c>
      <c r="AI62" s="244" t="n">
        <v>0</v>
      </c>
      <c r="AJ62" s="244" t="n">
        <v>0</v>
      </c>
      <c r="AK62" s="244" t="n">
        <v>0</v>
      </c>
      <c r="AL62" s="244" t="n">
        <v>0</v>
      </c>
      <c r="AM62" s="244" t="n">
        <v>0</v>
      </c>
      <c r="AN62" s="244" t="n">
        <v>0</v>
      </c>
      <c r="AO62" s="244" t="n">
        <v>0</v>
      </c>
      <c r="AP62" s="244" t="n">
        <v>0</v>
      </c>
      <c r="AQ62" s="244" t="n">
        <v>1</v>
      </c>
      <c r="AR62" s="244" t="n">
        <v>2</v>
      </c>
      <c r="AS62" s="244" t="n">
        <v>1</v>
      </c>
      <c r="AT62" s="244" t="n">
        <v>1</v>
      </c>
      <c r="AU62" s="244" t="n">
        <v>0</v>
      </c>
      <c r="AV62" s="244" t="n">
        <v>0</v>
      </c>
      <c r="AW62" s="244" t="n">
        <v>0</v>
      </c>
      <c r="AX62" s="244" t="n">
        <v>0</v>
      </c>
      <c r="AY62" s="244" t="n">
        <v>0</v>
      </c>
      <c r="AZ62" s="244" t="n">
        <v>0</v>
      </c>
      <c r="BA62" s="244" t="n">
        <v>0</v>
      </c>
      <c r="BB62" s="244" t="n">
        <v>0</v>
      </c>
      <c r="BC62" s="244" t="n">
        <v>0</v>
      </c>
      <c r="BD62" s="244" t="n">
        <v>0</v>
      </c>
      <c r="BE62" s="244" t="n">
        <v>0</v>
      </c>
      <c r="BF62" s="244" t="n">
        <v>0</v>
      </c>
      <c r="BG62" s="244" t="n">
        <v>0</v>
      </c>
      <c r="BH62" s="244" t="n">
        <v>0</v>
      </c>
      <c r="BI62" s="244" t="n">
        <v>0</v>
      </c>
      <c r="BJ62" s="244" t="n">
        <v>0</v>
      </c>
      <c r="BK62" s="244" t="n">
        <v>0</v>
      </c>
      <c r="BL62" s="244" t="n">
        <v>0</v>
      </c>
      <c r="BM62" s="244" t="n">
        <v>0</v>
      </c>
      <c r="BN62" s="244" t="n">
        <v>0</v>
      </c>
      <c r="BO62" s="244" t="n">
        <v>0</v>
      </c>
      <c r="BP62" s="244" t="n">
        <v>0</v>
      </c>
      <c r="BQ62" s="244" t="n">
        <v>0</v>
      </c>
      <c r="BR62" s="244" t="n">
        <v>0</v>
      </c>
      <c r="BS62" s="244" t="n">
        <v>0</v>
      </c>
      <c r="BT62" s="244" t="n">
        <v>0</v>
      </c>
      <c r="BU62" s="244" t="n">
        <v>0</v>
      </c>
      <c r="BV62" s="244" t="n">
        <v>0</v>
      </c>
      <c r="BW62" s="244" t="n">
        <v>0</v>
      </c>
      <c r="BX62" s="244" t="n">
        <v>0</v>
      </c>
      <c r="BY62" s="244" t="n">
        <v>0</v>
      </c>
      <c r="BZ62" s="244" t="n">
        <v>0</v>
      </c>
      <c r="CA62" s="244" t="n">
        <v>0</v>
      </c>
      <c r="CB62" s="244" t="n">
        <v>0</v>
      </c>
      <c r="CC62" s="244" t="n">
        <v>0</v>
      </c>
      <c r="CD62" s="244" t="n">
        <v>0</v>
      </c>
      <c r="CE62" s="244" t="n">
        <v>0</v>
      </c>
      <c r="CF62" s="244" t="n">
        <v>1</v>
      </c>
      <c r="CG62" s="244" t="n">
        <v>1</v>
      </c>
      <c r="CH62" s="244" t="n">
        <v>1</v>
      </c>
      <c r="CI62" s="244" t="n">
        <v>1</v>
      </c>
      <c r="CJ62" s="244" t="n">
        <v>1</v>
      </c>
      <c r="CK62" s="244" t="n">
        <v>1</v>
      </c>
      <c r="CL62" s="244" t="n">
        <v>1</v>
      </c>
      <c r="CM62" s="244" t="n">
        <v>1</v>
      </c>
      <c r="CN62" s="244" t="n">
        <v>2</v>
      </c>
      <c r="CO62" s="244" t="n">
        <v>2</v>
      </c>
      <c r="CP62" s="244" t="n">
        <v>2</v>
      </c>
      <c r="CQ62" s="244" t="n">
        <v>4</v>
      </c>
      <c r="CR62" s="323" t="n">
        <v>4</v>
      </c>
      <c r="CS62" s="244" t="n">
        <v>3</v>
      </c>
      <c r="CT62" s="244" t="n">
        <v>3</v>
      </c>
      <c r="CU62" s="244" t="n">
        <v>3</v>
      </c>
      <c r="CV62" s="244" t="n">
        <v>4</v>
      </c>
      <c r="CW62" s="244" t="n">
        <v>4</v>
      </c>
    </row>
    <row r="63" ht="13.15" customFormat="1" customHeight="1" s="315">
      <c r="A63" s="20" t="n"/>
      <c r="B63" s="398" t="n"/>
      <c r="C63" s="246" t="inlineStr">
        <is>
          <t>EE &amp; Family</t>
        </is>
      </c>
      <c r="D63" s="245" t="n">
        <v>1</v>
      </c>
      <c r="E63" s="400" t="n">
        <v>1556.37</v>
      </c>
      <c r="F63" s="400">
        <f>+E63-G63</f>
        <v/>
      </c>
      <c r="G63" s="400" t="n">
        <v>396.28</v>
      </c>
      <c r="H63" s="397">
        <f>+"Total:"&amp;TEXT(E63/I63-1,"0.00%")&amp;"/ EE:"&amp;TEXT(G63/J63-1,"0.00%")</f>
        <v/>
      </c>
      <c r="I63" s="397">
        <f>+'[2]Encino-Garden Grove'!E63</f>
        <v/>
      </c>
      <c r="J63" s="397">
        <f>+'[2]Encino-Garden Grove'!G63</f>
        <v/>
      </c>
      <c r="K63" s="245" t="n">
        <v>0</v>
      </c>
      <c r="L63" s="245" t="n">
        <v>0</v>
      </c>
      <c r="M63" s="245" t="n">
        <v>0</v>
      </c>
      <c r="N63" s="245" t="n">
        <v>1</v>
      </c>
      <c r="O63" s="245" t="n">
        <v>0</v>
      </c>
      <c r="P63" s="245" t="n">
        <v>0</v>
      </c>
      <c r="Q63" s="245" t="n">
        <v>0</v>
      </c>
      <c r="R63" s="245" t="n">
        <v>0</v>
      </c>
      <c r="S63" s="245" t="n">
        <v>0</v>
      </c>
      <c r="T63" s="245" t="n">
        <v>0</v>
      </c>
      <c r="U63" s="245" t="n">
        <v>0</v>
      </c>
      <c r="V63" s="245" t="n">
        <v>0</v>
      </c>
      <c r="W63" s="245" t="n">
        <v>0</v>
      </c>
      <c r="X63" s="245" t="n">
        <v>0</v>
      </c>
      <c r="Y63" s="245" t="n">
        <v>0</v>
      </c>
      <c r="Z63" s="245" t="n">
        <v>0</v>
      </c>
      <c r="AA63" s="245" t="n">
        <v>0</v>
      </c>
      <c r="AB63" s="245" t="n">
        <v>0</v>
      </c>
      <c r="AC63" s="245" t="n">
        <v>0</v>
      </c>
      <c r="AD63" s="245" t="n">
        <v>0</v>
      </c>
      <c r="AE63" s="245" t="n">
        <v>0</v>
      </c>
      <c r="AF63" s="245" t="n">
        <v>0</v>
      </c>
      <c r="AG63" s="245" t="n">
        <v>0</v>
      </c>
      <c r="AH63" s="245" t="n">
        <v>0</v>
      </c>
      <c r="AI63" s="245" t="n">
        <v>1</v>
      </c>
      <c r="AJ63" s="245" t="n">
        <v>1</v>
      </c>
      <c r="AK63" s="245" t="n">
        <v>1</v>
      </c>
      <c r="AL63" s="245" t="n">
        <v>1</v>
      </c>
      <c r="AM63" s="245" t="n">
        <v>1</v>
      </c>
      <c r="AN63" s="245" t="n">
        <v>1</v>
      </c>
      <c r="AO63" s="245" t="n">
        <v>1</v>
      </c>
      <c r="AP63" s="245" t="n">
        <v>1</v>
      </c>
      <c r="AQ63" s="245" t="n">
        <v>1</v>
      </c>
      <c r="AR63" s="245" t="n">
        <v>1</v>
      </c>
      <c r="AS63" s="245" t="n">
        <v>1</v>
      </c>
      <c r="AT63" s="245" t="n">
        <v>1</v>
      </c>
      <c r="AU63" s="245" t="n">
        <v>2</v>
      </c>
      <c r="AV63" s="245" t="n">
        <v>2</v>
      </c>
      <c r="AW63" s="245" t="n">
        <v>3</v>
      </c>
      <c r="AX63" s="245" t="n">
        <v>3</v>
      </c>
      <c r="AY63" s="245" t="n">
        <v>3</v>
      </c>
      <c r="AZ63" s="245" t="n">
        <v>3</v>
      </c>
      <c r="BA63" s="245" t="n">
        <v>4</v>
      </c>
      <c r="BB63" s="245" t="n">
        <v>4</v>
      </c>
      <c r="BC63" s="245" t="n">
        <v>5</v>
      </c>
      <c r="BD63" s="245" t="n">
        <v>5</v>
      </c>
      <c r="BE63" s="245" t="n">
        <v>5</v>
      </c>
      <c r="BF63" s="245" t="n">
        <v>5</v>
      </c>
      <c r="BG63" s="245" t="n">
        <v>4</v>
      </c>
      <c r="BH63" s="245" t="n">
        <v>5</v>
      </c>
      <c r="BI63" s="245" t="n">
        <v>4</v>
      </c>
      <c r="BJ63" s="245" t="n">
        <v>3</v>
      </c>
      <c r="BK63" s="245" t="n">
        <v>3</v>
      </c>
      <c r="BL63" s="245" t="n">
        <v>3</v>
      </c>
      <c r="BM63" s="245" t="n">
        <v>3</v>
      </c>
      <c r="BN63" s="245" t="n">
        <v>3</v>
      </c>
      <c r="BO63" s="245" t="n">
        <v>3</v>
      </c>
      <c r="BP63" s="245" t="n">
        <v>4</v>
      </c>
      <c r="BQ63" s="245" t="n">
        <v>4</v>
      </c>
      <c r="BR63" s="245" t="n">
        <v>4</v>
      </c>
      <c r="BS63" s="245" t="n">
        <v>2</v>
      </c>
      <c r="BT63" s="245" t="n">
        <v>2</v>
      </c>
      <c r="BU63" s="245" t="n">
        <v>2</v>
      </c>
      <c r="BV63" s="245" t="n">
        <v>2</v>
      </c>
      <c r="BW63" s="245" t="n">
        <v>2</v>
      </c>
      <c r="BX63" s="245" t="n">
        <v>2</v>
      </c>
      <c r="BY63" s="245" t="n">
        <v>2</v>
      </c>
      <c r="BZ63" s="245" t="n">
        <v>1</v>
      </c>
      <c r="CA63" s="245" t="n">
        <v>1</v>
      </c>
      <c r="CB63" s="245" t="n">
        <v>0</v>
      </c>
      <c r="CC63" s="245" t="n">
        <v>0</v>
      </c>
      <c r="CD63" s="245" t="n">
        <v>0</v>
      </c>
      <c r="CE63" s="245" t="n">
        <v>0</v>
      </c>
      <c r="CF63" s="245" t="n">
        <v>0</v>
      </c>
      <c r="CG63" s="245" t="n">
        <v>0</v>
      </c>
      <c r="CH63" s="245" t="n">
        <v>0</v>
      </c>
      <c r="CI63" s="245" t="n">
        <v>0</v>
      </c>
      <c r="CJ63" s="245" t="n">
        <v>0</v>
      </c>
      <c r="CK63" s="245" t="n">
        <v>1</v>
      </c>
      <c r="CL63" s="245" t="n">
        <v>2</v>
      </c>
      <c r="CM63" s="245" t="n">
        <v>2</v>
      </c>
      <c r="CN63" s="245" t="n">
        <v>2</v>
      </c>
      <c r="CO63" s="245" t="n">
        <v>2</v>
      </c>
      <c r="CP63" s="245" t="n">
        <v>2</v>
      </c>
      <c r="CQ63" s="245" t="n">
        <v>1</v>
      </c>
      <c r="CR63" s="324" t="n">
        <v>1</v>
      </c>
      <c r="CS63" s="245" t="n">
        <v>2</v>
      </c>
      <c r="CT63" s="245" t="n">
        <v>2</v>
      </c>
      <c r="CU63" s="245" t="n">
        <v>2</v>
      </c>
      <c r="CV63" s="245" t="n">
        <v>2</v>
      </c>
      <c r="CW63" s="245" t="n">
        <v>1</v>
      </c>
    </row>
    <row r="64" ht="13.15" customFormat="1" customHeight="1" s="315">
      <c r="A64" s="20" t="n"/>
      <c r="B64" s="398" t="n"/>
      <c r="C64" s="69" t="inlineStr">
        <is>
          <t>Estimated Monthly Premium</t>
        </is>
      </c>
      <c r="D64" s="94">
        <f>SUM(D59:D63)</f>
        <v/>
      </c>
      <c r="E64" s="401">
        <f>SUMPRODUCT(E59:E63,$D59:$D63)</f>
        <v/>
      </c>
      <c r="F64" s="401">
        <f>SUMPRODUCT(F59:F63,$D59:$D63)</f>
        <v/>
      </c>
      <c r="G64" s="401">
        <f>SUMPRODUCT(G59:G63,$D59:$D63)</f>
        <v/>
      </c>
      <c r="H64" s="402" t="n"/>
      <c r="I64" s="402" t="n"/>
      <c r="K64" s="94">
        <f>SUM(K59:K63)</f>
        <v/>
      </c>
      <c r="L64" s="94">
        <f>SUM(L59:L63)</f>
        <v/>
      </c>
      <c r="M64" s="94">
        <f>SUM(M59:M63)</f>
        <v/>
      </c>
      <c r="N64" s="94">
        <f>SUM(N59:N63)</f>
        <v/>
      </c>
      <c r="O64" s="94">
        <f>SUM(O59:O63)</f>
        <v/>
      </c>
      <c r="P64" s="94">
        <f>SUM(P59:P63)</f>
        <v/>
      </c>
      <c r="Q64" s="94">
        <f>SUM(Q59:Q63)</f>
        <v/>
      </c>
      <c r="R64" s="94">
        <f>SUM(R59:R63)</f>
        <v/>
      </c>
      <c r="S64" s="94">
        <f>SUM(S59:S63)</f>
        <v/>
      </c>
      <c r="T64" s="94">
        <f>SUM(T59:T63)</f>
        <v/>
      </c>
      <c r="U64" s="94">
        <f>SUM(U59:U63)</f>
        <v/>
      </c>
      <c r="V64" s="94">
        <f>SUM(V59:V63)</f>
        <v/>
      </c>
      <c r="W64" s="94">
        <f>SUM(W59:W63)</f>
        <v/>
      </c>
      <c r="X64" s="94">
        <f>SUM(X59:X63)</f>
        <v/>
      </c>
      <c r="Y64" s="94">
        <f>SUM(Y59:Y63)</f>
        <v/>
      </c>
      <c r="Z64" s="94">
        <f>SUM(Z59:Z63)</f>
        <v/>
      </c>
      <c r="AA64" s="94">
        <f>SUM(AA59:AA63)</f>
        <v/>
      </c>
      <c r="AB64" s="94">
        <f>SUM(AB59:AB63)</f>
        <v/>
      </c>
      <c r="AC64" s="94">
        <f>SUM(AC59:AC63)</f>
        <v/>
      </c>
      <c r="AD64" s="94">
        <f>SUM(AD59:AD63)</f>
        <v/>
      </c>
      <c r="AE64" s="94">
        <f>SUM(AE59:AE63)</f>
        <v/>
      </c>
      <c r="AF64" s="94">
        <f>SUM(AF59:AF63)</f>
        <v/>
      </c>
      <c r="AG64" s="94">
        <f>SUM(AG59:AG63)</f>
        <v/>
      </c>
      <c r="AH64" s="94">
        <f>SUM(AH59:AH63)</f>
        <v/>
      </c>
      <c r="AI64" s="94">
        <f>SUM(AI59:AI63)</f>
        <v/>
      </c>
      <c r="AJ64" s="94">
        <f>SUM(AJ59:AJ63)</f>
        <v/>
      </c>
      <c r="AK64" s="94">
        <f>SUM(AK59:AK63)</f>
        <v/>
      </c>
      <c r="AL64" s="94">
        <f>SUM(AL59:AL63)</f>
        <v/>
      </c>
      <c r="AM64" s="94">
        <f>SUM(AM59:AM63)</f>
        <v/>
      </c>
      <c r="AN64" s="94">
        <f>SUM(AN59:AN63)</f>
        <v/>
      </c>
      <c r="AO64" s="94">
        <f>SUM(AO59:AO63)</f>
        <v/>
      </c>
      <c r="AP64" s="94">
        <f>SUM(AP59:AP63)</f>
        <v/>
      </c>
      <c r="AQ64" s="94">
        <f>SUM(AQ59:AQ63)</f>
        <v/>
      </c>
      <c r="AR64" s="94">
        <f>SUM(AR59:AR63)</f>
        <v/>
      </c>
      <c r="AS64" s="94">
        <f>SUM(AS59:AS63)</f>
        <v/>
      </c>
      <c r="AT64" s="94">
        <f>SUM(AT59:AT63)</f>
        <v/>
      </c>
      <c r="AU64" s="94">
        <f>SUM(AU59:AU63)</f>
        <v/>
      </c>
      <c r="AV64" s="94">
        <f>SUM(AV59:AV63)</f>
        <v/>
      </c>
      <c r="AW64" s="94">
        <f>SUM(AW59:AW63)</f>
        <v/>
      </c>
      <c r="AX64" s="94">
        <f>SUM(AX59:AX63)</f>
        <v/>
      </c>
      <c r="AY64" s="94">
        <f>SUM(AY59:AY63)</f>
        <v/>
      </c>
      <c r="AZ64" s="94">
        <f>SUM(AZ59:AZ63)</f>
        <v/>
      </c>
      <c r="BA64" s="94">
        <f>SUM(BA59:BA63)</f>
        <v/>
      </c>
      <c r="BB64" s="94">
        <f>SUM(BB59:BB63)</f>
        <v/>
      </c>
      <c r="BC64" s="94">
        <f>SUM(BC59:BC63)</f>
        <v/>
      </c>
      <c r="BD64" s="94">
        <f>SUM(BD59:BD63)</f>
        <v/>
      </c>
      <c r="BE64" s="94">
        <f>SUM(BE59:BE63)</f>
        <v/>
      </c>
      <c r="BF64" s="94">
        <f>SUM(BF59:BF63)</f>
        <v/>
      </c>
      <c r="BG64" s="94">
        <f>SUM(BG59:BG63)</f>
        <v/>
      </c>
      <c r="BH64" s="94">
        <f>SUM(BH59:BH63)</f>
        <v/>
      </c>
      <c r="BI64" s="94">
        <f>SUM(BI59:BI63)</f>
        <v/>
      </c>
      <c r="BJ64" s="94">
        <f>SUM(BJ59:BJ63)</f>
        <v/>
      </c>
      <c r="BK64" s="94">
        <f>SUM(BK59:BK63)</f>
        <v/>
      </c>
      <c r="BL64" s="94">
        <f>SUM(BL59:BL63)</f>
        <v/>
      </c>
      <c r="BM64" s="94">
        <f>SUM(BM59:BM63)</f>
        <v/>
      </c>
      <c r="BN64" s="94">
        <f>SUM(BN59:BN63)</f>
        <v/>
      </c>
      <c r="BO64" s="94">
        <f>SUM(BO59:BO63)</f>
        <v/>
      </c>
      <c r="BP64" s="94">
        <f>SUM(BP59:BP63)</f>
        <v/>
      </c>
      <c r="BQ64" s="94">
        <f>SUM(BQ59:BQ63)</f>
        <v/>
      </c>
      <c r="BR64" s="94">
        <f>SUM(BR59:BR63)</f>
        <v/>
      </c>
      <c r="BS64" s="94">
        <f>SUM(BS59:BS63)</f>
        <v/>
      </c>
      <c r="BT64" s="94">
        <f>SUM(BT59:BT63)</f>
        <v/>
      </c>
      <c r="BU64" s="94">
        <f>SUM(BU59:BU63)</f>
        <v/>
      </c>
      <c r="BV64" s="94">
        <f>SUM(BV59:BV63)</f>
        <v/>
      </c>
      <c r="BW64" s="94">
        <f>SUM(BW59:BW63)</f>
        <v/>
      </c>
      <c r="BX64" s="94">
        <f>SUM(BX59:BX63)</f>
        <v/>
      </c>
      <c r="BY64" s="94">
        <f>SUM(BY59:BY63)</f>
        <v/>
      </c>
      <c r="BZ64" s="94">
        <f>SUM(BZ59:BZ63)</f>
        <v/>
      </c>
      <c r="CA64" s="94">
        <f>SUM(CA59:CA63)</f>
        <v/>
      </c>
      <c r="CB64" s="94">
        <f>SUM(CB59:CB63)</f>
        <v/>
      </c>
      <c r="CC64" s="94">
        <f>SUM(CC59:CC63)</f>
        <v/>
      </c>
      <c r="CD64" s="94">
        <f>SUM(CD59:CD63)</f>
        <v/>
      </c>
      <c r="CE64" s="94">
        <f>SUM(CE59:CE63)</f>
        <v/>
      </c>
      <c r="CF64" s="94">
        <f>SUM(CF59:CF63)</f>
        <v/>
      </c>
      <c r="CG64" s="94">
        <f>SUM(CG59:CG63)</f>
        <v/>
      </c>
      <c r="CH64" s="94">
        <f>SUM(CH59:CH63)</f>
        <v/>
      </c>
      <c r="CI64" s="94">
        <f>SUM(CI59:CI63)</f>
        <v/>
      </c>
      <c r="CJ64" s="94">
        <f>SUM(CJ59:CJ63)</f>
        <v/>
      </c>
      <c r="CK64" s="94">
        <f>SUM(CK59:CK63)</f>
        <v/>
      </c>
      <c r="CL64" s="94">
        <f>SUM(CL59:CL63)</f>
        <v/>
      </c>
      <c r="CM64" s="94">
        <f>SUM(CM59:CM63)</f>
        <v/>
      </c>
      <c r="CN64" s="94">
        <f>SUM(CN59:CN63)</f>
        <v/>
      </c>
      <c r="CO64" s="94">
        <f>SUM(CO59:CO63)</f>
        <v/>
      </c>
      <c r="CP64" s="94">
        <f>SUM(CP59:CP63)</f>
        <v/>
      </c>
      <c r="CQ64" s="94">
        <f>SUM(CQ59:CQ63)</f>
        <v/>
      </c>
      <c r="CR64" s="94" t="n">
        <v>29</v>
      </c>
      <c r="CS64" s="94">
        <f>SUM(CS59:CS63)</f>
        <v/>
      </c>
      <c r="CT64" s="94">
        <f>SUM(CT59:CT63)</f>
        <v/>
      </c>
      <c r="CU64" s="94">
        <f>SUM(CU59:CU63)</f>
        <v/>
      </c>
      <c r="CV64" s="94">
        <f>SUM(CV59:CV63)</f>
        <v/>
      </c>
      <c r="CW64" s="94">
        <f>SUM(CW59:CW63)</f>
        <v/>
      </c>
    </row>
    <row r="65" ht="13.15" customFormat="1" customHeight="1" s="18">
      <c r="A65" s="71" t="inlineStr">
        <is>
          <t>Total Medical Monthly</t>
        </is>
      </c>
      <c r="B65" s="405" t="n"/>
      <c r="C65" s="29" t="inlineStr">
        <is>
          <t>Total Medical Employees</t>
        </is>
      </c>
      <c r="D65" s="30">
        <f>D8+D15+D22+D29+D36+D43+D50+D57+D64</f>
        <v/>
      </c>
      <c r="E65" s="458">
        <f>E8+E15+E22+E29+E36+E43+E50+E57+E64</f>
        <v/>
      </c>
      <c r="F65" s="458">
        <f>F8+F15+F22+F29+F36+F43+F50+F57+F64</f>
        <v/>
      </c>
      <c r="G65" s="458">
        <f>G8+G15+G22+G29+G36+G43+G50+G57+G64</f>
        <v/>
      </c>
      <c r="H65" s="459" t="n"/>
      <c r="I65" s="459" t="n"/>
      <c r="J65" s="104" t="n"/>
      <c r="K65" s="30">
        <f>K22+K29+K36+K43+K50+K57+K64</f>
        <v/>
      </c>
      <c r="L65" s="30">
        <f>L22+L29+L36+L43+L50+L57+L64</f>
        <v/>
      </c>
      <c r="M65" s="30">
        <f>M22+M29+M36+M43+M50+M57+M64</f>
        <v/>
      </c>
      <c r="N65" s="30">
        <f>N22+N29+N36+N43+N50+N57+N64</f>
        <v/>
      </c>
      <c r="O65" s="30">
        <f>O22+O29+O36+O43+O50+O57+O64</f>
        <v/>
      </c>
      <c r="P65" s="30">
        <f>P22+P29+P36+P43+P50+P57+P64</f>
        <v/>
      </c>
      <c r="Q65" s="30">
        <f>Q22+Q29+Q36+Q43+Q50+Q57+Q64</f>
        <v/>
      </c>
      <c r="R65" s="30">
        <f>R22+R29+R36+R43+R50+R57+R64</f>
        <v/>
      </c>
      <c r="S65" s="30">
        <f>S22+S29+S36+S43+S50+S57+S64</f>
        <v/>
      </c>
      <c r="T65" s="30">
        <f>T22+T29+T36+T43+T50+T57+T64</f>
        <v/>
      </c>
      <c r="U65" s="30">
        <f>U22+U29+U36+U43+U50+U57+U64</f>
        <v/>
      </c>
      <c r="V65" s="30">
        <f>V22+V29+V36+V43+V50+V57+V64</f>
        <v/>
      </c>
      <c r="W65" s="30">
        <f>W22+W29+W36+W43+W50+W57+W64</f>
        <v/>
      </c>
      <c r="X65" s="30">
        <f>X22+X29+X36+X43+X50+X57+X64</f>
        <v/>
      </c>
      <c r="Y65" s="30">
        <f>Y22+Y29+Y36+Y43+Y50+Y57+Y64</f>
        <v/>
      </c>
      <c r="Z65" s="30">
        <f>Z22+Z29+Z36+Z43+Z50+Z57+Z64</f>
        <v/>
      </c>
      <c r="AA65" s="30">
        <f>AA22+AA29+AA36+AA43+AA50+AA57+AA64</f>
        <v/>
      </c>
      <c r="AB65" s="30">
        <f>AB22+AB29+AB36+AB43+AB50+AB57+AB64</f>
        <v/>
      </c>
      <c r="AC65" s="30">
        <f>AC22+AC29+AC36+AC43+AC50+AC57+AC64</f>
        <v/>
      </c>
      <c r="AD65" s="30">
        <f>AD22+AD29+AD36+AD43+AD50+AD57+AD64</f>
        <v/>
      </c>
      <c r="AE65" s="30">
        <f>AE22+AE29+AE36+AE43+AE50+AE57+AE64</f>
        <v/>
      </c>
      <c r="AF65" s="30">
        <f>AF22+AF29+AF36+AF43+AF50+AF57+AF64</f>
        <v/>
      </c>
      <c r="AG65" s="30">
        <f>AG22+AG29+AG36+AG43+AG50+AG57+AG64</f>
        <v/>
      </c>
      <c r="AH65" s="30">
        <f>AH22+AH29+AH36+AH43+AH50+AH57+AH64</f>
        <v/>
      </c>
      <c r="AI65" s="30">
        <f>AI8+AI15+AI22+AI29+AI36+AI43+AI50+AI57+AI64</f>
        <v/>
      </c>
      <c r="AJ65" s="30">
        <f>AJ8+AJ15+AJ22+AJ29+AJ36+AJ43+AJ50+AJ57+AJ64</f>
        <v/>
      </c>
      <c r="AK65" s="30">
        <f>AK8+AK15+AK22+AK29+AK36+AK43+AK50+AK57+AK64</f>
        <v/>
      </c>
      <c r="AL65" s="30">
        <f>AL8+AL15+AL22+AL29+AL36+AL43+AL50+AL57+AL64</f>
        <v/>
      </c>
      <c r="AM65" s="30">
        <f>AM8+AM15+AM22+AM29+AM36+AM43+AM50+AM57+AM64</f>
        <v/>
      </c>
      <c r="AN65" s="30">
        <f>AN8+AN15+AN22+AN29+AN36+AN43+AN50+AN57+AN64</f>
        <v/>
      </c>
      <c r="AO65" s="30">
        <f>AO8+AO15+AO22+AO29+AO36+AO43+AO50+AO57+AO64</f>
        <v/>
      </c>
      <c r="AP65" s="30">
        <f>AP8+AP15+AP22+AP29+AP36+AP43+AP50+AP57+AP64</f>
        <v/>
      </c>
      <c r="AQ65" s="30">
        <f>AQ8+AQ15+AQ22+AQ29+AQ36+AQ43+AQ50+AQ57+AQ64</f>
        <v/>
      </c>
      <c r="AR65" s="30">
        <f>AR8+AR15+AR22+AR29+AR36+AR43+AR50+AR57+AR64</f>
        <v/>
      </c>
      <c r="AS65" s="30">
        <f>AS8+AS15+AS22+AS29+AS36+AS43+AS50+AS57+AS64</f>
        <v/>
      </c>
      <c r="AT65" s="30">
        <f>AT8+AT15+AT22+AT29+AT36+AT43+AT50+AT57+AT64</f>
        <v/>
      </c>
      <c r="AU65" s="30">
        <f>AU8+AU15+AU22+AU29+AU36+AU43+AU50+AU57+AU64</f>
        <v/>
      </c>
      <c r="AV65" s="30">
        <f>AV8+AV15+AV22+AV29+AV36+AV43+AV50+AV57+AV64</f>
        <v/>
      </c>
      <c r="AW65" s="30">
        <f>AW8+AW15+AW22+AW29+AW36+AW43+AW50+AW57+AW64</f>
        <v/>
      </c>
      <c r="AX65" s="30">
        <f>AX8+AX15+AX22+AX29+AX36+AX43+AX50+AX57+AX64</f>
        <v/>
      </c>
      <c r="AY65" s="30">
        <f>AY8+AY15+AY22+AY29+AY36+AY43+AY50+AY57+AY64</f>
        <v/>
      </c>
      <c r="AZ65" s="30">
        <f>AZ8+AZ15+AZ22+AZ29+AZ36+AZ43+AZ50+AZ57+AZ64</f>
        <v/>
      </c>
      <c r="BA65" s="30">
        <f>BA8+BA15+BA22+BA29+BA36+BA43+BA50+BA57+BA64</f>
        <v/>
      </c>
      <c r="BB65" s="30">
        <f>BB8+BB15+BB22+BB29+BB36+BB43+BB50+BB57+BB64</f>
        <v/>
      </c>
      <c r="BC65" s="30">
        <f>BC8+BC15+BC22+BC29+BC36+BC43+BC50+BC57+BC64</f>
        <v/>
      </c>
      <c r="BD65" s="30">
        <f>BD8+BD15+BD22+BD29+BD36+BD43+BD50+BD57+BD64</f>
        <v/>
      </c>
      <c r="BE65" s="30">
        <f>BE8+BE15+BE22+BE29+BE36+BE43+BE50+BE57+BE64</f>
        <v/>
      </c>
      <c r="BF65" s="30">
        <f>BF8+BF15+BF22+BF29+BF36+BF43+BF50+BF57+BF64</f>
        <v/>
      </c>
      <c r="BG65" s="30">
        <f>BG8+BG15+BG22+BG29+BG36+BG43+BG50+BG57+BG64</f>
        <v/>
      </c>
      <c r="BH65" s="30">
        <f>BH8+BH15+BH22+BH29+BH36+BH43+BH50+BH57+BH64</f>
        <v/>
      </c>
      <c r="BI65" s="30">
        <f>BI8+BI15+BI22+BI29+BI36+BI43+BI50+BI57+BI64</f>
        <v/>
      </c>
      <c r="BJ65" s="30">
        <f>BJ8+BJ15+BJ22+BJ29+BJ36+BJ43+BJ50+BJ57+BJ64</f>
        <v/>
      </c>
      <c r="BK65" s="30">
        <f>BK8+BK15+BK22+BK29+BK36+BK43+BK50+BK57+BK64</f>
        <v/>
      </c>
      <c r="BL65" s="30">
        <f>BL8+BL15+BL22+BL29+BL36+BL43+BL50+BL57+BL64</f>
        <v/>
      </c>
      <c r="BM65" s="30">
        <f>BM8+BM15+BM22+BM29+BM36+BM43+BM50+BM57+BM64</f>
        <v/>
      </c>
      <c r="BN65" s="30">
        <f>BN8+BN15+BN22+BN29+BN36+BN43+BN50+BN57+BN64</f>
        <v/>
      </c>
      <c r="BO65" s="30">
        <f>BO8+BO15+BO22+BO29+BO36+BO43+BO50+BO57+BO64</f>
        <v/>
      </c>
      <c r="BP65" s="30">
        <f>BP8+BP15+BP22+BP29+BP36+BP43+BP50+BP57+BP64</f>
        <v/>
      </c>
      <c r="BQ65" s="30">
        <f>BQ8+BQ15+BQ22+BQ29+BQ36+BQ43+BQ50+BQ57+BQ64</f>
        <v/>
      </c>
      <c r="BR65" s="30">
        <f>BR8+BR15+BR22+BR29+BR36+BR43+BR50+BR57+BR64</f>
        <v/>
      </c>
      <c r="BS65" s="30">
        <f>BS8+BS15+BS22+BS29+BS36+BS43+BS50+BS57+BS64</f>
        <v/>
      </c>
      <c r="BT65" s="30">
        <f>BT8+BT15+BT22+BT29+BT36+BT43+BT50+BT57+BT64</f>
        <v/>
      </c>
      <c r="BU65" s="30">
        <f>BU8+BU15+BU22+BU29+BU36+BU43+BU50+BU57+BU64</f>
        <v/>
      </c>
      <c r="BV65" s="30">
        <f>BV8+BV15+BV22+BV29+BV36+BV43+BV50+BV57+BV64</f>
        <v/>
      </c>
      <c r="BW65" s="30">
        <f>BW8+BW15+BW22+BW29+BW36+BW43+BW50+BW57+BW64</f>
        <v/>
      </c>
      <c r="BX65" s="30">
        <f>BX8+BX15+BX22+BX29+BX36+BX43+BX50+BX57+BX64</f>
        <v/>
      </c>
      <c r="BY65" s="30">
        <f>BY8+BY15+BY22+BY29+BY36+BY43+BY50+BY57+BY64</f>
        <v/>
      </c>
      <c r="BZ65" s="30">
        <f>BZ8+BZ15+BZ22+BZ29+BZ36+BZ43+BZ50+BZ57+BZ64</f>
        <v/>
      </c>
      <c r="CA65" s="30">
        <f>CA8+CA15+CA22+CA29+CA36+CA43+CA50+CA57+CA64</f>
        <v/>
      </c>
      <c r="CB65" s="30">
        <f>CB8+CB15+CB22+CB29+CB36+CB43+CB50+CB57+CB64</f>
        <v/>
      </c>
      <c r="CC65" s="30">
        <f>CC8+CC15+CC22+CC29+CC36+CC43+CC50+CC57+CC64</f>
        <v/>
      </c>
      <c r="CD65" s="30">
        <f>CD8+CD15+CD22+CD29+CD36+CD43+CD50+CD57+CD64</f>
        <v/>
      </c>
      <c r="CE65" s="30">
        <f>CE8+CE15+CE22+CE29+CE36+CE43+CE50+CE57+CE64</f>
        <v/>
      </c>
      <c r="CF65" s="30">
        <f>CF8+CF15+CF22+CF29+CF36+CF43+CF50+CF57+CF64</f>
        <v/>
      </c>
      <c r="CG65" s="30">
        <f>CG8+CG15+CG22+CG29+CG36+CG43+CG50+CG57+CG64</f>
        <v/>
      </c>
      <c r="CH65" s="30">
        <f>CH8+CH15+CH22+CH29+CH36+CH43+CH50+CH57+CH64</f>
        <v/>
      </c>
      <c r="CI65" s="30">
        <f>CI8+CI15+CI22+CI29+CI36+CI43+CI50+CI57+CI64</f>
        <v/>
      </c>
      <c r="CJ65" s="30">
        <f>CJ8+CJ15+CJ22+CJ29+CJ36+CJ43+CJ50+CJ57+CJ64</f>
        <v/>
      </c>
      <c r="CK65" s="30">
        <f>CK8+CK15+CK22+CK29+CK36+CK43+CK50+CK57+CK64</f>
        <v/>
      </c>
      <c r="CL65" s="30">
        <f>CL8+CL15+CL22+CL29+CL36+CL43+CL50+CL57+CL64</f>
        <v/>
      </c>
      <c r="CM65" s="30">
        <f>CM8+CM15+CM22+CM29+CM36+CM43+CM50+CM57+CM64</f>
        <v/>
      </c>
      <c r="CN65" s="30">
        <f>CN8+CN15+CN22+CN29+CN36+CN43+CN50+CN57+CN64</f>
        <v/>
      </c>
      <c r="CO65" s="30">
        <f>CO8+CO15+CO22+CO29+CO36+CO43+CO50+CO57+CO64</f>
        <v/>
      </c>
      <c r="CP65" s="30">
        <f>CP8+CP15+CP22+CP29+CP36+CP43+CP50+CP57+CP64</f>
        <v/>
      </c>
      <c r="CQ65" s="30">
        <f>CQ8+CQ15+CQ22+CQ29+CQ36+CQ43+CQ50+CQ57+CQ64</f>
        <v/>
      </c>
      <c r="CR65" s="30" t="n">
        <v>220</v>
      </c>
      <c r="CS65" s="30">
        <f>CS8+CS15+CS22+CS29+CS36+CS43+CS50+CS57+CS64</f>
        <v/>
      </c>
      <c r="CT65" s="30">
        <f>CT8+CT15+CT22+CT29+CT36+CT43+CT50+CT57+CT64</f>
        <v/>
      </c>
      <c r="CU65" s="30">
        <f>CU8+CU15+CU22+CU29+CU36+CU43+CU50+CU57+CU64</f>
        <v/>
      </c>
      <c r="CV65" s="30">
        <f>CV8+CV15+CV22+CV29+CV36+CV43+CV50+CV57+CV64</f>
        <v/>
      </c>
      <c r="CW65" s="30">
        <f>CW8+CW15+CW22+CW29+CW36+CW43+CW50+CW57+CW64</f>
        <v/>
      </c>
    </row>
    <row r="66" ht="13.15" customFormat="1" customHeight="1" s="315">
      <c r="A66" s="71" t="inlineStr">
        <is>
          <t>Total Medical Annual</t>
        </is>
      </c>
      <c r="B66" s="29" t="n"/>
      <c r="C66" s="89" t="n"/>
      <c r="D66" s="118" t="n"/>
      <c r="E66" s="460">
        <f>E65*12</f>
        <v/>
      </c>
      <c r="F66" s="460">
        <f>F65*12</f>
        <v/>
      </c>
      <c r="G66" s="460">
        <f>G65*12</f>
        <v/>
      </c>
      <c r="H66" s="461" t="n"/>
      <c r="I66" s="461" t="n"/>
      <c r="K66" s="118" t="n"/>
      <c r="L66" s="118" t="n"/>
      <c r="M66" s="118" t="n"/>
      <c r="N66" s="118" t="n"/>
      <c r="O66" s="118" t="n"/>
      <c r="P66" s="118" t="n"/>
      <c r="Q66" s="118" t="n"/>
      <c r="R66" s="118" t="n"/>
      <c r="S66" s="118" t="n"/>
      <c r="T66" s="118" t="n"/>
      <c r="U66" s="118" t="n"/>
      <c r="V66" s="118" t="n"/>
      <c r="W66" s="118" t="n"/>
      <c r="X66" s="118" t="n"/>
      <c r="Y66" s="118" t="n"/>
      <c r="Z66" s="118" t="n"/>
      <c r="AA66" s="118" t="n"/>
      <c r="AB66" s="118" t="n"/>
      <c r="AC66" s="118" t="n"/>
      <c r="AD66" s="118" t="n"/>
      <c r="AE66" s="118" t="n"/>
      <c r="AF66" s="118" t="n"/>
      <c r="AG66" s="118" t="n"/>
      <c r="AH66" s="118" t="n"/>
      <c r="AI66" s="118" t="n"/>
      <c r="AJ66" s="118" t="n"/>
      <c r="AK66" s="118" t="n"/>
      <c r="AL66" s="118" t="n"/>
      <c r="AM66" s="118" t="n"/>
      <c r="AN66" s="118" t="n"/>
      <c r="AO66" s="118" t="n"/>
      <c r="AP66" s="118" t="n"/>
      <c r="AQ66" s="118" t="n"/>
      <c r="AR66" s="118" t="n"/>
      <c r="AS66" s="118" t="n"/>
      <c r="AT66" s="118" t="n"/>
      <c r="AU66" s="118" t="n"/>
      <c r="AV66" s="118" t="n"/>
      <c r="AW66" s="118" t="n"/>
      <c r="AX66" s="118" t="n"/>
      <c r="AY66" s="118" t="n"/>
      <c r="AZ66" s="118" t="n"/>
      <c r="BA66" s="118" t="n"/>
      <c r="BB66" s="118" t="n"/>
      <c r="BC66" s="118" t="n"/>
      <c r="BD66" s="118" t="n"/>
      <c r="BE66" s="118" t="n"/>
      <c r="BF66" s="118" t="n"/>
      <c r="BG66" s="118" t="n"/>
      <c r="BH66" s="118" t="n"/>
      <c r="BI66" s="118" t="n"/>
      <c r="BJ66" s="118" t="n"/>
      <c r="BK66" s="118" t="n"/>
      <c r="BL66" s="118" t="n"/>
      <c r="BM66" s="118" t="n"/>
      <c r="BN66" s="118" t="n"/>
      <c r="BO66" s="118" t="n"/>
      <c r="BP66" s="118" t="n"/>
      <c r="BQ66" s="118" t="n"/>
      <c r="BR66" s="118" t="n"/>
      <c r="BS66" s="118" t="n"/>
      <c r="BT66" s="118" t="n"/>
      <c r="BU66" s="118" t="n"/>
      <c r="BV66" s="118" t="n"/>
      <c r="BW66" s="118" t="n"/>
      <c r="BX66" s="118" t="n"/>
      <c r="BY66" s="118" t="n"/>
      <c r="BZ66" s="118" t="n"/>
      <c r="CA66" s="118" t="n"/>
      <c r="CB66" s="118" t="n"/>
      <c r="CC66" s="118" t="n"/>
      <c r="CD66" s="118" t="n"/>
      <c r="CE66" s="118" t="n"/>
      <c r="CF66" s="118" t="n"/>
      <c r="CG66" s="118" t="n"/>
      <c r="CH66" s="118" t="n"/>
      <c r="CI66" s="118" t="n"/>
      <c r="CJ66" s="118" t="n"/>
      <c r="CK66" s="118" t="n"/>
      <c r="CL66" s="118" t="n"/>
      <c r="CM66" s="118" t="n"/>
      <c r="CN66" s="118" t="n"/>
      <c r="CO66" s="118" t="n"/>
      <c r="CP66" s="118" t="n"/>
      <c r="CQ66" s="118" t="n"/>
      <c r="CR66" s="118" t="n"/>
      <c r="CS66" s="118" t="n"/>
      <c r="CT66" s="118" t="n"/>
      <c r="CU66" s="118" t="n"/>
      <c r="CV66" s="118" t="n"/>
      <c r="CW66" s="118" t="n"/>
    </row>
    <row r="67" ht="13.15" customFormat="1" customHeight="1" s="315">
      <c r="A67" s="28" t="n"/>
      <c r="B67" s="90" t="n"/>
      <c r="C67" s="91" t="n"/>
      <c r="D67" s="114" t="n"/>
      <c r="E67" s="388" t="n"/>
      <c r="F67" s="388" t="n"/>
      <c r="G67" s="388" t="n"/>
      <c r="H67" s="389" t="n"/>
      <c r="I67" s="389" t="n"/>
      <c r="K67" s="114" t="n"/>
      <c r="L67" s="114" t="n"/>
      <c r="M67" s="114" t="n"/>
      <c r="N67" s="114" t="n"/>
      <c r="O67" s="114" t="n"/>
      <c r="P67" s="114" t="n"/>
      <c r="Q67" s="114" t="n"/>
      <c r="R67" s="114" t="n"/>
      <c r="S67" s="114" t="n"/>
      <c r="T67" s="114" t="n"/>
      <c r="U67" s="114" t="n"/>
      <c r="V67" s="114" t="n"/>
      <c r="W67" s="114" t="n"/>
      <c r="X67" s="114" t="n"/>
      <c r="Y67" s="114" t="n"/>
      <c r="Z67" s="114" t="n"/>
      <c r="AA67" s="114" t="n"/>
      <c r="AB67" s="114" t="n"/>
      <c r="AC67" s="114" t="n"/>
      <c r="AD67" s="114" t="n"/>
      <c r="AE67" s="114" t="n"/>
      <c r="AF67" s="114" t="n"/>
      <c r="AG67" s="114" t="n"/>
      <c r="AH67" s="114" t="n"/>
      <c r="AI67" s="114" t="n"/>
      <c r="AJ67" s="114" t="n"/>
      <c r="AK67" s="114" t="n"/>
      <c r="AL67" s="114" t="n"/>
      <c r="AM67" s="114" t="n"/>
      <c r="AN67" s="114" t="n"/>
      <c r="AO67" s="114" t="n"/>
      <c r="AP67" s="114" t="n"/>
      <c r="AQ67" s="114" t="n"/>
      <c r="AR67" s="114" t="n"/>
      <c r="AS67" s="114" t="n"/>
      <c r="AT67" s="114" t="n"/>
      <c r="AU67" s="114" t="n"/>
      <c r="AV67" s="114" t="n"/>
      <c r="AW67" s="114" t="n"/>
      <c r="AX67" s="114" t="n"/>
      <c r="AY67" s="114" t="n"/>
      <c r="AZ67" s="114" t="n"/>
      <c r="BA67" s="114" t="n"/>
      <c r="BB67" s="114" t="n"/>
      <c r="BC67" s="114" t="n"/>
      <c r="BD67" s="114" t="n"/>
      <c r="BE67" s="114" t="n"/>
      <c r="BF67" s="114" t="n"/>
      <c r="BG67" s="114" t="n"/>
      <c r="BH67" s="114" t="n"/>
      <c r="BI67" s="114" t="n"/>
      <c r="BJ67" s="114" t="n"/>
      <c r="BK67" s="114" t="n"/>
      <c r="BL67" s="114" t="n"/>
      <c r="BM67" s="114" t="n"/>
      <c r="BN67" s="114" t="n"/>
      <c r="BO67" s="114" t="n"/>
      <c r="BP67" s="114" t="n"/>
      <c r="BQ67" s="114" t="n"/>
      <c r="BR67" s="114" t="n"/>
      <c r="BS67" s="114" t="n"/>
      <c r="BT67" s="114" t="n"/>
      <c r="BU67" s="114" t="n"/>
      <c r="BV67" s="114" t="n"/>
      <c r="BW67" s="114" t="n"/>
      <c r="BX67" s="114" t="n"/>
      <c r="BY67" s="114" t="n"/>
      <c r="BZ67" s="114" t="n"/>
      <c r="CA67" s="114" t="n"/>
      <c r="CB67" s="114" t="n"/>
      <c r="CC67" s="114" t="n"/>
      <c r="CD67" s="114" t="n"/>
      <c r="CE67" s="114" t="n"/>
      <c r="CF67" s="114" t="n"/>
      <c r="CG67" s="114" t="n"/>
      <c r="CH67" s="114" t="n"/>
      <c r="CI67" s="114" t="n"/>
      <c r="CJ67" s="114" t="n"/>
      <c r="CK67" s="114" t="n"/>
      <c r="CL67" s="114" t="n"/>
      <c r="CM67" s="114" t="n"/>
      <c r="CN67" s="114" t="n"/>
      <c r="CO67" s="114" t="n"/>
      <c r="CP67" s="114" t="n"/>
      <c r="CQ67" s="114" t="n"/>
      <c r="CR67" s="114" t="n"/>
      <c r="CS67" s="114" t="n"/>
      <c r="CT67" s="114" t="n"/>
      <c r="CU67" s="114" t="n"/>
      <c r="CV67" s="114" t="n"/>
      <c r="CW67" s="114" t="n"/>
    </row>
    <row r="68" ht="13.15" customFormat="1" customHeight="1" s="315">
      <c r="A68" s="76" t="inlineStr">
        <is>
          <t>Garden Grove Hospital Medical Center - Client ID H3260 (Including UNAC)</t>
        </is>
      </c>
      <c r="B68" s="462" t="n"/>
      <c r="C68" s="46" t="n"/>
      <c r="D68" s="113" t="n"/>
      <c r="E68" s="392" t="n"/>
      <c r="F68" s="392" t="n"/>
      <c r="G68" s="392" t="n"/>
      <c r="H68" s="393" t="n"/>
      <c r="I68" s="393" t="n"/>
      <c r="K68" s="113" t="n"/>
      <c r="L68" s="113" t="n"/>
      <c r="M68" s="113" t="n"/>
      <c r="N68" s="113" t="n"/>
      <c r="O68" s="113" t="n"/>
      <c r="P68" s="113" t="n"/>
      <c r="Q68" s="113" t="n"/>
      <c r="R68" s="113" t="n"/>
      <c r="S68" s="113" t="n"/>
      <c r="T68" s="113" t="n"/>
      <c r="U68" s="113" t="n"/>
      <c r="V68" s="113" t="n"/>
      <c r="W68" s="113" t="n"/>
      <c r="X68" s="113" t="n"/>
      <c r="Y68" s="113" t="n"/>
      <c r="Z68" s="113" t="n"/>
      <c r="AA68" s="113" t="n"/>
      <c r="AB68" s="113" t="n"/>
      <c r="AC68" s="113" t="n"/>
      <c r="AD68" s="113" t="n"/>
      <c r="AE68" s="113" t="n"/>
      <c r="AF68" s="113" t="n"/>
      <c r="AG68" s="113" t="n"/>
      <c r="AH68" s="113" t="n"/>
      <c r="AI68" s="113" t="n"/>
      <c r="AJ68" s="113" t="n"/>
      <c r="AK68" s="113" t="n"/>
      <c r="AL68" s="113" t="n"/>
      <c r="AM68" s="113" t="n"/>
      <c r="AN68" s="113" t="n"/>
      <c r="AO68" s="113" t="n"/>
      <c r="AP68" s="113" t="n"/>
      <c r="AQ68" s="113" t="n"/>
      <c r="AR68" s="113" t="n"/>
      <c r="AS68" s="113" t="n"/>
      <c r="AT68" s="113" t="n"/>
      <c r="AU68" s="113" t="n"/>
      <c r="AV68" s="113" t="n"/>
      <c r="AW68" s="113" t="n"/>
      <c r="AX68" s="113" t="n"/>
      <c r="AY68" s="113" t="n"/>
      <c r="AZ68" s="113" t="n"/>
      <c r="BA68" s="113" t="n"/>
      <c r="BB68" s="113" t="n"/>
      <c r="BC68" s="113" t="n"/>
      <c r="BD68" s="113" t="n"/>
      <c r="BE68" s="113" t="n"/>
      <c r="BF68" s="113" t="n"/>
      <c r="BG68" s="113" t="n"/>
      <c r="BH68" s="113" t="n"/>
      <c r="BI68" s="113" t="n"/>
      <c r="BJ68" s="113" t="n"/>
      <c r="BK68" s="113" t="n"/>
      <c r="BL68" s="113" t="n"/>
      <c r="BM68" s="113" t="n"/>
      <c r="BN68" s="113" t="n"/>
      <c r="BO68" s="113" t="n"/>
      <c r="BP68" s="113" t="n"/>
      <c r="BQ68" s="113" t="n"/>
      <c r="BR68" s="113" t="n"/>
      <c r="BS68" s="113" t="n"/>
      <c r="BT68" s="113" t="n"/>
      <c r="BU68" s="113" t="n"/>
      <c r="BV68" s="113" t="n"/>
      <c r="BW68" s="113" t="n"/>
      <c r="BX68" s="113" t="n"/>
      <c r="BY68" s="113" t="n"/>
      <c r="BZ68" s="113" t="n"/>
      <c r="CA68" s="113" t="n"/>
      <c r="CB68" s="113" t="n"/>
      <c r="CC68" s="113" t="n"/>
      <c r="CD68" s="113" t="n"/>
      <c r="CE68" s="113" t="n"/>
      <c r="CF68" s="113" t="n"/>
      <c r="CG68" s="113" t="n"/>
      <c r="CH68" s="113" t="n"/>
      <c r="CI68" s="113" t="n"/>
      <c r="CJ68" s="113" t="n"/>
      <c r="CK68" s="113" t="n"/>
      <c r="CL68" s="113" t="n"/>
      <c r="CM68" s="113" t="n"/>
      <c r="CN68" s="113" t="n"/>
      <c r="CO68" s="113" t="n"/>
      <c r="CP68" s="113" t="n"/>
      <c r="CQ68" s="113" t="n"/>
      <c r="CR68" s="113" t="n"/>
      <c r="CS68" s="113" t="n"/>
      <c r="CT68" s="113" t="n"/>
      <c r="CU68" s="113" t="n"/>
      <c r="CV68" s="113" t="n"/>
      <c r="CW68" s="113" t="n"/>
    </row>
    <row r="69" ht="13.15" customFormat="1" customHeight="1" s="315">
      <c r="A69" s="64" t="inlineStr">
        <is>
          <t>PRIME Non-Union UNIFIED EPO PLAN (Self-Insured)</t>
        </is>
      </c>
      <c r="B69" s="394">
        <f>B3</f>
        <v/>
      </c>
      <c r="C69" s="246" t="inlineStr">
        <is>
          <t>EE</t>
        </is>
      </c>
      <c r="D69" s="244" t="n">
        <v>150</v>
      </c>
      <c r="E69" s="396">
        <f>E3</f>
        <v/>
      </c>
      <c r="F69" s="396">
        <f>F3</f>
        <v/>
      </c>
      <c r="G69" s="396">
        <f>G3</f>
        <v/>
      </c>
      <c r="H69" s="397" t="n"/>
      <c r="I69" s="397" t="n"/>
      <c r="K69" s="113" t="n"/>
      <c r="L69" s="113" t="n"/>
      <c r="M69" s="113" t="n"/>
      <c r="N69" s="113" t="n"/>
      <c r="O69" s="113" t="n"/>
      <c r="P69" s="113" t="n"/>
      <c r="Q69" s="113" t="n"/>
      <c r="R69" s="113" t="n"/>
      <c r="S69" s="113" t="n"/>
      <c r="T69" s="113" t="n"/>
      <c r="U69" s="113" t="n"/>
      <c r="V69" s="113" t="n"/>
      <c r="W69" s="113" t="n"/>
      <c r="X69" s="113" t="n"/>
      <c r="Y69" s="113" t="n"/>
      <c r="Z69" s="113" t="n"/>
      <c r="AA69" s="113" t="n"/>
      <c r="AB69" s="113" t="n"/>
      <c r="AC69" s="113" t="n"/>
      <c r="AD69" s="113" t="n"/>
      <c r="AE69" s="113" t="n"/>
      <c r="AF69" s="113" t="n"/>
      <c r="AG69" s="113" t="n"/>
      <c r="AH69" s="113" t="n"/>
      <c r="AI69" s="244" t="n">
        <v>109</v>
      </c>
      <c r="AJ69" s="244" t="n">
        <v>117</v>
      </c>
      <c r="AK69" s="244" t="n">
        <v>118</v>
      </c>
      <c r="AL69" s="244" t="n">
        <v>117</v>
      </c>
      <c r="AM69" s="244" t="n">
        <v>120</v>
      </c>
      <c r="AN69" s="244" t="n">
        <v>121</v>
      </c>
      <c r="AO69" s="244" t="n">
        <v>120</v>
      </c>
      <c r="AP69" s="244" t="n">
        <v>117</v>
      </c>
      <c r="AQ69" s="244" t="n">
        <v>33</v>
      </c>
      <c r="AR69" s="244" t="n">
        <v>31</v>
      </c>
      <c r="AS69" s="244" t="n">
        <v>31</v>
      </c>
      <c r="AT69" s="244" t="n">
        <v>31</v>
      </c>
      <c r="AU69" s="244" t="n">
        <v>90</v>
      </c>
      <c r="AV69" s="244" t="n">
        <v>90</v>
      </c>
      <c r="AW69" s="244" t="n">
        <v>90</v>
      </c>
      <c r="AX69" s="244" t="n">
        <v>89</v>
      </c>
      <c r="AY69" s="244" t="n">
        <v>88</v>
      </c>
      <c r="AZ69" s="244" t="n">
        <v>85</v>
      </c>
      <c r="BA69" s="244" t="n">
        <v>85</v>
      </c>
      <c r="BB69" s="244" t="n">
        <v>85</v>
      </c>
      <c r="BC69" s="244" t="n">
        <v>83</v>
      </c>
      <c r="BD69" s="244" t="n">
        <v>82</v>
      </c>
      <c r="BE69" s="244" t="n">
        <v>78</v>
      </c>
      <c r="BF69" s="244" t="n">
        <v>78</v>
      </c>
      <c r="BG69" s="244" t="n">
        <v>83</v>
      </c>
      <c r="BH69" s="244" t="n">
        <v>80</v>
      </c>
      <c r="BI69" s="244" t="n">
        <v>79</v>
      </c>
      <c r="BJ69" s="244" t="n">
        <v>77</v>
      </c>
      <c r="BK69" s="244" t="n">
        <v>80</v>
      </c>
      <c r="BL69" s="244" t="n">
        <v>80</v>
      </c>
      <c r="BM69" s="244" t="n">
        <v>81</v>
      </c>
      <c r="BN69" s="244" t="n">
        <v>81</v>
      </c>
      <c r="BO69" s="244" t="n">
        <v>81</v>
      </c>
      <c r="BP69" s="244" t="n">
        <v>81</v>
      </c>
      <c r="BQ69" s="244" t="n">
        <v>80</v>
      </c>
      <c r="BR69" s="244" t="n">
        <v>82</v>
      </c>
      <c r="BS69" s="244" t="n">
        <v>84</v>
      </c>
      <c r="BT69" s="244" t="n">
        <v>80</v>
      </c>
      <c r="BU69" s="244" t="n">
        <v>82</v>
      </c>
      <c r="BV69" s="244" t="n">
        <v>81</v>
      </c>
      <c r="BW69" s="244" t="n">
        <v>86</v>
      </c>
      <c r="BX69" s="244" t="n">
        <v>87</v>
      </c>
      <c r="BY69" s="244" t="n">
        <v>83</v>
      </c>
      <c r="BZ69" s="244" t="n">
        <v>83</v>
      </c>
      <c r="CA69" s="244" t="n">
        <v>95</v>
      </c>
      <c r="CB69" s="244" t="n">
        <v>93</v>
      </c>
      <c r="CC69" s="244" t="n">
        <v>94</v>
      </c>
      <c r="CD69" s="244" t="n">
        <v>93</v>
      </c>
      <c r="CE69" s="244" t="n">
        <v>97</v>
      </c>
      <c r="CF69" s="244" t="n">
        <v>102</v>
      </c>
      <c r="CG69" s="244" t="n">
        <v>97</v>
      </c>
      <c r="CH69" s="244" t="n">
        <v>96</v>
      </c>
      <c r="CI69" s="244" t="n">
        <v>94</v>
      </c>
      <c r="CJ69" s="244" t="n">
        <v>90</v>
      </c>
      <c r="CK69" s="244" t="n">
        <v>85</v>
      </c>
      <c r="CL69" s="244" t="n">
        <v>90</v>
      </c>
      <c r="CM69" s="244" t="n">
        <v>87</v>
      </c>
      <c r="CN69" s="244" t="n">
        <v>87</v>
      </c>
      <c r="CO69" s="244" t="n">
        <v>90</v>
      </c>
      <c r="CP69" s="244" t="n">
        <v>92</v>
      </c>
      <c r="CQ69" s="244" t="n">
        <v>94</v>
      </c>
      <c r="CR69" s="323" t="n">
        <v>99</v>
      </c>
      <c r="CS69" s="244" t="n">
        <v>93</v>
      </c>
      <c r="CT69" s="244" t="n">
        <v>93</v>
      </c>
      <c r="CU69" s="244" t="n">
        <v>93</v>
      </c>
      <c r="CV69" s="244" t="n">
        <v>99</v>
      </c>
      <c r="CW69" s="244" t="n">
        <v>102</v>
      </c>
    </row>
    <row r="70" ht="13.15" customFormat="1" customHeight="1" s="18">
      <c r="A70" s="22" t="n"/>
      <c r="B70" s="398" t="n"/>
      <c r="C70" s="246" t="inlineStr">
        <is>
          <t>EE &amp; Spouse</t>
        </is>
      </c>
      <c r="D70" s="244" t="n">
        <v>29</v>
      </c>
      <c r="E70" s="396">
        <f>E4</f>
        <v/>
      </c>
      <c r="F70" s="396">
        <f>F4</f>
        <v/>
      </c>
      <c r="G70" s="396">
        <f>G4</f>
        <v/>
      </c>
      <c r="H70" s="397" t="n"/>
      <c r="I70" s="397" t="n"/>
      <c r="K70" s="113" t="n"/>
      <c r="L70" s="113" t="n"/>
      <c r="M70" s="113" t="n"/>
      <c r="N70" s="113" t="n"/>
      <c r="O70" s="113" t="n"/>
      <c r="P70" s="113" t="n"/>
      <c r="Q70" s="113" t="n"/>
      <c r="R70" s="113" t="n"/>
      <c r="S70" s="113" t="n"/>
      <c r="T70" s="113" t="n"/>
      <c r="U70" s="113" t="n"/>
      <c r="V70" s="113" t="n"/>
      <c r="W70" s="113" t="n"/>
      <c r="X70" s="113" t="n"/>
      <c r="Y70" s="113" t="n"/>
      <c r="Z70" s="113" t="n"/>
      <c r="AA70" s="113" t="n"/>
      <c r="AB70" s="113" t="n"/>
      <c r="AC70" s="113" t="n"/>
      <c r="AD70" s="113" t="n"/>
      <c r="AE70" s="113" t="n"/>
      <c r="AF70" s="113" t="n"/>
      <c r="AG70" s="113" t="n"/>
      <c r="AH70" s="113" t="n"/>
      <c r="AI70" s="244" t="n">
        <v>28</v>
      </c>
      <c r="AJ70" s="244" t="n">
        <v>31</v>
      </c>
      <c r="AK70" s="244" t="n">
        <v>31</v>
      </c>
      <c r="AL70" s="244" t="n">
        <v>32</v>
      </c>
      <c r="AM70" s="244" t="n">
        <v>31</v>
      </c>
      <c r="AN70" s="244" t="n">
        <v>32</v>
      </c>
      <c r="AO70" s="244" t="n">
        <v>33</v>
      </c>
      <c r="AP70" s="244" t="n">
        <v>33</v>
      </c>
      <c r="AQ70" s="244" t="n">
        <v>9</v>
      </c>
      <c r="AR70" s="244" t="n">
        <v>11</v>
      </c>
      <c r="AS70" s="244" t="n">
        <v>11</v>
      </c>
      <c r="AT70" s="244" t="n">
        <v>11</v>
      </c>
      <c r="AU70" s="244" t="n">
        <v>28</v>
      </c>
      <c r="AV70" s="244" t="n">
        <v>28</v>
      </c>
      <c r="AW70" s="244" t="n">
        <v>27</v>
      </c>
      <c r="AX70" s="244" t="n">
        <v>27</v>
      </c>
      <c r="AY70" s="244" t="n">
        <v>28</v>
      </c>
      <c r="AZ70" s="244" t="n">
        <v>27</v>
      </c>
      <c r="BA70" s="244" t="n">
        <v>27</v>
      </c>
      <c r="BB70" s="244" t="n">
        <v>27</v>
      </c>
      <c r="BC70" s="244" t="n">
        <v>28</v>
      </c>
      <c r="BD70" s="244" t="n">
        <v>28</v>
      </c>
      <c r="BE70" s="244" t="n">
        <v>28</v>
      </c>
      <c r="BF70" s="244" t="n">
        <v>27</v>
      </c>
      <c r="BG70" s="244" t="n">
        <v>23</v>
      </c>
      <c r="BH70" s="244" t="n">
        <v>23</v>
      </c>
      <c r="BI70" s="244" t="n">
        <v>23</v>
      </c>
      <c r="BJ70" s="244" t="n">
        <v>25</v>
      </c>
      <c r="BK70" s="244" t="n">
        <v>24</v>
      </c>
      <c r="BL70" s="244" t="n">
        <v>22</v>
      </c>
      <c r="BM70" s="244" t="n">
        <v>20</v>
      </c>
      <c r="BN70" s="244" t="n">
        <v>21</v>
      </c>
      <c r="BO70" s="244" t="n">
        <v>20</v>
      </c>
      <c r="BP70" s="244" t="n">
        <v>21</v>
      </c>
      <c r="BQ70" s="244" t="n">
        <v>21</v>
      </c>
      <c r="BR70" s="244" t="n">
        <v>21</v>
      </c>
      <c r="BS70" s="244" t="n">
        <v>19</v>
      </c>
      <c r="BT70" s="244" t="n">
        <v>12</v>
      </c>
      <c r="BU70" s="244" t="n">
        <v>13</v>
      </c>
      <c r="BV70" s="244" t="n">
        <v>12</v>
      </c>
      <c r="BW70" s="244" t="n">
        <v>10</v>
      </c>
      <c r="BX70" s="244" t="n">
        <v>12</v>
      </c>
      <c r="BY70" s="244" t="n">
        <v>12</v>
      </c>
      <c r="BZ70" s="244" t="n">
        <v>13</v>
      </c>
      <c r="CA70" s="244" t="n">
        <v>13</v>
      </c>
      <c r="CB70" s="244" t="n">
        <v>12</v>
      </c>
      <c r="CC70" s="244" t="n">
        <v>13</v>
      </c>
      <c r="CD70" s="244" t="n">
        <v>13</v>
      </c>
      <c r="CE70" s="244" t="n">
        <v>13</v>
      </c>
      <c r="CF70" s="244" t="n">
        <v>12</v>
      </c>
      <c r="CG70" s="244" t="n">
        <v>12</v>
      </c>
      <c r="CH70" s="244" t="n">
        <v>12</v>
      </c>
      <c r="CI70" s="244" t="n">
        <v>12</v>
      </c>
      <c r="CJ70" s="244" t="n">
        <v>12</v>
      </c>
      <c r="CK70" s="244" t="n">
        <v>10</v>
      </c>
      <c r="CL70" s="244" t="n">
        <v>10</v>
      </c>
      <c r="CM70" s="244" t="n">
        <v>9</v>
      </c>
      <c r="CN70" s="244" t="n">
        <v>8</v>
      </c>
      <c r="CO70" s="244" t="n">
        <v>9</v>
      </c>
      <c r="CP70" s="244" t="n">
        <v>9</v>
      </c>
      <c r="CQ70" s="244" t="n">
        <v>10</v>
      </c>
      <c r="CR70" s="323" t="n">
        <v>10</v>
      </c>
      <c r="CS70" s="244" t="n">
        <v>10</v>
      </c>
      <c r="CT70" s="244" t="n">
        <v>10</v>
      </c>
      <c r="CU70" s="244" t="n">
        <v>11</v>
      </c>
      <c r="CV70" s="244" t="n">
        <v>12</v>
      </c>
      <c r="CW70" s="244" t="n">
        <v>13</v>
      </c>
    </row>
    <row r="71" ht="13.15" customFormat="1" customHeight="1" s="315">
      <c r="A71" s="22" t="n"/>
      <c r="B71" s="398" t="n"/>
      <c r="C71" s="246" t="inlineStr">
        <is>
          <t>EE &amp; Child</t>
        </is>
      </c>
      <c r="D71" s="244" t="n">
        <v>0</v>
      </c>
      <c r="E71" s="396">
        <f>E5</f>
        <v/>
      </c>
      <c r="F71" s="396">
        <f>F5</f>
        <v/>
      </c>
      <c r="G71" s="396">
        <f>G5</f>
        <v/>
      </c>
      <c r="H71" s="397" t="n"/>
      <c r="I71" s="397" t="n"/>
      <c r="K71" s="113" t="n"/>
      <c r="L71" s="113" t="n"/>
      <c r="M71" s="113" t="n"/>
      <c r="N71" s="113" t="n"/>
      <c r="O71" s="113" t="n"/>
      <c r="P71" s="113" t="n"/>
      <c r="Q71" s="113" t="n"/>
      <c r="R71" s="113" t="n"/>
      <c r="S71" s="113" t="n"/>
      <c r="T71" s="113" t="n"/>
      <c r="U71" s="113" t="n"/>
      <c r="V71" s="113" t="n"/>
      <c r="W71" s="113" t="n"/>
      <c r="X71" s="113" t="n"/>
      <c r="Y71" s="113" t="n"/>
      <c r="Z71" s="113" t="n"/>
      <c r="AA71" s="113" t="n"/>
      <c r="AB71" s="113" t="n"/>
      <c r="AC71" s="113" t="n"/>
      <c r="AD71" s="113" t="n"/>
      <c r="AE71" s="113" t="n"/>
      <c r="AF71" s="113" t="n"/>
      <c r="AG71" s="113" t="n"/>
      <c r="AH71" s="113" t="n"/>
      <c r="AI71" s="244" t="n">
        <v>12</v>
      </c>
      <c r="AJ71" s="244" t="n">
        <v>14</v>
      </c>
      <c r="AK71" s="244" t="n">
        <v>14</v>
      </c>
      <c r="AL71" s="244" t="n">
        <v>12</v>
      </c>
      <c r="AM71" s="244" t="n">
        <v>12</v>
      </c>
      <c r="AN71" s="244" t="n">
        <v>11</v>
      </c>
      <c r="AO71" s="244" t="n">
        <v>10</v>
      </c>
      <c r="AP71" s="244" t="n">
        <v>9</v>
      </c>
      <c r="AQ71" s="244" t="n">
        <v>0</v>
      </c>
      <c r="AR71" s="244" t="n">
        <v>0</v>
      </c>
      <c r="AS71" s="244" t="n">
        <v>0</v>
      </c>
      <c r="AT71" s="244" t="n">
        <v>0</v>
      </c>
      <c r="AU71" s="244" t="n">
        <v>10</v>
      </c>
      <c r="AV71" s="244" t="n">
        <v>10</v>
      </c>
      <c r="AW71" s="244" t="n">
        <v>10</v>
      </c>
      <c r="AX71" s="244" t="n">
        <v>10</v>
      </c>
      <c r="AY71" s="244" t="n">
        <v>11</v>
      </c>
      <c r="AZ71" s="244" t="n">
        <v>13</v>
      </c>
      <c r="BA71" s="244" t="n">
        <v>13</v>
      </c>
      <c r="BB71" s="244" t="n">
        <v>13</v>
      </c>
      <c r="BC71" s="244" t="n">
        <v>13</v>
      </c>
      <c r="BD71" s="244" t="n">
        <v>13</v>
      </c>
      <c r="BE71" s="244" t="n">
        <v>12</v>
      </c>
      <c r="BF71" s="244" t="n">
        <v>12</v>
      </c>
      <c r="BG71" s="244" t="n">
        <v>11</v>
      </c>
      <c r="BH71" s="244" t="n">
        <v>11</v>
      </c>
      <c r="BI71" s="244" t="n">
        <v>10</v>
      </c>
      <c r="BJ71" s="244" t="n">
        <v>9</v>
      </c>
      <c r="BK71" s="244" t="n">
        <v>9</v>
      </c>
      <c r="BL71" s="244" t="n">
        <v>9</v>
      </c>
      <c r="BM71" s="244" t="n">
        <v>10</v>
      </c>
      <c r="BN71" s="244" t="n">
        <v>11</v>
      </c>
      <c r="BO71" s="244" t="n">
        <v>11</v>
      </c>
      <c r="BP71" s="244" t="n">
        <v>11</v>
      </c>
      <c r="BQ71" s="244" t="n">
        <v>11</v>
      </c>
      <c r="BR71" s="244" t="n">
        <v>9</v>
      </c>
      <c r="BS71" s="244" t="n">
        <v>11</v>
      </c>
      <c r="BT71" s="244" t="n">
        <v>5</v>
      </c>
      <c r="BU71" s="244" t="n">
        <v>6</v>
      </c>
      <c r="BV71" s="244" t="n">
        <v>5</v>
      </c>
      <c r="BW71" s="244" t="n">
        <v>7</v>
      </c>
      <c r="BX71" s="244" t="n">
        <v>7</v>
      </c>
      <c r="BY71" s="244" t="n">
        <v>7</v>
      </c>
      <c r="BZ71" s="244" t="n">
        <v>8</v>
      </c>
      <c r="CA71" s="244" t="n">
        <v>11</v>
      </c>
      <c r="CB71" s="244" t="n">
        <v>10</v>
      </c>
      <c r="CC71" s="244" t="n">
        <v>9</v>
      </c>
      <c r="CD71" s="244" t="n">
        <v>9</v>
      </c>
      <c r="CE71" s="244" t="n">
        <v>8</v>
      </c>
      <c r="CF71" s="244" t="n">
        <v>7</v>
      </c>
      <c r="CG71" s="244" t="n">
        <v>6</v>
      </c>
      <c r="CH71" s="244" t="n">
        <v>6</v>
      </c>
      <c r="CI71" s="244" t="n">
        <v>6</v>
      </c>
      <c r="CJ71" s="244" t="n">
        <v>6</v>
      </c>
      <c r="CK71" s="244" t="n">
        <v>6</v>
      </c>
      <c r="CL71" s="244" t="n">
        <v>6</v>
      </c>
      <c r="CM71" s="244" t="n">
        <v>5</v>
      </c>
      <c r="CN71" s="244" t="n">
        <v>6</v>
      </c>
      <c r="CO71" s="244" t="n">
        <v>6</v>
      </c>
      <c r="CP71" s="244" t="n">
        <v>6</v>
      </c>
      <c r="CQ71" s="244" t="n">
        <v>7</v>
      </c>
      <c r="CR71" s="323" t="n">
        <v>8</v>
      </c>
      <c r="CS71" s="244" t="n">
        <v>8</v>
      </c>
      <c r="CT71" s="244" t="n">
        <v>8</v>
      </c>
      <c r="CU71" s="244" t="n">
        <v>7</v>
      </c>
      <c r="CV71" s="244" t="n">
        <v>6</v>
      </c>
      <c r="CW71" s="244" t="n">
        <v>7</v>
      </c>
    </row>
    <row r="72" ht="13.15" customFormat="1" customHeight="1" s="315">
      <c r="A72" s="22" t="n"/>
      <c r="B72" s="398" t="n"/>
      <c r="C72" s="246" t="inlineStr">
        <is>
          <t>EE &amp; Children</t>
        </is>
      </c>
      <c r="D72" s="244" t="n">
        <v>38</v>
      </c>
      <c r="E72" s="396">
        <f>E6</f>
        <v/>
      </c>
      <c r="F72" s="396">
        <f>F6</f>
        <v/>
      </c>
      <c r="G72" s="396">
        <f>G6</f>
        <v/>
      </c>
      <c r="H72" s="397" t="n"/>
      <c r="I72" s="397" t="n"/>
      <c r="K72" s="113" t="n"/>
      <c r="L72" s="113" t="n"/>
      <c r="M72" s="113" t="n"/>
      <c r="N72" s="113" t="n"/>
      <c r="O72" s="113" t="n"/>
      <c r="P72" s="113" t="n"/>
      <c r="Q72" s="113" t="n"/>
      <c r="R72" s="113" t="n"/>
      <c r="S72" s="113" t="n"/>
      <c r="T72" s="113" t="n"/>
      <c r="U72" s="113" t="n"/>
      <c r="V72" s="113" t="n"/>
      <c r="W72" s="113" t="n"/>
      <c r="X72" s="113" t="n"/>
      <c r="Y72" s="113" t="n"/>
      <c r="Z72" s="113" t="n"/>
      <c r="AA72" s="113" t="n"/>
      <c r="AB72" s="113" t="n"/>
      <c r="AC72" s="113" t="n"/>
      <c r="AD72" s="113" t="n"/>
      <c r="AE72" s="113" t="n"/>
      <c r="AF72" s="113" t="n"/>
      <c r="AG72" s="113" t="n"/>
      <c r="AH72" s="113" t="n"/>
      <c r="AI72" s="244" t="n">
        <v>12</v>
      </c>
      <c r="AJ72" s="244" t="n">
        <v>11</v>
      </c>
      <c r="AK72" s="244" t="n">
        <v>11</v>
      </c>
      <c r="AL72" s="244" t="n">
        <v>11</v>
      </c>
      <c r="AM72" s="244" t="n">
        <v>10</v>
      </c>
      <c r="AN72" s="244" t="n">
        <v>11</v>
      </c>
      <c r="AO72" s="244" t="n">
        <v>12</v>
      </c>
      <c r="AP72" s="244" t="n">
        <v>12</v>
      </c>
      <c r="AQ72" s="244" t="n">
        <v>6</v>
      </c>
      <c r="AR72" s="244" t="n">
        <v>6</v>
      </c>
      <c r="AS72" s="244" t="n">
        <v>6</v>
      </c>
      <c r="AT72" s="244" t="n">
        <v>6</v>
      </c>
      <c r="AU72" s="244" t="n">
        <v>14</v>
      </c>
      <c r="AV72" s="244" t="n">
        <v>14</v>
      </c>
      <c r="AW72" s="244" t="n">
        <v>14</v>
      </c>
      <c r="AX72" s="244" t="n">
        <v>14</v>
      </c>
      <c r="AY72" s="244" t="n">
        <v>14</v>
      </c>
      <c r="AZ72" s="244" t="n">
        <v>14</v>
      </c>
      <c r="BA72" s="244" t="n">
        <v>14</v>
      </c>
      <c r="BB72" s="244" t="n">
        <v>14</v>
      </c>
      <c r="BC72" s="244" t="n">
        <v>14</v>
      </c>
      <c r="BD72" s="244" t="n">
        <v>13</v>
      </c>
      <c r="BE72" s="244" t="n">
        <v>13</v>
      </c>
      <c r="BF72" s="244" t="n">
        <v>13</v>
      </c>
      <c r="BG72" s="244" t="n">
        <v>16</v>
      </c>
      <c r="BH72" s="244" t="n">
        <v>15</v>
      </c>
      <c r="BI72" s="244" t="n">
        <v>15</v>
      </c>
      <c r="BJ72" s="244" t="n">
        <v>15</v>
      </c>
      <c r="BK72" s="244" t="n">
        <v>16</v>
      </c>
      <c r="BL72" s="244" t="n">
        <v>16</v>
      </c>
      <c r="BM72" s="244" t="n">
        <v>15</v>
      </c>
      <c r="BN72" s="244" t="n">
        <v>16</v>
      </c>
      <c r="BO72" s="244" t="n">
        <v>14</v>
      </c>
      <c r="BP72" s="244" t="n">
        <v>14</v>
      </c>
      <c r="BQ72" s="244" t="n">
        <v>14</v>
      </c>
      <c r="BR72" s="244" t="n">
        <v>14</v>
      </c>
      <c r="BS72" s="244" t="n">
        <v>13</v>
      </c>
      <c r="BT72" s="244" t="n">
        <v>12</v>
      </c>
      <c r="BU72" s="244" t="n">
        <v>12</v>
      </c>
      <c r="BV72" s="244" t="n">
        <v>12</v>
      </c>
      <c r="BW72" s="244" t="n">
        <v>14</v>
      </c>
      <c r="BX72" s="244" t="n">
        <v>14</v>
      </c>
      <c r="BY72" s="244" t="n">
        <v>14</v>
      </c>
      <c r="BZ72" s="244" t="n">
        <v>13</v>
      </c>
      <c r="CA72" s="244" t="n">
        <v>12</v>
      </c>
      <c r="CB72" s="244" t="n">
        <v>11</v>
      </c>
      <c r="CC72" s="244" t="n">
        <v>11</v>
      </c>
      <c r="CD72" s="244" t="n">
        <v>11</v>
      </c>
      <c r="CE72" s="244" t="n">
        <v>10</v>
      </c>
      <c r="CF72" s="244" t="n">
        <v>10</v>
      </c>
      <c r="CG72" s="244" t="n">
        <v>9</v>
      </c>
      <c r="CH72" s="244" t="n">
        <v>8</v>
      </c>
      <c r="CI72" s="244" t="n">
        <v>8</v>
      </c>
      <c r="CJ72" s="244" t="n">
        <v>8</v>
      </c>
      <c r="CK72" s="244" t="n">
        <v>9</v>
      </c>
      <c r="CL72" s="244" t="n">
        <v>9</v>
      </c>
      <c r="CM72" s="244" t="n">
        <v>9</v>
      </c>
      <c r="CN72" s="244" t="n">
        <v>9</v>
      </c>
      <c r="CO72" s="244" t="n">
        <v>9</v>
      </c>
      <c r="CP72" s="244" t="n">
        <v>8</v>
      </c>
      <c r="CQ72" s="244" t="n">
        <v>9</v>
      </c>
      <c r="CR72" s="323" t="n">
        <v>8</v>
      </c>
      <c r="CS72" s="244" t="n">
        <v>8</v>
      </c>
      <c r="CT72" s="244" t="n">
        <v>8</v>
      </c>
      <c r="CU72" s="244" t="n">
        <v>8</v>
      </c>
      <c r="CV72" s="244" t="n">
        <v>8</v>
      </c>
      <c r="CW72" s="244" t="n">
        <v>8</v>
      </c>
    </row>
    <row r="73" ht="13.15" customFormat="1" customHeight="1" s="315">
      <c r="A73" s="22" t="n"/>
      <c r="B73" s="398" t="n"/>
      <c r="C73" s="246" t="inlineStr">
        <is>
          <t>EE &amp; Family</t>
        </is>
      </c>
      <c r="D73" s="245" t="n">
        <v>54</v>
      </c>
      <c r="E73" s="400">
        <f>E7</f>
        <v/>
      </c>
      <c r="F73" s="400">
        <f>F7</f>
        <v/>
      </c>
      <c r="G73" s="400">
        <f>G7</f>
        <v/>
      </c>
      <c r="H73" s="408" t="n"/>
      <c r="I73" s="408" t="n"/>
      <c r="K73" s="113" t="n"/>
      <c r="L73" s="113" t="n"/>
      <c r="M73" s="113" t="n"/>
      <c r="N73" s="113" t="n"/>
      <c r="O73" s="113" t="n"/>
      <c r="P73" s="113" t="n"/>
      <c r="Q73" s="113" t="n"/>
      <c r="R73" s="113" t="n"/>
      <c r="S73" s="113" t="n"/>
      <c r="T73" s="113" t="n"/>
      <c r="U73" s="113" t="n"/>
      <c r="V73" s="113" t="n"/>
      <c r="W73" s="113" t="n"/>
      <c r="X73" s="113" t="n"/>
      <c r="Y73" s="113" t="n"/>
      <c r="Z73" s="113" t="n"/>
      <c r="AA73" s="113" t="n"/>
      <c r="AB73" s="113" t="n"/>
      <c r="AC73" s="113" t="n"/>
      <c r="AD73" s="113" t="n"/>
      <c r="AE73" s="113" t="n"/>
      <c r="AF73" s="113" t="n"/>
      <c r="AG73" s="113" t="n"/>
      <c r="AH73" s="113" t="n"/>
      <c r="AI73" s="245" t="n">
        <v>39</v>
      </c>
      <c r="AJ73" s="245" t="n">
        <v>40</v>
      </c>
      <c r="AK73" s="245" t="n">
        <v>40</v>
      </c>
      <c r="AL73" s="245" t="n">
        <v>40</v>
      </c>
      <c r="AM73" s="245" t="n">
        <v>41</v>
      </c>
      <c r="AN73" s="245" t="n">
        <v>42</v>
      </c>
      <c r="AO73" s="245" t="n">
        <v>42</v>
      </c>
      <c r="AP73" s="245" t="n">
        <v>40</v>
      </c>
      <c r="AQ73" s="245" t="n">
        <v>7</v>
      </c>
      <c r="AR73" s="245" t="n">
        <v>6</v>
      </c>
      <c r="AS73" s="245" t="n">
        <v>6</v>
      </c>
      <c r="AT73" s="245" t="n">
        <v>5</v>
      </c>
      <c r="AU73" s="245" t="n">
        <v>43</v>
      </c>
      <c r="AV73" s="245" t="n">
        <v>43</v>
      </c>
      <c r="AW73" s="245" t="n">
        <v>43</v>
      </c>
      <c r="AX73" s="245" t="n">
        <v>42</v>
      </c>
      <c r="AY73" s="245" t="n">
        <v>43</v>
      </c>
      <c r="AZ73" s="245" t="n">
        <v>43</v>
      </c>
      <c r="BA73" s="245" t="n">
        <v>43</v>
      </c>
      <c r="BB73" s="245" t="n">
        <v>44</v>
      </c>
      <c r="BC73" s="245" t="n">
        <v>44</v>
      </c>
      <c r="BD73" s="245" t="n">
        <v>44</v>
      </c>
      <c r="BE73" s="245" t="n">
        <v>45</v>
      </c>
      <c r="BF73" s="245" t="n">
        <v>45</v>
      </c>
      <c r="BG73" s="245" t="n">
        <v>44</v>
      </c>
      <c r="BH73" s="245" t="n">
        <v>44</v>
      </c>
      <c r="BI73" s="245" t="n">
        <v>43</v>
      </c>
      <c r="BJ73" s="245" t="n">
        <v>42</v>
      </c>
      <c r="BK73" s="245" t="n">
        <v>40</v>
      </c>
      <c r="BL73" s="245" t="n">
        <v>42</v>
      </c>
      <c r="BM73" s="245" t="n">
        <v>40</v>
      </c>
      <c r="BN73" s="245" t="n">
        <v>40</v>
      </c>
      <c r="BO73" s="245" t="n">
        <v>39</v>
      </c>
      <c r="BP73" s="245" t="n">
        <v>39</v>
      </c>
      <c r="BQ73" s="245" t="n">
        <v>40</v>
      </c>
      <c r="BR73" s="245" t="n">
        <v>42</v>
      </c>
      <c r="BS73" s="245" t="n">
        <v>44</v>
      </c>
      <c r="BT73" s="245" t="n">
        <v>28</v>
      </c>
      <c r="BU73" s="245" t="n">
        <v>27</v>
      </c>
      <c r="BV73" s="245" t="n">
        <v>26</v>
      </c>
      <c r="BW73" s="245" t="n">
        <v>23</v>
      </c>
      <c r="BX73" s="245" t="n">
        <v>23</v>
      </c>
      <c r="BY73" s="245" t="n">
        <v>24</v>
      </c>
      <c r="BZ73" s="245" t="n">
        <v>24</v>
      </c>
      <c r="CA73" s="245" t="n">
        <v>26</v>
      </c>
      <c r="CB73" s="245" t="n">
        <v>28</v>
      </c>
      <c r="CC73" s="245" t="n">
        <v>28</v>
      </c>
      <c r="CD73" s="245" t="n">
        <v>28</v>
      </c>
      <c r="CE73" s="245" t="n">
        <v>32</v>
      </c>
      <c r="CF73" s="245" t="n">
        <v>32</v>
      </c>
      <c r="CG73" s="245" t="n">
        <v>29</v>
      </c>
      <c r="CH73" s="245" t="n">
        <v>29</v>
      </c>
      <c r="CI73" s="245" t="n">
        <v>26</v>
      </c>
      <c r="CJ73" s="245" t="n">
        <v>27</v>
      </c>
      <c r="CK73" s="245" t="n">
        <v>29</v>
      </c>
      <c r="CL73" s="245" t="n">
        <v>30</v>
      </c>
      <c r="CM73" s="245" t="n">
        <v>32</v>
      </c>
      <c r="CN73" s="245" t="n">
        <v>30</v>
      </c>
      <c r="CO73" s="245" t="n">
        <v>29</v>
      </c>
      <c r="CP73" s="245" t="n">
        <v>28</v>
      </c>
      <c r="CQ73" s="245" t="n">
        <v>27</v>
      </c>
      <c r="CR73" s="324" t="n">
        <v>27</v>
      </c>
      <c r="CS73" s="245" t="n">
        <v>25</v>
      </c>
      <c r="CT73" s="245" t="n">
        <v>25</v>
      </c>
      <c r="CU73" s="245" t="n">
        <v>23</v>
      </c>
      <c r="CV73" s="245" t="n">
        <v>24</v>
      </c>
      <c r="CW73" s="245" t="n">
        <v>24</v>
      </c>
    </row>
    <row r="74" ht="13.15" customFormat="1" customHeight="1" s="315">
      <c r="A74" s="20" t="n"/>
      <c r="B74" s="398" t="n"/>
      <c r="C74" s="69" t="inlineStr">
        <is>
          <t>Estimated Monthly Premium</t>
        </is>
      </c>
      <c r="D74" s="94">
        <f>SUM(D69:D73)</f>
        <v/>
      </c>
      <c r="E74" s="401">
        <f>SUMPRODUCT(E69:E73,$D69:$D73)</f>
        <v/>
      </c>
      <c r="F74" s="401">
        <f>SUMPRODUCT(F69:F73,$D69:$D73)</f>
        <v/>
      </c>
      <c r="G74" s="401">
        <f>SUMPRODUCT(G69:G73,$D69:$D73)</f>
        <v/>
      </c>
      <c r="H74" s="402" t="n"/>
      <c r="I74" s="402" t="n"/>
      <c r="K74" s="113" t="n"/>
      <c r="L74" s="113" t="n"/>
      <c r="M74" s="113" t="n"/>
      <c r="N74" s="113" t="n"/>
      <c r="O74" s="113" t="n"/>
      <c r="P74" s="113" t="n"/>
      <c r="Q74" s="113" t="n"/>
      <c r="R74" s="113" t="n"/>
      <c r="S74" s="113" t="n"/>
      <c r="T74" s="113" t="n"/>
      <c r="U74" s="113" t="n"/>
      <c r="V74" s="113" t="n"/>
      <c r="W74" s="113" t="n"/>
      <c r="X74" s="113" t="n"/>
      <c r="Y74" s="113" t="n"/>
      <c r="Z74" s="113" t="n"/>
      <c r="AA74" s="113" t="n"/>
      <c r="AB74" s="113" t="n"/>
      <c r="AC74" s="113" t="n"/>
      <c r="AD74" s="113" t="n"/>
      <c r="AE74" s="113" t="n"/>
      <c r="AF74" s="113" t="n"/>
      <c r="AG74" s="113" t="n"/>
      <c r="AH74" s="113" t="n"/>
      <c r="AI74" s="94">
        <f>SUM(AI69:AI73)</f>
        <v/>
      </c>
      <c r="AJ74" s="94">
        <f>SUM(AJ69:AJ73)</f>
        <v/>
      </c>
      <c r="AK74" s="94">
        <f>SUM(AK69:AK73)</f>
        <v/>
      </c>
      <c r="AL74" s="94">
        <f>SUM(AL69:AL73)</f>
        <v/>
      </c>
      <c r="AM74" s="94">
        <f>SUM(AM69:AM73)</f>
        <v/>
      </c>
      <c r="AN74" s="94">
        <f>SUM(AN69:AN73)</f>
        <v/>
      </c>
      <c r="AO74" s="94">
        <f>SUM(AO69:AO73)</f>
        <v/>
      </c>
      <c r="AP74" s="94">
        <f>SUM(AP69:AP73)</f>
        <v/>
      </c>
      <c r="AQ74" s="94">
        <f>SUM(AQ69:AQ73)</f>
        <v/>
      </c>
      <c r="AR74" s="94">
        <f>SUM(AR69:AR73)</f>
        <v/>
      </c>
      <c r="AS74" s="94">
        <f>SUM(AS69:AS73)</f>
        <v/>
      </c>
      <c r="AT74" s="94">
        <f>SUM(AT69:AT73)</f>
        <v/>
      </c>
      <c r="AU74" s="94">
        <f>SUM(AU69:AU73)</f>
        <v/>
      </c>
      <c r="AV74" s="94">
        <f>SUM(AV69:AV73)</f>
        <v/>
      </c>
      <c r="AW74" s="94">
        <f>SUM(AW69:AW73)</f>
        <v/>
      </c>
      <c r="AX74" s="94">
        <f>SUM(AX69:AX73)</f>
        <v/>
      </c>
      <c r="AY74" s="94">
        <f>SUM(AY69:AY73)</f>
        <v/>
      </c>
      <c r="AZ74" s="94">
        <f>SUM(AZ69:AZ73)</f>
        <v/>
      </c>
      <c r="BA74" s="94">
        <f>SUM(BA69:BA73)</f>
        <v/>
      </c>
      <c r="BB74" s="94">
        <f>SUM(BB69:BB73)</f>
        <v/>
      </c>
      <c r="BC74" s="94">
        <f>SUM(BC69:BC73)</f>
        <v/>
      </c>
      <c r="BD74" s="94">
        <f>SUM(BD69:BD73)</f>
        <v/>
      </c>
      <c r="BE74" s="94">
        <f>SUM(BE69:BE73)</f>
        <v/>
      </c>
      <c r="BF74" s="94">
        <f>SUM(BF69:BF73)</f>
        <v/>
      </c>
      <c r="BG74" s="94">
        <f>SUM(BG69:BG73)</f>
        <v/>
      </c>
      <c r="BH74" s="94">
        <f>SUM(BH69:BH73)</f>
        <v/>
      </c>
      <c r="BI74" s="94">
        <f>SUM(BI69:BI73)</f>
        <v/>
      </c>
      <c r="BJ74" s="94">
        <f>SUM(BJ69:BJ73)</f>
        <v/>
      </c>
      <c r="BK74" s="94">
        <f>SUM(BK69:BK73)</f>
        <v/>
      </c>
      <c r="BL74" s="94">
        <f>SUM(BL69:BL73)</f>
        <v/>
      </c>
      <c r="BM74" s="94">
        <f>SUM(BM69:BM73)</f>
        <v/>
      </c>
      <c r="BN74" s="94">
        <f>SUM(BN69:BN73)</f>
        <v/>
      </c>
      <c r="BO74" s="94">
        <f>SUM(BO69:BO73)</f>
        <v/>
      </c>
      <c r="BP74" s="94">
        <f>SUM(BP69:BP73)</f>
        <v/>
      </c>
      <c r="BQ74" s="94">
        <f>SUM(BQ69:BQ73)</f>
        <v/>
      </c>
      <c r="BR74" s="94">
        <f>SUM(BR69:BR73)</f>
        <v/>
      </c>
      <c r="BS74" s="94">
        <f>SUM(BS69:BS73)</f>
        <v/>
      </c>
      <c r="BT74" s="94">
        <f>SUM(BT69:BT73)</f>
        <v/>
      </c>
      <c r="BU74" s="94">
        <f>SUM(BU69:BU73)</f>
        <v/>
      </c>
      <c r="BV74" s="94">
        <f>SUM(BV69:BV73)</f>
        <v/>
      </c>
      <c r="BW74" s="94">
        <f>SUM(BW69:BW73)</f>
        <v/>
      </c>
      <c r="BX74" s="94">
        <f>SUM(BX69:BX73)</f>
        <v/>
      </c>
      <c r="BY74" s="94">
        <f>SUM(BY69:BY73)</f>
        <v/>
      </c>
      <c r="BZ74" s="94">
        <f>SUM(BZ69:BZ73)</f>
        <v/>
      </c>
      <c r="CA74" s="94">
        <f>SUM(CA69:CA73)</f>
        <v/>
      </c>
      <c r="CB74" s="94">
        <f>SUM(CB69:CB73)</f>
        <v/>
      </c>
      <c r="CC74" s="94">
        <f>SUM(CC69:CC73)</f>
        <v/>
      </c>
      <c r="CD74" s="94">
        <f>SUM(CD69:CD73)</f>
        <v/>
      </c>
      <c r="CE74" s="94">
        <f>SUM(CE69:CE73)</f>
        <v/>
      </c>
      <c r="CF74" s="94">
        <f>SUM(CF69:CF73)</f>
        <v/>
      </c>
      <c r="CG74" s="94">
        <f>SUM(CG69:CG73)</f>
        <v/>
      </c>
      <c r="CH74" s="94">
        <f>SUM(CH69:CH73)</f>
        <v/>
      </c>
      <c r="CI74" s="94">
        <f>SUM(CI69:CI73)</f>
        <v/>
      </c>
      <c r="CJ74" s="94">
        <f>SUM(CJ69:CJ73)</f>
        <v/>
      </c>
      <c r="CK74" s="94">
        <f>SUM(CK69:CK73)</f>
        <v/>
      </c>
      <c r="CL74" s="94">
        <f>SUM(CL69:CL73)</f>
        <v/>
      </c>
      <c r="CM74" s="94">
        <f>SUM(CM69:CM73)</f>
        <v/>
      </c>
      <c r="CN74" s="94">
        <f>SUM(CN69:CN73)</f>
        <v/>
      </c>
      <c r="CO74" s="94">
        <f>SUM(CO69:CO73)</f>
        <v/>
      </c>
      <c r="CP74" s="94">
        <f>SUM(CP69:CP73)</f>
        <v/>
      </c>
      <c r="CQ74" s="94">
        <f>SUM(CQ69:CQ73)</f>
        <v/>
      </c>
      <c r="CR74" s="94" t="n">
        <v>152</v>
      </c>
      <c r="CS74" s="94">
        <f>SUM(CS69:CS73)</f>
        <v/>
      </c>
      <c r="CT74" s="94">
        <f>SUM(CT69:CT73)</f>
        <v/>
      </c>
      <c r="CU74" s="94">
        <f>SUM(CU69:CU73)</f>
        <v/>
      </c>
      <c r="CV74" s="94">
        <f>SUM(CV69:CV73)</f>
        <v/>
      </c>
      <c r="CW74" s="94">
        <f>SUM(CW69:CW73)</f>
        <v/>
      </c>
    </row>
    <row r="75" ht="13.15" customFormat="1" customHeight="1" s="315">
      <c r="A75" s="20" t="n"/>
      <c r="B75" s="398" t="n"/>
      <c r="C75" s="12" t="n"/>
      <c r="D75" s="112" t="n"/>
      <c r="E75" s="403" t="n"/>
      <c r="F75" s="456" t="n"/>
      <c r="G75" s="403" t="n"/>
      <c r="H75" s="404" t="n"/>
      <c r="I75" s="404" t="n"/>
      <c r="K75" s="112" t="n"/>
      <c r="L75" s="112" t="n"/>
      <c r="M75" s="112" t="n"/>
      <c r="N75" s="112" t="n"/>
      <c r="O75" s="112" t="n"/>
      <c r="P75" s="112" t="n"/>
      <c r="Q75" s="112" t="n"/>
      <c r="R75" s="112" t="n"/>
      <c r="S75" s="112" t="n"/>
      <c r="T75" s="112" t="n"/>
      <c r="U75" s="112" t="n"/>
      <c r="V75" s="112" t="n"/>
      <c r="W75" s="112" t="n"/>
      <c r="X75" s="112" t="n"/>
      <c r="Y75" s="112" t="n"/>
      <c r="Z75" s="112" t="n"/>
      <c r="AA75" s="112" t="n"/>
      <c r="AB75" s="112" t="n"/>
      <c r="AC75" s="112" t="n"/>
      <c r="AD75" s="112" t="n"/>
      <c r="AE75" s="112" t="n"/>
      <c r="AF75" s="112" t="n"/>
      <c r="AG75" s="112" t="n"/>
      <c r="AH75" s="112" t="n"/>
      <c r="AI75" s="112" t="n"/>
      <c r="AJ75" s="112" t="n"/>
      <c r="AK75" s="112" t="n"/>
      <c r="AL75" s="112" t="n"/>
      <c r="AM75" s="112" t="n"/>
      <c r="AN75" s="112" t="n"/>
      <c r="AO75" s="112" t="n"/>
      <c r="AP75" s="112" t="n"/>
      <c r="AQ75" s="112" t="n"/>
      <c r="AR75" s="112" t="n"/>
      <c r="AS75" s="112" t="n"/>
      <c r="AT75" s="112" t="n"/>
      <c r="AU75" s="112" t="n"/>
      <c r="AV75" s="112" t="n"/>
      <c r="AW75" s="112" t="n"/>
      <c r="AX75" s="112" t="n"/>
      <c r="AY75" s="112" t="n"/>
      <c r="AZ75" s="112" t="n"/>
      <c r="BA75" s="112" t="n"/>
      <c r="BB75" s="112" t="n"/>
      <c r="BC75" s="112" t="n"/>
      <c r="BD75" s="112" t="n"/>
      <c r="BE75" s="112" t="n"/>
      <c r="BF75" s="112" t="n"/>
      <c r="BG75" s="112" t="n"/>
      <c r="BH75" s="112" t="n"/>
      <c r="BI75" s="112" t="n"/>
      <c r="BJ75" s="112" t="n"/>
      <c r="BK75" s="112" t="n"/>
      <c r="BL75" s="112" t="n"/>
      <c r="BM75" s="112" t="n"/>
      <c r="BN75" s="112" t="n"/>
      <c r="BO75" s="112" t="n"/>
      <c r="BP75" s="112" t="n"/>
      <c r="BQ75" s="112" t="n"/>
      <c r="BR75" s="112" t="n"/>
      <c r="BS75" s="112" t="n"/>
      <c r="BT75" s="112" t="n"/>
      <c r="BU75" s="112" t="n"/>
      <c r="BV75" s="112" t="n"/>
      <c r="BW75" s="112" t="n"/>
      <c r="BX75" s="112" t="n"/>
      <c r="BY75" s="112" t="n"/>
      <c r="BZ75" s="112" t="n"/>
      <c r="CA75" s="112" t="n"/>
      <c r="CB75" s="112" t="n"/>
      <c r="CC75" s="112" t="n"/>
      <c r="CD75" s="112" t="n"/>
      <c r="CE75" s="112" t="n"/>
      <c r="CF75" s="112" t="n"/>
      <c r="CG75" s="112" t="n"/>
      <c r="CH75" s="112" t="n"/>
      <c r="CI75" s="112" t="n"/>
      <c r="CJ75" s="112" t="n"/>
      <c r="CK75" s="112" t="n"/>
      <c r="CL75" s="112" t="n"/>
      <c r="CM75" s="112" t="n"/>
      <c r="CN75" s="112" t="n"/>
      <c r="CO75" s="112" t="n"/>
      <c r="CP75" s="112" t="n"/>
      <c r="CQ75" s="112" t="n"/>
      <c r="CR75" s="112" t="n"/>
      <c r="CS75" s="112" t="n"/>
      <c r="CT75" s="112" t="n"/>
      <c r="CU75" s="112" t="n"/>
      <c r="CV75" s="112" t="n"/>
      <c r="CW75" s="112" t="n"/>
    </row>
    <row r="76" ht="13.15" customFormat="1" customHeight="1" s="315">
      <c r="A76" s="64" t="inlineStr">
        <is>
          <t>PRIME UNAC EPO PLAN (Self-Insured)</t>
        </is>
      </c>
      <c r="B76" s="394">
        <f>B10</f>
        <v/>
      </c>
      <c r="C76" s="246" t="inlineStr">
        <is>
          <t>EE</t>
        </is>
      </c>
      <c r="D76" s="244" t="n">
        <v>47</v>
      </c>
      <c r="E76" s="396">
        <f>E10</f>
        <v/>
      </c>
      <c r="F76" s="396">
        <f>F10</f>
        <v/>
      </c>
      <c r="G76" s="396">
        <f>G10</f>
        <v/>
      </c>
      <c r="H76" s="397" t="n"/>
      <c r="I76" s="397" t="n"/>
      <c r="K76" s="113" t="n"/>
      <c r="L76" s="113" t="n"/>
      <c r="M76" s="113" t="n"/>
      <c r="N76" s="113" t="n"/>
      <c r="O76" s="113" t="n"/>
      <c r="P76" s="113" t="n"/>
      <c r="Q76" s="113" t="n"/>
      <c r="R76" s="113" t="n"/>
      <c r="S76" s="113" t="n"/>
      <c r="T76" s="113" t="n"/>
      <c r="U76" s="113" t="n"/>
      <c r="V76" s="113" t="n"/>
      <c r="W76" s="113" t="n"/>
      <c r="X76" s="113" t="n"/>
      <c r="Y76" s="113" t="n"/>
      <c r="Z76" s="113" t="n"/>
      <c r="AA76" s="113" t="n"/>
      <c r="AB76" s="113" t="n"/>
      <c r="AC76" s="113" t="n"/>
      <c r="AD76" s="113" t="n"/>
      <c r="AE76" s="113" t="n"/>
      <c r="AF76" s="113" t="n"/>
      <c r="AG76" s="113" t="n"/>
      <c r="AH76" s="113" t="n"/>
      <c r="AI76" s="113" t="n"/>
      <c r="AJ76" s="113" t="n"/>
      <c r="AK76" s="113" t="n"/>
      <c r="AL76" s="113" t="n"/>
      <c r="AM76" s="113" t="n"/>
      <c r="AN76" s="113" t="n"/>
      <c r="AO76" s="113" t="n"/>
      <c r="AP76" s="113" t="n"/>
      <c r="AQ76" s="244" t="n">
        <v>85</v>
      </c>
      <c r="AR76" s="244" t="n">
        <v>86</v>
      </c>
      <c r="AS76" s="244" t="n">
        <v>87</v>
      </c>
      <c r="AT76" s="244" t="n">
        <v>76</v>
      </c>
      <c r="AU76" s="244" t="n">
        <v>68</v>
      </c>
      <c r="AV76" s="244" t="n">
        <v>68</v>
      </c>
      <c r="AW76" s="244" t="n">
        <v>64</v>
      </c>
      <c r="AX76" s="244" t="n">
        <v>67</v>
      </c>
      <c r="AY76" s="244" t="n">
        <v>64</v>
      </c>
      <c r="AZ76" s="244" t="n">
        <v>63</v>
      </c>
      <c r="BA76" s="244" t="n">
        <v>60</v>
      </c>
      <c r="BB76" s="244" t="n">
        <v>61</v>
      </c>
      <c r="BC76" s="244" t="n">
        <v>61</v>
      </c>
      <c r="BD76" s="244" t="n">
        <v>59</v>
      </c>
      <c r="BE76" s="244" t="n">
        <v>56</v>
      </c>
      <c r="BF76" s="244" t="n">
        <v>57</v>
      </c>
      <c r="BG76" s="244" t="n">
        <v>53</v>
      </c>
      <c r="BH76" s="244" t="n">
        <v>54</v>
      </c>
      <c r="BI76" s="244" t="n">
        <v>51</v>
      </c>
      <c r="BJ76" s="244" t="n">
        <v>50</v>
      </c>
      <c r="BK76" s="244" t="n">
        <v>47</v>
      </c>
      <c r="BL76" s="244" t="n">
        <v>50</v>
      </c>
      <c r="BM76" s="244" t="n">
        <v>50</v>
      </c>
      <c r="BN76" s="244" t="n">
        <v>55</v>
      </c>
      <c r="BO76" s="244" t="n">
        <v>52</v>
      </c>
      <c r="BP76" s="244" t="n">
        <v>51</v>
      </c>
      <c r="BQ76" s="244" t="n">
        <v>48</v>
      </c>
      <c r="BR76" s="244" t="n">
        <v>46</v>
      </c>
      <c r="BS76" s="244" t="n">
        <v>47</v>
      </c>
      <c r="BT76" s="244" t="n">
        <v>51</v>
      </c>
      <c r="BU76" s="244" t="n">
        <v>49</v>
      </c>
      <c r="BV76" s="244" t="n">
        <v>49</v>
      </c>
      <c r="BW76" s="244" t="n">
        <v>50</v>
      </c>
      <c r="BX76" s="244" t="n">
        <v>51</v>
      </c>
      <c r="BY76" s="244" t="n">
        <v>52</v>
      </c>
      <c r="BZ76" s="244" t="n">
        <v>51</v>
      </c>
      <c r="CA76" s="244" t="n">
        <v>40</v>
      </c>
      <c r="CB76" s="244" t="n">
        <v>40</v>
      </c>
      <c r="CC76" s="244" t="n">
        <v>41</v>
      </c>
      <c r="CD76" s="244" t="n">
        <v>41</v>
      </c>
      <c r="CE76" s="244" t="n">
        <v>48</v>
      </c>
      <c r="CF76" s="244" t="n">
        <v>49</v>
      </c>
      <c r="CG76" s="244" t="n">
        <v>49</v>
      </c>
      <c r="CH76" s="244" t="n">
        <v>50</v>
      </c>
      <c r="CI76" s="244" t="n">
        <v>48</v>
      </c>
      <c r="CJ76" s="244" t="n">
        <v>48</v>
      </c>
      <c r="CK76" s="244" t="n">
        <v>48</v>
      </c>
      <c r="CL76" s="244" t="n">
        <v>47</v>
      </c>
      <c r="CM76" s="244" t="n">
        <v>49</v>
      </c>
      <c r="CN76" s="244" t="n">
        <v>49</v>
      </c>
      <c r="CO76" s="244" t="n">
        <v>50</v>
      </c>
      <c r="CP76" s="244" t="n">
        <v>49</v>
      </c>
      <c r="CQ76" s="244" t="n">
        <v>45</v>
      </c>
      <c r="CR76" s="323" t="n">
        <v>46</v>
      </c>
      <c r="CS76" s="244" t="n">
        <v>46</v>
      </c>
      <c r="CT76" s="244" t="n">
        <v>46</v>
      </c>
      <c r="CU76" s="244" t="n">
        <v>48</v>
      </c>
      <c r="CV76" s="244" t="n">
        <v>50</v>
      </c>
      <c r="CW76" s="244" t="n">
        <v>47</v>
      </c>
    </row>
    <row r="77" ht="13.15" customFormat="1" customHeight="1" s="18">
      <c r="A77" s="22" t="n"/>
      <c r="B77" s="398" t="n"/>
      <c r="C77" s="246" t="inlineStr">
        <is>
          <t>EE &amp; Spouse</t>
        </is>
      </c>
      <c r="D77" s="244" t="n">
        <v>15</v>
      </c>
      <c r="E77" s="396">
        <f>E11</f>
        <v/>
      </c>
      <c r="F77" s="396">
        <f>F11</f>
        <v/>
      </c>
      <c r="G77" s="396">
        <f>G11</f>
        <v/>
      </c>
      <c r="H77" s="397" t="n"/>
      <c r="I77" s="397" t="n"/>
      <c r="K77" s="113" t="n"/>
      <c r="L77" s="113" t="n"/>
      <c r="M77" s="113" t="n"/>
      <c r="N77" s="113" t="n"/>
      <c r="O77" s="113" t="n"/>
      <c r="P77" s="113" t="n"/>
      <c r="Q77" s="113" t="n"/>
      <c r="R77" s="113" t="n"/>
      <c r="S77" s="113" t="n"/>
      <c r="T77" s="113" t="n"/>
      <c r="U77" s="113" t="n"/>
      <c r="V77" s="113" t="n"/>
      <c r="W77" s="113" t="n"/>
      <c r="X77" s="113" t="n"/>
      <c r="Y77" s="113" t="n"/>
      <c r="Z77" s="113" t="n"/>
      <c r="AA77" s="113" t="n"/>
      <c r="AB77" s="113" t="n"/>
      <c r="AC77" s="113" t="n"/>
      <c r="AD77" s="113" t="n"/>
      <c r="AE77" s="113" t="n"/>
      <c r="AF77" s="113" t="n"/>
      <c r="AG77" s="113" t="n"/>
      <c r="AH77" s="113" t="n"/>
      <c r="AI77" s="113" t="n"/>
      <c r="AJ77" s="113" t="n"/>
      <c r="AK77" s="113" t="n"/>
      <c r="AL77" s="113" t="n"/>
      <c r="AM77" s="113" t="n"/>
      <c r="AN77" s="113" t="n"/>
      <c r="AO77" s="113" t="n"/>
      <c r="AP77" s="113" t="n"/>
      <c r="AQ77" s="244" t="n">
        <v>24</v>
      </c>
      <c r="AR77" s="244" t="n">
        <v>23</v>
      </c>
      <c r="AS77" s="244" t="n">
        <v>20</v>
      </c>
      <c r="AT77" s="244" t="n">
        <v>19</v>
      </c>
      <c r="AU77" s="244" t="n">
        <v>15</v>
      </c>
      <c r="AV77" s="244" t="n">
        <v>14</v>
      </c>
      <c r="AW77" s="244" t="n">
        <v>13</v>
      </c>
      <c r="AX77" s="244" t="n">
        <v>14</v>
      </c>
      <c r="AY77" s="244" t="n">
        <v>13</v>
      </c>
      <c r="AZ77" s="244" t="n">
        <v>13</v>
      </c>
      <c r="BA77" s="244" t="n">
        <v>12</v>
      </c>
      <c r="BB77" s="244" t="n">
        <v>11</v>
      </c>
      <c r="BC77" s="244" t="n">
        <v>11</v>
      </c>
      <c r="BD77" s="244" t="n">
        <v>11</v>
      </c>
      <c r="BE77" s="244" t="n">
        <v>11</v>
      </c>
      <c r="BF77" s="244" t="n">
        <v>11</v>
      </c>
      <c r="BG77" s="244" t="n">
        <v>13</v>
      </c>
      <c r="BH77" s="244" t="n">
        <v>12</v>
      </c>
      <c r="BI77" s="244" t="n">
        <v>11</v>
      </c>
      <c r="BJ77" s="244" t="n">
        <v>13</v>
      </c>
      <c r="BK77" s="244" t="n">
        <v>13</v>
      </c>
      <c r="BL77" s="244" t="n">
        <v>11</v>
      </c>
      <c r="BM77" s="244" t="n">
        <v>11</v>
      </c>
      <c r="BN77" s="244" t="n">
        <v>11</v>
      </c>
      <c r="BO77" s="244" t="n">
        <v>11</v>
      </c>
      <c r="BP77" s="244" t="n">
        <v>11</v>
      </c>
      <c r="BQ77" s="244" t="n">
        <v>11</v>
      </c>
      <c r="BR77" s="244" t="n">
        <v>10</v>
      </c>
      <c r="BS77" s="244" t="n">
        <v>10</v>
      </c>
      <c r="BT77" s="244" t="n">
        <v>15</v>
      </c>
      <c r="BU77" s="244" t="n">
        <v>15</v>
      </c>
      <c r="BV77" s="244" t="n">
        <v>15</v>
      </c>
      <c r="BW77" s="244" t="n">
        <v>15</v>
      </c>
      <c r="BX77" s="244" t="n">
        <v>15</v>
      </c>
      <c r="BY77" s="244" t="n">
        <v>15</v>
      </c>
      <c r="BZ77" s="244" t="n">
        <v>15</v>
      </c>
      <c r="CA77" s="244" t="n">
        <v>15</v>
      </c>
      <c r="CB77" s="244" t="n">
        <v>15</v>
      </c>
      <c r="CC77" s="244" t="n">
        <v>15</v>
      </c>
      <c r="CD77" s="244" t="n">
        <v>15</v>
      </c>
      <c r="CE77" s="244" t="n">
        <v>15</v>
      </c>
      <c r="CF77" s="244" t="n">
        <v>14</v>
      </c>
      <c r="CG77" s="244" t="n">
        <v>15</v>
      </c>
      <c r="CH77" s="244" t="n">
        <v>15</v>
      </c>
      <c r="CI77" s="244" t="n">
        <v>15</v>
      </c>
      <c r="CJ77" s="244" t="n">
        <v>15</v>
      </c>
      <c r="CK77" s="244" t="n">
        <v>15</v>
      </c>
      <c r="CL77" s="244" t="n">
        <v>15</v>
      </c>
      <c r="CM77" s="244" t="n">
        <v>14</v>
      </c>
      <c r="CN77" s="244" t="n">
        <v>15</v>
      </c>
      <c r="CO77" s="244" t="n">
        <v>15</v>
      </c>
      <c r="CP77" s="244" t="n">
        <v>15</v>
      </c>
      <c r="CQ77" s="244" t="n">
        <v>16</v>
      </c>
      <c r="CR77" s="323" t="n">
        <v>16</v>
      </c>
      <c r="CS77" s="244" t="n">
        <v>15</v>
      </c>
      <c r="CT77" s="244" t="n">
        <v>15</v>
      </c>
      <c r="CU77" s="244" t="n">
        <v>15</v>
      </c>
      <c r="CV77" s="244" t="n">
        <v>15</v>
      </c>
      <c r="CW77" s="244" t="n">
        <v>15</v>
      </c>
    </row>
    <row r="78" ht="13.15" customFormat="1" customHeight="1" s="315">
      <c r="A78" s="22" t="n"/>
      <c r="B78" s="398" t="n"/>
      <c r="C78" s="246" t="inlineStr">
        <is>
          <t>EE &amp; Child</t>
        </is>
      </c>
      <c r="D78" s="244" t="n">
        <v>15</v>
      </c>
      <c r="E78" s="396">
        <f>E12</f>
        <v/>
      </c>
      <c r="F78" s="396">
        <f>F12</f>
        <v/>
      </c>
      <c r="G78" s="396">
        <f>G12</f>
        <v/>
      </c>
      <c r="H78" s="397" t="n"/>
      <c r="I78" s="397" t="n"/>
      <c r="K78" s="113" t="n"/>
      <c r="L78" s="113" t="n"/>
      <c r="M78" s="113" t="n"/>
      <c r="N78" s="113" t="n"/>
      <c r="O78" s="113" t="n"/>
      <c r="P78" s="113" t="n"/>
      <c r="Q78" s="113" t="n"/>
      <c r="R78" s="113" t="n"/>
      <c r="S78" s="113" t="n"/>
      <c r="T78" s="113" t="n"/>
      <c r="U78" s="113" t="n"/>
      <c r="V78" s="113" t="n"/>
      <c r="W78" s="113" t="n"/>
      <c r="X78" s="113" t="n"/>
      <c r="Y78" s="113" t="n"/>
      <c r="Z78" s="113" t="n"/>
      <c r="AA78" s="113" t="n"/>
      <c r="AB78" s="113" t="n"/>
      <c r="AC78" s="113" t="n"/>
      <c r="AD78" s="113" t="n"/>
      <c r="AE78" s="113" t="n"/>
      <c r="AF78" s="113" t="n"/>
      <c r="AG78" s="113" t="n"/>
      <c r="AH78" s="113" t="n"/>
      <c r="AI78" s="113" t="n"/>
      <c r="AJ78" s="113" t="n"/>
      <c r="AK78" s="113" t="n"/>
      <c r="AL78" s="113" t="n"/>
      <c r="AM78" s="113" t="n"/>
      <c r="AN78" s="113" t="n"/>
      <c r="AO78" s="113" t="n"/>
      <c r="AP78" s="113" t="n"/>
      <c r="AQ78" s="244" t="n">
        <v>9</v>
      </c>
      <c r="AR78" s="244" t="n">
        <v>10</v>
      </c>
      <c r="AS78" s="244" t="n">
        <v>7</v>
      </c>
      <c r="AT78" s="244" t="n">
        <v>6</v>
      </c>
      <c r="AU78" s="244" t="n">
        <v>6</v>
      </c>
      <c r="AV78" s="244" t="n">
        <v>5</v>
      </c>
      <c r="AW78" s="244" t="n">
        <v>5</v>
      </c>
      <c r="AX78" s="244" t="n">
        <v>5</v>
      </c>
      <c r="AY78" s="244" t="n">
        <v>4</v>
      </c>
      <c r="AZ78" s="244" t="n">
        <v>4</v>
      </c>
      <c r="BA78" s="244" t="n">
        <v>5</v>
      </c>
      <c r="BB78" s="244" t="n">
        <v>5</v>
      </c>
      <c r="BC78" s="244" t="n">
        <v>5</v>
      </c>
      <c r="BD78" s="244" t="n">
        <v>5</v>
      </c>
      <c r="BE78" s="244" t="n">
        <v>3</v>
      </c>
      <c r="BF78" s="244" t="n">
        <v>3</v>
      </c>
      <c r="BG78" s="244" t="n">
        <v>4</v>
      </c>
      <c r="BH78" s="244" t="n">
        <v>4</v>
      </c>
      <c r="BI78" s="244" t="n">
        <v>4</v>
      </c>
      <c r="BJ78" s="244" t="n">
        <v>4</v>
      </c>
      <c r="BK78" s="244" t="n">
        <v>5</v>
      </c>
      <c r="BL78" s="244" t="n">
        <v>5</v>
      </c>
      <c r="BM78" s="244" t="n">
        <v>5</v>
      </c>
      <c r="BN78" s="244" t="n">
        <v>5</v>
      </c>
      <c r="BO78" s="244" t="n">
        <v>5</v>
      </c>
      <c r="BP78" s="244" t="n">
        <v>5</v>
      </c>
      <c r="BQ78" s="244" t="n">
        <v>5</v>
      </c>
      <c r="BR78" s="244" t="n">
        <v>5</v>
      </c>
      <c r="BS78" s="244" t="n">
        <v>5</v>
      </c>
      <c r="BT78" s="244" t="n">
        <v>11</v>
      </c>
      <c r="BU78" s="244" t="n">
        <v>11</v>
      </c>
      <c r="BV78" s="244" t="n">
        <v>11</v>
      </c>
      <c r="BW78" s="244" t="n">
        <v>11</v>
      </c>
      <c r="BX78" s="244" t="n">
        <v>11</v>
      </c>
      <c r="BY78" s="244" t="n">
        <v>11</v>
      </c>
      <c r="BZ78" s="244" t="n">
        <v>11</v>
      </c>
      <c r="CA78" s="244" t="n">
        <v>10</v>
      </c>
      <c r="CB78" s="244" t="n">
        <v>10</v>
      </c>
      <c r="CC78" s="244" t="n">
        <v>10</v>
      </c>
      <c r="CD78" s="244" t="n">
        <v>8</v>
      </c>
      <c r="CE78" s="244" t="n">
        <v>8</v>
      </c>
      <c r="CF78" s="244" t="n">
        <v>10</v>
      </c>
      <c r="CG78" s="244" t="n">
        <v>11</v>
      </c>
      <c r="CH78" s="244" t="n">
        <v>11</v>
      </c>
      <c r="CI78" s="244" t="n">
        <v>10</v>
      </c>
      <c r="CJ78" s="244" t="n">
        <v>10</v>
      </c>
      <c r="CK78" s="244" t="n">
        <v>10</v>
      </c>
      <c r="CL78" s="244" t="n">
        <v>10</v>
      </c>
      <c r="CM78" s="244" t="n">
        <v>10</v>
      </c>
      <c r="CN78" s="244" t="n">
        <v>11</v>
      </c>
      <c r="CO78" s="244" t="n">
        <v>12</v>
      </c>
      <c r="CP78" s="244" t="n">
        <v>11</v>
      </c>
      <c r="CQ78" s="244" t="n">
        <v>15</v>
      </c>
      <c r="CR78" s="323" t="n">
        <v>14</v>
      </c>
      <c r="CS78" s="244" t="n">
        <v>13</v>
      </c>
      <c r="CT78" s="244" t="n">
        <v>13</v>
      </c>
      <c r="CU78" s="244" t="n">
        <v>14</v>
      </c>
      <c r="CV78" s="244" t="n">
        <v>14</v>
      </c>
      <c r="CW78" s="244" t="n">
        <v>15</v>
      </c>
    </row>
    <row r="79" ht="13.15" customFormat="1" customHeight="1" s="315">
      <c r="A79" s="22" t="n"/>
      <c r="B79" s="398" t="n"/>
      <c r="C79" s="246" t="inlineStr">
        <is>
          <t>EE &amp; Children</t>
        </is>
      </c>
      <c r="D79" s="244" t="n">
        <v>7</v>
      </c>
      <c r="E79" s="396">
        <f>E13</f>
        <v/>
      </c>
      <c r="F79" s="396">
        <f>F13</f>
        <v/>
      </c>
      <c r="G79" s="396">
        <f>G13</f>
        <v/>
      </c>
      <c r="H79" s="397" t="n"/>
      <c r="I79" s="397" t="n"/>
      <c r="K79" s="113" t="n"/>
      <c r="L79" s="113" t="n"/>
      <c r="M79" s="113" t="n"/>
      <c r="N79" s="113" t="n"/>
      <c r="O79" s="113" t="n"/>
      <c r="P79" s="113" t="n"/>
      <c r="Q79" s="113" t="n"/>
      <c r="R79" s="113" t="n"/>
      <c r="S79" s="113" t="n"/>
      <c r="T79" s="113" t="n"/>
      <c r="U79" s="113" t="n"/>
      <c r="V79" s="113" t="n"/>
      <c r="W79" s="113" t="n"/>
      <c r="X79" s="113" t="n"/>
      <c r="Y79" s="113" t="n"/>
      <c r="Z79" s="113" t="n"/>
      <c r="AA79" s="113" t="n"/>
      <c r="AB79" s="113" t="n"/>
      <c r="AC79" s="113" t="n"/>
      <c r="AD79" s="113" t="n"/>
      <c r="AE79" s="113" t="n"/>
      <c r="AF79" s="113" t="n"/>
      <c r="AG79" s="113" t="n"/>
      <c r="AH79" s="113" t="n"/>
      <c r="AI79" s="113" t="n"/>
      <c r="AJ79" s="113" t="n"/>
      <c r="AK79" s="113" t="n"/>
      <c r="AL79" s="113" t="n"/>
      <c r="AM79" s="113" t="n"/>
      <c r="AN79" s="113" t="n"/>
      <c r="AO79" s="113" t="n"/>
      <c r="AP79" s="113" t="n"/>
      <c r="AQ79" s="244" t="n">
        <v>6</v>
      </c>
      <c r="AR79" s="244" t="n">
        <v>6</v>
      </c>
      <c r="AS79" s="244" t="n">
        <v>5</v>
      </c>
      <c r="AT79" s="244" t="n">
        <v>5</v>
      </c>
      <c r="AU79" s="244" t="n">
        <v>7</v>
      </c>
      <c r="AV79" s="244" t="n">
        <v>8</v>
      </c>
      <c r="AW79" s="244" t="n">
        <v>8</v>
      </c>
      <c r="AX79" s="244" t="n">
        <v>8</v>
      </c>
      <c r="AY79" s="244" t="n">
        <v>8</v>
      </c>
      <c r="AZ79" s="244" t="n">
        <v>8</v>
      </c>
      <c r="BA79" s="244" t="n">
        <v>8</v>
      </c>
      <c r="BB79" s="244" t="n">
        <v>8</v>
      </c>
      <c r="BC79" s="244" t="n">
        <v>8</v>
      </c>
      <c r="BD79" s="244" t="n">
        <v>7</v>
      </c>
      <c r="BE79" s="244" t="n">
        <v>7</v>
      </c>
      <c r="BF79" s="244" t="n">
        <v>7</v>
      </c>
      <c r="BG79" s="244" t="n">
        <v>9</v>
      </c>
      <c r="BH79" s="244" t="n">
        <v>9</v>
      </c>
      <c r="BI79" s="244" t="n">
        <v>9</v>
      </c>
      <c r="BJ79" s="244" t="n">
        <v>9</v>
      </c>
      <c r="BK79" s="244" t="n">
        <v>7</v>
      </c>
      <c r="BL79" s="244" t="n">
        <v>7</v>
      </c>
      <c r="BM79" s="244" t="n">
        <v>7</v>
      </c>
      <c r="BN79" s="244" t="n">
        <v>6</v>
      </c>
      <c r="BO79" s="244" t="n">
        <v>6</v>
      </c>
      <c r="BP79" s="244" t="n">
        <v>6</v>
      </c>
      <c r="BQ79" s="244" t="n">
        <v>6</v>
      </c>
      <c r="BR79" s="244" t="n">
        <v>6</v>
      </c>
      <c r="BS79" s="244" t="n">
        <v>8</v>
      </c>
      <c r="BT79" s="244" t="n">
        <v>9</v>
      </c>
      <c r="BU79" s="244" t="n">
        <v>9</v>
      </c>
      <c r="BV79" s="244" t="n">
        <v>9</v>
      </c>
      <c r="BW79" s="244" t="n">
        <v>8</v>
      </c>
      <c r="BX79" s="244" t="n">
        <v>8</v>
      </c>
      <c r="BY79" s="244" t="n">
        <v>8</v>
      </c>
      <c r="BZ79" s="244" t="n">
        <v>8</v>
      </c>
      <c r="CA79" s="244" t="n">
        <v>8</v>
      </c>
      <c r="CB79" s="244" t="n">
        <v>8</v>
      </c>
      <c r="CC79" s="244" t="n">
        <v>8</v>
      </c>
      <c r="CD79" s="244" t="n">
        <v>8</v>
      </c>
      <c r="CE79" s="244" t="n">
        <v>9</v>
      </c>
      <c r="CF79" s="244" t="n">
        <v>6</v>
      </c>
      <c r="CG79" s="244" t="n">
        <v>6</v>
      </c>
      <c r="CH79" s="244" t="n">
        <v>6</v>
      </c>
      <c r="CI79" s="244" t="n">
        <v>7</v>
      </c>
      <c r="CJ79" s="244" t="n">
        <v>7</v>
      </c>
      <c r="CK79" s="244" t="n">
        <v>6</v>
      </c>
      <c r="CL79" s="244" t="n">
        <v>6</v>
      </c>
      <c r="CM79" s="244" t="n">
        <v>5</v>
      </c>
      <c r="CN79" s="244" t="n">
        <v>5</v>
      </c>
      <c r="CO79" s="244" t="n">
        <v>6</v>
      </c>
      <c r="CP79" s="244" t="n">
        <v>6</v>
      </c>
      <c r="CQ79" s="244" t="n">
        <v>7</v>
      </c>
      <c r="CR79" s="323" t="n">
        <v>7</v>
      </c>
      <c r="CS79" s="244" t="n">
        <v>8</v>
      </c>
      <c r="CT79" s="244" t="n">
        <v>8</v>
      </c>
      <c r="CU79" s="244" t="n">
        <v>8</v>
      </c>
      <c r="CV79" s="244" t="n">
        <v>8</v>
      </c>
      <c r="CW79" s="244" t="n">
        <v>7</v>
      </c>
    </row>
    <row r="80" ht="13.15" customFormat="1" customHeight="1" s="315">
      <c r="A80" s="22" t="n"/>
      <c r="B80" s="398" t="n"/>
      <c r="C80" s="246" t="inlineStr">
        <is>
          <t>EE &amp; Family</t>
        </is>
      </c>
      <c r="D80" s="245" t="n">
        <v>30</v>
      </c>
      <c r="E80" s="400">
        <f>E14</f>
        <v/>
      </c>
      <c r="F80" s="400">
        <f>F14</f>
        <v/>
      </c>
      <c r="G80" s="400">
        <f>G14</f>
        <v/>
      </c>
      <c r="H80" s="408" t="n"/>
      <c r="I80" s="408" t="n"/>
      <c r="K80" s="113" t="n"/>
      <c r="L80" s="113" t="n"/>
      <c r="M80" s="113" t="n"/>
      <c r="N80" s="113" t="n"/>
      <c r="O80" s="113" t="n"/>
      <c r="P80" s="113" t="n"/>
      <c r="Q80" s="113" t="n"/>
      <c r="R80" s="113" t="n"/>
      <c r="S80" s="113" t="n"/>
      <c r="T80" s="113" t="n"/>
      <c r="U80" s="113" t="n"/>
      <c r="V80" s="113" t="n"/>
      <c r="W80" s="113" t="n"/>
      <c r="X80" s="113" t="n"/>
      <c r="Y80" s="113" t="n"/>
      <c r="Z80" s="113" t="n"/>
      <c r="AA80" s="113" t="n"/>
      <c r="AB80" s="113" t="n"/>
      <c r="AC80" s="113" t="n"/>
      <c r="AD80" s="113" t="n"/>
      <c r="AE80" s="113" t="n"/>
      <c r="AF80" s="113" t="n"/>
      <c r="AG80" s="113" t="n"/>
      <c r="AH80" s="113" t="n"/>
      <c r="AI80" s="113" t="n"/>
      <c r="AJ80" s="113" t="n"/>
      <c r="AK80" s="113" t="n"/>
      <c r="AL80" s="113" t="n"/>
      <c r="AM80" s="113" t="n"/>
      <c r="AN80" s="113" t="n"/>
      <c r="AO80" s="113" t="n"/>
      <c r="AP80" s="113" t="n"/>
      <c r="AQ80" s="245" t="n">
        <v>31</v>
      </c>
      <c r="AR80" s="245" t="n">
        <v>32</v>
      </c>
      <c r="AS80" s="245" t="n">
        <v>31</v>
      </c>
      <c r="AT80" s="245" t="n">
        <v>27</v>
      </c>
      <c r="AU80" s="245" t="n">
        <v>21</v>
      </c>
      <c r="AV80" s="245" t="n">
        <v>18</v>
      </c>
      <c r="AW80" s="245" t="n">
        <v>17</v>
      </c>
      <c r="AX80" s="245" t="n">
        <v>16</v>
      </c>
      <c r="AY80" s="245" t="n">
        <v>17</v>
      </c>
      <c r="AZ80" s="245" t="n">
        <v>16</v>
      </c>
      <c r="BA80" s="245" t="n">
        <v>17</v>
      </c>
      <c r="BB80" s="245" t="n">
        <v>17</v>
      </c>
      <c r="BC80" s="245" t="n">
        <v>18</v>
      </c>
      <c r="BD80" s="245" t="n">
        <v>18</v>
      </c>
      <c r="BE80" s="245" t="n">
        <v>19</v>
      </c>
      <c r="BF80" s="245" t="n">
        <v>20</v>
      </c>
      <c r="BG80" s="245" t="n">
        <v>17</v>
      </c>
      <c r="BH80" s="245" t="n">
        <v>17</v>
      </c>
      <c r="BI80" s="245" t="n">
        <v>16</v>
      </c>
      <c r="BJ80" s="245" t="n">
        <v>17</v>
      </c>
      <c r="BK80" s="245" t="n">
        <v>16</v>
      </c>
      <c r="BL80" s="245" t="n">
        <v>16</v>
      </c>
      <c r="BM80" s="245" t="n">
        <v>17</v>
      </c>
      <c r="BN80" s="245" t="n">
        <v>19</v>
      </c>
      <c r="BO80" s="245" t="n">
        <v>20</v>
      </c>
      <c r="BP80" s="245" t="n">
        <v>20</v>
      </c>
      <c r="BQ80" s="245" t="n">
        <v>20</v>
      </c>
      <c r="BR80" s="245" t="n">
        <v>20</v>
      </c>
      <c r="BS80" s="245" t="n">
        <v>21</v>
      </c>
      <c r="BT80" s="245" t="n">
        <v>38</v>
      </c>
      <c r="BU80" s="245" t="n">
        <v>38</v>
      </c>
      <c r="BV80" s="245" t="n">
        <v>38</v>
      </c>
      <c r="BW80" s="245" t="n">
        <v>38</v>
      </c>
      <c r="BX80" s="245" t="n">
        <v>38</v>
      </c>
      <c r="BY80" s="245" t="n">
        <v>37</v>
      </c>
      <c r="BZ80" s="245" t="n">
        <v>36</v>
      </c>
      <c r="CA80" s="245" t="n">
        <v>34</v>
      </c>
      <c r="CB80" s="245" t="n">
        <v>34</v>
      </c>
      <c r="CC80" s="245" t="n">
        <v>34</v>
      </c>
      <c r="CD80" s="245" t="n">
        <v>34</v>
      </c>
      <c r="CE80" s="245" t="n">
        <v>31</v>
      </c>
      <c r="CF80" s="245" t="n">
        <v>31</v>
      </c>
      <c r="CG80" s="245" t="n">
        <v>32</v>
      </c>
      <c r="CH80" s="245" t="n">
        <v>32</v>
      </c>
      <c r="CI80" s="245" t="n">
        <v>32</v>
      </c>
      <c r="CJ80" s="245" t="n">
        <v>32</v>
      </c>
      <c r="CK80" s="245" t="n">
        <v>32</v>
      </c>
      <c r="CL80" s="245" t="n">
        <v>31</v>
      </c>
      <c r="CM80" s="245" t="n">
        <v>30</v>
      </c>
      <c r="CN80" s="245" t="n">
        <v>31</v>
      </c>
      <c r="CO80" s="245" t="n">
        <v>30</v>
      </c>
      <c r="CP80" s="245" t="n">
        <v>30</v>
      </c>
      <c r="CQ80" s="245" t="n">
        <v>29</v>
      </c>
      <c r="CR80" s="324" t="n">
        <v>29</v>
      </c>
      <c r="CS80" s="245" t="n">
        <v>31</v>
      </c>
      <c r="CT80" s="245" t="n">
        <v>31</v>
      </c>
      <c r="CU80" s="245" t="n">
        <v>31</v>
      </c>
      <c r="CV80" s="245" t="n">
        <v>30</v>
      </c>
      <c r="CW80" s="245" t="n">
        <v>30</v>
      </c>
    </row>
    <row r="81" ht="13.15" customFormat="1" customHeight="1" s="315">
      <c r="A81" s="20" t="n"/>
      <c r="B81" s="398" t="n"/>
      <c r="C81" s="69" t="inlineStr">
        <is>
          <t>Estimated Monthly Premium</t>
        </is>
      </c>
      <c r="D81" s="94">
        <f>SUM(D76:D80)</f>
        <v/>
      </c>
      <c r="E81" s="401">
        <f>SUMPRODUCT(E76:E80,$D76:$D80)</f>
        <v/>
      </c>
      <c r="F81" s="401">
        <f>SUMPRODUCT(F76:F80,$D76:$D80)</f>
        <v/>
      </c>
      <c r="G81" s="401">
        <f>SUMPRODUCT(G76:G80,$D76:$D80)</f>
        <v/>
      </c>
      <c r="H81" s="402" t="n"/>
      <c r="I81" s="402" t="n"/>
      <c r="K81" s="113" t="n"/>
      <c r="L81" s="113" t="n"/>
      <c r="M81" s="113" t="n"/>
      <c r="N81" s="113" t="n"/>
      <c r="O81" s="113" t="n"/>
      <c r="P81" s="113" t="n"/>
      <c r="Q81" s="113" t="n"/>
      <c r="R81" s="113" t="n"/>
      <c r="S81" s="113" t="n"/>
      <c r="T81" s="113" t="n"/>
      <c r="U81" s="113" t="n"/>
      <c r="V81" s="113" t="n"/>
      <c r="W81" s="113" t="n"/>
      <c r="X81" s="113" t="n"/>
      <c r="Y81" s="113" t="n"/>
      <c r="Z81" s="113" t="n"/>
      <c r="AA81" s="113" t="n"/>
      <c r="AB81" s="113" t="n"/>
      <c r="AC81" s="113" t="n"/>
      <c r="AD81" s="113" t="n"/>
      <c r="AE81" s="113" t="n"/>
      <c r="AF81" s="113" t="n"/>
      <c r="AG81" s="113" t="n"/>
      <c r="AH81" s="113" t="n"/>
      <c r="AI81" s="113" t="n"/>
      <c r="AJ81" s="113" t="n"/>
      <c r="AK81" s="113" t="n"/>
      <c r="AL81" s="113" t="n"/>
      <c r="AM81" s="113" t="n"/>
      <c r="AN81" s="113" t="n"/>
      <c r="AO81" s="113" t="n"/>
      <c r="AP81" s="113" t="n"/>
      <c r="AQ81" s="94">
        <f>SUM(AQ76:AQ80)</f>
        <v/>
      </c>
      <c r="AR81" s="94">
        <f>SUM(AR76:AR80)</f>
        <v/>
      </c>
      <c r="AS81" s="94">
        <f>SUM(AS76:AS80)</f>
        <v/>
      </c>
      <c r="AT81" s="94">
        <f>SUM(AT76:AT80)</f>
        <v/>
      </c>
      <c r="AU81" s="94">
        <f>SUM(AU76:AU80)</f>
        <v/>
      </c>
      <c r="AV81" s="94">
        <f>SUM(AV76:AV80)</f>
        <v/>
      </c>
      <c r="AW81" s="94">
        <f>SUM(AW76:AW80)</f>
        <v/>
      </c>
      <c r="AX81" s="94">
        <f>SUM(AX76:AX80)</f>
        <v/>
      </c>
      <c r="AY81" s="94">
        <f>SUM(AY76:AY80)</f>
        <v/>
      </c>
      <c r="AZ81" s="94">
        <f>SUM(AZ76:AZ80)</f>
        <v/>
      </c>
      <c r="BA81" s="94">
        <f>SUM(BA76:BA80)</f>
        <v/>
      </c>
      <c r="BB81" s="94">
        <f>SUM(BB76:BB80)</f>
        <v/>
      </c>
      <c r="BC81" s="94">
        <f>SUM(BC76:BC80)</f>
        <v/>
      </c>
      <c r="BD81" s="94">
        <f>SUM(BD76:BD80)</f>
        <v/>
      </c>
      <c r="BE81" s="94">
        <f>SUM(BE76:BE80)</f>
        <v/>
      </c>
      <c r="BF81" s="94">
        <f>SUM(BF76:BF80)</f>
        <v/>
      </c>
      <c r="BG81" s="94">
        <f>SUM(BG76:BG80)</f>
        <v/>
      </c>
      <c r="BH81" s="94">
        <f>SUM(BH76:BH80)</f>
        <v/>
      </c>
      <c r="BI81" s="94">
        <f>SUM(BI76:BI80)</f>
        <v/>
      </c>
      <c r="BJ81" s="94">
        <f>SUM(BJ76:BJ80)</f>
        <v/>
      </c>
      <c r="BK81" s="94">
        <f>SUM(BK76:BK80)</f>
        <v/>
      </c>
      <c r="BL81" s="94">
        <f>SUM(BL76:BL80)</f>
        <v/>
      </c>
      <c r="BM81" s="94">
        <f>SUM(BM76:BM80)</f>
        <v/>
      </c>
      <c r="BN81" s="94">
        <f>SUM(BN76:BN80)</f>
        <v/>
      </c>
      <c r="BO81" s="94">
        <f>SUM(BO76:BO80)</f>
        <v/>
      </c>
      <c r="BP81" s="94">
        <f>SUM(BP76:BP80)</f>
        <v/>
      </c>
      <c r="BQ81" s="94">
        <f>SUM(BQ76:BQ80)</f>
        <v/>
      </c>
      <c r="BR81" s="94">
        <f>SUM(BR76:BR80)</f>
        <v/>
      </c>
      <c r="BS81" s="94">
        <f>SUM(BS76:BS80)</f>
        <v/>
      </c>
      <c r="BT81" s="94">
        <f>SUM(BT76:BT80)</f>
        <v/>
      </c>
      <c r="BU81" s="94">
        <f>SUM(BU76:BU80)</f>
        <v/>
      </c>
      <c r="BV81" s="94">
        <f>SUM(BV76:BV80)</f>
        <v/>
      </c>
      <c r="BW81" s="94">
        <f>SUM(BW76:BW80)</f>
        <v/>
      </c>
      <c r="BX81" s="94">
        <f>SUM(BX76:BX80)</f>
        <v/>
      </c>
      <c r="BY81" s="94">
        <f>SUM(BY76:BY80)</f>
        <v/>
      </c>
      <c r="BZ81" s="94">
        <f>SUM(BZ76:BZ80)</f>
        <v/>
      </c>
      <c r="CA81" s="94">
        <f>SUM(CA76:CA80)</f>
        <v/>
      </c>
      <c r="CB81" s="94">
        <f>SUM(CB76:CB80)</f>
        <v/>
      </c>
      <c r="CC81" s="94">
        <f>SUM(CC76:CC80)</f>
        <v/>
      </c>
      <c r="CD81" s="94">
        <f>SUM(CD76:CD80)</f>
        <v/>
      </c>
      <c r="CE81" s="94">
        <f>SUM(CE76:CE80)</f>
        <v/>
      </c>
      <c r="CF81" s="94">
        <f>SUM(CF76:CF80)</f>
        <v/>
      </c>
      <c r="CG81" s="94">
        <f>SUM(CG76:CG80)</f>
        <v/>
      </c>
      <c r="CH81" s="94">
        <f>SUM(CH76:CH80)</f>
        <v/>
      </c>
      <c r="CI81" s="94">
        <f>SUM(CI76:CI80)</f>
        <v/>
      </c>
      <c r="CJ81" s="94">
        <f>SUM(CJ76:CJ80)</f>
        <v/>
      </c>
      <c r="CK81" s="94">
        <f>SUM(CK76:CK80)</f>
        <v/>
      </c>
      <c r="CL81" s="94">
        <f>SUM(CL76:CL80)</f>
        <v/>
      </c>
      <c r="CM81" s="94">
        <f>SUM(CM76:CM80)</f>
        <v/>
      </c>
      <c r="CN81" s="94">
        <f>SUM(CN76:CN80)</f>
        <v/>
      </c>
      <c r="CO81" s="94">
        <f>SUM(CO76:CO80)</f>
        <v/>
      </c>
      <c r="CP81" s="94">
        <f>SUM(CP76:CP80)</f>
        <v/>
      </c>
      <c r="CQ81" s="94">
        <f>SUM(CQ76:CQ80)</f>
        <v/>
      </c>
      <c r="CR81" s="94" t="n">
        <v>112</v>
      </c>
      <c r="CS81" s="94">
        <f>SUM(CS76:CS80)</f>
        <v/>
      </c>
      <c r="CT81" s="94">
        <f>SUM(CT76:CT80)</f>
        <v/>
      </c>
      <c r="CU81" s="94">
        <f>SUM(CU76:CU80)</f>
        <v/>
      </c>
      <c r="CV81" s="94">
        <f>SUM(CV76:CV80)</f>
        <v/>
      </c>
      <c r="CW81" s="94">
        <f>SUM(CW76:CW80)</f>
        <v/>
      </c>
    </row>
    <row r="82" ht="13.15" customFormat="1" customHeight="1" s="315">
      <c r="A82" s="20" t="n"/>
      <c r="B82" s="398" t="n"/>
      <c r="C82" s="12" t="n"/>
      <c r="D82" s="112" t="n"/>
      <c r="E82" s="403" t="n"/>
      <c r="F82" s="456" t="n"/>
      <c r="G82" s="403" t="n"/>
      <c r="H82" s="404" t="n"/>
      <c r="I82" s="404" t="n"/>
      <c r="K82" s="112" t="n"/>
      <c r="L82" s="112" t="n"/>
      <c r="M82" s="112" t="n"/>
      <c r="N82" s="112" t="n"/>
      <c r="O82" s="112" t="n"/>
      <c r="P82" s="112" t="n"/>
      <c r="Q82" s="112" t="n"/>
      <c r="R82" s="112" t="n"/>
      <c r="S82" s="112" t="n"/>
      <c r="T82" s="112" t="n"/>
      <c r="U82" s="112" t="n"/>
      <c r="V82" s="112" t="n"/>
      <c r="W82" s="112" t="n"/>
      <c r="X82" s="112" t="n"/>
      <c r="Y82" s="112" t="n"/>
      <c r="Z82" s="112" t="n"/>
      <c r="AA82" s="112" t="n"/>
      <c r="AB82" s="112" t="n"/>
      <c r="AC82" s="112" t="n"/>
      <c r="AD82" s="112" t="n"/>
      <c r="AE82" s="112" t="n"/>
      <c r="AF82" s="112" t="n"/>
      <c r="AG82" s="112" t="n"/>
      <c r="AH82" s="112" t="n"/>
      <c r="AI82" s="112" t="n"/>
      <c r="AJ82" s="112" t="n"/>
      <c r="AK82" s="112" t="n"/>
      <c r="AL82" s="112" t="n"/>
      <c r="AM82" s="112" t="n"/>
      <c r="AN82" s="112" t="n"/>
      <c r="AO82" s="112" t="n"/>
      <c r="AP82" s="112" t="n"/>
      <c r="AQ82" s="112" t="n"/>
      <c r="AR82" s="112" t="n"/>
      <c r="AS82" s="112" t="n"/>
      <c r="AT82" s="112" t="n"/>
      <c r="AU82" s="112" t="n"/>
      <c r="AV82" s="112" t="n"/>
      <c r="AW82" s="112" t="n"/>
      <c r="AX82" s="112" t="n"/>
      <c r="AY82" s="112" t="n"/>
      <c r="AZ82" s="112" t="n"/>
      <c r="BA82" s="112" t="n"/>
      <c r="BB82" s="112" t="n"/>
      <c r="BC82" s="112" t="n"/>
      <c r="BD82" s="112" t="n"/>
      <c r="BE82" s="112" t="n"/>
      <c r="BF82" s="112" t="n"/>
      <c r="BG82" s="112" t="n"/>
      <c r="BH82" s="112" t="n"/>
      <c r="BI82" s="112" t="n"/>
      <c r="BJ82" s="112" t="n"/>
      <c r="BK82" s="112" t="n"/>
      <c r="BL82" s="112" t="n"/>
      <c r="BM82" s="112" t="n"/>
      <c r="BN82" s="112" t="n"/>
      <c r="BO82" s="112" t="n"/>
      <c r="BP82" s="112" t="n"/>
      <c r="BQ82" s="112" t="n"/>
      <c r="BR82" s="112" t="n"/>
      <c r="BS82" s="112" t="n"/>
      <c r="BT82" s="112" t="n"/>
      <c r="BU82" s="112" t="n"/>
      <c r="BV82" s="112" t="n"/>
      <c r="BW82" s="112" t="n"/>
      <c r="BX82" s="112" t="n"/>
      <c r="BY82" s="112" t="n"/>
      <c r="BZ82" s="112" t="n"/>
      <c r="CA82" s="112" t="n"/>
      <c r="CB82" s="112" t="n"/>
      <c r="CC82" s="112" t="n"/>
      <c r="CD82" s="112" t="n"/>
      <c r="CE82" s="112" t="n"/>
      <c r="CF82" s="112" t="n"/>
      <c r="CG82" s="112" t="n"/>
      <c r="CH82" s="112" t="n"/>
      <c r="CI82" s="112" t="n"/>
      <c r="CJ82" s="112" t="n"/>
      <c r="CK82" s="112" t="n"/>
      <c r="CL82" s="112" t="n"/>
      <c r="CM82" s="112" t="n"/>
      <c r="CN82" s="112" t="n"/>
      <c r="CO82" s="112" t="n"/>
      <c r="CP82" s="112" t="n"/>
      <c r="CQ82" s="112" t="n"/>
      <c r="CR82" s="112" t="n"/>
      <c r="CS82" s="112" t="n"/>
      <c r="CT82" s="112" t="n"/>
      <c r="CU82" s="112" t="n"/>
      <c r="CV82" s="112" t="n"/>
      <c r="CW82" s="112" t="n"/>
    </row>
    <row r="83" hidden="1" ht="13.15" customFormat="1" customHeight="1" s="315">
      <c r="A83" s="64" t="inlineStr">
        <is>
          <t>PRIME SEIU-UHW EPO PLAN - RX1 (Self-Insured)</t>
        </is>
      </c>
      <c r="B83" s="394">
        <f>B17</f>
        <v/>
      </c>
      <c r="C83" s="246" t="inlineStr">
        <is>
          <t>EE</t>
        </is>
      </c>
      <c r="D83" s="244" t="n">
        <v>0</v>
      </c>
      <c r="E83" s="396">
        <f>E17</f>
        <v/>
      </c>
      <c r="F83" s="396">
        <f>F17</f>
        <v/>
      </c>
      <c r="G83" s="396">
        <f>E83-F83</f>
        <v/>
      </c>
      <c r="H83" s="397" t="n"/>
      <c r="I83" s="397" t="n"/>
      <c r="K83" s="244">
        <f>124+1</f>
        <v/>
      </c>
      <c r="L83" s="244" t="n">
        <v>123</v>
      </c>
      <c r="M83" s="244" t="n">
        <v>119</v>
      </c>
      <c r="N83" s="244" t="n">
        <v>122</v>
      </c>
      <c r="O83" s="244" t="n">
        <v>135</v>
      </c>
      <c r="P83" s="244" t="n">
        <v>132</v>
      </c>
      <c r="Q83" s="244" t="n">
        <v>129</v>
      </c>
      <c r="R83" s="244" t="n">
        <v>137</v>
      </c>
      <c r="S83" s="244" t="n">
        <v>136</v>
      </c>
      <c r="T83" s="244" t="n">
        <v>138</v>
      </c>
      <c r="U83" s="244" t="n">
        <v>133</v>
      </c>
      <c r="V83" s="244" t="n">
        <v>137</v>
      </c>
      <c r="W83" s="244" t="n">
        <v>142</v>
      </c>
      <c r="X83" s="244" t="n">
        <v>142</v>
      </c>
      <c r="Y83" s="244" t="n">
        <v>148</v>
      </c>
      <c r="Z83" s="244" t="n">
        <v>141</v>
      </c>
      <c r="AA83" s="244" t="n">
        <v>142</v>
      </c>
      <c r="AB83" s="244" t="n">
        <v>151</v>
      </c>
      <c r="AC83" s="244" t="n">
        <v>141</v>
      </c>
      <c r="AD83" s="244" t="n">
        <v>138</v>
      </c>
      <c r="AE83" s="244" t="n">
        <v>138</v>
      </c>
      <c r="AF83" s="244" t="n">
        <v>136</v>
      </c>
      <c r="AG83" s="244" t="n">
        <v>134</v>
      </c>
      <c r="AH83" s="244" t="n">
        <v>132</v>
      </c>
      <c r="AI83" s="244" t="n">
        <v>41</v>
      </c>
      <c r="AJ83" s="244" t="n">
        <v>33</v>
      </c>
      <c r="AK83" s="244" t="n">
        <v>34</v>
      </c>
      <c r="AL83" s="244" t="n">
        <v>35</v>
      </c>
      <c r="AM83" s="244" t="n">
        <v>37</v>
      </c>
      <c r="AN83" s="244" t="n">
        <v>34</v>
      </c>
      <c r="AO83" s="244" t="n">
        <v>33</v>
      </c>
      <c r="AP83" s="244" t="n">
        <v>33</v>
      </c>
      <c r="AQ83" s="244" t="n">
        <v>32</v>
      </c>
      <c r="AR83" s="244" t="n">
        <v>34</v>
      </c>
      <c r="AS83" s="244" t="n">
        <v>33</v>
      </c>
      <c r="AT83" s="244" t="n">
        <v>34</v>
      </c>
      <c r="AU83" s="244" t="n">
        <v>3</v>
      </c>
      <c r="AV83" s="244" t="n">
        <v>0</v>
      </c>
      <c r="AW83" s="244" t="n">
        <v>0</v>
      </c>
      <c r="AX83" s="244" t="n">
        <v>0</v>
      </c>
      <c r="AY83" s="244" t="n">
        <v>0</v>
      </c>
      <c r="AZ83" s="244" t="n">
        <v>0</v>
      </c>
      <c r="BA83" s="244" t="n">
        <v>0</v>
      </c>
      <c r="BB83" s="244" t="n">
        <v>0</v>
      </c>
      <c r="BC83" s="244" t="n">
        <v>0</v>
      </c>
      <c r="BD83" s="244" t="n">
        <v>0</v>
      </c>
      <c r="BE83" s="244" t="n">
        <v>0</v>
      </c>
      <c r="BF83" s="244" t="n">
        <v>0</v>
      </c>
      <c r="BG83" s="244" t="n">
        <v>0</v>
      </c>
      <c r="BH83" s="244" t="n">
        <v>0</v>
      </c>
      <c r="BI83" s="244" t="n">
        <v>0</v>
      </c>
      <c r="BJ83" s="244" t="n">
        <v>0</v>
      </c>
      <c r="BK83" s="244" t="n">
        <v>0</v>
      </c>
      <c r="BL83" s="244" t="n">
        <v>0</v>
      </c>
      <c r="BM83" s="244" t="n">
        <v>0</v>
      </c>
      <c r="BN83" s="244" t="n">
        <v>0</v>
      </c>
      <c r="BO83" s="244" t="n">
        <v>0</v>
      </c>
      <c r="BP83" s="244" t="n">
        <v>0</v>
      </c>
      <c r="BQ83" s="244" t="n">
        <v>0</v>
      </c>
      <c r="BR83" s="244" t="n">
        <v>0</v>
      </c>
      <c r="BS83" s="244" t="n">
        <v>0</v>
      </c>
      <c r="BT83" s="244" t="n">
        <v>0</v>
      </c>
      <c r="BU83" s="244" t="n">
        <v>0</v>
      </c>
      <c r="BV83" s="244" t="n">
        <v>0</v>
      </c>
      <c r="BW83" s="244" t="n">
        <v>0</v>
      </c>
      <c r="BX83" s="244" t="n">
        <v>0</v>
      </c>
      <c r="BY83" s="244" t="n">
        <v>0</v>
      </c>
      <c r="BZ83" s="244" t="n">
        <v>0</v>
      </c>
      <c r="CA83" s="244" t="n">
        <v>0</v>
      </c>
      <c r="CB83" s="244" t="n">
        <v>0</v>
      </c>
      <c r="CC83" s="244" t="n">
        <v>0</v>
      </c>
      <c r="CD83" s="244" t="n">
        <v>0</v>
      </c>
      <c r="CE83" s="244" t="n">
        <v>0</v>
      </c>
      <c r="CF83" s="244" t="n">
        <v>0</v>
      </c>
      <c r="CG83" s="244" t="n">
        <v>0</v>
      </c>
      <c r="CH83" s="244" t="n">
        <v>0</v>
      </c>
      <c r="CI83" s="244" t="n">
        <v>0</v>
      </c>
      <c r="CJ83" s="244" t="n">
        <v>0</v>
      </c>
      <c r="CK83" s="244" t="n">
        <v>0</v>
      </c>
      <c r="CL83" s="244" t="n">
        <v>0</v>
      </c>
      <c r="CM83" s="244" t="n">
        <v>0</v>
      </c>
      <c r="CN83" s="244" t="n">
        <v>0</v>
      </c>
      <c r="CO83" s="244" t="n">
        <v>0</v>
      </c>
      <c r="CP83" s="244" t="n">
        <v>0</v>
      </c>
      <c r="CQ83" s="244" t="n">
        <v>0</v>
      </c>
      <c r="CR83" s="323" t="n">
        <v>0</v>
      </c>
      <c r="CS83" s="244" t="n">
        <v>0</v>
      </c>
      <c r="CT83" s="244" t="n">
        <v>0</v>
      </c>
      <c r="CU83" s="244" t="n">
        <v>0</v>
      </c>
      <c r="CV83" s="244" t="n">
        <v>0</v>
      </c>
      <c r="CW83" s="244" t="n">
        <v>0</v>
      </c>
    </row>
    <row r="84" hidden="1" ht="13.15" customFormat="1" customHeight="1" s="18">
      <c r="A84" s="22" t="n"/>
      <c r="B84" s="398" t="n"/>
      <c r="C84" s="246" t="inlineStr">
        <is>
          <t>EE &amp; Spouse</t>
        </is>
      </c>
      <c r="D84" s="244" t="n">
        <v>0</v>
      </c>
      <c r="E84" s="396">
        <f>E18</f>
        <v/>
      </c>
      <c r="F84" s="396">
        <f>F18</f>
        <v/>
      </c>
      <c r="G84" s="396">
        <f>E84-F84</f>
        <v/>
      </c>
      <c r="H84" s="397" t="n"/>
      <c r="I84" s="397" t="n"/>
      <c r="K84" s="244" t="n">
        <v>41</v>
      </c>
      <c r="L84" s="244" t="n">
        <v>42</v>
      </c>
      <c r="M84" s="244" t="n">
        <v>42</v>
      </c>
      <c r="N84" s="244" t="n">
        <v>42</v>
      </c>
      <c r="O84" s="244" t="n">
        <v>41</v>
      </c>
      <c r="P84" s="244" t="n">
        <v>42</v>
      </c>
      <c r="Q84" s="244" t="n">
        <v>41</v>
      </c>
      <c r="R84" s="244" t="n">
        <v>39</v>
      </c>
      <c r="S84" s="244" t="n">
        <v>38</v>
      </c>
      <c r="T84" s="244" t="n">
        <v>38</v>
      </c>
      <c r="U84" s="244" t="n">
        <v>38</v>
      </c>
      <c r="V84" s="244" t="n">
        <v>42</v>
      </c>
      <c r="W84" s="244" t="n">
        <v>40</v>
      </c>
      <c r="X84" s="244" t="n">
        <v>42</v>
      </c>
      <c r="Y84" s="244" t="n">
        <v>42</v>
      </c>
      <c r="Z84" s="244" t="n">
        <v>40</v>
      </c>
      <c r="AA84" s="244" t="n">
        <v>41</v>
      </c>
      <c r="AB84" s="244" t="n">
        <v>41</v>
      </c>
      <c r="AC84" s="244" t="n">
        <v>41</v>
      </c>
      <c r="AD84" s="244" t="n">
        <v>39</v>
      </c>
      <c r="AE84" s="244" t="n">
        <v>40</v>
      </c>
      <c r="AF84" s="244" t="n">
        <v>40</v>
      </c>
      <c r="AG84" s="244" t="n">
        <v>39</v>
      </c>
      <c r="AH84" s="244" t="n">
        <v>38</v>
      </c>
      <c r="AI84" s="244" t="n">
        <v>17</v>
      </c>
      <c r="AJ84" s="244" t="n">
        <v>14</v>
      </c>
      <c r="AK84" s="244" t="n">
        <v>14</v>
      </c>
      <c r="AL84" s="244" t="n">
        <v>15</v>
      </c>
      <c r="AM84" s="244" t="n">
        <v>14</v>
      </c>
      <c r="AN84" s="244" t="n">
        <v>14</v>
      </c>
      <c r="AO84" s="244" t="n">
        <v>13</v>
      </c>
      <c r="AP84" s="244" t="n">
        <v>14</v>
      </c>
      <c r="AQ84" s="244" t="n">
        <v>14</v>
      </c>
      <c r="AR84" s="244" t="n">
        <v>15</v>
      </c>
      <c r="AS84" s="244" t="n">
        <v>15</v>
      </c>
      <c r="AT84" s="244" t="n">
        <v>16</v>
      </c>
      <c r="AU84" s="244" t="n">
        <v>1</v>
      </c>
      <c r="AV84" s="244" t="n">
        <v>0</v>
      </c>
      <c r="AW84" s="244" t="n">
        <v>0</v>
      </c>
      <c r="AX84" s="244" t="n">
        <v>0</v>
      </c>
      <c r="AY84" s="244" t="n">
        <v>0</v>
      </c>
      <c r="AZ84" s="244" t="n">
        <v>0</v>
      </c>
      <c r="BA84" s="244" t="n">
        <v>0</v>
      </c>
      <c r="BB84" s="244" t="n">
        <v>0</v>
      </c>
      <c r="BC84" s="244" t="n">
        <v>0</v>
      </c>
      <c r="BD84" s="244" t="n">
        <v>0</v>
      </c>
      <c r="BE84" s="244" t="n">
        <v>0</v>
      </c>
      <c r="BF84" s="244" t="n">
        <v>0</v>
      </c>
      <c r="BG84" s="244" t="n">
        <v>0</v>
      </c>
      <c r="BH84" s="244" t="n">
        <v>0</v>
      </c>
      <c r="BI84" s="244" t="n">
        <v>0</v>
      </c>
      <c r="BJ84" s="244" t="n">
        <v>0</v>
      </c>
      <c r="BK84" s="244" t="n">
        <v>0</v>
      </c>
      <c r="BL84" s="244" t="n">
        <v>0</v>
      </c>
      <c r="BM84" s="244" t="n">
        <v>0</v>
      </c>
      <c r="BN84" s="244" t="n">
        <v>0</v>
      </c>
      <c r="BO84" s="244" t="n">
        <v>0</v>
      </c>
      <c r="BP84" s="244" t="n">
        <v>0</v>
      </c>
      <c r="BQ84" s="244" t="n">
        <v>0</v>
      </c>
      <c r="BR84" s="244" t="n">
        <v>0</v>
      </c>
      <c r="BS84" s="244" t="n">
        <v>0</v>
      </c>
      <c r="BT84" s="244" t="n">
        <v>0</v>
      </c>
      <c r="BU84" s="244" t="n">
        <v>0</v>
      </c>
      <c r="BV84" s="244" t="n">
        <v>0</v>
      </c>
      <c r="BW84" s="244" t="n">
        <v>0</v>
      </c>
      <c r="BX84" s="244" t="n">
        <v>0</v>
      </c>
      <c r="BY84" s="244" t="n">
        <v>0</v>
      </c>
      <c r="BZ84" s="244" t="n">
        <v>0</v>
      </c>
      <c r="CA84" s="244" t="n">
        <v>0</v>
      </c>
      <c r="CB84" s="244" t="n">
        <v>0</v>
      </c>
      <c r="CC84" s="244" t="n">
        <v>0</v>
      </c>
      <c r="CD84" s="244" t="n">
        <v>0</v>
      </c>
      <c r="CE84" s="244" t="n">
        <v>0</v>
      </c>
      <c r="CF84" s="244" t="n">
        <v>0</v>
      </c>
      <c r="CG84" s="244" t="n">
        <v>0</v>
      </c>
      <c r="CH84" s="244" t="n">
        <v>0</v>
      </c>
      <c r="CI84" s="244" t="n">
        <v>0</v>
      </c>
      <c r="CJ84" s="244" t="n">
        <v>0</v>
      </c>
      <c r="CK84" s="244" t="n">
        <v>0</v>
      </c>
      <c r="CL84" s="244" t="n">
        <v>0</v>
      </c>
      <c r="CM84" s="244" t="n">
        <v>0</v>
      </c>
      <c r="CN84" s="244" t="n">
        <v>0</v>
      </c>
      <c r="CO84" s="244" t="n">
        <v>0</v>
      </c>
      <c r="CP84" s="244" t="n">
        <v>0</v>
      </c>
      <c r="CQ84" s="244" t="n">
        <v>0</v>
      </c>
      <c r="CR84" s="323" t="n">
        <v>0</v>
      </c>
      <c r="CS84" s="244" t="n">
        <v>0</v>
      </c>
      <c r="CT84" s="244" t="n">
        <v>0</v>
      </c>
      <c r="CU84" s="244" t="n">
        <v>0</v>
      </c>
      <c r="CV84" s="244" t="n">
        <v>0</v>
      </c>
      <c r="CW84" s="244" t="n">
        <v>0</v>
      </c>
    </row>
    <row r="85" hidden="1" ht="13.15" customFormat="1" customHeight="1" s="315">
      <c r="A85" s="22" t="n"/>
      <c r="B85" s="398" t="n"/>
      <c r="C85" s="246" t="inlineStr">
        <is>
          <t>EE &amp; Child</t>
        </is>
      </c>
      <c r="D85" s="244" t="n">
        <v>0</v>
      </c>
      <c r="E85" s="396">
        <f>E19</f>
        <v/>
      </c>
      <c r="F85" s="396">
        <f>F19</f>
        <v/>
      </c>
      <c r="G85" s="396">
        <f>E85-F85</f>
        <v/>
      </c>
      <c r="H85" s="397" t="n"/>
      <c r="I85" s="397" t="n"/>
      <c r="K85" s="244" t="n">
        <v>21</v>
      </c>
      <c r="L85" s="244" t="n">
        <v>22</v>
      </c>
      <c r="M85" s="244" t="n">
        <v>22</v>
      </c>
      <c r="N85" s="244" t="n">
        <v>23</v>
      </c>
      <c r="O85" s="244" t="n">
        <v>23</v>
      </c>
      <c r="P85" s="244" t="n">
        <v>23</v>
      </c>
      <c r="Q85" s="244" t="n">
        <v>21</v>
      </c>
      <c r="R85" s="244" t="n">
        <v>20</v>
      </c>
      <c r="S85" s="244" t="n">
        <v>19</v>
      </c>
      <c r="T85" s="244" t="n">
        <v>19</v>
      </c>
      <c r="U85" s="244" t="n">
        <v>20</v>
      </c>
      <c r="V85" s="244" t="n">
        <v>20</v>
      </c>
      <c r="W85" s="244" t="n">
        <v>23</v>
      </c>
      <c r="X85" s="244" t="n">
        <v>23</v>
      </c>
      <c r="Y85" s="244" t="n">
        <v>23</v>
      </c>
      <c r="Z85" s="244" t="n">
        <v>21</v>
      </c>
      <c r="AA85" s="244" t="n">
        <v>21</v>
      </c>
      <c r="AB85" s="244" t="n">
        <v>20</v>
      </c>
      <c r="AC85" s="244" t="n">
        <v>20</v>
      </c>
      <c r="AD85" s="244" t="n">
        <v>21</v>
      </c>
      <c r="AE85" s="244" t="n">
        <v>22</v>
      </c>
      <c r="AF85" s="244" t="n">
        <v>23</v>
      </c>
      <c r="AG85" s="244" t="n">
        <v>22</v>
      </c>
      <c r="AH85" s="244" t="n">
        <v>22</v>
      </c>
      <c r="AI85" s="244" t="n">
        <v>11</v>
      </c>
      <c r="AJ85" s="244" t="n">
        <v>10</v>
      </c>
      <c r="AK85" s="244" t="n">
        <v>10</v>
      </c>
      <c r="AL85" s="244" t="n">
        <v>10</v>
      </c>
      <c r="AM85" s="244" t="n">
        <v>10</v>
      </c>
      <c r="AN85" s="244" t="n">
        <v>11</v>
      </c>
      <c r="AO85" s="244" t="n">
        <v>10</v>
      </c>
      <c r="AP85" s="244" t="n">
        <v>9</v>
      </c>
      <c r="AQ85" s="244" t="n">
        <v>9</v>
      </c>
      <c r="AR85" s="244" t="n">
        <v>10</v>
      </c>
      <c r="AS85" s="244" t="n">
        <v>11</v>
      </c>
      <c r="AT85" s="244" t="n">
        <v>11</v>
      </c>
      <c r="AU85" s="244" t="n">
        <v>0</v>
      </c>
      <c r="AV85" s="244" t="n">
        <v>0</v>
      </c>
      <c r="AW85" s="244" t="n">
        <v>0</v>
      </c>
      <c r="AX85" s="244" t="n">
        <v>0</v>
      </c>
      <c r="AY85" s="244" t="n">
        <v>0</v>
      </c>
      <c r="AZ85" s="244" t="n">
        <v>0</v>
      </c>
      <c r="BA85" s="244" t="n">
        <v>0</v>
      </c>
      <c r="BB85" s="244" t="n">
        <v>0</v>
      </c>
      <c r="BC85" s="244" t="n">
        <v>0</v>
      </c>
      <c r="BD85" s="244" t="n">
        <v>0</v>
      </c>
      <c r="BE85" s="244" t="n">
        <v>0</v>
      </c>
      <c r="BF85" s="244" t="n">
        <v>0</v>
      </c>
      <c r="BG85" s="244" t="n">
        <v>0</v>
      </c>
      <c r="BH85" s="244" t="n">
        <v>0</v>
      </c>
      <c r="BI85" s="244" t="n">
        <v>0</v>
      </c>
      <c r="BJ85" s="244" t="n">
        <v>0</v>
      </c>
      <c r="BK85" s="244" t="n">
        <v>0</v>
      </c>
      <c r="BL85" s="244" t="n">
        <v>0</v>
      </c>
      <c r="BM85" s="244" t="n">
        <v>0</v>
      </c>
      <c r="BN85" s="244" t="n">
        <v>0</v>
      </c>
      <c r="BO85" s="244" t="n">
        <v>0</v>
      </c>
      <c r="BP85" s="244" t="n">
        <v>0</v>
      </c>
      <c r="BQ85" s="244" t="n">
        <v>0</v>
      </c>
      <c r="BR85" s="244" t="n">
        <v>0</v>
      </c>
      <c r="BS85" s="244" t="n">
        <v>0</v>
      </c>
      <c r="BT85" s="244" t="n">
        <v>0</v>
      </c>
      <c r="BU85" s="244" t="n">
        <v>0</v>
      </c>
      <c r="BV85" s="244" t="n">
        <v>0</v>
      </c>
      <c r="BW85" s="244" t="n">
        <v>0</v>
      </c>
      <c r="BX85" s="244" t="n">
        <v>0</v>
      </c>
      <c r="BY85" s="244" t="n">
        <v>0</v>
      </c>
      <c r="BZ85" s="244" t="n">
        <v>0</v>
      </c>
      <c r="CA85" s="244" t="n">
        <v>0</v>
      </c>
      <c r="CB85" s="244" t="n">
        <v>0</v>
      </c>
      <c r="CC85" s="244" t="n">
        <v>0</v>
      </c>
      <c r="CD85" s="244" t="n">
        <v>0</v>
      </c>
      <c r="CE85" s="244" t="n">
        <v>0</v>
      </c>
      <c r="CF85" s="244" t="n">
        <v>0</v>
      </c>
      <c r="CG85" s="244" t="n">
        <v>0</v>
      </c>
      <c r="CH85" s="244" t="n">
        <v>0</v>
      </c>
      <c r="CI85" s="244" t="n">
        <v>0</v>
      </c>
      <c r="CJ85" s="244" t="n">
        <v>0</v>
      </c>
      <c r="CK85" s="244" t="n">
        <v>0</v>
      </c>
      <c r="CL85" s="244" t="n">
        <v>0</v>
      </c>
      <c r="CM85" s="244" t="n">
        <v>0</v>
      </c>
      <c r="CN85" s="244" t="n">
        <v>0</v>
      </c>
      <c r="CO85" s="244" t="n">
        <v>0</v>
      </c>
      <c r="CP85" s="244" t="n">
        <v>0</v>
      </c>
      <c r="CQ85" s="244" t="n">
        <v>0</v>
      </c>
      <c r="CR85" s="323" t="n">
        <v>0</v>
      </c>
      <c r="CS85" s="244" t="n">
        <v>0</v>
      </c>
      <c r="CT85" s="244" t="n">
        <v>0</v>
      </c>
      <c r="CU85" s="244" t="n">
        <v>0</v>
      </c>
      <c r="CV85" s="244" t="n">
        <v>0</v>
      </c>
      <c r="CW85" s="244" t="n">
        <v>0</v>
      </c>
    </row>
    <row r="86" hidden="1" ht="13.15" customFormat="1" customHeight="1" s="315">
      <c r="A86" s="22" t="n"/>
      <c r="B86" s="398" t="n"/>
      <c r="C86" s="246" t="inlineStr">
        <is>
          <t>EE &amp; Children</t>
        </is>
      </c>
      <c r="D86" s="244" t="n">
        <v>0</v>
      </c>
      <c r="E86" s="396">
        <f>E20</f>
        <v/>
      </c>
      <c r="F86" s="396">
        <f>F20</f>
        <v/>
      </c>
      <c r="G86" s="396">
        <f>E86-F86</f>
        <v/>
      </c>
      <c r="H86" s="397" t="n"/>
      <c r="I86" s="397" t="n"/>
      <c r="K86" s="244" t="n">
        <v>21</v>
      </c>
      <c r="L86" s="244" t="n">
        <v>20</v>
      </c>
      <c r="M86" s="244" t="n">
        <v>20</v>
      </c>
      <c r="N86" s="244" t="n">
        <v>20</v>
      </c>
      <c r="O86" s="244" t="n">
        <v>20</v>
      </c>
      <c r="P86" s="244" t="n">
        <v>20</v>
      </c>
      <c r="Q86" s="244" t="n">
        <v>19</v>
      </c>
      <c r="R86" s="244" t="n">
        <v>20</v>
      </c>
      <c r="S86" s="244" t="n">
        <v>20</v>
      </c>
      <c r="T86" s="244" t="n">
        <v>19</v>
      </c>
      <c r="U86" s="244" t="n">
        <v>19</v>
      </c>
      <c r="V86" s="244" t="n">
        <v>19</v>
      </c>
      <c r="W86" s="244" t="n">
        <v>27</v>
      </c>
      <c r="X86" s="244" t="n">
        <v>26</v>
      </c>
      <c r="Y86" s="244" t="n">
        <v>26</v>
      </c>
      <c r="Z86" s="244" t="n">
        <v>27</v>
      </c>
      <c r="AA86" s="244" t="n">
        <v>27</v>
      </c>
      <c r="AB86" s="244" t="n">
        <v>27</v>
      </c>
      <c r="AC86" s="244" t="n">
        <v>27</v>
      </c>
      <c r="AD86" s="244" t="n">
        <v>28</v>
      </c>
      <c r="AE86" s="244" t="n">
        <v>27</v>
      </c>
      <c r="AF86" s="244" t="n">
        <v>27</v>
      </c>
      <c r="AG86" s="244" t="n">
        <v>27</v>
      </c>
      <c r="AH86" s="244" t="n">
        <v>28</v>
      </c>
      <c r="AI86" s="244" t="n">
        <v>13</v>
      </c>
      <c r="AJ86" s="244" t="n">
        <v>13</v>
      </c>
      <c r="AK86" s="244" t="n">
        <v>11</v>
      </c>
      <c r="AL86" s="244" t="n">
        <v>10</v>
      </c>
      <c r="AM86" s="244" t="n">
        <v>10</v>
      </c>
      <c r="AN86" s="244" t="n">
        <v>10</v>
      </c>
      <c r="AO86" s="244" t="n">
        <v>9</v>
      </c>
      <c r="AP86" s="244" t="n">
        <v>9</v>
      </c>
      <c r="AQ86" s="244" t="n">
        <v>9</v>
      </c>
      <c r="AR86" s="244" t="n">
        <v>9</v>
      </c>
      <c r="AS86" s="244" t="n">
        <v>8</v>
      </c>
      <c r="AT86" s="244" t="n">
        <v>8</v>
      </c>
      <c r="AU86" s="244" t="n">
        <v>0</v>
      </c>
      <c r="AV86" s="244" t="n">
        <v>0</v>
      </c>
      <c r="AW86" s="244" t="n">
        <v>0</v>
      </c>
      <c r="AX86" s="244" t="n">
        <v>0</v>
      </c>
      <c r="AY86" s="244" t="n">
        <v>0</v>
      </c>
      <c r="AZ86" s="244" t="n">
        <v>0</v>
      </c>
      <c r="BA86" s="244" t="n">
        <v>0</v>
      </c>
      <c r="BB86" s="244" t="n">
        <v>0</v>
      </c>
      <c r="BC86" s="244" t="n">
        <v>0</v>
      </c>
      <c r="BD86" s="244" t="n">
        <v>0</v>
      </c>
      <c r="BE86" s="244" t="n">
        <v>0</v>
      </c>
      <c r="BF86" s="244" t="n">
        <v>0</v>
      </c>
      <c r="BG86" s="244" t="n">
        <v>0</v>
      </c>
      <c r="BH86" s="244" t="n">
        <v>0</v>
      </c>
      <c r="BI86" s="244" t="n">
        <v>0</v>
      </c>
      <c r="BJ86" s="244" t="n">
        <v>0</v>
      </c>
      <c r="BK86" s="244" t="n">
        <v>0</v>
      </c>
      <c r="BL86" s="244" t="n">
        <v>0</v>
      </c>
      <c r="BM86" s="244" t="n">
        <v>0</v>
      </c>
      <c r="BN86" s="244" t="n">
        <v>0</v>
      </c>
      <c r="BO86" s="244" t="n">
        <v>0</v>
      </c>
      <c r="BP86" s="244" t="n">
        <v>0</v>
      </c>
      <c r="BQ86" s="244" t="n">
        <v>0</v>
      </c>
      <c r="BR86" s="244" t="n">
        <v>0</v>
      </c>
      <c r="BS86" s="244" t="n">
        <v>0</v>
      </c>
      <c r="BT86" s="244" t="n">
        <v>0</v>
      </c>
      <c r="BU86" s="244" t="n">
        <v>0</v>
      </c>
      <c r="BV86" s="244" t="n">
        <v>0</v>
      </c>
      <c r="BW86" s="244" t="n">
        <v>0</v>
      </c>
      <c r="BX86" s="244" t="n">
        <v>0</v>
      </c>
      <c r="BY86" s="244" t="n">
        <v>0</v>
      </c>
      <c r="BZ86" s="244" t="n">
        <v>0</v>
      </c>
      <c r="CA86" s="244" t="n">
        <v>0</v>
      </c>
      <c r="CB86" s="244" t="n">
        <v>0</v>
      </c>
      <c r="CC86" s="244" t="n">
        <v>0</v>
      </c>
      <c r="CD86" s="244" t="n">
        <v>0</v>
      </c>
      <c r="CE86" s="244" t="n">
        <v>0</v>
      </c>
      <c r="CF86" s="244" t="n">
        <v>0</v>
      </c>
      <c r="CG86" s="244" t="n">
        <v>0</v>
      </c>
      <c r="CH86" s="244" t="n">
        <v>0</v>
      </c>
      <c r="CI86" s="244" t="n">
        <v>0</v>
      </c>
      <c r="CJ86" s="244" t="n">
        <v>0</v>
      </c>
      <c r="CK86" s="244" t="n">
        <v>0</v>
      </c>
      <c r="CL86" s="244" t="n">
        <v>0</v>
      </c>
      <c r="CM86" s="244" t="n">
        <v>0</v>
      </c>
      <c r="CN86" s="244" t="n">
        <v>0</v>
      </c>
      <c r="CO86" s="244" t="n">
        <v>0</v>
      </c>
      <c r="CP86" s="244" t="n">
        <v>0</v>
      </c>
      <c r="CQ86" s="244" t="n">
        <v>0</v>
      </c>
      <c r="CR86" s="323" t="n">
        <v>0</v>
      </c>
      <c r="CS86" s="244" t="n">
        <v>0</v>
      </c>
      <c r="CT86" s="244" t="n">
        <v>0</v>
      </c>
      <c r="CU86" s="244" t="n">
        <v>0</v>
      </c>
      <c r="CV86" s="244" t="n">
        <v>0</v>
      </c>
      <c r="CW86" s="244" t="n">
        <v>0</v>
      </c>
    </row>
    <row r="87" hidden="1" ht="13.15" customFormat="1" customHeight="1" s="315">
      <c r="A87" s="22" t="n"/>
      <c r="B87" s="398" t="n"/>
      <c r="C87" s="246" t="inlineStr">
        <is>
          <t>EE &amp; Family</t>
        </is>
      </c>
      <c r="D87" s="244" t="n">
        <v>0</v>
      </c>
      <c r="E87" s="400">
        <f>E21</f>
        <v/>
      </c>
      <c r="F87" s="400">
        <f>F21</f>
        <v/>
      </c>
      <c r="G87" s="400">
        <f>E87-F87</f>
        <v/>
      </c>
      <c r="H87" s="408" t="n"/>
      <c r="I87" s="408" t="n"/>
      <c r="K87" s="245">
        <f>88+1</f>
        <v/>
      </c>
      <c r="L87" s="245" t="n">
        <v>89</v>
      </c>
      <c r="M87" s="245" t="n">
        <v>89</v>
      </c>
      <c r="N87" s="245" t="n">
        <v>89</v>
      </c>
      <c r="O87" s="245" t="n">
        <v>92</v>
      </c>
      <c r="P87" s="245" t="n">
        <v>91</v>
      </c>
      <c r="Q87" s="245" t="n">
        <v>90</v>
      </c>
      <c r="R87" s="245" t="n">
        <v>92</v>
      </c>
      <c r="S87" s="245" t="n">
        <v>92</v>
      </c>
      <c r="T87" s="245" t="n">
        <v>92</v>
      </c>
      <c r="U87" s="245" t="n">
        <v>89</v>
      </c>
      <c r="V87" s="245" t="n">
        <v>84</v>
      </c>
      <c r="W87" s="245" t="n">
        <v>81</v>
      </c>
      <c r="X87" s="245" t="n">
        <v>80</v>
      </c>
      <c r="Y87" s="245" t="n">
        <v>80</v>
      </c>
      <c r="Z87" s="245" t="n">
        <v>77</v>
      </c>
      <c r="AA87" s="245" t="n">
        <v>78</v>
      </c>
      <c r="AB87" s="245" t="n">
        <v>75</v>
      </c>
      <c r="AC87" s="245" t="n">
        <v>72</v>
      </c>
      <c r="AD87" s="245" t="n">
        <v>71</v>
      </c>
      <c r="AE87" s="245" t="n">
        <v>71</v>
      </c>
      <c r="AF87" s="245" t="n">
        <v>70</v>
      </c>
      <c r="AG87" s="245" t="n">
        <v>68</v>
      </c>
      <c r="AH87" s="245" t="n">
        <v>69</v>
      </c>
      <c r="AI87" s="245" t="n">
        <v>42</v>
      </c>
      <c r="AJ87" s="245" t="n">
        <v>42</v>
      </c>
      <c r="AK87" s="245" t="n">
        <v>42</v>
      </c>
      <c r="AL87" s="245" t="n">
        <v>40</v>
      </c>
      <c r="AM87" s="245" t="n">
        <v>40</v>
      </c>
      <c r="AN87" s="245" t="n">
        <v>39</v>
      </c>
      <c r="AO87" s="245" t="n">
        <v>39</v>
      </c>
      <c r="AP87" s="245" t="n">
        <v>39</v>
      </c>
      <c r="AQ87" s="245" t="n">
        <v>38</v>
      </c>
      <c r="AR87" s="245" t="n">
        <v>36</v>
      </c>
      <c r="AS87" s="245" t="n">
        <v>35</v>
      </c>
      <c r="AT87" s="245" t="n">
        <v>33</v>
      </c>
      <c r="AU87" s="245" t="n">
        <v>0</v>
      </c>
      <c r="AV87" s="244" t="n">
        <v>0</v>
      </c>
      <c r="AW87" s="244" t="n">
        <v>0</v>
      </c>
      <c r="AX87" s="244" t="n">
        <v>0</v>
      </c>
      <c r="AY87" s="244" t="n">
        <v>0</v>
      </c>
      <c r="AZ87" s="244" t="n">
        <v>0</v>
      </c>
      <c r="BA87" s="244" t="n">
        <v>0</v>
      </c>
      <c r="BB87" s="244" t="n">
        <v>0</v>
      </c>
      <c r="BC87" s="244" t="n">
        <v>0</v>
      </c>
      <c r="BD87" s="244" t="n">
        <v>0</v>
      </c>
      <c r="BE87" s="244" t="n">
        <v>0</v>
      </c>
      <c r="BF87" s="244" t="n">
        <v>0</v>
      </c>
      <c r="BG87" s="244" t="n">
        <v>0</v>
      </c>
      <c r="BH87" s="244" t="n">
        <v>0</v>
      </c>
      <c r="BI87" s="244" t="n">
        <v>0</v>
      </c>
      <c r="BJ87" s="244" t="n">
        <v>0</v>
      </c>
      <c r="BK87" s="244" t="n">
        <v>0</v>
      </c>
      <c r="BL87" s="244" t="n">
        <v>0</v>
      </c>
      <c r="BM87" s="244" t="n">
        <v>0</v>
      </c>
      <c r="BN87" s="244" t="n">
        <v>0</v>
      </c>
      <c r="BO87" s="244" t="n">
        <v>0</v>
      </c>
      <c r="BP87" s="244" t="n">
        <v>0</v>
      </c>
      <c r="BQ87" s="244" t="n">
        <v>0</v>
      </c>
      <c r="BR87" s="244" t="n">
        <v>0</v>
      </c>
      <c r="BS87" s="244" t="n">
        <v>0</v>
      </c>
      <c r="BT87" s="244" t="n">
        <v>0</v>
      </c>
      <c r="BU87" s="244" t="n">
        <v>0</v>
      </c>
      <c r="BV87" s="244" t="n">
        <v>0</v>
      </c>
      <c r="BW87" s="244" t="n">
        <v>0</v>
      </c>
      <c r="BX87" s="244" t="n">
        <v>0</v>
      </c>
      <c r="BY87" s="244" t="n">
        <v>0</v>
      </c>
      <c r="BZ87" s="244" t="n">
        <v>0</v>
      </c>
      <c r="CA87" s="244" t="n">
        <v>0</v>
      </c>
      <c r="CB87" s="244" t="n">
        <v>0</v>
      </c>
      <c r="CC87" s="244" t="n">
        <v>0</v>
      </c>
      <c r="CD87" s="244" t="n">
        <v>0</v>
      </c>
      <c r="CE87" s="244" t="n">
        <v>0</v>
      </c>
      <c r="CF87" s="244" t="n">
        <v>0</v>
      </c>
      <c r="CG87" s="244" t="n">
        <v>0</v>
      </c>
      <c r="CH87" s="244" t="n">
        <v>0</v>
      </c>
      <c r="CI87" s="244" t="n">
        <v>0</v>
      </c>
      <c r="CJ87" s="244" t="n">
        <v>0</v>
      </c>
      <c r="CK87" s="244" t="n">
        <v>0</v>
      </c>
      <c r="CL87" s="244" t="n">
        <v>0</v>
      </c>
      <c r="CM87" s="244" t="n">
        <v>0</v>
      </c>
      <c r="CN87" s="244" t="n">
        <v>0</v>
      </c>
      <c r="CO87" s="244" t="n">
        <v>0</v>
      </c>
      <c r="CP87" s="244" t="n">
        <v>0</v>
      </c>
      <c r="CQ87" s="244" t="n">
        <v>0</v>
      </c>
      <c r="CR87" s="323" t="n">
        <v>0</v>
      </c>
      <c r="CS87" s="244" t="n">
        <v>0</v>
      </c>
      <c r="CT87" s="244" t="n">
        <v>0</v>
      </c>
      <c r="CU87" s="244" t="n">
        <v>0</v>
      </c>
      <c r="CV87" s="244" t="n">
        <v>0</v>
      </c>
      <c r="CW87" s="244" t="n">
        <v>0</v>
      </c>
    </row>
    <row r="88" hidden="1" ht="13.15" customFormat="1" customHeight="1" s="315">
      <c r="A88" s="20" t="n"/>
      <c r="B88" s="398" t="n"/>
      <c r="C88" s="69" t="inlineStr">
        <is>
          <t>Estimated Monthly Premium</t>
        </is>
      </c>
      <c r="D88" s="94">
        <f>SUM(D83:D87)</f>
        <v/>
      </c>
      <c r="E88" s="401">
        <f>SUMPRODUCT(E83:E87,$D83:$D87)</f>
        <v/>
      </c>
      <c r="F88" s="401">
        <f>SUMPRODUCT(F83:F87,$D83:$D87)</f>
        <v/>
      </c>
      <c r="G88" s="401">
        <f>SUMPRODUCT(G83:G87,$D83:$D87)</f>
        <v/>
      </c>
      <c r="H88" s="402" t="n"/>
      <c r="I88" s="402" t="n"/>
      <c r="K88" s="94">
        <f>SUM(K83:K87)</f>
        <v/>
      </c>
      <c r="L88" s="94">
        <f>SUM(L83:L87)</f>
        <v/>
      </c>
      <c r="M88" s="94">
        <f>SUM(M83:M87)</f>
        <v/>
      </c>
      <c r="N88" s="94">
        <f>SUM(N83:N87)</f>
        <v/>
      </c>
      <c r="O88" s="94">
        <f>SUM(O83:O87)</f>
        <v/>
      </c>
      <c r="P88" s="94">
        <f>SUM(P83:P87)</f>
        <v/>
      </c>
      <c r="Q88" s="94">
        <f>SUM(Q83:Q87)</f>
        <v/>
      </c>
      <c r="R88" s="94">
        <f>SUM(R83:R87)</f>
        <v/>
      </c>
      <c r="S88" s="94">
        <f>SUM(S83:S87)</f>
        <v/>
      </c>
      <c r="T88" s="94">
        <f>SUM(T83:T87)</f>
        <v/>
      </c>
      <c r="U88" s="94">
        <f>SUM(U83:U87)</f>
        <v/>
      </c>
      <c r="V88" s="94">
        <f>SUM(V83:V87)</f>
        <v/>
      </c>
      <c r="W88" s="94">
        <f>SUM(W83:W87)</f>
        <v/>
      </c>
      <c r="X88" s="94">
        <f>SUM(X83:X87)</f>
        <v/>
      </c>
      <c r="Y88" s="94">
        <f>SUM(Y83:Y87)</f>
        <v/>
      </c>
      <c r="Z88" s="94">
        <f>SUM(Z83:Z87)</f>
        <v/>
      </c>
      <c r="AA88" s="94">
        <f>SUM(AA83:AA87)</f>
        <v/>
      </c>
      <c r="AB88" s="94">
        <f>SUM(AB83:AB87)</f>
        <v/>
      </c>
      <c r="AC88" s="94">
        <f>SUM(AC83:AC87)</f>
        <v/>
      </c>
      <c r="AD88" s="94">
        <f>SUM(AD83:AD87)</f>
        <v/>
      </c>
      <c r="AE88" s="94">
        <f>SUM(AE83:AE87)</f>
        <v/>
      </c>
      <c r="AF88" s="94">
        <f>SUM(AF83:AF87)</f>
        <v/>
      </c>
      <c r="AG88" s="94">
        <f>SUM(AG83:AG87)</f>
        <v/>
      </c>
      <c r="AH88" s="94">
        <f>SUM(AH83:AH87)</f>
        <v/>
      </c>
      <c r="AI88" s="94">
        <f>SUM(AI83:AI87)</f>
        <v/>
      </c>
      <c r="AJ88" s="94">
        <f>SUM(AJ83:AJ87)</f>
        <v/>
      </c>
      <c r="AK88" s="94">
        <f>SUM(AK83:AK87)</f>
        <v/>
      </c>
      <c r="AL88" s="94">
        <f>SUM(AL83:AL87)</f>
        <v/>
      </c>
      <c r="AM88" s="94">
        <f>SUM(AM83:AM87)</f>
        <v/>
      </c>
      <c r="AN88" s="94">
        <f>SUM(AN83:AN87)</f>
        <v/>
      </c>
      <c r="AO88" s="94">
        <f>SUM(AO83:AO87)</f>
        <v/>
      </c>
      <c r="AP88" s="94">
        <f>SUM(AP83:AP87)</f>
        <v/>
      </c>
      <c r="AQ88" s="94">
        <f>SUM(AQ83:AQ87)</f>
        <v/>
      </c>
      <c r="AR88" s="94">
        <f>SUM(AR83:AR87)</f>
        <v/>
      </c>
      <c r="AS88" s="94">
        <f>SUM(AS83:AS87)</f>
        <v/>
      </c>
      <c r="AT88" s="94">
        <f>SUM(AT83:AT87)</f>
        <v/>
      </c>
      <c r="AU88" s="94">
        <f>SUM(AU83:AU87)</f>
        <v/>
      </c>
      <c r="AV88" s="94">
        <f>SUM(AV83:AV87)</f>
        <v/>
      </c>
      <c r="AW88" s="94">
        <f>SUM(AW83:AW87)</f>
        <v/>
      </c>
      <c r="AX88" s="94">
        <f>SUM(AX83:AX87)</f>
        <v/>
      </c>
      <c r="AY88" s="94">
        <f>SUM(AY83:AY87)</f>
        <v/>
      </c>
      <c r="AZ88" s="94">
        <f>SUM(AZ83:AZ87)</f>
        <v/>
      </c>
      <c r="BA88" s="94">
        <f>SUM(BA83:BA87)</f>
        <v/>
      </c>
      <c r="BB88" s="94">
        <f>SUM(BB83:BB87)</f>
        <v/>
      </c>
      <c r="BC88" s="94">
        <f>SUM(BC83:BC87)</f>
        <v/>
      </c>
      <c r="BD88" s="94">
        <f>SUM(BD83:BD87)</f>
        <v/>
      </c>
      <c r="BE88" s="94">
        <f>SUM(BE83:BE87)</f>
        <v/>
      </c>
      <c r="BF88" s="94">
        <f>SUM(BF83:BF87)</f>
        <v/>
      </c>
      <c r="BG88" s="94">
        <f>SUM(BG83:BG87)</f>
        <v/>
      </c>
      <c r="BH88" s="94">
        <f>SUM(BH83:BH87)</f>
        <v/>
      </c>
      <c r="BI88" s="94">
        <f>SUM(BI83:BI87)</f>
        <v/>
      </c>
      <c r="BJ88" s="94">
        <f>SUM(BJ83:BJ87)</f>
        <v/>
      </c>
      <c r="BK88" s="94">
        <f>SUM(BK83:BK87)</f>
        <v/>
      </c>
      <c r="BL88" s="94">
        <f>SUM(BL83:BL87)</f>
        <v/>
      </c>
      <c r="BM88" s="94">
        <f>SUM(BM83:BM87)</f>
        <v/>
      </c>
      <c r="BN88" s="94">
        <f>SUM(BN83:BN87)</f>
        <v/>
      </c>
      <c r="BO88" s="94">
        <f>SUM(BO83:BO87)</f>
        <v/>
      </c>
      <c r="BP88" s="94">
        <f>SUM(BP83:BP87)</f>
        <v/>
      </c>
      <c r="BQ88" s="94">
        <f>SUM(BQ83:BQ87)</f>
        <v/>
      </c>
      <c r="BR88" s="94">
        <f>SUM(BR83:BR87)</f>
        <v/>
      </c>
      <c r="BS88" s="94">
        <f>SUM(BS83:BS87)</f>
        <v/>
      </c>
      <c r="BT88" s="94">
        <f>SUM(BT83:BT87)</f>
        <v/>
      </c>
      <c r="BU88" s="94">
        <f>SUM(BU83:BU87)</f>
        <v/>
      </c>
      <c r="BV88" s="94">
        <f>SUM(BV83:BV87)</f>
        <v/>
      </c>
      <c r="BW88" s="94">
        <f>SUM(BW83:BW87)</f>
        <v/>
      </c>
      <c r="BX88" s="94">
        <f>SUM(BX83:BX87)</f>
        <v/>
      </c>
      <c r="BY88" s="94">
        <f>SUM(BY83:BY87)</f>
        <v/>
      </c>
      <c r="BZ88" s="94">
        <f>SUM(BZ83:BZ87)</f>
        <v/>
      </c>
      <c r="CA88" s="94">
        <f>SUM(CA83:CA87)</f>
        <v/>
      </c>
      <c r="CB88" s="94">
        <f>SUM(CB83:CB87)</f>
        <v/>
      </c>
      <c r="CC88" s="94">
        <f>SUM(CC83:CC87)</f>
        <v/>
      </c>
      <c r="CD88" s="94">
        <f>SUM(CD83:CD87)</f>
        <v/>
      </c>
      <c r="CE88" s="94">
        <f>SUM(CE83:CE87)</f>
        <v/>
      </c>
      <c r="CF88" s="94">
        <f>SUM(CF83:CF87)</f>
        <v/>
      </c>
      <c r="CG88" s="94">
        <f>SUM(CG83:CG87)</f>
        <v/>
      </c>
      <c r="CH88" s="94">
        <f>SUM(CH83:CH87)</f>
        <v/>
      </c>
      <c r="CI88" s="94">
        <f>SUM(CI83:CI87)</f>
        <v/>
      </c>
      <c r="CJ88" s="94">
        <f>SUM(CJ83:CJ87)</f>
        <v/>
      </c>
      <c r="CK88" s="94">
        <f>SUM(CK83:CK87)</f>
        <v/>
      </c>
      <c r="CL88" s="94">
        <f>SUM(CL83:CL87)</f>
        <v/>
      </c>
      <c r="CM88" s="94">
        <f>SUM(CM83:CM87)</f>
        <v/>
      </c>
      <c r="CN88" s="94">
        <f>SUM(CN83:CN87)</f>
        <v/>
      </c>
      <c r="CO88" s="94">
        <f>SUM(CO83:CO87)</f>
        <v/>
      </c>
      <c r="CP88" s="94">
        <f>SUM(CP83:CP87)</f>
        <v/>
      </c>
      <c r="CQ88" s="94">
        <f>SUM(CQ83:CQ87)</f>
        <v/>
      </c>
      <c r="CR88" s="94" t="n">
        <v>0</v>
      </c>
      <c r="CS88" s="94">
        <f>SUM(CS83:CS87)</f>
        <v/>
      </c>
      <c r="CT88" s="94">
        <f>SUM(CT83:CT87)</f>
        <v/>
      </c>
      <c r="CU88" s="94">
        <f>SUM(CU83:CU87)</f>
        <v/>
      </c>
      <c r="CV88" s="94">
        <f>SUM(CV83:CV87)</f>
        <v/>
      </c>
      <c r="CW88" s="94">
        <f>SUM(CW83:CW87)</f>
        <v/>
      </c>
    </row>
    <row r="89" hidden="1" ht="13.15" customFormat="1" customHeight="1" s="315">
      <c r="A89" s="20" t="n"/>
      <c r="B89" s="398" t="n"/>
      <c r="C89" s="12" t="n"/>
      <c r="D89" s="112" t="n"/>
      <c r="E89" s="403" t="n"/>
      <c r="F89" s="456" t="n"/>
      <c r="G89" s="403" t="n"/>
      <c r="H89" s="404" t="n"/>
      <c r="I89" s="404" t="n"/>
      <c r="K89" s="112" t="n"/>
      <c r="L89" s="112" t="n"/>
      <c r="M89" s="112" t="n"/>
      <c r="N89" s="112" t="n"/>
      <c r="O89" s="112" t="n"/>
      <c r="P89" s="112" t="n"/>
      <c r="Q89" s="112" t="n"/>
      <c r="R89" s="112" t="n"/>
      <c r="S89" s="112" t="n"/>
      <c r="T89" s="112" t="n"/>
      <c r="U89" s="112" t="n"/>
      <c r="V89" s="112" t="n"/>
      <c r="W89" s="112" t="n"/>
      <c r="X89" s="112" t="n"/>
      <c r="Y89" s="112" t="n"/>
      <c r="Z89" s="112" t="n"/>
      <c r="AA89" s="112" t="n"/>
      <c r="AB89" s="112" t="n"/>
      <c r="AC89" s="112" t="n"/>
      <c r="AD89" s="112" t="n"/>
      <c r="AE89" s="112" t="n"/>
      <c r="AF89" s="112" t="n"/>
      <c r="AG89" s="112" t="n"/>
      <c r="AH89" s="112" t="n"/>
      <c r="AI89" s="112" t="n"/>
      <c r="AJ89" s="112" t="n"/>
      <c r="AK89" s="112" t="n"/>
      <c r="AL89" s="112" t="n"/>
      <c r="AM89" s="112" t="n"/>
      <c r="AN89" s="112" t="n"/>
      <c r="AO89" s="112" t="n"/>
      <c r="AP89" s="112" t="n"/>
      <c r="AQ89" s="112" t="n"/>
      <c r="AR89" s="112" t="n"/>
      <c r="AS89" s="112" t="n"/>
      <c r="AT89" s="112" t="n"/>
      <c r="AU89" s="112" t="n"/>
      <c r="AV89" s="112" t="n"/>
      <c r="AW89" s="112" t="n"/>
      <c r="AX89" s="112" t="n"/>
      <c r="AY89" s="112" t="n"/>
      <c r="AZ89" s="112" t="n"/>
      <c r="BA89" s="112" t="n"/>
      <c r="BB89" s="112" t="n"/>
      <c r="BC89" s="112" t="n"/>
      <c r="BD89" s="112" t="n"/>
      <c r="BE89" s="112" t="n"/>
      <c r="BF89" s="112" t="n"/>
      <c r="BG89" s="112" t="n"/>
      <c r="BH89" s="112" t="n"/>
      <c r="BI89" s="112" t="n"/>
      <c r="BJ89" s="112" t="n"/>
      <c r="BK89" s="112" t="n"/>
      <c r="BL89" s="112" t="n"/>
      <c r="BM89" s="112" t="n"/>
      <c r="BN89" s="112" t="n"/>
      <c r="BO89" s="112" t="n"/>
      <c r="BP89" s="112" t="n"/>
      <c r="BQ89" s="112" t="n"/>
      <c r="BR89" s="112" t="n"/>
      <c r="BS89" s="112" t="n"/>
      <c r="BT89" s="112" t="n"/>
      <c r="BU89" s="112" t="n"/>
      <c r="BV89" s="112" t="n"/>
      <c r="BW89" s="112" t="n"/>
      <c r="BX89" s="112" t="n"/>
      <c r="BY89" s="112" t="n"/>
      <c r="BZ89" s="112" t="n"/>
      <c r="CA89" s="112" t="n"/>
      <c r="CB89" s="112" t="n"/>
      <c r="CC89" s="112" t="n"/>
      <c r="CD89" s="112" t="n"/>
      <c r="CE89" s="112" t="n"/>
      <c r="CF89" s="112" t="n"/>
      <c r="CG89" s="112" t="n"/>
      <c r="CH89" s="112" t="n"/>
      <c r="CI89" s="112" t="n"/>
      <c r="CJ89" s="112" t="n"/>
      <c r="CK89" s="112" t="n"/>
      <c r="CL89" s="112" t="n"/>
      <c r="CM89" s="112" t="n"/>
      <c r="CN89" s="112" t="n"/>
      <c r="CO89" s="112" t="n"/>
      <c r="CP89" s="112" t="n"/>
      <c r="CQ89" s="112" t="n"/>
      <c r="CR89" s="112" t="n"/>
      <c r="CS89" s="112" t="n"/>
      <c r="CT89" s="112" t="n"/>
      <c r="CU89" s="112" t="n"/>
      <c r="CV89" s="112" t="n"/>
      <c r="CW89" s="112" t="n"/>
    </row>
    <row r="90" hidden="1" ht="13.15" customFormat="1" customHeight="1" s="315">
      <c r="A90" s="64" t="inlineStr">
        <is>
          <t>PRIME SEIU-UHW EPO PLAN - RX2 (Self-Insured)</t>
        </is>
      </c>
      <c r="B90" s="394">
        <f>B17</f>
        <v/>
      </c>
      <c r="C90" s="246" t="inlineStr">
        <is>
          <t>EE</t>
        </is>
      </c>
      <c r="D90" s="244" t="n">
        <v>0</v>
      </c>
      <c r="E90" s="445">
        <f>E24</f>
        <v/>
      </c>
      <c r="F90" s="396" t="n">
        <v>532.26</v>
      </c>
      <c r="G90" s="445">
        <f>E90-F90</f>
        <v/>
      </c>
      <c r="H90" s="446" t="n"/>
      <c r="I90" s="446" t="n"/>
      <c r="K90" s="244" t="n">
        <v>17</v>
      </c>
      <c r="L90" s="244" t="n">
        <v>16</v>
      </c>
      <c r="M90" s="244" t="n">
        <v>16</v>
      </c>
      <c r="N90" s="244" t="n">
        <v>14</v>
      </c>
      <c r="O90" s="244" t="n">
        <v>14</v>
      </c>
      <c r="P90" s="244" t="n">
        <v>15</v>
      </c>
      <c r="Q90" s="244" t="n">
        <v>15</v>
      </c>
      <c r="R90" s="244" t="n">
        <v>13</v>
      </c>
      <c r="S90" s="244" t="n">
        <v>14</v>
      </c>
      <c r="T90" s="244" t="n">
        <v>14</v>
      </c>
      <c r="U90" s="244" t="n">
        <v>15</v>
      </c>
      <c r="V90" s="244" t="n">
        <v>14</v>
      </c>
      <c r="W90" s="244" t="n">
        <v>14</v>
      </c>
      <c r="X90" s="244" t="n">
        <v>14</v>
      </c>
      <c r="Y90" s="244" t="n">
        <v>15</v>
      </c>
      <c r="Z90" s="244" t="n">
        <v>14</v>
      </c>
      <c r="AA90" s="244" t="n">
        <v>14</v>
      </c>
      <c r="AB90" s="244" t="n">
        <v>16</v>
      </c>
      <c r="AC90" s="244" t="n">
        <v>16</v>
      </c>
      <c r="AD90" s="244" t="n">
        <v>16</v>
      </c>
      <c r="AE90" s="244" t="n">
        <v>16</v>
      </c>
      <c r="AF90" s="244" t="n">
        <v>16</v>
      </c>
      <c r="AG90" s="244" t="n">
        <v>16</v>
      </c>
      <c r="AH90" s="244" t="n">
        <v>16</v>
      </c>
      <c r="AI90" s="244" t="n">
        <v>6</v>
      </c>
      <c r="AJ90" s="244" t="n">
        <v>5</v>
      </c>
      <c r="AK90" s="244" t="n">
        <v>5</v>
      </c>
      <c r="AL90" s="244" t="n">
        <v>5</v>
      </c>
      <c r="AM90" s="244" t="n">
        <v>4</v>
      </c>
      <c r="AN90" s="244" t="n">
        <v>6</v>
      </c>
      <c r="AO90" s="244" t="n">
        <v>6</v>
      </c>
      <c r="AP90" s="244" t="n">
        <v>5</v>
      </c>
      <c r="AQ90" s="244" t="n">
        <v>5</v>
      </c>
      <c r="AR90" s="244" t="n">
        <v>4</v>
      </c>
      <c r="AS90" s="244" t="n">
        <v>4</v>
      </c>
      <c r="AT90" s="244" t="n">
        <v>3</v>
      </c>
      <c r="AU90" s="244" t="n">
        <v>1</v>
      </c>
      <c r="AV90" s="244" t="n">
        <v>0</v>
      </c>
      <c r="AW90" s="244" t="n">
        <v>0</v>
      </c>
      <c r="AX90" s="244" t="n">
        <v>0</v>
      </c>
      <c r="AY90" s="244" t="n">
        <v>0</v>
      </c>
      <c r="AZ90" s="244" t="n">
        <v>0</v>
      </c>
      <c r="BA90" s="244" t="n">
        <v>0</v>
      </c>
      <c r="BB90" s="244" t="n">
        <v>0</v>
      </c>
      <c r="BC90" s="244" t="n">
        <v>0</v>
      </c>
      <c r="BD90" s="244" t="n">
        <v>0</v>
      </c>
      <c r="BE90" s="244" t="n">
        <v>0</v>
      </c>
      <c r="BF90" s="244" t="n">
        <v>0</v>
      </c>
      <c r="BG90" s="244" t="n">
        <v>0</v>
      </c>
      <c r="BH90" s="244" t="n">
        <v>0</v>
      </c>
      <c r="BI90" s="244" t="n">
        <v>0</v>
      </c>
      <c r="BJ90" s="244" t="n">
        <v>0</v>
      </c>
      <c r="BK90" s="244" t="n">
        <v>0</v>
      </c>
      <c r="BL90" s="244" t="n">
        <v>0</v>
      </c>
      <c r="BM90" s="244" t="n">
        <v>0</v>
      </c>
      <c r="BN90" s="244" t="n">
        <v>0</v>
      </c>
      <c r="BO90" s="244" t="n">
        <v>0</v>
      </c>
      <c r="BP90" s="244" t="n">
        <v>0</v>
      </c>
      <c r="BQ90" s="244" t="n">
        <v>0</v>
      </c>
      <c r="BR90" s="244" t="n">
        <v>0</v>
      </c>
      <c r="BS90" s="244" t="n">
        <v>0</v>
      </c>
      <c r="BT90" s="244" t="n">
        <v>0</v>
      </c>
      <c r="BU90" s="244" t="n">
        <v>0</v>
      </c>
      <c r="BV90" s="244" t="n">
        <v>0</v>
      </c>
      <c r="BW90" s="244" t="n">
        <v>0</v>
      </c>
      <c r="BX90" s="244" t="n">
        <v>0</v>
      </c>
      <c r="BY90" s="244" t="n">
        <v>0</v>
      </c>
      <c r="BZ90" s="244" t="n">
        <v>0</v>
      </c>
      <c r="CA90" s="244" t="n">
        <v>0</v>
      </c>
      <c r="CB90" s="244" t="n">
        <v>0</v>
      </c>
      <c r="CC90" s="244" t="n">
        <v>0</v>
      </c>
      <c r="CD90" s="244" t="n">
        <v>0</v>
      </c>
      <c r="CE90" s="244" t="n">
        <v>0</v>
      </c>
      <c r="CF90" s="244" t="n">
        <v>0</v>
      </c>
      <c r="CG90" s="244" t="n">
        <v>0</v>
      </c>
      <c r="CH90" s="244" t="n">
        <v>0</v>
      </c>
      <c r="CI90" s="244" t="n">
        <v>0</v>
      </c>
      <c r="CJ90" s="244" t="n">
        <v>0</v>
      </c>
      <c r="CK90" s="244" t="n">
        <v>0</v>
      </c>
      <c r="CL90" s="244" t="n">
        <v>0</v>
      </c>
      <c r="CM90" s="244" t="n">
        <v>0</v>
      </c>
      <c r="CN90" s="244" t="n">
        <v>0</v>
      </c>
      <c r="CO90" s="244" t="n">
        <v>0</v>
      </c>
      <c r="CP90" s="244" t="n">
        <v>0</v>
      </c>
      <c r="CQ90" s="244" t="n">
        <v>0</v>
      </c>
      <c r="CR90" s="323" t="n">
        <v>0</v>
      </c>
      <c r="CS90" s="244" t="n">
        <v>0</v>
      </c>
      <c r="CT90" s="244" t="n">
        <v>0</v>
      </c>
      <c r="CU90" s="244" t="n">
        <v>0</v>
      </c>
      <c r="CV90" s="244" t="n">
        <v>0</v>
      </c>
      <c r="CW90" s="244" t="n">
        <v>0</v>
      </c>
    </row>
    <row r="91" hidden="1" ht="13.15" customFormat="1" customHeight="1" s="315">
      <c r="A91" s="22" t="n"/>
      <c r="B91" s="398" t="n"/>
      <c r="C91" s="246" t="inlineStr">
        <is>
          <t>EE &amp; Spouse</t>
        </is>
      </c>
      <c r="D91" s="244" t="n">
        <v>0</v>
      </c>
      <c r="E91" s="445">
        <f>E25</f>
        <v/>
      </c>
      <c r="F91" s="396" t="n">
        <v>1162.16</v>
      </c>
      <c r="G91" s="396">
        <f>E91-F91</f>
        <v/>
      </c>
      <c r="H91" s="397" t="n"/>
      <c r="I91" s="397" t="n"/>
      <c r="K91" s="244" t="n">
        <v>9</v>
      </c>
      <c r="L91" s="244" t="n">
        <v>9</v>
      </c>
      <c r="M91" s="244" t="n">
        <v>9</v>
      </c>
      <c r="N91" s="244" t="n">
        <v>9</v>
      </c>
      <c r="O91" s="244" t="n">
        <v>9</v>
      </c>
      <c r="P91" s="244" t="n">
        <v>9</v>
      </c>
      <c r="Q91" s="244" t="n">
        <v>9</v>
      </c>
      <c r="R91" s="244" t="n">
        <v>7</v>
      </c>
      <c r="S91" s="244" t="n">
        <v>8</v>
      </c>
      <c r="T91" s="244" t="n">
        <v>6</v>
      </c>
      <c r="U91" s="244" t="n">
        <v>6</v>
      </c>
      <c r="V91" s="244" t="n">
        <v>7</v>
      </c>
      <c r="W91" s="244" t="n">
        <v>5</v>
      </c>
      <c r="X91" s="244" t="n">
        <v>5</v>
      </c>
      <c r="Y91" s="244" t="n">
        <v>5</v>
      </c>
      <c r="Z91" s="244" t="n">
        <v>6</v>
      </c>
      <c r="AA91" s="244" t="n">
        <v>5</v>
      </c>
      <c r="AB91" s="244" t="n">
        <v>5</v>
      </c>
      <c r="AC91" s="244" t="n">
        <v>5</v>
      </c>
      <c r="AD91" s="244" t="n">
        <v>5</v>
      </c>
      <c r="AE91" s="244" t="n">
        <v>5</v>
      </c>
      <c r="AF91" s="244" t="n">
        <v>5</v>
      </c>
      <c r="AG91" s="244" t="n">
        <v>5</v>
      </c>
      <c r="AH91" s="244" t="n">
        <v>5</v>
      </c>
      <c r="AI91" s="244" t="n">
        <v>3</v>
      </c>
      <c r="AJ91" s="244" t="n">
        <v>3</v>
      </c>
      <c r="AK91" s="244" t="n">
        <v>3</v>
      </c>
      <c r="AL91" s="244" t="n">
        <v>3</v>
      </c>
      <c r="AM91" s="244" t="n">
        <v>3</v>
      </c>
      <c r="AN91" s="244" t="n">
        <v>3</v>
      </c>
      <c r="AO91" s="244" t="n">
        <v>3</v>
      </c>
      <c r="AP91" s="244" t="n">
        <v>3</v>
      </c>
      <c r="AQ91" s="244" t="n">
        <v>3</v>
      </c>
      <c r="AR91" s="244" t="n">
        <v>3</v>
      </c>
      <c r="AS91" s="244" t="n">
        <v>3</v>
      </c>
      <c r="AT91" s="244" t="n">
        <v>2</v>
      </c>
      <c r="AU91" s="244" t="n">
        <v>0</v>
      </c>
      <c r="AV91" s="244" t="n">
        <v>0</v>
      </c>
      <c r="AW91" s="244" t="n">
        <v>0</v>
      </c>
      <c r="AX91" s="244" t="n">
        <v>0</v>
      </c>
      <c r="AY91" s="244" t="n">
        <v>0</v>
      </c>
      <c r="AZ91" s="244" t="n">
        <v>0</v>
      </c>
      <c r="BA91" s="244" t="n">
        <v>0</v>
      </c>
      <c r="BB91" s="244" t="n">
        <v>0</v>
      </c>
      <c r="BC91" s="244" t="n">
        <v>0</v>
      </c>
      <c r="BD91" s="244" t="n">
        <v>0</v>
      </c>
      <c r="BE91" s="244" t="n">
        <v>0</v>
      </c>
      <c r="BF91" s="244" t="n">
        <v>0</v>
      </c>
      <c r="BG91" s="244" t="n">
        <v>0</v>
      </c>
      <c r="BH91" s="244" t="n">
        <v>0</v>
      </c>
      <c r="BI91" s="244" t="n">
        <v>0</v>
      </c>
      <c r="BJ91" s="244" t="n">
        <v>0</v>
      </c>
      <c r="BK91" s="244" t="n">
        <v>0</v>
      </c>
      <c r="BL91" s="244" t="n">
        <v>0</v>
      </c>
      <c r="BM91" s="244" t="n">
        <v>0</v>
      </c>
      <c r="BN91" s="244" t="n">
        <v>0</v>
      </c>
      <c r="BO91" s="244" t="n">
        <v>0</v>
      </c>
      <c r="BP91" s="244" t="n">
        <v>0</v>
      </c>
      <c r="BQ91" s="244" t="n">
        <v>0</v>
      </c>
      <c r="BR91" s="244" t="n">
        <v>0</v>
      </c>
      <c r="BS91" s="244" t="n">
        <v>0</v>
      </c>
      <c r="BT91" s="244" t="n">
        <v>0</v>
      </c>
      <c r="BU91" s="244" t="n">
        <v>0</v>
      </c>
      <c r="BV91" s="244" t="n">
        <v>0</v>
      </c>
      <c r="BW91" s="244" t="n">
        <v>0</v>
      </c>
      <c r="BX91" s="244" t="n">
        <v>0</v>
      </c>
      <c r="BY91" s="244" t="n">
        <v>0</v>
      </c>
      <c r="BZ91" s="244" t="n">
        <v>0</v>
      </c>
      <c r="CA91" s="244" t="n">
        <v>0</v>
      </c>
      <c r="CB91" s="244" t="n">
        <v>0</v>
      </c>
      <c r="CC91" s="244" t="n">
        <v>0</v>
      </c>
      <c r="CD91" s="244" t="n">
        <v>0</v>
      </c>
      <c r="CE91" s="244" t="n">
        <v>0</v>
      </c>
      <c r="CF91" s="244" t="n">
        <v>0</v>
      </c>
      <c r="CG91" s="244" t="n">
        <v>0</v>
      </c>
      <c r="CH91" s="244" t="n">
        <v>0</v>
      </c>
      <c r="CI91" s="244" t="n">
        <v>0</v>
      </c>
      <c r="CJ91" s="244" t="n">
        <v>0</v>
      </c>
      <c r="CK91" s="244" t="n">
        <v>0</v>
      </c>
      <c r="CL91" s="244" t="n">
        <v>0</v>
      </c>
      <c r="CM91" s="244" t="n">
        <v>0</v>
      </c>
      <c r="CN91" s="244" t="n">
        <v>0</v>
      </c>
      <c r="CO91" s="244" t="n">
        <v>0</v>
      </c>
      <c r="CP91" s="244" t="n">
        <v>0</v>
      </c>
      <c r="CQ91" s="244" t="n">
        <v>0</v>
      </c>
      <c r="CR91" s="323" t="n">
        <v>0</v>
      </c>
      <c r="CS91" s="244" t="n">
        <v>0</v>
      </c>
      <c r="CT91" s="244" t="n">
        <v>0</v>
      </c>
      <c r="CU91" s="244" t="n">
        <v>0</v>
      </c>
      <c r="CV91" s="244" t="n">
        <v>0</v>
      </c>
      <c r="CW91" s="244" t="n">
        <v>0</v>
      </c>
    </row>
    <row r="92" hidden="1" ht="13.15" customFormat="1" customHeight="1" s="315">
      <c r="A92" s="22" t="n"/>
      <c r="B92" s="398" t="n"/>
      <c r="C92" s="246" t="inlineStr">
        <is>
          <t>EE &amp; Child</t>
        </is>
      </c>
      <c r="D92" s="244" t="n">
        <v>0</v>
      </c>
      <c r="E92" s="445">
        <f>E26</f>
        <v/>
      </c>
      <c r="F92" s="396" t="n">
        <v>1066.04</v>
      </c>
      <c r="G92" s="396">
        <f>E92-F92</f>
        <v/>
      </c>
      <c r="H92" s="397" t="n"/>
      <c r="I92" s="397" t="n"/>
      <c r="K92" s="244" t="n">
        <v>3</v>
      </c>
      <c r="L92" s="244" t="n">
        <v>3</v>
      </c>
      <c r="M92" s="244" t="n">
        <v>3</v>
      </c>
      <c r="N92" s="244" t="n">
        <v>4</v>
      </c>
      <c r="O92" s="244" t="n">
        <v>5</v>
      </c>
      <c r="P92" s="244" t="n">
        <v>4</v>
      </c>
      <c r="Q92" s="244" t="n">
        <v>5</v>
      </c>
      <c r="R92" s="244" t="n">
        <v>5</v>
      </c>
      <c r="S92" s="244" t="n">
        <v>5</v>
      </c>
      <c r="T92" s="244" t="n">
        <v>3</v>
      </c>
      <c r="U92" s="244" t="n">
        <v>3</v>
      </c>
      <c r="V92" s="244" t="n">
        <v>3</v>
      </c>
      <c r="W92" s="244" t="n">
        <v>3</v>
      </c>
      <c r="X92" s="244" t="n">
        <v>3</v>
      </c>
      <c r="Y92" s="244" t="n">
        <v>3</v>
      </c>
      <c r="Z92" s="244" t="n">
        <v>3</v>
      </c>
      <c r="AA92" s="244" t="n">
        <v>3</v>
      </c>
      <c r="AB92" s="244" t="n">
        <v>3</v>
      </c>
      <c r="AC92" s="244" t="n">
        <v>3</v>
      </c>
      <c r="AD92" s="244" t="n">
        <v>3</v>
      </c>
      <c r="AE92" s="244" t="n">
        <v>2</v>
      </c>
      <c r="AF92" s="244" t="n">
        <v>2</v>
      </c>
      <c r="AG92" s="244" t="n">
        <v>2</v>
      </c>
      <c r="AH92" s="244" t="n">
        <v>2</v>
      </c>
      <c r="AI92" s="244" t="n">
        <v>1</v>
      </c>
      <c r="AJ92" s="244" t="n">
        <v>1</v>
      </c>
      <c r="AK92" s="244" t="n">
        <v>1</v>
      </c>
      <c r="AL92" s="244" t="n">
        <v>1</v>
      </c>
      <c r="AM92" s="244" t="n">
        <v>1</v>
      </c>
      <c r="AN92" s="244" t="n">
        <v>1</v>
      </c>
      <c r="AO92" s="244" t="n">
        <v>1</v>
      </c>
      <c r="AP92" s="244" t="n">
        <v>1</v>
      </c>
      <c r="AQ92" s="244" t="n">
        <v>1</v>
      </c>
      <c r="AR92" s="244" t="n">
        <v>1</v>
      </c>
      <c r="AS92" s="244" t="n">
        <v>1</v>
      </c>
      <c r="AT92" s="244" t="n">
        <v>1</v>
      </c>
      <c r="AU92" s="244" t="n">
        <v>0</v>
      </c>
      <c r="AV92" s="244" t="n">
        <v>0</v>
      </c>
      <c r="AW92" s="244" t="n">
        <v>0</v>
      </c>
      <c r="AX92" s="244" t="n">
        <v>0</v>
      </c>
      <c r="AY92" s="244" t="n">
        <v>0</v>
      </c>
      <c r="AZ92" s="244" t="n">
        <v>0</v>
      </c>
      <c r="BA92" s="244" t="n">
        <v>0</v>
      </c>
      <c r="BB92" s="244" t="n">
        <v>0</v>
      </c>
      <c r="BC92" s="244" t="n">
        <v>0</v>
      </c>
      <c r="BD92" s="244" t="n">
        <v>0</v>
      </c>
      <c r="BE92" s="244" t="n">
        <v>0</v>
      </c>
      <c r="BF92" s="244" t="n">
        <v>0</v>
      </c>
      <c r="BG92" s="244" t="n">
        <v>0</v>
      </c>
      <c r="BH92" s="244" t="n">
        <v>0</v>
      </c>
      <c r="BI92" s="244" t="n">
        <v>0</v>
      </c>
      <c r="BJ92" s="244" t="n">
        <v>0</v>
      </c>
      <c r="BK92" s="244" t="n">
        <v>0</v>
      </c>
      <c r="BL92" s="244" t="n">
        <v>0</v>
      </c>
      <c r="BM92" s="244" t="n">
        <v>0</v>
      </c>
      <c r="BN92" s="244" t="n">
        <v>0</v>
      </c>
      <c r="BO92" s="244" t="n">
        <v>0</v>
      </c>
      <c r="BP92" s="244" t="n">
        <v>0</v>
      </c>
      <c r="BQ92" s="244" t="n">
        <v>0</v>
      </c>
      <c r="BR92" s="244" t="n">
        <v>0</v>
      </c>
      <c r="BS92" s="244" t="n">
        <v>0</v>
      </c>
      <c r="BT92" s="244" t="n">
        <v>0</v>
      </c>
      <c r="BU92" s="244" t="n">
        <v>0</v>
      </c>
      <c r="BV92" s="244" t="n">
        <v>0</v>
      </c>
      <c r="BW92" s="244" t="n">
        <v>0</v>
      </c>
      <c r="BX92" s="244" t="n">
        <v>0</v>
      </c>
      <c r="BY92" s="244" t="n">
        <v>0</v>
      </c>
      <c r="BZ92" s="244" t="n">
        <v>0</v>
      </c>
      <c r="CA92" s="244" t="n">
        <v>0</v>
      </c>
      <c r="CB92" s="244" t="n">
        <v>0</v>
      </c>
      <c r="CC92" s="244" t="n">
        <v>0</v>
      </c>
      <c r="CD92" s="244" t="n">
        <v>0</v>
      </c>
      <c r="CE92" s="244" t="n">
        <v>0</v>
      </c>
      <c r="CF92" s="244" t="n">
        <v>0</v>
      </c>
      <c r="CG92" s="244" t="n">
        <v>0</v>
      </c>
      <c r="CH92" s="244" t="n">
        <v>0</v>
      </c>
      <c r="CI92" s="244" t="n">
        <v>0</v>
      </c>
      <c r="CJ92" s="244" t="n">
        <v>0</v>
      </c>
      <c r="CK92" s="244" t="n">
        <v>0</v>
      </c>
      <c r="CL92" s="244" t="n">
        <v>0</v>
      </c>
      <c r="CM92" s="244" t="n">
        <v>0</v>
      </c>
      <c r="CN92" s="244" t="n">
        <v>0</v>
      </c>
      <c r="CO92" s="244" t="n">
        <v>0</v>
      </c>
      <c r="CP92" s="244" t="n">
        <v>0</v>
      </c>
      <c r="CQ92" s="244" t="n">
        <v>0</v>
      </c>
      <c r="CR92" s="323" t="n">
        <v>0</v>
      </c>
      <c r="CS92" s="244" t="n">
        <v>0</v>
      </c>
      <c r="CT92" s="244" t="n">
        <v>0</v>
      </c>
      <c r="CU92" s="244" t="n">
        <v>0</v>
      </c>
      <c r="CV92" s="244" t="n">
        <v>0</v>
      </c>
      <c r="CW92" s="244" t="n">
        <v>0</v>
      </c>
    </row>
    <row r="93" hidden="1" ht="13.15" customFormat="1" customHeight="1" s="315">
      <c r="A93" s="22" t="n"/>
      <c r="B93" s="398" t="n"/>
      <c r="C93" s="246" t="inlineStr">
        <is>
          <t>EE &amp; Children</t>
        </is>
      </c>
      <c r="D93" s="244" t="n">
        <v>0</v>
      </c>
      <c r="E93" s="445">
        <f>E27</f>
        <v/>
      </c>
      <c r="F93" s="396" t="n">
        <v>1053.66</v>
      </c>
      <c r="G93" s="396">
        <f>E93-F93</f>
        <v/>
      </c>
      <c r="H93" s="397" t="n"/>
      <c r="I93" s="397" t="n"/>
      <c r="K93" s="244" t="n">
        <v>2</v>
      </c>
      <c r="L93" s="244" t="n">
        <v>1</v>
      </c>
      <c r="M93" s="244" t="n">
        <v>1</v>
      </c>
      <c r="N93" s="244" t="n">
        <v>1</v>
      </c>
      <c r="O93" s="244" t="n">
        <v>2</v>
      </c>
      <c r="P93" s="244" t="n">
        <v>2</v>
      </c>
      <c r="Q93" s="244" t="n">
        <v>1</v>
      </c>
      <c r="R93" s="244" t="n">
        <v>1</v>
      </c>
      <c r="S93" s="244" t="n">
        <v>1</v>
      </c>
      <c r="T93" s="244" t="n">
        <v>1</v>
      </c>
      <c r="U93" s="244" t="n">
        <v>1</v>
      </c>
      <c r="V93" s="244" t="n">
        <v>1</v>
      </c>
      <c r="W93" s="244" t="n">
        <v>1</v>
      </c>
      <c r="X93" s="244" t="n">
        <v>1</v>
      </c>
      <c r="Y93" s="244" t="n">
        <v>1</v>
      </c>
      <c r="Z93" s="244" t="n">
        <v>1</v>
      </c>
      <c r="AA93" s="244" t="n">
        <v>1</v>
      </c>
      <c r="AB93" s="244" t="n">
        <v>0</v>
      </c>
      <c r="AC93" s="244" t="n">
        <v>0</v>
      </c>
      <c r="AD93" s="244" t="n">
        <v>0</v>
      </c>
      <c r="AE93" s="244" t="n">
        <v>0</v>
      </c>
      <c r="AF93" s="244" t="n">
        <v>0</v>
      </c>
      <c r="AG93" s="244" t="n">
        <v>0</v>
      </c>
      <c r="AH93" s="244" t="n">
        <v>0</v>
      </c>
      <c r="AI93" s="244" t="n">
        <v>0</v>
      </c>
      <c r="AJ93" s="244" t="n">
        <v>0</v>
      </c>
      <c r="AK93" s="244" t="n">
        <v>0</v>
      </c>
      <c r="AL93" s="244" t="n">
        <v>0</v>
      </c>
      <c r="AM93" s="244" t="n">
        <v>0</v>
      </c>
      <c r="AN93" s="244" t="n">
        <v>0</v>
      </c>
      <c r="AO93" s="244" t="n">
        <v>0</v>
      </c>
      <c r="AP93" s="244" t="n">
        <v>0</v>
      </c>
      <c r="AQ93" s="244" t="n">
        <v>0</v>
      </c>
      <c r="AR93" s="244" t="n">
        <v>0</v>
      </c>
      <c r="AS93" s="244" t="n">
        <v>0</v>
      </c>
      <c r="AT93" s="244" t="n">
        <v>0</v>
      </c>
      <c r="AU93" s="244" t="n">
        <v>0</v>
      </c>
      <c r="AV93" s="244" t="n">
        <v>0</v>
      </c>
      <c r="AW93" s="244" t="n">
        <v>0</v>
      </c>
      <c r="AX93" s="244" t="n">
        <v>0</v>
      </c>
      <c r="AY93" s="244" t="n">
        <v>0</v>
      </c>
      <c r="AZ93" s="244" t="n">
        <v>0</v>
      </c>
      <c r="BA93" s="244" t="n">
        <v>0</v>
      </c>
      <c r="BB93" s="244" t="n">
        <v>0</v>
      </c>
      <c r="BC93" s="244" t="n">
        <v>0</v>
      </c>
      <c r="BD93" s="244" t="n">
        <v>0</v>
      </c>
      <c r="BE93" s="244" t="n">
        <v>0</v>
      </c>
      <c r="BF93" s="244" t="n">
        <v>0</v>
      </c>
      <c r="BG93" s="244" t="n">
        <v>0</v>
      </c>
      <c r="BH93" s="244" t="n">
        <v>0</v>
      </c>
      <c r="BI93" s="244" t="n">
        <v>0</v>
      </c>
      <c r="BJ93" s="244" t="n">
        <v>0</v>
      </c>
      <c r="BK93" s="244" t="n">
        <v>0</v>
      </c>
      <c r="BL93" s="244" t="n">
        <v>0</v>
      </c>
      <c r="BM93" s="244" t="n">
        <v>0</v>
      </c>
      <c r="BN93" s="244" t="n">
        <v>0</v>
      </c>
      <c r="BO93" s="244" t="n">
        <v>0</v>
      </c>
      <c r="BP93" s="244" t="n">
        <v>0</v>
      </c>
      <c r="BQ93" s="244" t="n">
        <v>0</v>
      </c>
      <c r="BR93" s="244" t="n">
        <v>0</v>
      </c>
      <c r="BS93" s="244" t="n">
        <v>0</v>
      </c>
      <c r="BT93" s="244" t="n">
        <v>0</v>
      </c>
      <c r="BU93" s="244" t="n">
        <v>0</v>
      </c>
      <c r="BV93" s="244" t="n">
        <v>0</v>
      </c>
      <c r="BW93" s="244" t="n">
        <v>0</v>
      </c>
      <c r="BX93" s="244" t="n">
        <v>0</v>
      </c>
      <c r="BY93" s="244" t="n">
        <v>0</v>
      </c>
      <c r="BZ93" s="244" t="n">
        <v>0</v>
      </c>
      <c r="CA93" s="244" t="n">
        <v>0</v>
      </c>
      <c r="CB93" s="244" t="n">
        <v>0</v>
      </c>
      <c r="CC93" s="244" t="n">
        <v>0</v>
      </c>
      <c r="CD93" s="244" t="n">
        <v>0</v>
      </c>
      <c r="CE93" s="244" t="n">
        <v>0</v>
      </c>
      <c r="CF93" s="244" t="n">
        <v>0</v>
      </c>
      <c r="CG93" s="244" t="n">
        <v>0</v>
      </c>
      <c r="CH93" s="244" t="n">
        <v>0</v>
      </c>
      <c r="CI93" s="244" t="n">
        <v>0</v>
      </c>
      <c r="CJ93" s="244" t="n">
        <v>0</v>
      </c>
      <c r="CK93" s="244" t="n">
        <v>0</v>
      </c>
      <c r="CL93" s="244" t="n">
        <v>0</v>
      </c>
      <c r="CM93" s="244" t="n">
        <v>0</v>
      </c>
      <c r="CN93" s="244" t="n">
        <v>0</v>
      </c>
      <c r="CO93" s="244" t="n">
        <v>0</v>
      </c>
      <c r="CP93" s="244" t="n">
        <v>0</v>
      </c>
      <c r="CQ93" s="244" t="n">
        <v>0</v>
      </c>
      <c r="CR93" s="323" t="n">
        <v>0</v>
      </c>
      <c r="CS93" s="244" t="n">
        <v>0</v>
      </c>
      <c r="CT93" s="244" t="n">
        <v>0</v>
      </c>
      <c r="CU93" s="244" t="n">
        <v>0</v>
      </c>
      <c r="CV93" s="244" t="n">
        <v>0</v>
      </c>
      <c r="CW93" s="244" t="n">
        <v>0</v>
      </c>
    </row>
    <row r="94" hidden="1" ht="13.15" customFormat="1" customHeight="1" s="315">
      <c r="A94" s="22" t="n"/>
      <c r="B94" s="398" t="n"/>
      <c r="C94" s="246" t="inlineStr">
        <is>
          <t>EE &amp; Family</t>
        </is>
      </c>
      <c r="D94" s="245" t="n">
        <v>0</v>
      </c>
      <c r="E94" s="463">
        <f>E28</f>
        <v/>
      </c>
      <c r="F94" s="400" t="n">
        <v>1661.66</v>
      </c>
      <c r="G94" s="400">
        <f>E94-F94</f>
        <v/>
      </c>
      <c r="H94" s="408" t="n"/>
      <c r="I94" s="408" t="n"/>
      <c r="K94" s="245" t="n">
        <v>7</v>
      </c>
      <c r="L94" s="245" t="n">
        <v>8</v>
      </c>
      <c r="M94" s="245" t="n">
        <v>8</v>
      </c>
      <c r="N94" s="245" t="n">
        <v>8</v>
      </c>
      <c r="O94" s="245" t="n">
        <v>8</v>
      </c>
      <c r="P94" s="245" t="n">
        <v>8</v>
      </c>
      <c r="Q94" s="245" t="n">
        <v>8</v>
      </c>
      <c r="R94" s="245" t="n">
        <v>9</v>
      </c>
      <c r="S94" s="245" t="n">
        <v>9</v>
      </c>
      <c r="T94" s="245" t="n">
        <v>9</v>
      </c>
      <c r="U94" s="245" t="n">
        <v>9</v>
      </c>
      <c r="V94" s="245" t="n">
        <v>10</v>
      </c>
      <c r="W94" s="245" t="n">
        <v>9</v>
      </c>
      <c r="X94" s="245" t="n">
        <v>9</v>
      </c>
      <c r="Y94" s="245" t="n">
        <v>9</v>
      </c>
      <c r="Z94" s="245" t="n">
        <v>10</v>
      </c>
      <c r="AA94" s="245" t="n">
        <v>10</v>
      </c>
      <c r="AB94" s="245" t="n">
        <v>11</v>
      </c>
      <c r="AC94" s="245" t="n">
        <v>11</v>
      </c>
      <c r="AD94" s="245" t="n">
        <v>11</v>
      </c>
      <c r="AE94" s="245" t="n">
        <v>10</v>
      </c>
      <c r="AF94" s="245" t="n">
        <v>10</v>
      </c>
      <c r="AG94" s="245" t="n">
        <v>10</v>
      </c>
      <c r="AH94" s="245" t="n">
        <v>10</v>
      </c>
      <c r="AI94" s="245" t="n">
        <v>6</v>
      </c>
      <c r="AJ94" s="245" t="n">
        <v>5</v>
      </c>
      <c r="AK94" s="245" t="n">
        <v>5</v>
      </c>
      <c r="AL94" s="245" t="n">
        <v>5</v>
      </c>
      <c r="AM94" s="245" t="n">
        <v>5</v>
      </c>
      <c r="AN94" s="245" t="n">
        <v>5</v>
      </c>
      <c r="AO94" s="245" t="n">
        <v>5</v>
      </c>
      <c r="AP94" s="245" t="n">
        <v>6</v>
      </c>
      <c r="AQ94" s="245" t="n">
        <v>5</v>
      </c>
      <c r="AR94" s="245" t="n">
        <v>5</v>
      </c>
      <c r="AS94" s="245" t="n">
        <v>5</v>
      </c>
      <c r="AT94" s="245" t="n">
        <v>5</v>
      </c>
      <c r="AU94" s="245" t="n">
        <v>0</v>
      </c>
      <c r="AV94" s="245" t="n">
        <v>0</v>
      </c>
      <c r="AW94" s="245" t="n">
        <v>0</v>
      </c>
      <c r="AX94" s="245" t="n">
        <v>0</v>
      </c>
      <c r="AY94" s="245" t="n">
        <v>0</v>
      </c>
      <c r="AZ94" s="245" t="n">
        <v>0</v>
      </c>
      <c r="BA94" s="245" t="n">
        <v>0</v>
      </c>
      <c r="BB94" s="245" t="n">
        <v>0</v>
      </c>
      <c r="BC94" s="245" t="n">
        <v>0</v>
      </c>
      <c r="BD94" s="245" t="n">
        <v>0</v>
      </c>
      <c r="BE94" s="245" t="n">
        <v>0</v>
      </c>
      <c r="BF94" s="245" t="n">
        <v>0</v>
      </c>
      <c r="BG94" s="245" t="n">
        <v>0</v>
      </c>
      <c r="BH94" s="245" t="n">
        <v>0</v>
      </c>
      <c r="BI94" s="245" t="n">
        <v>0</v>
      </c>
      <c r="BJ94" s="245" t="n">
        <v>0</v>
      </c>
      <c r="BK94" s="245" t="n">
        <v>0</v>
      </c>
      <c r="BL94" s="245" t="n">
        <v>0</v>
      </c>
      <c r="BM94" s="245" t="n">
        <v>0</v>
      </c>
      <c r="BN94" s="245" t="n">
        <v>0</v>
      </c>
      <c r="BO94" s="245" t="n">
        <v>0</v>
      </c>
      <c r="BP94" s="245" t="n">
        <v>0</v>
      </c>
      <c r="BQ94" s="245" t="n">
        <v>0</v>
      </c>
      <c r="BR94" s="245" t="n">
        <v>0</v>
      </c>
      <c r="BS94" s="245" t="n">
        <v>0</v>
      </c>
      <c r="BT94" s="245" t="n">
        <v>0</v>
      </c>
      <c r="BU94" s="245" t="n">
        <v>0</v>
      </c>
      <c r="BV94" s="245" t="n">
        <v>0</v>
      </c>
      <c r="BW94" s="245" t="n">
        <v>0</v>
      </c>
      <c r="BX94" s="245" t="n">
        <v>0</v>
      </c>
      <c r="BY94" s="245" t="n">
        <v>0</v>
      </c>
      <c r="BZ94" s="245" t="n">
        <v>0</v>
      </c>
      <c r="CA94" s="245" t="n">
        <v>0</v>
      </c>
      <c r="CB94" s="245" t="n">
        <v>0</v>
      </c>
      <c r="CC94" s="245" t="n">
        <v>0</v>
      </c>
      <c r="CD94" s="245" t="n">
        <v>0</v>
      </c>
      <c r="CE94" s="245" t="n">
        <v>0</v>
      </c>
      <c r="CF94" s="245" t="n">
        <v>0</v>
      </c>
      <c r="CG94" s="245" t="n">
        <v>0</v>
      </c>
      <c r="CH94" s="245" t="n">
        <v>0</v>
      </c>
      <c r="CI94" s="245" t="n">
        <v>0</v>
      </c>
      <c r="CJ94" s="245" t="n">
        <v>0</v>
      </c>
      <c r="CK94" s="245" t="n">
        <v>0</v>
      </c>
      <c r="CL94" s="245" t="n">
        <v>0</v>
      </c>
      <c r="CM94" s="245" t="n">
        <v>0</v>
      </c>
      <c r="CN94" s="245" t="n">
        <v>0</v>
      </c>
      <c r="CO94" s="245" t="n">
        <v>0</v>
      </c>
      <c r="CP94" s="245" t="n">
        <v>0</v>
      </c>
      <c r="CQ94" s="245" t="n">
        <v>0</v>
      </c>
      <c r="CR94" s="324" t="n">
        <v>0</v>
      </c>
      <c r="CS94" s="245" t="n">
        <v>0</v>
      </c>
      <c r="CT94" s="245" t="n">
        <v>0</v>
      </c>
      <c r="CU94" s="245" t="n">
        <v>0</v>
      </c>
      <c r="CV94" s="245" t="n">
        <v>0</v>
      </c>
      <c r="CW94" s="245" t="n">
        <v>0</v>
      </c>
    </row>
    <row r="95" hidden="1" ht="13.15" customFormat="1" customHeight="1" s="315">
      <c r="A95" s="20" t="n"/>
      <c r="B95" s="398" t="n"/>
      <c r="C95" s="69" t="inlineStr">
        <is>
          <t>Estimated Monthly Premium</t>
        </is>
      </c>
      <c r="D95" s="94">
        <f>SUM(D90:D94)</f>
        <v/>
      </c>
      <c r="E95" s="401">
        <f>SUMPRODUCT(E90:E94,$D90:$D94)</f>
        <v/>
      </c>
      <c r="F95" s="401">
        <f>SUMPRODUCT(F90:F94,$D90:$D94)</f>
        <v/>
      </c>
      <c r="G95" s="401">
        <f>SUMPRODUCT(G90:G94,$D90:$D94)</f>
        <v/>
      </c>
      <c r="H95" s="402" t="n"/>
      <c r="I95" s="402" t="n"/>
      <c r="K95" s="94">
        <f>SUM(K90:K94)</f>
        <v/>
      </c>
      <c r="L95" s="94">
        <f>SUM(L90:L94)</f>
        <v/>
      </c>
      <c r="M95" s="94">
        <f>SUM(M90:M94)</f>
        <v/>
      </c>
      <c r="N95" s="94">
        <f>SUM(N90:N94)</f>
        <v/>
      </c>
      <c r="O95" s="94">
        <f>SUM(O90:O94)</f>
        <v/>
      </c>
      <c r="P95" s="94">
        <f>SUM(P90:P94)</f>
        <v/>
      </c>
      <c r="Q95" s="94">
        <f>SUM(Q90:Q94)</f>
        <v/>
      </c>
      <c r="R95" s="94">
        <f>SUM(R90:R94)</f>
        <v/>
      </c>
      <c r="S95" s="94">
        <f>SUM(S90:S94)</f>
        <v/>
      </c>
      <c r="T95" s="94">
        <f>SUM(T90:T94)</f>
        <v/>
      </c>
      <c r="U95" s="94">
        <f>SUM(U90:U94)</f>
        <v/>
      </c>
      <c r="V95" s="94">
        <f>SUM(V90:V94)</f>
        <v/>
      </c>
      <c r="W95" s="94">
        <f>SUM(W90:W94)</f>
        <v/>
      </c>
      <c r="X95" s="94">
        <f>SUM(X90:X94)</f>
        <v/>
      </c>
      <c r="Y95" s="94">
        <f>SUM(Y90:Y94)</f>
        <v/>
      </c>
      <c r="Z95" s="94">
        <f>SUM(Z90:Z94)</f>
        <v/>
      </c>
      <c r="AA95" s="94">
        <f>SUM(AA90:AA94)</f>
        <v/>
      </c>
      <c r="AB95" s="94">
        <f>SUM(AB90:AB94)</f>
        <v/>
      </c>
      <c r="AC95" s="94">
        <f>SUM(AC90:AC94)</f>
        <v/>
      </c>
      <c r="AD95" s="94">
        <f>SUM(AD90:AD94)</f>
        <v/>
      </c>
      <c r="AE95" s="94">
        <f>SUM(AE90:AE94)</f>
        <v/>
      </c>
      <c r="AF95" s="94">
        <f>SUM(AF90:AF94)</f>
        <v/>
      </c>
      <c r="AG95" s="94">
        <f>SUM(AG90:AG94)</f>
        <v/>
      </c>
      <c r="AH95" s="94">
        <f>SUM(AH90:AH94)</f>
        <v/>
      </c>
      <c r="AI95" s="94">
        <f>SUM(AI90:AI94)</f>
        <v/>
      </c>
      <c r="AJ95" s="94">
        <f>SUM(AJ90:AJ94)</f>
        <v/>
      </c>
      <c r="AK95" s="94">
        <f>SUM(AK90:AK94)</f>
        <v/>
      </c>
      <c r="AL95" s="94">
        <f>SUM(AL90:AL94)</f>
        <v/>
      </c>
      <c r="AM95" s="94">
        <f>SUM(AM90:AM94)</f>
        <v/>
      </c>
      <c r="AN95" s="94">
        <f>SUM(AN90:AN94)</f>
        <v/>
      </c>
      <c r="AO95" s="94">
        <f>SUM(AO90:AO94)</f>
        <v/>
      </c>
      <c r="AP95" s="94">
        <f>SUM(AP90:AP94)</f>
        <v/>
      </c>
      <c r="AQ95" s="94">
        <f>SUM(AQ90:AQ94)</f>
        <v/>
      </c>
      <c r="AR95" s="94">
        <f>SUM(AR90:AR94)</f>
        <v/>
      </c>
      <c r="AS95" s="94">
        <f>SUM(AS90:AS94)</f>
        <v/>
      </c>
      <c r="AT95" s="94">
        <f>SUM(AT90:AT94)</f>
        <v/>
      </c>
      <c r="AU95" s="94">
        <f>SUM(AU90:AU94)</f>
        <v/>
      </c>
      <c r="AV95" s="94">
        <f>SUM(AV90:AV94)</f>
        <v/>
      </c>
      <c r="AW95" s="94">
        <f>SUM(AW90:AW94)</f>
        <v/>
      </c>
      <c r="AX95" s="94">
        <f>SUM(AX90:AX94)</f>
        <v/>
      </c>
      <c r="AY95" s="94">
        <f>SUM(AY90:AY94)</f>
        <v/>
      </c>
      <c r="AZ95" s="94">
        <f>SUM(AZ90:AZ94)</f>
        <v/>
      </c>
      <c r="BA95" s="94">
        <f>SUM(BA90:BA94)</f>
        <v/>
      </c>
      <c r="BB95" s="94">
        <f>SUM(BB90:BB94)</f>
        <v/>
      </c>
      <c r="BC95" s="94">
        <f>SUM(BC90:BC94)</f>
        <v/>
      </c>
      <c r="BD95" s="94">
        <f>SUM(BD90:BD94)</f>
        <v/>
      </c>
      <c r="BE95" s="94">
        <f>SUM(BE90:BE94)</f>
        <v/>
      </c>
      <c r="BF95" s="94">
        <f>SUM(BF90:BF94)</f>
        <v/>
      </c>
      <c r="BG95" s="94">
        <f>SUM(BG90:BG94)</f>
        <v/>
      </c>
      <c r="BH95" s="94">
        <f>SUM(BH90:BH94)</f>
        <v/>
      </c>
      <c r="BI95" s="94">
        <f>SUM(BI90:BI94)</f>
        <v/>
      </c>
      <c r="BJ95" s="94">
        <f>SUM(BJ90:BJ94)</f>
        <v/>
      </c>
      <c r="BK95" s="94">
        <f>SUM(BK90:BK94)</f>
        <v/>
      </c>
      <c r="BL95" s="94">
        <f>SUM(BL90:BL94)</f>
        <v/>
      </c>
      <c r="BM95" s="94">
        <f>SUM(BM90:BM94)</f>
        <v/>
      </c>
      <c r="BN95" s="94">
        <f>SUM(BN90:BN94)</f>
        <v/>
      </c>
      <c r="BO95" s="94">
        <f>SUM(BO90:BO94)</f>
        <v/>
      </c>
      <c r="BP95" s="94">
        <f>SUM(BP90:BP94)</f>
        <v/>
      </c>
      <c r="BQ95" s="94">
        <f>SUM(BQ90:BQ94)</f>
        <v/>
      </c>
      <c r="BR95" s="94">
        <f>SUM(BR90:BR94)</f>
        <v/>
      </c>
      <c r="BS95" s="94">
        <f>SUM(BS90:BS94)</f>
        <v/>
      </c>
      <c r="BT95" s="94">
        <f>SUM(BT90:BT94)</f>
        <v/>
      </c>
      <c r="BU95" s="94">
        <f>SUM(BU90:BU94)</f>
        <v/>
      </c>
      <c r="BV95" s="94">
        <f>SUM(BV90:BV94)</f>
        <v/>
      </c>
      <c r="BW95" s="94">
        <f>SUM(BW90:BW94)</f>
        <v/>
      </c>
      <c r="BX95" s="94">
        <f>SUM(BX90:BX94)</f>
        <v/>
      </c>
      <c r="BY95" s="94">
        <f>SUM(BY90:BY94)</f>
        <v/>
      </c>
      <c r="BZ95" s="94">
        <f>SUM(BZ90:BZ94)</f>
        <v/>
      </c>
      <c r="CA95" s="94">
        <f>SUM(CA90:CA94)</f>
        <v/>
      </c>
      <c r="CB95" s="94">
        <f>SUM(CB90:CB94)</f>
        <v/>
      </c>
      <c r="CC95" s="94">
        <f>SUM(CC90:CC94)</f>
        <v/>
      </c>
      <c r="CD95" s="94">
        <f>SUM(CD90:CD94)</f>
        <v/>
      </c>
      <c r="CE95" s="94">
        <f>SUM(CE90:CE94)</f>
        <v/>
      </c>
      <c r="CF95" s="94">
        <f>SUM(CF90:CF94)</f>
        <v/>
      </c>
      <c r="CG95" s="94">
        <f>SUM(CG90:CG94)</f>
        <v/>
      </c>
      <c r="CH95" s="94">
        <f>SUM(CH90:CH94)</f>
        <v/>
      </c>
      <c r="CI95" s="94">
        <f>SUM(CI90:CI94)</f>
        <v/>
      </c>
      <c r="CJ95" s="94">
        <f>SUM(CJ90:CJ94)</f>
        <v/>
      </c>
      <c r="CK95" s="94">
        <f>SUM(CK90:CK94)</f>
        <v/>
      </c>
      <c r="CL95" s="94">
        <f>SUM(CL90:CL94)</f>
        <v/>
      </c>
      <c r="CM95" s="94">
        <f>SUM(CM90:CM94)</f>
        <v/>
      </c>
      <c r="CN95" s="94">
        <f>SUM(CN90:CN94)</f>
        <v/>
      </c>
      <c r="CO95" s="94">
        <f>SUM(CO90:CO94)</f>
        <v/>
      </c>
      <c r="CP95" s="94">
        <f>SUM(CP90:CP94)</f>
        <v/>
      </c>
      <c r="CQ95" s="94">
        <f>SUM(CQ90:CQ94)</f>
        <v/>
      </c>
      <c r="CR95" s="94" t="n">
        <v>0</v>
      </c>
      <c r="CS95" s="94">
        <f>SUM(CS90:CS94)</f>
        <v/>
      </c>
      <c r="CT95" s="94">
        <f>SUM(CT90:CT94)</f>
        <v/>
      </c>
      <c r="CU95" s="94">
        <f>SUM(CU90:CU94)</f>
        <v/>
      </c>
      <c r="CV95" s="94">
        <f>SUM(CV90:CV94)</f>
        <v/>
      </c>
      <c r="CW95" s="94">
        <f>SUM(CW90:CW94)</f>
        <v/>
      </c>
    </row>
    <row r="96" hidden="1" ht="13.15" customFormat="1" customHeight="1" s="315">
      <c r="A96" s="20" t="n"/>
      <c r="B96" s="398" t="n"/>
      <c r="C96" s="12" t="n"/>
      <c r="D96" s="16" t="n"/>
      <c r="E96" s="403" t="n"/>
      <c r="F96" s="403" t="n"/>
      <c r="G96" s="403" t="n"/>
      <c r="H96" s="404" t="n"/>
      <c r="I96" s="404" t="n"/>
      <c r="K96" s="16" t="n"/>
      <c r="L96" s="16" t="n"/>
      <c r="M96" s="16" t="n"/>
      <c r="N96" s="16" t="n"/>
      <c r="O96" s="16" t="n"/>
      <c r="P96" s="16" t="n"/>
      <c r="Q96" s="16" t="n"/>
      <c r="R96" s="16" t="n"/>
      <c r="S96" s="16" t="n"/>
      <c r="T96" s="16" t="n"/>
      <c r="U96" s="16" t="n"/>
      <c r="V96" s="16" t="n"/>
      <c r="W96" s="16" t="n"/>
      <c r="X96" s="16" t="n"/>
      <c r="Y96" s="16" t="n"/>
      <c r="Z96" s="16" t="n"/>
      <c r="AA96" s="16" t="n"/>
      <c r="AB96" s="16" t="n"/>
      <c r="AC96" s="16" t="n"/>
      <c r="AD96" s="16" t="n"/>
      <c r="AE96" s="16" t="n"/>
      <c r="AF96" s="16" t="n"/>
      <c r="AG96" s="16" t="n"/>
      <c r="AH96" s="16" t="n"/>
      <c r="AI96" s="16" t="n"/>
      <c r="AJ96" s="16" t="n"/>
      <c r="AK96" s="16" t="n"/>
      <c r="AL96" s="16" t="n"/>
      <c r="AM96" s="16" t="n"/>
      <c r="AN96" s="16" t="n"/>
      <c r="AO96" s="16" t="n"/>
      <c r="AP96" s="16" t="n"/>
      <c r="AQ96" s="16" t="n"/>
      <c r="AR96" s="16" t="n"/>
      <c r="AS96" s="16" t="n"/>
      <c r="AT96" s="16" t="n"/>
      <c r="AU96" s="16" t="n"/>
      <c r="AV96" s="16" t="n"/>
      <c r="AW96" s="16" t="n"/>
      <c r="AX96" s="16" t="n"/>
      <c r="AY96" s="16" t="n"/>
      <c r="AZ96" s="16" t="n"/>
      <c r="BA96" s="16" t="n"/>
      <c r="BB96" s="16" t="n"/>
      <c r="BC96" s="16" t="n"/>
      <c r="BD96" s="16" t="n"/>
      <c r="BE96" s="16" t="n"/>
      <c r="BF96" s="16" t="n"/>
      <c r="BG96" s="16" t="n"/>
      <c r="BH96" s="16" t="n"/>
      <c r="BI96" s="16" t="n"/>
      <c r="BJ96" s="16" t="n"/>
      <c r="BK96" s="16" t="n"/>
      <c r="BL96" s="16" t="n"/>
      <c r="BM96" s="16" t="n"/>
      <c r="BN96" s="16" t="n"/>
      <c r="BO96" s="16" t="n"/>
      <c r="BP96" s="16" t="n"/>
      <c r="BQ96" s="16" t="n"/>
      <c r="BR96" s="16" t="n"/>
      <c r="BS96" s="16" t="n"/>
      <c r="BT96" s="16" t="n"/>
      <c r="BU96" s="16" t="n"/>
      <c r="BV96" s="16" t="n"/>
      <c r="BW96" s="16" t="n"/>
      <c r="BX96" s="16" t="n"/>
      <c r="BY96" s="16" t="n"/>
      <c r="BZ96" s="16" t="n"/>
      <c r="CA96" s="16" t="n"/>
      <c r="CB96" s="16" t="n"/>
      <c r="CC96" s="16" t="n"/>
      <c r="CD96" s="16" t="n"/>
      <c r="CE96" s="16" t="n"/>
      <c r="CF96" s="16" t="n"/>
      <c r="CG96" s="16" t="n"/>
      <c r="CH96" s="16" t="n"/>
      <c r="CI96" s="16" t="n"/>
      <c r="CJ96" s="16" t="n"/>
      <c r="CK96" s="16" t="n"/>
      <c r="CL96" s="16" t="n"/>
      <c r="CM96" s="16" t="n"/>
      <c r="CN96" s="16" t="n"/>
      <c r="CO96" s="16" t="n"/>
      <c r="CP96" s="16" t="n"/>
      <c r="CQ96" s="16" t="n"/>
      <c r="CR96" s="16" t="n"/>
      <c r="CS96" s="16" t="n"/>
      <c r="CT96" s="16" t="n"/>
      <c r="CU96" s="16" t="n"/>
      <c r="CV96" s="16" t="n"/>
      <c r="CW96" s="16" t="n"/>
    </row>
    <row r="97" hidden="1" ht="13.15" customFormat="1" customHeight="1" s="315">
      <c r="A97" s="64" t="inlineStr">
        <is>
          <t>PRIME SEIU-UHW PPO HIGH OPTION PLAN - RX1 (Self-Insured)</t>
        </is>
      </c>
      <c r="B97" s="394">
        <f>B17</f>
        <v/>
      </c>
      <c r="C97" s="246" t="inlineStr">
        <is>
          <t>EE</t>
        </is>
      </c>
      <c r="D97" s="299" t="n"/>
      <c r="E97" s="445">
        <f>E31</f>
        <v/>
      </c>
      <c r="F97" s="396">
        <f>+F31</f>
        <v/>
      </c>
      <c r="G97" s="445">
        <f>E97-F97</f>
        <v/>
      </c>
      <c r="H97" s="446" t="n"/>
      <c r="I97" s="446" t="n"/>
      <c r="K97" s="299" t="n">
        <v>8</v>
      </c>
      <c r="L97" s="299" t="n">
        <v>7</v>
      </c>
      <c r="M97" s="299" t="n">
        <v>7</v>
      </c>
      <c r="N97" s="299" t="n">
        <v>7</v>
      </c>
      <c r="O97" s="299" t="n">
        <v>7</v>
      </c>
      <c r="P97" s="299" t="n">
        <v>7</v>
      </c>
      <c r="Q97" s="299" t="n">
        <v>7</v>
      </c>
      <c r="R97" s="299" t="n">
        <v>6</v>
      </c>
      <c r="S97" s="299" t="n">
        <v>6</v>
      </c>
      <c r="T97" s="299" t="n">
        <v>6</v>
      </c>
      <c r="U97" s="299" t="n">
        <v>6</v>
      </c>
      <c r="V97" s="299" t="n">
        <v>6</v>
      </c>
      <c r="W97" s="299" t="n">
        <v>3</v>
      </c>
      <c r="X97" s="299" t="n">
        <v>3</v>
      </c>
      <c r="Y97" s="299" t="n">
        <v>3</v>
      </c>
      <c r="Z97" s="299" t="n">
        <v>2</v>
      </c>
      <c r="AA97" s="299" t="n">
        <v>2</v>
      </c>
      <c r="AB97" s="299" t="n">
        <v>4</v>
      </c>
      <c r="AC97" s="299" t="n">
        <v>4</v>
      </c>
      <c r="AD97" s="299" t="n">
        <v>4</v>
      </c>
      <c r="AE97" s="299" t="n">
        <v>5</v>
      </c>
      <c r="AF97" s="299" t="n">
        <v>5</v>
      </c>
      <c r="AG97" s="299" t="n">
        <v>5</v>
      </c>
      <c r="AH97" s="299" t="n">
        <v>5</v>
      </c>
      <c r="AI97" s="299" t="n">
        <v>3</v>
      </c>
      <c r="AJ97" s="299" t="n">
        <v>3</v>
      </c>
      <c r="AK97" s="299" t="n">
        <v>3</v>
      </c>
      <c r="AL97" s="299" t="n">
        <v>3</v>
      </c>
      <c r="AM97" s="299" t="n">
        <v>3</v>
      </c>
      <c r="AN97" s="299" t="n">
        <v>3</v>
      </c>
      <c r="AO97" s="299" t="n">
        <v>3</v>
      </c>
      <c r="AP97" s="299" t="n">
        <v>2</v>
      </c>
      <c r="AQ97" s="299" t="n">
        <v>2</v>
      </c>
      <c r="AR97" s="299" t="n">
        <v>3</v>
      </c>
      <c r="AS97" s="299" t="n">
        <v>4</v>
      </c>
      <c r="AT97" s="299" t="n">
        <v>3</v>
      </c>
      <c r="AU97" s="299" t="n"/>
      <c r="AV97" s="299" t="n"/>
      <c r="AW97" s="299" t="n"/>
      <c r="AX97" s="299" t="n"/>
      <c r="AY97" s="299" t="n"/>
      <c r="AZ97" s="299" t="n"/>
      <c r="BA97" s="299" t="n"/>
      <c r="BB97" s="299" t="n"/>
      <c r="BC97" s="299" t="n"/>
      <c r="BD97" s="299" t="n"/>
      <c r="BE97" s="299" t="n"/>
      <c r="BF97" s="299" t="n"/>
      <c r="BG97" s="299" t="n"/>
      <c r="BH97" s="299" t="n"/>
      <c r="BI97" s="299" t="n"/>
      <c r="BJ97" s="299" t="n"/>
      <c r="BK97" s="299" t="n"/>
      <c r="BL97" s="299" t="n"/>
      <c r="BM97" s="299" t="n"/>
      <c r="BN97" s="299" t="n"/>
      <c r="BO97" s="299" t="n"/>
      <c r="BP97" s="299" t="n"/>
      <c r="BQ97" s="299" t="n"/>
      <c r="BR97" s="299" t="n"/>
      <c r="BS97" s="299" t="n"/>
      <c r="BT97" s="299" t="n"/>
      <c r="BU97" s="299" t="n"/>
      <c r="BV97" s="299" t="n"/>
      <c r="BW97" s="299" t="n"/>
      <c r="BX97" s="299" t="n"/>
      <c r="BY97" s="299" t="n"/>
      <c r="BZ97" s="299" t="n"/>
      <c r="CA97" s="299" t="n"/>
      <c r="CB97" s="299" t="n"/>
      <c r="CC97" s="299" t="n"/>
      <c r="CD97" s="299" t="n"/>
      <c r="CE97" s="299" t="n"/>
      <c r="CF97" s="299" t="n"/>
      <c r="CG97" s="299" t="n"/>
      <c r="CH97" s="299" t="n"/>
      <c r="CI97" s="299" t="n"/>
      <c r="CJ97" s="299" t="n"/>
      <c r="CK97" s="299" t="n"/>
      <c r="CL97" s="299" t="n"/>
      <c r="CM97" s="299" t="n"/>
      <c r="CN97" s="299" t="n"/>
      <c r="CO97" s="299" t="n"/>
      <c r="CP97" s="299" t="n"/>
      <c r="CQ97" s="299" t="n"/>
      <c r="CR97" s="325" t="n"/>
      <c r="CS97" s="299" t="n"/>
      <c r="CT97" s="299" t="n"/>
      <c r="CU97" s="299" t="n"/>
      <c r="CV97" s="299" t="n"/>
      <c r="CW97" s="299" t="n"/>
    </row>
    <row r="98" hidden="1" ht="13.15" customFormat="1" customHeight="1" s="315">
      <c r="A98" s="22" t="n"/>
      <c r="B98" s="398" t="n"/>
      <c r="C98" s="246" t="inlineStr">
        <is>
          <t>EE &amp; Spouse</t>
        </is>
      </c>
      <c r="D98" s="299" t="n"/>
      <c r="E98" s="445">
        <f>E32</f>
        <v/>
      </c>
      <c r="F98" s="396">
        <f>+F32</f>
        <v/>
      </c>
      <c r="G98" s="396">
        <f>E98-F98</f>
        <v/>
      </c>
      <c r="H98" s="397" t="n"/>
      <c r="I98" s="397" t="n"/>
      <c r="K98" s="299" t="n">
        <v>0</v>
      </c>
      <c r="L98" s="299" t="n">
        <v>0</v>
      </c>
      <c r="M98" s="299" t="n">
        <v>0</v>
      </c>
      <c r="N98" s="299" t="n">
        <v>0</v>
      </c>
      <c r="O98" s="299" t="n">
        <v>0</v>
      </c>
      <c r="P98" s="299" t="n">
        <v>0</v>
      </c>
      <c r="Q98" s="299" t="n">
        <v>0</v>
      </c>
      <c r="R98" s="299" t="n">
        <v>0</v>
      </c>
      <c r="S98" s="299" t="n">
        <v>0</v>
      </c>
      <c r="T98" s="299" t="n">
        <v>0</v>
      </c>
      <c r="U98" s="299" t="n">
        <v>0</v>
      </c>
      <c r="V98" s="299" t="n">
        <v>0</v>
      </c>
      <c r="W98" s="299" t="n">
        <v>0</v>
      </c>
      <c r="X98" s="299" t="n">
        <v>0</v>
      </c>
      <c r="Y98" s="299" t="n">
        <v>0</v>
      </c>
      <c r="Z98" s="299" t="n">
        <v>0</v>
      </c>
      <c r="AA98" s="299" t="n">
        <v>0</v>
      </c>
      <c r="AB98" s="299" t="n">
        <v>0</v>
      </c>
      <c r="AC98" s="299" t="n">
        <v>0</v>
      </c>
      <c r="AD98" s="299" t="n">
        <v>0</v>
      </c>
      <c r="AE98" s="299" t="n">
        <v>0</v>
      </c>
      <c r="AF98" s="299" t="n">
        <v>0</v>
      </c>
      <c r="AG98" s="299" t="n">
        <v>0</v>
      </c>
      <c r="AH98" s="299" t="n">
        <v>0</v>
      </c>
      <c r="AI98" s="299" t="n">
        <v>0</v>
      </c>
      <c r="AJ98" s="299" t="n">
        <v>0</v>
      </c>
      <c r="AK98" s="299" t="n">
        <v>0</v>
      </c>
      <c r="AL98" s="299" t="n">
        <v>0</v>
      </c>
      <c r="AM98" s="299" t="n">
        <v>0</v>
      </c>
      <c r="AN98" s="299" t="n">
        <v>0</v>
      </c>
      <c r="AO98" s="299" t="n">
        <v>0</v>
      </c>
      <c r="AP98" s="299" t="n">
        <v>0</v>
      </c>
      <c r="AQ98" s="299" t="n">
        <v>0</v>
      </c>
      <c r="AR98" s="299" t="n">
        <v>0</v>
      </c>
      <c r="AS98" s="299" t="n">
        <v>0</v>
      </c>
      <c r="AT98" s="299" t="n">
        <v>0</v>
      </c>
      <c r="AU98" s="299" t="n"/>
      <c r="AV98" s="299" t="n"/>
      <c r="AW98" s="299" t="n"/>
      <c r="AX98" s="299" t="n"/>
      <c r="AY98" s="299" t="n"/>
      <c r="AZ98" s="299" t="n"/>
      <c r="BA98" s="299" t="n"/>
      <c r="BB98" s="299" t="n"/>
      <c r="BC98" s="299" t="n"/>
      <c r="BD98" s="299" t="n"/>
      <c r="BE98" s="299" t="n"/>
      <c r="BF98" s="299" t="n"/>
      <c r="BG98" s="299" t="n"/>
      <c r="BH98" s="299" t="n"/>
      <c r="BI98" s="299" t="n"/>
      <c r="BJ98" s="299" t="n"/>
      <c r="BK98" s="299" t="n"/>
      <c r="BL98" s="299" t="n"/>
      <c r="BM98" s="299" t="n"/>
      <c r="BN98" s="299" t="n"/>
      <c r="BO98" s="299" t="n"/>
      <c r="BP98" s="299" t="n"/>
      <c r="BQ98" s="299" t="n"/>
      <c r="BR98" s="299" t="n"/>
      <c r="BS98" s="299" t="n"/>
      <c r="BT98" s="299" t="n"/>
      <c r="BU98" s="299" t="n"/>
      <c r="BV98" s="299" t="n"/>
      <c r="BW98" s="299" t="n"/>
      <c r="BX98" s="299" t="n"/>
      <c r="BY98" s="299" t="n"/>
      <c r="BZ98" s="299" t="n"/>
      <c r="CA98" s="299" t="n"/>
      <c r="CB98" s="299" t="n"/>
      <c r="CC98" s="299" t="n"/>
      <c r="CD98" s="299" t="n"/>
      <c r="CE98" s="299" t="n"/>
      <c r="CF98" s="299" t="n"/>
      <c r="CG98" s="299" t="n"/>
      <c r="CH98" s="299" t="n"/>
      <c r="CI98" s="299" t="n"/>
      <c r="CJ98" s="299" t="n"/>
      <c r="CK98" s="299" t="n"/>
      <c r="CL98" s="299" t="n"/>
      <c r="CM98" s="299" t="n"/>
      <c r="CN98" s="299" t="n"/>
      <c r="CO98" s="299" t="n"/>
      <c r="CP98" s="299" t="n"/>
      <c r="CQ98" s="299" t="n"/>
      <c r="CR98" s="325" t="n"/>
      <c r="CS98" s="299" t="n"/>
      <c r="CT98" s="299" t="n"/>
      <c r="CU98" s="299" t="n"/>
      <c r="CV98" s="299" t="n"/>
      <c r="CW98" s="299" t="n"/>
    </row>
    <row r="99" hidden="1" ht="13.15" customFormat="1" customHeight="1" s="315">
      <c r="A99" s="22" t="n"/>
      <c r="B99" s="398" t="n"/>
      <c r="C99" s="246" t="inlineStr">
        <is>
          <t>EE &amp; Child</t>
        </is>
      </c>
      <c r="D99" s="299" t="n"/>
      <c r="E99" s="445">
        <f>E33</f>
        <v/>
      </c>
      <c r="F99" s="396">
        <f>+F33</f>
        <v/>
      </c>
      <c r="G99" s="396">
        <f>E99-F99</f>
        <v/>
      </c>
      <c r="H99" s="397" t="n"/>
      <c r="I99" s="397" t="n"/>
      <c r="K99" s="299" t="n">
        <v>0</v>
      </c>
      <c r="L99" s="299" t="n">
        <v>0</v>
      </c>
      <c r="M99" s="299" t="n">
        <v>0</v>
      </c>
      <c r="N99" s="299" t="n">
        <v>0</v>
      </c>
      <c r="O99" s="299" t="n">
        <v>0</v>
      </c>
      <c r="P99" s="299" t="n">
        <v>0</v>
      </c>
      <c r="Q99" s="299" t="n">
        <v>0</v>
      </c>
      <c r="R99" s="299" t="n">
        <v>0</v>
      </c>
      <c r="S99" s="299" t="n">
        <v>0</v>
      </c>
      <c r="T99" s="299" t="n">
        <v>0</v>
      </c>
      <c r="U99" s="299" t="n">
        <v>0</v>
      </c>
      <c r="V99" s="299" t="n">
        <v>0</v>
      </c>
      <c r="W99" s="299" t="n">
        <v>2</v>
      </c>
      <c r="X99" s="299" t="n">
        <v>2</v>
      </c>
      <c r="Y99" s="299" t="n">
        <v>2</v>
      </c>
      <c r="Z99" s="299" t="n">
        <v>2</v>
      </c>
      <c r="AA99" s="299" t="n">
        <v>2</v>
      </c>
      <c r="AB99" s="299" t="n">
        <v>2</v>
      </c>
      <c r="AC99" s="299" t="n">
        <v>1</v>
      </c>
      <c r="AD99" s="299" t="n">
        <v>1</v>
      </c>
      <c r="AE99" s="299" t="n">
        <v>1</v>
      </c>
      <c r="AF99" s="299" t="n">
        <v>1</v>
      </c>
      <c r="AG99" s="299" t="n">
        <v>1</v>
      </c>
      <c r="AH99" s="299" t="n">
        <v>1</v>
      </c>
      <c r="AI99" s="299" t="n">
        <v>0</v>
      </c>
      <c r="AJ99" s="299" t="n">
        <v>0</v>
      </c>
      <c r="AK99" s="299" t="n">
        <v>0</v>
      </c>
      <c r="AL99" s="299" t="n">
        <v>0</v>
      </c>
      <c r="AM99" s="299" t="n">
        <v>0</v>
      </c>
      <c r="AN99" s="299" t="n">
        <v>0</v>
      </c>
      <c r="AO99" s="299" t="n">
        <v>0</v>
      </c>
      <c r="AP99" s="299" t="n">
        <v>1</v>
      </c>
      <c r="AQ99" s="299" t="n">
        <v>1</v>
      </c>
      <c r="AR99" s="299" t="n">
        <v>0</v>
      </c>
      <c r="AS99" s="299" t="n">
        <v>0</v>
      </c>
      <c r="AT99" s="299" t="n">
        <v>0</v>
      </c>
      <c r="AU99" s="299" t="n"/>
      <c r="AV99" s="299" t="n"/>
      <c r="AW99" s="299" t="n"/>
      <c r="AX99" s="299" t="n"/>
      <c r="AY99" s="299" t="n"/>
      <c r="AZ99" s="299" t="n"/>
      <c r="BA99" s="299" t="n"/>
      <c r="BB99" s="299" t="n"/>
      <c r="BC99" s="299" t="n"/>
      <c r="BD99" s="299" t="n"/>
      <c r="BE99" s="299" t="n"/>
      <c r="BF99" s="299" t="n"/>
      <c r="BG99" s="299" t="n"/>
      <c r="BH99" s="299" t="n"/>
      <c r="BI99" s="299" t="n"/>
      <c r="BJ99" s="299" t="n"/>
      <c r="BK99" s="299" t="n"/>
      <c r="BL99" s="299" t="n"/>
      <c r="BM99" s="299" t="n"/>
      <c r="BN99" s="299" t="n"/>
      <c r="BO99" s="299" t="n"/>
      <c r="BP99" s="299" t="n"/>
      <c r="BQ99" s="299" t="n"/>
      <c r="BR99" s="299" t="n"/>
      <c r="BS99" s="299" t="n"/>
      <c r="BT99" s="299" t="n"/>
      <c r="BU99" s="299" t="n"/>
      <c r="BV99" s="299" t="n"/>
      <c r="BW99" s="299" t="n"/>
      <c r="BX99" s="299" t="n"/>
      <c r="BY99" s="299" t="n"/>
      <c r="BZ99" s="299" t="n"/>
      <c r="CA99" s="299" t="n"/>
      <c r="CB99" s="299" t="n"/>
      <c r="CC99" s="299" t="n"/>
      <c r="CD99" s="299" t="n"/>
      <c r="CE99" s="299" t="n"/>
      <c r="CF99" s="299" t="n"/>
      <c r="CG99" s="299" t="n"/>
      <c r="CH99" s="299" t="n"/>
      <c r="CI99" s="299" t="n"/>
      <c r="CJ99" s="299" t="n"/>
      <c r="CK99" s="299" t="n"/>
      <c r="CL99" s="299" t="n"/>
      <c r="CM99" s="299" t="n"/>
      <c r="CN99" s="299" t="n"/>
      <c r="CO99" s="299" t="n"/>
      <c r="CP99" s="299" t="n"/>
      <c r="CQ99" s="299" t="n"/>
      <c r="CR99" s="325" t="n"/>
      <c r="CS99" s="299" t="n"/>
      <c r="CT99" s="299" t="n"/>
      <c r="CU99" s="299" t="n"/>
      <c r="CV99" s="299" t="n"/>
      <c r="CW99" s="299" t="n"/>
    </row>
    <row r="100" hidden="1" ht="13.15" customFormat="1" customHeight="1" s="315">
      <c r="A100" s="22" t="n"/>
      <c r="B100" s="398" t="n"/>
      <c r="C100" s="246" t="inlineStr">
        <is>
          <t>EE &amp; Children</t>
        </is>
      </c>
      <c r="D100" s="299" t="n"/>
      <c r="E100" s="445">
        <f>E34</f>
        <v/>
      </c>
      <c r="F100" s="396">
        <f>+F34</f>
        <v/>
      </c>
      <c r="G100" s="396">
        <f>E100-F100</f>
        <v/>
      </c>
      <c r="H100" s="397" t="n"/>
      <c r="I100" s="397" t="n"/>
      <c r="K100" s="299" t="n">
        <v>0</v>
      </c>
      <c r="L100" s="299" t="n">
        <v>0</v>
      </c>
      <c r="M100" s="299" t="n">
        <v>0</v>
      </c>
      <c r="N100" s="299" t="n">
        <v>0</v>
      </c>
      <c r="O100" s="299" t="n">
        <v>0</v>
      </c>
      <c r="P100" s="299" t="n">
        <v>0</v>
      </c>
      <c r="Q100" s="299" t="n">
        <v>0</v>
      </c>
      <c r="R100" s="299" t="n">
        <v>0</v>
      </c>
      <c r="S100" s="299" t="n">
        <v>0</v>
      </c>
      <c r="T100" s="299" t="n">
        <v>0</v>
      </c>
      <c r="U100" s="299" t="n">
        <v>0</v>
      </c>
      <c r="V100" s="299" t="n">
        <v>0</v>
      </c>
      <c r="W100" s="299" t="n">
        <v>0</v>
      </c>
      <c r="X100" s="299" t="n">
        <v>0</v>
      </c>
      <c r="Y100" s="299" t="n">
        <v>0</v>
      </c>
      <c r="Z100" s="299" t="n">
        <v>0</v>
      </c>
      <c r="AA100" s="299" t="n">
        <v>0</v>
      </c>
      <c r="AB100" s="299" t="n">
        <v>0</v>
      </c>
      <c r="AC100" s="299" t="n">
        <v>0</v>
      </c>
      <c r="AD100" s="299" t="n">
        <v>0</v>
      </c>
      <c r="AE100" s="299" t="n">
        <v>0</v>
      </c>
      <c r="AF100" s="299" t="n">
        <v>0</v>
      </c>
      <c r="AG100" s="299" t="n">
        <v>0</v>
      </c>
      <c r="AH100" s="299" t="n">
        <v>0</v>
      </c>
      <c r="AI100" s="299" t="n">
        <v>0</v>
      </c>
      <c r="AJ100" s="299" t="n">
        <v>0</v>
      </c>
      <c r="AK100" s="299" t="n">
        <v>0</v>
      </c>
      <c r="AL100" s="299" t="n">
        <v>0</v>
      </c>
      <c r="AM100" s="299" t="n">
        <v>0</v>
      </c>
      <c r="AN100" s="299" t="n">
        <v>0</v>
      </c>
      <c r="AO100" s="299" t="n">
        <v>0</v>
      </c>
      <c r="AP100" s="299" t="n">
        <v>0</v>
      </c>
      <c r="AQ100" s="299" t="n">
        <v>0</v>
      </c>
      <c r="AR100" s="299" t="n">
        <v>0</v>
      </c>
      <c r="AS100" s="299" t="n">
        <v>0</v>
      </c>
      <c r="AT100" s="299" t="n">
        <v>0</v>
      </c>
      <c r="AU100" s="299" t="n"/>
      <c r="AV100" s="299" t="n"/>
      <c r="AW100" s="299" t="n"/>
      <c r="AX100" s="299" t="n"/>
      <c r="AY100" s="299" t="n"/>
      <c r="AZ100" s="299" t="n"/>
      <c r="BA100" s="299" t="n"/>
      <c r="BB100" s="299" t="n"/>
      <c r="BC100" s="299" t="n"/>
      <c r="BD100" s="299" t="n"/>
      <c r="BE100" s="299" t="n"/>
      <c r="BF100" s="299" t="n"/>
      <c r="BG100" s="299" t="n"/>
      <c r="BH100" s="299" t="n"/>
      <c r="BI100" s="299" t="n"/>
      <c r="BJ100" s="299" t="n"/>
      <c r="BK100" s="299" t="n"/>
      <c r="BL100" s="299" t="n"/>
      <c r="BM100" s="299" t="n"/>
      <c r="BN100" s="299" t="n"/>
      <c r="BO100" s="299" t="n"/>
      <c r="BP100" s="299" t="n"/>
      <c r="BQ100" s="299" t="n"/>
      <c r="BR100" s="299" t="n"/>
      <c r="BS100" s="299" t="n"/>
      <c r="BT100" s="299" t="n"/>
      <c r="BU100" s="299" t="n"/>
      <c r="BV100" s="299" t="n"/>
      <c r="BW100" s="299" t="n"/>
      <c r="BX100" s="299" t="n"/>
      <c r="BY100" s="299" t="n"/>
      <c r="BZ100" s="299" t="n"/>
      <c r="CA100" s="299" t="n"/>
      <c r="CB100" s="299" t="n"/>
      <c r="CC100" s="299" t="n"/>
      <c r="CD100" s="299" t="n"/>
      <c r="CE100" s="299" t="n"/>
      <c r="CF100" s="299" t="n"/>
      <c r="CG100" s="299" t="n"/>
      <c r="CH100" s="299" t="n"/>
      <c r="CI100" s="299" t="n"/>
      <c r="CJ100" s="299" t="n"/>
      <c r="CK100" s="299" t="n"/>
      <c r="CL100" s="299" t="n"/>
      <c r="CM100" s="299" t="n"/>
      <c r="CN100" s="299" t="n"/>
      <c r="CO100" s="299" t="n"/>
      <c r="CP100" s="299" t="n"/>
      <c r="CQ100" s="299" t="n"/>
      <c r="CR100" s="325" t="n"/>
      <c r="CS100" s="299" t="n"/>
      <c r="CT100" s="299" t="n"/>
      <c r="CU100" s="299" t="n"/>
      <c r="CV100" s="299" t="n"/>
      <c r="CW100" s="299" t="n"/>
    </row>
    <row r="101" hidden="1" ht="13.15" customFormat="1" customHeight="1" s="315">
      <c r="A101" s="20" t="n"/>
      <c r="B101" s="398" t="n"/>
      <c r="C101" s="246" t="inlineStr">
        <is>
          <t>EE &amp; Family</t>
        </is>
      </c>
      <c r="D101" s="300" t="n"/>
      <c r="E101" s="463">
        <f>E35</f>
        <v/>
      </c>
      <c r="F101" s="400">
        <f>+F35</f>
        <v/>
      </c>
      <c r="G101" s="400">
        <f>E101-F101</f>
        <v/>
      </c>
      <c r="H101" s="408" t="n"/>
      <c r="I101" s="408" t="n"/>
      <c r="K101" s="300" t="n">
        <v>0</v>
      </c>
      <c r="L101" s="300" t="n">
        <v>0</v>
      </c>
      <c r="M101" s="300" t="n">
        <v>0</v>
      </c>
      <c r="N101" s="300" t="n">
        <v>0</v>
      </c>
      <c r="O101" s="300" t="n">
        <v>0</v>
      </c>
      <c r="P101" s="300" t="n">
        <v>0</v>
      </c>
      <c r="Q101" s="300" t="n">
        <v>0</v>
      </c>
      <c r="R101" s="300" t="n">
        <v>0</v>
      </c>
      <c r="S101" s="300" t="n">
        <v>0</v>
      </c>
      <c r="T101" s="300" t="n">
        <v>1</v>
      </c>
      <c r="U101" s="300" t="n">
        <v>1</v>
      </c>
      <c r="V101" s="300" t="n">
        <v>1</v>
      </c>
      <c r="W101" s="300" t="n">
        <v>0</v>
      </c>
      <c r="X101" s="300" t="n">
        <v>0</v>
      </c>
      <c r="Y101" s="300" t="n">
        <v>0</v>
      </c>
      <c r="Z101" s="300" t="n">
        <v>1</v>
      </c>
      <c r="AA101" s="300" t="n">
        <v>1</v>
      </c>
      <c r="AB101" s="300" t="n">
        <v>1</v>
      </c>
      <c r="AC101" s="300" t="n">
        <v>1</v>
      </c>
      <c r="AD101" s="300" t="n">
        <v>1</v>
      </c>
      <c r="AE101" s="300" t="n">
        <v>0</v>
      </c>
      <c r="AF101" s="300" t="n">
        <v>0</v>
      </c>
      <c r="AG101" s="300" t="n">
        <v>0</v>
      </c>
      <c r="AH101" s="300" t="n">
        <v>0</v>
      </c>
      <c r="AI101" s="300" t="n">
        <v>0</v>
      </c>
      <c r="AJ101" s="300" t="n">
        <v>0</v>
      </c>
      <c r="AK101" s="300" t="n">
        <v>0</v>
      </c>
      <c r="AL101" s="300" t="n">
        <v>0</v>
      </c>
      <c r="AM101" s="300" t="n">
        <v>0</v>
      </c>
      <c r="AN101" s="300" t="n">
        <v>0</v>
      </c>
      <c r="AO101" s="300" t="n">
        <v>0</v>
      </c>
      <c r="AP101" s="300" t="n">
        <v>0</v>
      </c>
      <c r="AQ101" s="300" t="n">
        <v>0</v>
      </c>
      <c r="AR101" s="300" t="n">
        <v>1</v>
      </c>
      <c r="AS101" s="300" t="n">
        <v>0</v>
      </c>
      <c r="AT101" s="300" t="n">
        <v>0</v>
      </c>
      <c r="AU101" s="300" t="n"/>
      <c r="AV101" s="300" t="n"/>
      <c r="AW101" s="300" t="n"/>
      <c r="AX101" s="300" t="n"/>
      <c r="AY101" s="300" t="n"/>
      <c r="AZ101" s="300" t="n"/>
      <c r="BA101" s="300" t="n"/>
      <c r="BB101" s="300" t="n"/>
      <c r="BC101" s="300" t="n"/>
      <c r="BD101" s="300" t="n"/>
      <c r="BE101" s="300" t="n"/>
      <c r="BF101" s="300" t="n"/>
      <c r="BG101" s="300" t="n"/>
      <c r="BH101" s="300" t="n"/>
      <c r="BI101" s="300" t="n"/>
      <c r="BJ101" s="300" t="n"/>
      <c r="BK101" s="300" t="n"/>
      <c r="BL101" s="300" t="n"/>
      <c r="BM101" s="300" t="n"/>
      <c r="BN101" s="300" t="n"/>
      <c r="BO101" s="300" t="n"/>
      <c r="BP101" s="300" t="n"/>
      <c r="BQ101" s="300" t="n"/>
      <c r="BR101" s="300" t="n"/>
      <c r="BS101" s="300" t="n"/>
      <c r="BT101" s="300" t="n"/>
      <c r="BU101" s="300" t="n"/>
      <c r="BV101" s="300" t="n"/>
      <c r="BW101" s="300" t="n"/>
      <c r="BX101" s="300" t="n"/>
      <c r="BY101" s="300" t="n"/>
      <c r="BZ101" s="300" t="n"/>
      <c r="CA101" s="300" t="n"/>
      <c r="CB101" s="300" t="n"/>
      <c r="CC101" s="300" t="n"/>
      <c r="CD101" s="300" t="n"/>
      <c r="CE101" s="300" t="n"/>
      <c r="CF101" s="300" t="n"/>
      <c r="CG101" s="300" t="n"/>
      <c r="CH101" s="300" t="n"/>
      <c r="CI101" s="300" t="n"/>
      <c r="CJ101" s="300" t="n"/>
      <c r="CK101" s="300" t="n"/>
      <c r="CL101" s="300" t="n"/>
      <c r="CM101" s="300" t="n"/>
      <c r="CN101" s="300" t="n"/>
      <c r="CO101" s="300" t="n"/>
      <c r="CP101" s="300" t="n"/>
      <c r="CQ101" s="300" t="n"/>
      <c r="CR101" s="326" t="n"/>
      <c r="CS101" s="300" t="n"/>
      <c r="CT101" s="300" t="n"/>
      <c r="CU101" s="300" t="n"/>
      <c r="CV101" s="300" t="n"/>
      <c r="CW101" s="300" t="n"/>
    </row>
    <row r="102" hidden="1" ht="13.15" customFormat="1" customHeight="1" s="315">
      <c r="A102" s="20" t="n"/>
      <c r="B102" s="398" t="n"/>
      <c r="C102" s="69" t="inlineStr">
        <is>
          <t>Estimated Monthly Premium</t>
        </is>
      </c>
      <c r="D102" s="94">
        <f>SUM(D97:D101)</f>
        <v/>
      </c>
      <c r="E102" s="401">
        <f>SUMPRODUCT(E97:E101,$D97:$D101)</f>
        <v/>
      </c>
      <c r="F102" s="401">
        <f>SUMPRODUCT(F97:F101,$D97:$D101)</f>
        <v/>
      </c>
      <c r="G102" s="401">
        <f>SUMPRODUCT(G97:G101,$D97:$D101)</f>
        <v/>
      </c>
      <c r="H102" s="402" t="n"/>
      <c r="I102" s="402" t="n"/>
      <c r="K102" s="94">
        <f>SUM(K97:K101)</f>
        <v/>
      </c>
      <c r="L102" s="94">
        <f>SUM(L97:L101)</f>
        <v/>
      </c>
      <c r="M102" s="94">
        <f>SUM(M97:M101)</f>
        <v/>
      </c>
      <c r="N102" s="94">
        <f>SUM(N97:N101)</f>
        <v/>
      </c>
      <c r="O102" s="94">
        <f>SUM(O97:O101)</f>
        <v/>
      </c>
      <c r="P102" s="94">
        <f>SUM(P97:P101)</f>
        <v/>
      </c>
      <c r="Q102" s="94">
        <f>SUM(Q97:Q101)</f>
        <v/>
      </c>
      <c r="R102" s="94">
        <f>SUM(R97:R101)</f>
        <v/>
      </c>
      <c r="S102" s="94">
        <f>SUM(S97:S101)</f>
        <v/>
      </c>
      <c r="T102" s="94">
        <f>SUM(T97:T101)</f>
        <v/>
      </c>
      <c r="U102" s="94">
        <f>SUM(U97:U101)</f>
        <v/>
      </c>
      <c r="V102" s="94">
        <f>SUM(V97:V101)</f>
        <v/>
      </c>
      <c r="W102" s="94">
        <f>SUM(W97:W101)</f>
        <v/>
      </c>
      <c r="X102" s="94">
        <f>SUM(X97:X101)</f>
        <v/>
      </c>
      <c r="Y102" s="94">
        <f>SUM(Y97:Y101)</f>
        <v/>
      </c>
      <c r="Z102" s="94">
        <f>SUM(Z97:Z101)</f>
        <v/>
      </c>
      <c r="AA102" s="94">
        <f>SUM(AA97:AA101)</f>
        <v/>
      </c>
      <c r="AB102" s="94">
        <f>SUM(AB97:AB101)</f>
        <v/>
      </c>
      <c r="AC102" s="94">
        <f>SUM(AC97:AC101)</f>
        <v/>
      </c>
      <c r="AD102" s="94">
        <f>SUM(AD97:AD101)</f>
        <v/>
      </c>
      <c r="AE102" s="94">
        <f>SUM(AE97:AE101)</f>
        <v/>
      </c>
      <c r="AF102" s="94">
        <f>SUM(AF97:AF101)</f>
        <v/>
      </c>
      <c r="AG102" s="94">
        <f>SUM(AG97:AG101)</f>
        <v/>
      </c>
      <c r="AH102" s="94">
        <f>SUM(AH97:AH101)</f>
        <v/>
      </c>
      <c r="AI102" s="94">
        <f>SUM(AI97:AI101)</f>
        <v/>
      </c>
      <c r="AJ102" s="94">
        <f>SUM(AJ97:AJ101)</f>
        <v/>
      </c>
      <c r="AK102" s="94">
        <f>SUM(AK97:AK101)</f>
        <v/>
      </c>
      <c r="AL102" s="94">
        <f>SUM(AL97:AL101)</f>
        <v/>
      </c>
      <c r="AM102" s="94">
        <f>SUM(AM97:AM101)</f>
        <v/>
      </c>
      <c r="AN102" s="94">
        <f>SUM(AN97:AN101)</f>
        <v/>
      </c>
      <c r="AO102" s="94">
        <f>SUM(AO97:AO101)</f>
        <v/>
      </c>
      <c r="AP102" s="94">
        <f>SUM(AP97:AP101)</f>
        <v/>
      </c>
      <c r="AQ102" s="94">
        <f>SUM(AQ97:AQ101)</f>
        <v/>
      </c>
      <c r="AR102" s="94">
        <f>SUM(AR97:AR101)</f>
        <v/>
      </c>
      <c r="AS102" s="94">
        <f>SUM(AS97:AS101)</f>
        <v/>
      </c>
      <c r="AT102" s="94">
        <f>SUM(AT97:AT101)</f>
        <v/>
      </c>
      <c r="AU102" s="94">
        <f>SUM(AU97:AU101)</f>
        <v/>
      </c>
      <c r="AV102" s="94">
        <f>SUM(AV97:AV101)</f>
        <v/>
      </c>
      <c r="AW102" s="94">
        <f>SUM(AW97:AW101)</f>
        <v/>
      </c>
      <c r="AX102" s="94">
        <f>SUM(AX97:AX101)</f>
        <v/>
      </c>
      <c r="AY102" s="94">
        <f>SUM(AY97:AY101)</f>
        <v/>
      </c>
      <c r="AZ102" s="94">
        <f>SUM(AZ97:AZ101)</f>
        <v/>
      </c>
      <c r="BA102" s="94">
        <f>SUM(BA97:BA101)</f>
        <v/>
      </c>
      <c r="BB102" s="94">
        <f>SUM(BB97:BB101)</f>
        <v/>
      </c>
      <c r="BC102" s="94">
        <f>SUM(BC97:BC101)</f>
        <v/>
      </c>
      <c r="BD102" s="94">
        <f>SUM(BD97:BD101)</f>
        <v/>
      </c>
      <c r="BE102" s="94">
        <f>SUM(BE97:BE101)</f>
        <v/>
      </c>
      <c r="BF102" s="94">
        <f>SUM(BF97:BF101)</f>
        <v/>
      </c>
      <c r="BG102" s="94">
        <f>SUM(BG97:BG101)</f>
        <v/>
      </c>
      <c r="BH102" s="94">
        <f>SUM(BH97:BH101)</f>
        <v/>
      </c>
      <c r="BI102" s="94">
        <f>SUM(BI97:BI101)</f>
        <v/>
      </c>
      <c r="BJ102" s="94">
        <f>SUM(BJ97:BJ101)</f>
        <v/>
      </c>
      <c r="BK102" s="94">
        <f>SUM(BK97:BK101)</f>
        <v/>
      </c>
      <c r="BL102" s="94">
        <f>SUM(BL97:BL101)</f>
        <v/>
      </c>
      <c r="BM102" s="94">
        <f>SUM(BM97:BM101)</f>
        <v/>
      </c>
      <c r="BN102" s="94">
        <f>SUM(BN97:BN101)</f>
        <v/>
      </c>
      <c r="BO102" s="94">
        <f>SUM(BO97:BO101)</f>
        <v/>
      </c>
      <c r="BP102" s="94">
        <f>SUM(BP97:BP101)</f>
        <v/>
      </c>
      <c r="BQ102" s="94">
        <f>SUM(BQ97:BQ101)</f>
        <v/>
      </c>
      <c r="BR102" s="94">
        <f>SUM(BR97:BR101)</f>
        <v/>
      </c>
      <c r="BS102" s="94">
        <f>SUM(BS97:BS101)</f>
        <v/>
      </c>
      <c r="BT102" s="94">
        <f>SUM(BT97:BT101)</f>
        <v/>
      </c>
      <c r="BU102" s="94">
        <f>SUM(BU97:BU101)</f>
        <v/>
      </c>
      <c r="BV102" s="94">
        <f>SUM(BV97:BV101)</f>
        <v/>
      </c>
      <c r="BW102" s="94">
        <f>SUM(BW97:BW101)</f>
        <v/>
      </c>
      <c r="BX102" s="94">
        <f>SUM(BX97:BX101)</f>
        <v/>
      </c>
      <c r="BY102" s="94">
        <f>SUM(BY97:BY101)</f>
        <v/>
      </c>
      <c r="BZ102" s="94">
        <f>SUM(BZ97:BZ101)</f>
        <v/>
      </c>
      <c r="CA102" s="94">
        <f>SUM(CA97:CA101)</f>
        <v/>
      </c>
      <c r="CB102" s="94">
        <f>SUM(CB97:CB101)</f>
        <v/>
      </c>
      <c r="CC102" s="94">
        <f>SUM(CC97:CC101)</f>
        <v/>
      </c>
      <c r="CD102" s="94">
        <f>SUM(CD97:CD101)</f>
        <v/>
      </c>
      <c r="CE102" s="94">
        <f>SUM(CE97:CE101)</f>
        <v/>
      </c>
      <c r="CF102" s="94">
        <f>SUM(CF97:CF101)</f>
        <v/>
      </c>
      <c r="CG102" s="94">
        <f>SUM(CG97:CG101)</f>
        <v/>
      </c>
      <c r="CH102" s="94">
        <f>SUM(CH97:CH101)</f>
        <v/>
      </c>
      <c r="CI102" s="94">
        <f>SUM(CI97:CI101)</f>
        <v/>
      </c>
      <c r="CJ102" s="94">
        <f>SUM(CJ97:CJ101)</f>
        <v/>
      </c>
      <c r="CK102" s="94">
        <f>SUM(CK97:CK101)</f>
        <v/>
      </c>
      <c r="CL102" s="94">
        <f>SUM(CL97:CL101)</f>
        <v/>
      </c>
      <c r="CM102" s="94">
        <f>SUM(CM97:CM101)</f>
        <v/>
      </c>
      <c r="CN102" s="94">
        <f>SUM(CN97:CN101)</f>
        <v/>
      </c>
      <c r="CO102" s="94">
        <f>SUM(CO97:CO101)</f>
        <v/>
      </c>
      <c r="CP102" s="94">
        <f>SUM(CP97:CP101)</f>
        <v/>
      </c>
      <c r="CQ102" s="94">
        <f>SUM(CQ97:CQ101)</f>
        <v/>
      </c>
      <c r="CR102" s="94" t="n">
        <v>0</v>
      </c>
      <c r="CS102" s="94">
        <f>SUM(CS97:CS101)</f>
        <v/>
      </c>
      <c r="CT102" s="94">
        <f>SUM(CT97:CT101)</f>
        <v/>
      </c>
      <c r="CU102" s="94">
        <f>SUM(CU97:CU101)</f>
        <v/>
      </c>
      <c r="CV102" s="94">
        <f>SUM(CV97:CV101)</f>
        <v/>
      </c>
      <c r="CW102" s="94">
        <f>SUM(CW97:CW101)</f>
        <v/>
      </c>
    </row>
    <row r="103" hidden="1" ht="13.15" customFormat="1" customHeight="1" s="315">
      <c r="A103" s="20" t="n"/>
      <c r="B103" s="398" t="n"/>
      <c r="C103" s="12" t="n"/>
      <c r="D103" s="112" t="n"/>
      <c r="E103" s="456" t="n"/>
      <c r="F103" s="403" t="n"/>
      <c r="G103" s="456" t="n"/>
      <c r="H103" s="457" t="n"/>
      <c r="I103" s="457" t="n"/>
      <c r="K103" s="112" t="n"/>
      <c r="L103" s="112" t="n"/>
      <c r="M103" s="112" t="n"/>
      <c r="N103" s="112" t="n"/>
      <c r="O103" s="112" t="n"/>
      <c r="P103" s="112" t="n"/>
      <c r="Q103" s="112" t="n"/>
      <c r="R103" s="112" t="n"/>
      <c r="S103" s="112" t="n"/>
      <c r="T103" s="112" t="n"/>
      <c r="U103" s="112" t="n"/>
      <c r="V103" s="112" t="n"/>
      <c r="W103" s="112" t="n"/>
      <c r="X103" s="112" t="n"/>
      <c r="Y103" s="112" t="n"/>
      <c r="Z103" s="112" t="n"/>
      <c r="AA103" s="112" t="n"/>
      <c r="AB103" s="112" t="n"/>
      <c r="AC103" s="112" t="n"/>
      <c r="AD103" s="112" t="n"/>
      <c r="AE103" s="112" t="n"/>
      <c r="AF103" s="112" t="n"/>
      <c r="AG103" s="112" t="n"/>
      <c r="AH103" s="112" t="n"/>
      <c r="AI103" s="112" t="n"/>
      <c r="AJ103" s="112" t="n"/>
      <c r="AK103" s="112" t="n"/>
      <c r="AL103" s="112" t="n"/>
      <c r="AM103" s="112" t="n"/>
      <c r="AN103" s="112" t="n"/>
      <c r="AO103" s="112" t="n"/>
      <c r="AP103" s="112" t="n"/>
      <c r="AQ103" s="112" t="n"/>
      <c r="AR103" s="112" t="n"/>
      <c r="AS103" s="112" t="n"/>
      <c r="AT103" s="112" t="n"/>
      <c r="AU103" s="112" t="n"/>
      <c r="AV103" s="112" t="n"/>
      <c r="AW103" s="112" t="n"/>
      <c r="AX103" s="112" t="n"/>
      <c r="AY103" s="112" t="n"/>
      <c r="AZ103" s="112" t="n"/>
      <c r="BA103" s="112" t="n"/>
      <c r="BB103" s="112" t="n"/>
      <c r="BC103" s="112" t="n"/>
      <c r="BD103" s="112" t="n"/>
      <c r="BE103" s="112" t="n"/>
      <c r="BF103" s="112" t="n"/>
      <c r="BG103" s="112" t="n"/>
      <c r="BH103" s="112" t="n"/>
      <c r="BI103" s="112" t="n"/>
      <c r="BJ103" s="112" t="n"/>
      <c r="BK103" s="112" t="n"/>
      <c r="BL103" s="112" t="n"/>
      <c r="BM103" s="112" t="n"/>
      <c r="BN103" s="112" t="n"/>
      <c r="BO103" s="112" t="n"/>
      <c r="BP103" s="112" t="n"/>
      <c r="BQ103" s="112" t="n"/>
      <c r="BR103" s="112" t="n"/>
      <c r="BS103" s="112" t="n"/>
      <c r="BT103" s="112" t="n"/>
      <c r="BU103" s="112" t="n"/>
      <c r="BV103" s="112" t="n"/>
      <c r="BW103" s="112" t="n"/>
      <c r="BX103" s="112" t="n"/>
      <c r="BY103" s="112" t="n"/>
      <c r="BZ103" s="112" t="n"/>
      <c r="CA103" s="112" t="n"/>
      <c r="CB103" s="112" t="n"/>
      <c r="CC103" s="112" t="n"/>
      <c r="CD103" s="112" t="n"/>
      <c r="CE103" s="112" t="n"/>
      <c r="CF103" s="112" t="n"/>
      <c r="CG103" s="112" t="n"/>
      <c r="CH103" s="112" t="n"/>
      <c r="CI103" s="112" t="n"/>
      <c r="CJ103" s="112" t="n"/>
      <c r="CK103" s="112" t="n"/>
      <c r="CL103" s="112" t="n"/>
      <c r="CM103" s="112" t="n"/>
      <c r="CN103" s="112" t="n"/>
      <c r="CO103" s="112" t="n"/>
      <c r="CP103" s="112" t="n"/>
      <c r="CQ103" s="112" t="n"/>
      <c r="CR103" s="112" t="n"/>
      <c r="CS103" s="112" t="n"/>
      <c r="CT103" s="112" t="n"/>
      <c r="CU103" s="112" t="n"/>
      <c r="CV103" s="112" t="n"/>
      <c r="CW103" s="112" t="n"/>
    </row>
    <row r="104" hidden="1" ht="13.15" customFormat="1" customHeight="1" s="315">
      <c r="A104" s="64" t="inlineStr">
        <is>
          <t>PRIME SEIU-UHW PPO HIGH OPTION PLAN - RX 2 (Self-Insured)</t>
        </is>
      </c>
      <c r="B104" s="394">
        <f>B17</f>
        <v/>
      </c>
      <c r="C104" s="246" t="inlineStr">
        <is>
          <t>EE</t>
        </is>
      </c>
      <c r="D104" s="299" t="n"/>
      <c r="E104" s="445">
        <f>E38</f>
        <v/>
      </c>
      <c r="F104" s="396">
        <f>+F38</f>
        <v/>
      </c>
      <c r="G104" s="445">
        <f>E104-F104</f>
        <v/>
      </c>
      <c r="H104" s="446" t="n"/>
      <c r="I104" s="446" t="n"/>
      <c r="K104" s="299" t="n">
        <v>8</v>
      </c>
      <c r="L104" s="299" t="n">
        <v>8</v>
      </c>
      <c r="M104" s="299" t="n">
        <v>8</v>
      </c>
      <c r="N104" s="299" t="n">
        <v>7</v>
      </c>
      <c r="O104" s="299" t="n">
        <v>7</v>
      </c>
      <c r="P104" s="299" t="n">
        <v>8</v>
      </c>
      <c r="Q104" s="299" t="n">
        <v>9</v>
      </c>
      <c r="R104" s="299" t="n">
        <v>9</v>
      </c>
      <c r="S104" s="299" t="n">
        <v>8</v>
      </c>
      <c r="T104" s="299" t="n">
        <v>9</v>
      </c>
      <c r="U104" s="299" t="n">
        <v>10</v>
      </c>
      <c r="V104" s="299" t="n">
        <v>10</v>
      </c>
      <c r="W104" s="299" t="n">
        <v>10</v>
      </c>
      <c r="X104" s="299" t="n">
        <v>8</v>
      </c>
      <c r="Y104" s="299" t="n">
        <v>7</v>
      </c>
      <c r="Z104" s="299" t="n">
        <v>8</v>
      </c>
      <c r="AA104" s="299" t="n">
        <v>9</v>
      </c>
      <c r="AB104" s="299" t="n">
        <v>8</v>
      </c>
      <c r="AC104" s="299" t="n">
        <v>7</v>
      </c>
      <c r="AD104" s="299" t="n">
        <v>7</v>
      </c>
      <c r="AE104" s="299" t="n">
        <v>6</v>
      </c>
      <c r="AF104" s="299" t="n">
        <v>6</v>
      </c>
      <c r="AG104" s="299" t="n">
        <v>7</v>
      </c>
      <c r="AH104" s="299" t="n">
        <v>7</v>
      </c>
      <c r="AI104" s="299" t="n">
        <v>4</v>
      </c>
      <c r="AJ104" s="299" t="n">
        <v>4</v>
      </c>
      <c r="AK104" s="299" t="n">
        <v>4</v>
      </c>
      <c r="AL104" s="299" t="n">
        <v>4</v>
      </c>
      <c r="AM104" s="299" t="n">
        <v>4</v>
      </c>
      <c r="AN104" s="299" t="n">
        <v>4</v>
      </c>
      <c r="AO104" s="299" t="n">
        <v>4</v>
      </c>
      <c r="AP104" s="299" t="n">
        <v>3</v>
      </c>
      <c r="AQ104" s="299" t="n">
        <v>3</v>
      </c>
      <c r="AR104" s="299" t="n">
        <v>3</v>
      </c>
      <c r="AS104" s="299" t="n">
        <v>3</v>
      </c>
      <c r="AT104" s="299" t="n">
        <v>2</v>
      </c>
      <c r="AU104" s="299" t="n"/>
      <c r="AV104" s="299" t="n"/>
      <c r="AW104" s="299" t="n"/>
      <c r="AX104" s="299" t="n"/>
      <c r="AY104" s="299" t="n"/>
      <c r="AZ104" s="299" t="n"/>
      <c r="BA104" s="299" t="n"/>
      <c r="BB104" s="299" t="n"/>
      <c r="BC104" s="299" t="n"/>
      <c r="BD104" s="299" t="n"/>
      <c r="BE104" s="299" t="n"/>
      <c r="BF104" s="299" t="n"/>
      <c r="BG104" s="299" t="n"/>
      <c r="BH104" s="299" t="n"/>
      <c r="BI104" s="299" t="n"/>
      <c r="BJ104" s="299" t="n"/>
      <c r="BK104" s="299" t="n"/>
      <c r="BL104" s="299" t="n"/>
      <c r="BM104" s="299" t="n"/>
      <c r="BN104" s="299" t="n"/>
      <c r="BO104" s="299" t="n"/>
      <c r="BP104" s="299" t="n"/>
      <c r="BQ104" s="299" t="n"/>
      <c r="BR104" s="299" t="n"/>
      <c r="BS104" s="299" t="n"/>
      <c r="BT104" s="299" t="n"/>
      <c r="BU104" s="299" t="n"/>
      <c r="BV104" s="299" t="n"/>
      <c r="BW104" s="299" t="n"/>
      <c r="BX104" s="299" t="n"/>
      <c r="BY104" s="299" t="n"/>
      <c r="BZ104" s="299" t="n"/>
      <c r="CA104" s="299" t="n"/>
      <c r="CB104" s="299" t="n"/>
      <c r="CC104" s="299" t="n"/>
      <c r="CD104" s="299" t="n"/>
      <c r="CE104" s="299" t="n"/>
      <c r="CF104" s="299" t="n"/>
      <c r="CG104" s="299" t="n"/>
      <c r="CH104" s="299" t="n"/>
      <c r="CI104" s="299" t="n"/>
      <c r="CJ104" s="299" t="n"/>
      <c r="CK104" s="299" t="n"/>
      <c r="CL104" s="299" t="n"/>
      <c r="CM104" s="299" t="n"/>
      <c r="CN104" s="299" t="n"/>
      <c r="CO104" s="299" t="n"/>
      <c r="CP104" s="299" t="n"/>
      <c r="CQ104" s="299" t="n"/>
      <c r="CR104" s="325" t="n"/>
      <c r="CS104" s="299" t="n"/>
      <c r="CT104" s="299" t="n"/>
      <c r="CU104" s="299" t="n"/>
      <c r="CV104" s="299" t="n"/>
      <c r="CW104" s="299" t="n"/>
    </row>
    <row r="105" hidden="1" ht="13.15" customFormat="1" customHeight="1" s="315">
      <c r="A105" s="22" t="n"/>
      <c r="B105" s="398" t="n"/>
      <c r="C105" s="246" t="inlineStr">
        <is>
          <t>EE &amp; Spouse</t>
        </is>
      </c>
      <c r="D105" s="299" t="n"/>
      <c r="E105" s="445">
        <f>E39</f>
        <v/>
      </c>
      <c r="F105" s="396">
        <f>+F39</f>
        <v/>
      </c>
      <c r="G105" s="396">
        <f>E105-F105</f>
        <v/>
      </c>
      <c r="H105" s="397" t="n"/>
      <c r="I105" s="397" t="n"/>
      <c r="K105" s="299" t="n">
        <v>0</v>
      </c>
      <c r="L105" s="299" t="n">
        <v>0</v>
      </c>
      <c r="M105" s="299" t="n">
        <v>0</v>
      </c>
      <c r="N105" s="299" t="n">
        <v>0</v>
      </c>
      <c r="O105" s="299" t="n">
        <v>0</v>
      </c>
      <c r="P105" s="299" t="n">
        <v>0</v>
      </c>
      <c r="Q105" s="299" t="n">
        <v>0</v>
      </c>
      <c r="R105" s="299" t="n">
        <v>1</v>
      </c>
      <c r="S105" s="299" t="n">
        <v>0</v>
      </c>
      <c r="T105" s="299" t="n">
        <v>0</v>
      </c>
      <c r="U105" s="299" t="n">
        <v>0</v>
      </c>
      <c r="V105" s="299" t="n">
        <v>0</v>
      </c>
      <c r="W105" s="299" t="n">
        <v>1</v>
      </c>
      <c r="X105" s="299" t="n">
        <v>1</v>
      </c>
      <c r="Y105" s="299" t="n">
        <v>1</v>
      </c>
      <c r="Z105" s="299" t="n">
        <v>1</v>
      </c>
      <c r="AA105" s="299" t="n">
        <v>2</v>
      </c>
      <c r="AB105" s="299" t="n">
        <v>2</v>
      </c>
      <c r="AC105" s="299" t="n">
        <v>2</v>
      </c>
      <c r="AD105" s="299" t="n">
        <v>2</v>
      </c>
      <c r="AE105" s="299" t="n">
        <v>2</v>
      </c>
      <c r="AF105" s="299" t="n">
        <v>2</v>
      </c>
      <c r="AG105" s="299" t="n">
        <v>2</v>
      </c>
      <c r="AH105" s="299" t="n">
        <v>2</v>
      </c>
      <c r="AI105" s="299" t="n">
        <v>1</v>
      </c>
      <c r="AJ105" s="299" t="n">
        <v>0</v>
      </c>
      <c r="AK105" s="299" t="n">
        <v>0</v>
      </c>
      <c r="AL105" s="299" t="n">
        <v>0</v>
      </c>
      <c r="AM105" s="299" t="n">
        <v>0</v>
      </c>
      <c r="AN105" s="299" t="n">
        <v>0</v>
      </c>
      <c r="AO105" s="299" t="n">
        <v>0</v>
      </c>
      <c r="AP105" s="299" t="n">
        <v>0</v>
      </c>
      <c r="AQ105" s="299" t="n">
        <v>0</v>
      </c>
      <c r="AR105" s="299" t="n">
        <v>0</v>
      </c>
      <c r="AS105" s="299" t="n">
        <v>0</v>
      </c>
      <c r="AT105" s="299" t="n">
        <v>0</v>
      </c>
      <c r="AU105" s="299" t="n"/>
      <c r="AV105" s="299" t="n"/>
      <c r="AW105" s="299" t="n"/>
      <c r="AX105" s="299" t="n"/>
      <c r="AY105" s="299" t="n"/>
      <c r="AZ105" s="299" t="n"/>
      <c r="BA105" s="299" t="n"/>
      <c r="BB105" s="299" t="n"/>
      <c r="BC105" s="299" t="n"/>
      <c r="BD105" s="299" t="n"/>
      <c r="BE105" s="299" t="n"/>
      <c r="BF105" s="299" t="n"/>
      <c r="BG105" s="299" t="n"/>
      <c r="BH105" s="299" t="n"/>
      <c r="BI105" s="299" t="n"/>
      <c r="BJ105" s="299" t="n"/>
      <c r="BK105" s="299" t="n"/>
      <c r="BL105" s="299" t="n"/>
      <c r="BM105" s="299" t="n"/>
      <c r="BN105" s="299" t="n"/>
      <c r="BO105" s="299" t="n"/>
      <c r="BP105" s="299" t="n"/>
      <c r="BQ105" s="299" t="n"/>
      <c r="BR105" s="299" t="n"/>
      <c r="BS105" s="299" t="n"/>
      <c r="BT105" s="299" t="n"/>
      <c r="BU105" s="299" t="n"/>
      <c r="BV105" s="299" t="n"/>
      <c r="BW105" s="299" t="n"/>
      <c r="BX105" s="299" t="n"/>
      <c r="BY105" s="299" t="n"/>
      <c r="BZ105" s="299" t="n"/>
      <c r="CA105" s="299" t="n"/>
      <c r="CB105" s="299" t="n"/>
      <c r="CC105" s="299" t="n"/>
      <c r="CD105" s="299" t="n"/>
      <c r="CE105" s="299" t="n"/>
      <c r="CF105" s="299" t="n"/>
      <c r="CG105" s="299" t="n"/>
      <c r="CH105" s="299" t="n"/>
      <c r="CI105" s="299" t="n"/>
      <c r="CJ105" s="299" t="n"/>
      <c r="CK105" s="299" t="n"/>
      <c r="CL105" s="299" t="n"/>
      <c r="CM105" s="299" t="n"/>
      <c r="CN105" s="299" t="n"/>
      <c r="CO105" s="299" t="n"/>
      <c r="CP105" s="299" t="n"/>
      <c r="CQ105" s="299" t="n"/>
      <c r="CR105" s="325" t="n"/>
      <c r="CS105" s="299" t="n"/>
      <c r="CT105" s="299" t="n"/>
      <c r="CU105" s="299" t="n"/>
      <c r="CV105" s="299" t="n"/>
      <c r="CW105" s="299" t="n"/>
    </row>
    <row r="106" hidden="1" ht="13.15" customFormat="1" customHeight="1" s="315">
      <c r="A106" s="22" t="n"/>
      <c r="B106" s="398" t="n"/>
      <c r="C106" s="246" t="inlineStr">
        <is>
          <t>EE &amp; Child</t>
        </is>
      </c>
      <c r="D106" s="299" t="n"/>
      <c r="E106" s="445">
        <f>E40</f>
        <v/>
      </c>
      <c r="F106" s="396">
        <f>+F40</f>
        <v/>
      </c>
      <c r="G106" s="396">
        <f>E106-F106</f>
        <v/>
      </c>
      <c r="H106" s="397" t="n"/>
      <c r="I106" s="397" t="n"/>
      <c r="K106" s="299" t="n">
        <v>2</v>
      </c>
      <c r="L106" s="299" t="n">
        <v>2</v>
      </c>
      <c r="M106" s="299" t="n">
        <v>2</v>
      </c>
      <c r="N106" s="299" t="n">
        <v>2</v>
      </c>
      <c r="O106" s="299" t="n">
        <v>2</v>
      </c>
      <c r="P106" s="299" t="n">
        <v>2</v>
      </c>
      <c r="Q106" s="299" t="n">
        <v>2</v>
      </c>
      <c r="R106" s="299" t="n">
        <v>2</v>
      </c>
      <c r="S106" s="299" t="n">
        <v>2</v>
      </c>
      <c r="T106" s="299" t="n">
        <v>2</v>
      </c>
      <c r="U106" s="299" t="n">
        <v>2</v>
      </c>
      <c r="V106" s="299" t="n">
        <v>2</v>
      </c>
      <c r="W106" s="299" t="n">
        <v>1</v>
      </c>
      <c r="X106" s="299" t="n">
        <v>1</v>
      </c>
      <c r="Y106" s="299" t="n">
        <v>1</v>
      </c>
      <c r="Z106" s="299" t="n">
        <v>0</v>
      </c>
      <c r="AA106" s="299" t="n">
        <v>0</v>
      </c>
      <c r="AB106" s="299" t="n">
        <v>0</v>
      </c>
      <c r="AC106" s="299" t="n">
        <v>0</v>
      </c>
      <c r="AD106" s="299" t="n">
        <v>0</v>
      </c>
      <c r="AE106" s="299" t="n">
        <v>0</v>
      </c>
      <c r="AF106" s="299" t="n">
        <v>0</v>
      </c>
      <c r="AG106" s="299" t="n">
        <v>1</v>
      </c>
      <c r="AH106" s="299" t="n">
        <v>1</v>
      </c>
      <c r="AI106" s="299" t="n">
        <v>1</v>
      </c>
      <c r="AJ106" s="299" t="n">
        <v>1</v>
      </c>
      <c r="AK106" s="299" t="n">
        <v>1</v>
      </c>
      <c r="AL106" s="299" t="n">
        <v>1</v>
      </c>
      <c r="AM106" s="299" t="n">
        <v>1</v>
      </c>
      <c r="AN106" s="299" t="n">
        <v>1</v>
      </c>
      <c r="AO106" s="299" t="n">
        <v>1</v>
      </c>
      <c r="AP106" s="299" t="n">
        <v>1</v>
      </c>
      <c r="AQ106" s="299" t="n">
        <v>1</v>
      </c>
      <c r="AR106" s="299" t="n">
        <v>1</v>
      </c>
      <c r="AS106" s="299" t="n">
        <v>1</v>
      </c>
      <c r="AT106" s="299" t="n">
        <v>1</v>
      </c>
      <c r="AU106" s="299" t="n"/>
      <c r="AV106" s="299" t="n"/>
      <c r="AW106" s="299" t="n"/>
      <c r="AX106" s="299" t="n"/>
      <c r="AY106" s="299" t="n"/>
      <c r="AZ106" s="299" t="n"/>
      <c r="BA106" s="299" t="n"/>
      <c r="BB106" s="299" t="n"/>
      <c r="BC106" s="299" t="n"/>
      <c r="BD106" s="299" t="n"/>
      <c r="BE106" s="299" t="n"/>
      <c r="BF106" s="299" t="n"/>
      <c r="BG106" s="299" t="n"/>
      <c r="BH106" s="299" t="n"/>
      <c r="BI106" s="299" t="n"/>
      <c r="BJ106" s="299" t="n"/>
      <c r="BK106" s="299" t="n"/>
      <c r="BL106" s="299" t="n"/>
      <c r="BM106" s="299" t="n"/>
      <c r="BN106" s="299" t="n"/>
      <c r="BO106" s="299" t="n"/>
      <c r="BP106" s="299" t="n"/>
      <c r="BQ106" s="299" t="n"/>
      <c r="BR106" s="299" t="n"/>
      <c r="BS106" s="299" t="n"/>
      <c r="BT106" s="299" t="n"/>
      <c r="BU106" s="299" t="n"/>
      <c r="BV106" s="299" t="n"/>
      <c r="BW106" s="299" t="n"/>
      <c r="BX106" s="299" t="n"/>
      <c r="BY106" s="299" t="n"/>
      <c r="BZ106" s="299" t="n"/>
      <c r="CA106" s="299" t="n"/>
      <c r="CB106" s="299" t="n"/>
      <c r="CC106" s="299" t="n"/>
      <c r="CD106" s="299" t="n"/>
      <c r="CE106" s="299" t="n"/>
      <c r="CF106" s="299" t="n"/>
      <c r="CG106" s="299" t="n"/>
      <c r="CH106" s="299" t="n"/>
      <c r="CI106" s="299" t="n"/>
      <c r="CJ106" s="299" t="n"/>
      <c r="CK106" s="299" t="n"/>
      <c r="CL106" s="299" t="n"/>
      <c r="CM106" s="299" t="n"/>
      <c r="CN106" s="299" t="n"/>
      <c r="CO106" s="299" t="n"/>
      <c r="CP106" s="299" t="n"/>
      <c r="CQ106" s="299" t="n"/>
      <c r="CR106" s="325" t="n"/>
      <c r="CS106" s="299" t="n"/>
      <c r="CT106" s="299" t="n"/>
      <c r="CU106" s="299" t="n"/>
      <c r="CV106" s="299" t="n"/>
      <c r="CW106" s="299" t="n"/>
    </row>
    <row r="107" hidden="1" ht="13.15" customFormat="1" customHeight="1" s="315">
      <c r="A107" s="22" t="n"/>
      <c r="B107" s="398" t="n"/>
      <c r="C107" s="246" t="inlineStr">
        <is>
          <t>EE &amp; Children</t>
        </is>
      </c>
      <c r="D107" s="299" t="n"/>
      <c r="E107" s="445">
        <f>E41</f>
        <v/>
      </c>
      <c r="F107" s="396">
        <f>+F41</f>
        <v/>
      </c>
      <c r="G107" s="396">
        <f>E107-F107</f>
        <v/>
      </c>
      <c r="H107" s="397" t="n"/>
      <c r="I107" s="397" t="n"/>
      <c r="K107" s="299" t="n">
        <v>1</v>
      </c>
      <c r="L107" s="299" t="n">
        <v>1</v>
      </c>
      <c r="M107" s="299" t="n">
        <v>1</v>
      </c>
      <c r="N107" s="299" t="n">
        <v>1</v>
      </c>
      <c r="O107" s="299" t="n">
        <v>1</v>
      </c>
      <c r="P107" s="299" t="n">
        <v>1</v>
      </c>
      <c r="Q107" s="299" t="n">
        <v>1</v>
      </c>
      <c r="R107" s="299" t="n">
        <v>1</v>
      </c>
      <c r="S107" s="299" t="n">
        <v>1</v>
      </c>
      <c r="T107" s="299" t="n">
        <v>1</v>
      </c>
      <c r="U107" s="299" t="n">
        <v>1</v>
      </c>
      <c r="V107" s="299" t="n">
        <v>1</v>
      </c>
      <c r="W107" s="299" t="n">
        <v>1</v>
      </c>
      <c r="X107" s="299" t="n">
        <v>1</v>
      </c>
      <c r="Y107" s="299" t="n">
        <v>1</v>
      </c>
      <c r="Z107" s="299" t="n">
        <v>1</v>
      </c>
      <c r="AA107" s="299" t="n">
        <v>1</v>
      </c>
      <c r="AB107" s="299" t="n">
        <v>1</v>
      </c>
      <c r="AC107" s="299" t="n">
        <v>1</v>
      </c>
      <c r="AD107" s="299" t="n">
        <v>1</v>
      </c>
      <c r="AE107" s="299" t="n">
        <v>1</v>
      </c>
      <c r="AF107" s="299" t="n">
        <v>1</v>
      </c>
      <c r="AG107" s="299" t="n">
        <v>1</v>
      </c>
      <c r="AH107" s="299" t="n">
        <v>1</v>
      </c>
      <c r="AI107" s="299" t="n">
        <v>0</v>
      </c>
      <c r="AJ107" s="299" t="n">
        <v>0</v>
      </c>
      <c r="AK107" s="299" t="n">
        <v>0</v>
      </c>
      <c r="AL107" s="299" t="n">
        <v>0</v>
      </c>
      <c r="AM107" s="299" t="n">
        <v>0</v>
      </c>
      <c r="AN107" s="299" t="n">
        <v>0</v>
      </c>
      <c r="AO107" s="299" t="n">
        <v>0</v>
      </c>
      <c r="AP107" s="299" t="n">
        <v>0</v>
      </c>
      <c r="AQ107" s="299" t="n">
        <v>0</v>
      </c>
      <c r="AR107" s="299" t="n">
        <v>0</v>
      </c>
      <c r="AS107" s="299" t="n">
        <v>0</v>
      </c>
      <c r="AT107" s="299" t="n">
        <v>0</v>
      </c>
      <c r="AU107" s="299" t="n"/>
      <c r="AV107" s="299" t="n"/>
      <c r="AW107" s="299" t="n"/>
      <c r="AX107" s="299" t="n"/>
      <c r="AY107" s="299" t="n"/>
      <c r="AZ107" s="299" t="n"/>
      <c r="BA107" s="299" t="n"/>
      <c r="BB107" s="299" t="n"/>
      <c r="BC107" s="299" t="n"/>
      <c r="BD107" s="299" t="n"/>
      <c r="BE107" s="299" t="n"/>
      <c r="BF107" s="299" t="n"/>
      <c r="BG107" s="299" t="n"/>
      <c r="BH107" s="299" t="n"/>
      <c r="BI107" s="299" t="n"/>
      <c r="BJ107" s="299" t="n"/>
      <c r="BK107" s="299" t="n"/>
      <c r="BL107" s="299" t="n"/>
      <c r="BM107" s="299" t="n"/>
      <c r="BN107" s="299" t="n"/>
      <c r="BO107" s="299" t="n"/>
      <c r="BP107" s="299" t="n"/>
      <c r="BQ107" s="299" t="n"/>
      <c r="BR107" s="299" t="n"/>
      <c r="BS107" s="299" t="n"/>
      <c r="BT107" s="299" t="n"/>
      <c r="BU107" s="299" t="n"/>
      <c r="BV107" s="299" t="n"/>
      <c r="BW107" s="299" t="n"/>
      <c r="BX107" s="299" t="n"/>
      <c r="BY107" s="299" t="n"/>
      <c r="BZ107" s="299" t="n"/>
      <c r="CA107" s="299" t="n"/>
      <c r="CB107" s="299" t="n"/>
      <c r="CC107" s="299" t="n"/>
      <c r="CD107" s="299" t="n"/>
      <c r="CE107" s="299" t="n"/>
      <c r="CF107" s="299" t="n"/>
      <c r="CG107" s="299" t="n"/>
      <c r="CH107" s="299" t="n"/>
      <c r="CI107" s="299" t="n"/>
      <c r="CJ107" s="299" t="n"/>
      <c r="CK107" s="299" t="n"/>
      <c r="CL107" s="299" t="n"/>
      <c r="CM107" s="299" t="n"/>
      <c r="CN107" s="299" t="n"/>
      <c r="CO107" s="299" t="n"/>
      <c r="CP107" s="299" t="n"/>
      <c r="CQ107" s="299" t="n"/>
      <c r="CR107" s="325" t="n"/>
      <c r="CS107" s="299" t="n"/>
      <c r="CT107" s="299" t="n"/>
      <c r="CU107" s="299" t="n"/>
      <c r="CV107" s="299" t="n"/>
      <c r="CW107" s="299" t="n"/>
    </row>
    <row r="108" hidden="1" ht="13.15" customFormat="1" customHeight="1" s="315">
      <c r="A108" s="22" t="n"/>
      <c r="B108" s="398" t="n"/>
      <c r="C108" s="246" t="inlineStr">
        <is>
          <t>EE &amp; Family</t>
        </is>
      </c>
      <c r="D108" s="300" t="n"/>
      <c r="E108" s="463">
        <f>E42</f>
        <v/>
      </c>
      <c r="F108" s="400">
        <f>+F42</f>
        <v/>
      </c>
      <c r="G108" s="400">
        <f>E108-F108</f>
        <v/>
      </c>
      <c r="H108" s="408" t="n"/>
      <c r="I108" s="408" t="n"/>
      <c r="K108" s="300" t="n">
        <v>1</v>
      </c>
      <c r="L108" s="300" t="n">
        <v>1</v>
      </c>
      <c r="M108" s="300" t="n">
        <v>1</v>
      </c>
      <c r="N108" s="300" t="n">
        <v>0</v>
      </c>
      <c r="O108" s="300" t="n">
        <v>0</v>
      </c>
      <c r="P108" s="300" t="n">
        <v>0</v>
      </c>
      <c r="Q108" s="300" t="n">
        <v>0</v>
      </c>
      <c r="R108" s="300" t="n">
        <v>0</v>
      </c>
      <c r="S108" s="300" t="n">
        <v>1</v>
      </c>
      <c r="T108" s="300" t="n">
        <v>1</v>
      </c>
      <c r="U108" s="300" t="n">
        <v>1</v>
      </c>
      <c r="V108" s="300" t="n">
        <v>1</v>
      </c>
      <c r="W108" s="300" t="n">
        <v>1</v>
      </c>
      <c r="X108" s="300" t="n">
        <v>1</v>
      </c>
      <c r="Y108" s="300" t="n">
        <v>1</v>
      </c>
      <c r="Z108" s="300" t="n">
        <v>1</v>
      </c>
      <c r="AA108" s="300" t="n">
        <v>1</v>
      </c>
      <c r="AB108" s="300" t="n">
        <v>1</v>
      </c>
      <c r="AC108" s="300" t="n">
        <v>1</v>
      </c>
      <c r="AD108" s="300" t="n">
        <v>1</v>
      </c>
      <c r="AE108" s="300" t="n">
        <v>1</v>
      </c>
      <c r="AF108" s="300" t="n">
        <v>1</v>
      </c>
      <c r="AG108" s="300" t="n">
        <v>1</v>
      </c>
      <c r="AH108" s="300" t="n">
        <v>1</v>
      </c>
      <c r="AI108" s="300" t="n">
        <v>0</v>
      </c>
      <c r="AJ108" s="300" t="n">
        <v>0</v>
      </c>
      <c r="AK108" s="300" t="n">
        <v>0</v>
      </c>
      <c r="AL108" s="300" t="n">
        <v>0</v>
      </c>
      <c r="AM108" s="300" t="n">
        <v>0</v>
      </c>
      <c r="AN108" s="300" t="n">
        <v>0</v>
      </c>
      <c r="AO108" s="300" t="n">
        <v>0</v>
      </c>
      <c r="AP108" s="300" t="n">
        <v>0</v>
      </c>
      <c r="AQ108" s="300" t="n">
        <v>0</v>
      </c>
      <c r="AR108" s="300" t="n">
        <v>0</v>
      </c>
      <c r="AS108" s="300" t="n">
        <v>0</v>
      </c>
      <c r="AT108" s="300" t="n">
        <v>0</v>
      </c>
      <c r="AU108" s="300" t="n"/>
      <c r="AV108" s="300" t="n"/>
      <c r="AW108" s="300" t="n"/>
      <c r="AX108" s="300" t="n"/>
      <c r="AY108" s="300" t="n"/>
      <c r="AZ108" s="300" t="n"/>
      <c r="BA108" s="300" t="n"/>
      <c r="BB108" s="300" t="n"/>
      <c r="BC108" s="300" t="n"/>
      <c r="BD108" s="300" t="n"/>
      <c r="BE108" s="300" t="n"/>
      <c r="BF108" s="300" t="n"/>
      <c r="BG108" s="300" t="n"/>
      <c r="BH108" s="300" t="n"/>
      <c r="BI108" s="300" t="n"/>
      <c r="BJ108" s="300" t="n"/>
      <c r="BK108" s="300" t="n"/>
      <c r="BL108" s="300" t="n"/>
      <c r="BM108" s="300" t="n"/>
      <c r="BN108" s="300" t="n"/>
      <c r="BO108" s="300" t="n"/>
      <c r="BP108" s="300" t="n"/>
      <c r="BQ108" s="300" t="n"/>
      <c r="BR108" s="300" t="n"/>
      <c r="BS108" s="300" t="n"/>
      <c r="BT108" s="300" t="n"/>
      <c r="BU108" s="300" t="n"/>
      <c r="BV108" s="300" t="n"/>
      <c r="BW108" s="300" t="n"/>
      <c r="BX108" s="300" t="n"/>
      <c r="BY108" s="300" t="n"/>
      <c r="BZ108" s="300" t="n"/>
      <c r="CA108" s="300" t="n"/>
      <c r="CB108" s="300" t="n"/>
      <c r="CC108" s="300" t="n"/>
      <c r="CD108" s="300" t="n"/>
      <c r="CE108" s="300" t="n"/>
      <c r="CF108" s="300" t="n"/>
      <c r="CG108" s="300" t="n"/>
      <c r="CH108" s="300" t="n"/>
      <c r="CI108" s="300" t="n"/>
      <c r="CJ108" s="300" t="n"/>
      <c r="CK108" s="300" t="n"/>
      <c r="CL108" s="300" t="n"/>
      <c r="CM108" s="300" t="n"/>
      <c r="CN108" s="300" t="n"/>
      <c r="CO108" s="300" t="n"/>
      <c r="CP108" s="300" t="n"/>
      <c r="CQ108" s="300" t="n"/>
      <c r="CR108" s="326" t="n"/>
      <c r="CS108" s="300" t="n"/>
      <c r="CT108" s="300" t="n"/>
      <c r="CU108" s="300" t="n"/>
      <c r="CV108" s="300" t="n"/>
      <c r="CW108" s="300" t="n"/>
    </row>
    <row r="109" hidden="1" ht="13.15" customFormat="1" customHeight="1" s="315">
      <c r="A109" s="20" t="n"/>
      <c r="B109" s="398" t="n"/>
      <c r="C109" s="69" t="inlineStr">
        <is>
          <t>Estimated Monthly Premium</t>
        </is>
      </c>
      <c r="D109" s="94">
        <f>SUM(D104:D108)</f>
        <v/>
      </c>
      <c r="E109" s="401">
        <f>SUMPRODUCT(E104:E108,$D104:$D108)</f>
        <v/>
      </c>
      <c r="F109" s="401">
        <f>SUMPRODUCT(F104:F108,$D104:$D108)</f>
        <v/>
      </c>
      <c r="G109" s="401">
        <f>SUMPRODUCT(G104:G108,$D104:$D108)</f>
        <v/>
      </c>
      <c r="H109" s="402" t="n"/>
      <c r="I109" s="402" t="n"/>
      <c r="K109" s="94">
        <f>SUM(K104:K108)</f>
        <v/>
      </c>
      <c r="L109" s="94">
        <f>SUM(L104:L108)</f>
        <v/>
      </c>
      <c r="M109" s="94">
        <f>SUM(M104:M108)</f>
        <v/>
      </c>
      <c r="N109" s="94">
        <f>SUM(N104:N108)</f>
        <v/>
      </c>
      <c r="O109" s="94">
        <f>SUM(O104:O108)</f>
        <v/>
      </c>
      <c r="P109" s="94">
        <f>SUM(P104:P108)</f>
        <v/>
      </c>
      <c r="Q109" s="94">
        <f>SUM(Q104:Q108)</f>
        <v/>
      </c>
      <c r="R109" s="94">
        <f>SUM(R104:R108)</f>
        <v/>
      </c>
      <c r="S109" s="94">
        <f>SUM(S104:S108)</f>
        <v/>
      </c>
      <c r="T109" s="94">
        <f>SUM(T104:T108)</f>
        <v/>
      </c>
      <c r="U109" s="94">
        <f>SUM(U104:U108)</f>
        <v/>
      </c>
      <c r="V109" s="94">
        <f>SUM(V104:V108)</f>
        <v/>
      </c>
      <c r="W109" s="94">
        <f>SUM(W104:W108)</f>
        <v/>
      </c>
      <c r="X109" s="94">
        <f>SUM(X104:X108)</f>
        <v/>
      </c>
      <c r="Y109" s="94">
        <f>SUM(Y104:Y108)</f>
        <v/>
      </c>
      <c r="Z109" s="94">
        <f>SUM(Z104:Z108)</f>
        <v/>
      </c>
      <c r="AA109" s="94">
        <f>SUM(AA104:AA108)</f>
        <v/>
      </c>
      <c r="AB109" s="94">
        <f>SUM(AB104:AB108)</f>
        <v/>
      </c>
      <c r="AC109" s="94">
        <f>SUM(AC104:AC108)</f>
        <v/>
      </c>
      <c r="AD109" s="94">
        <f>SUM(AD104:AD108)</f>
        <v/>
      </c>
      <c r="AE109" s="94">
        <f>SUM(AE104:AE108)</f>
        <v/>
      </c>
      <c r="AF109" s="94">
        <f>SUM(AF104:AF108)</f>
        <v/>
      </c>
      <c r="AG109" s="94">
        <f>SUM(AG104:AG108)</f>
        <v/>
      </c>
      <c r="AH109" s="94">
        <f>SUM(AH104:AH108)</f>
        <v/>
      </c>
      <c r="AI109" s="94">
        <f>SUM(AI104:AI108)</f>
        <v/>
      </c>
      <c r="AJ109" s="94">
        <f>SUM(AJ104:AJ108)</f>
        <v/>
      </c>
      <c r="AK109" s="94">
        <f>SUM(AK104:AK108)</f>
        <v/>
      </c>
      <c r="AL109" s="94">
        <f>SUM(AL104:AL108)</f>
        <v/>
      </c>
      <c r="AM109" s="94">
        <f>SUM(AM104:AM108)</f>
        <v/>
      </c>
      <c r="AN109" s="94">
        <f>SUM(AN104:AN108)</f>
        <v/>
      </c>
      <c r="AO109" s="94">
        <f>SUM(AO104:AO108)</f>
        <v/>
      </c>
      <c r="AP109" s="94">
        <f>SUM(AP104:AP108)</f>
        <v/>
      </c>
      <c r="AQ109" s="94">
        <f>SUM(AQ104:AQ108)</f>
        <v/>
      </c>
      <c r="AR109" s="94">
        <f>SUM(AR104:AR108)</f>
        <v/>
      </c>
      <c r="AS109" s="94">
        <f>SUM(AS104:AS108)</f>
        <v/>
      </c>
      <c r="AT109" s="94">
        <f>SUM(AT104:AT108)</f>
        <v/>
      </c>
      <c r="AU109" s="94">
        <f>SUM(AU104:AU108)</f>
        <v/>
      </c>
      <c r="AV109" s="94">
        <f>SUM(AV104:AV108)</f>
        <v/>
      </c>
      <c r="AW109" s="94">
        <f>SUM(AW104:AW108)</f>
        <v/>
      </c>
      <c r="AX109" s="94">
        <f>SUM(AX104:AX108)</f>
        <v/>
      </c>
      <c r="AY109" s="94">
        <f>SUM(AY104:AY108)</f>
        <v/>
      </c>
      <c r="AZ109" s="94">
        <f>SUM(AZ104:AZ108)</f>
        <v/>
      </c>
      <c r="BA109" s="94">
        <f>SUM(BA104:BA108)</f>
        <v/>
      </c>
      <c r="BB109" s="94">
        <f>SUM(BB104:BB108)</f>
        <v/>
      </c>
      <c r="BC109" s="94">
        <f>SUM(BC104:BC108)</f>
        <v/>
      </c>
      <c r="BD109" s="94">
        <f>SUM(BD104:BD108)</f>
        <v/>
      </c>
      <c r="BE109" s="94">
        <f>SUM(BE104:BE108)</f>
        <v/>
      </c>
      <c r="BF109" s="94">
        <f>SUM(BF104:BF108)</f>
        <v/>
      </c>
      <c r="BG109" s="94">
        <f>SUM(BG104:BG108)</f>
        <v/>
      </c>
      <c r="BH109" s="94">
        <f>SUM(BH104:BH108)</f>
        <v/>
      </c>
      <c r="BI109" s="94">
        <f>SUM(BI104:BI108)</f>
        <v/>
      </c>
      <c r="BJ109" s="94">
        <f>SUM(BJ104:BJ108)</f>
        <v/>
      </c>
      <c r="BK109" s="94">
        <f>SUM(BK104:BK108)</f>
        <v/>
      </c>
      <c r="BL109" s="94">
        <f>SUM(BL104:BL108)</f>
        <v/>
      </c>
      <c r="BM109" s="94">
        <f>SUM(BM104:BM108)</f>
        <v/>
      </c>
      <c r="BN109" s="94">
        <f>SUM(BN104:BN108)</f>
        <v/>
      </c>
      <c r="BO109" s="94">
        <f>SUM(BO104:BO108)</f>
        <v/>
      </c>
      <c r="BP109" s="94">
        <f>SUM(BP104:BP108)</f>
        <v/>
      </c>
      <c r="BQ109" s="94">
        <f>SUM(BQ104:BQ108)</f>
        <v/>
      </c>
      <c r="BR109" s="94">
        <f>SUM(BR104:BR108)</f>
        <v/>
      </c>
      <c r="BS109" s="94">
        <f>SUM(BS104:BS108)</f>
        <v/>
      </c>
      <c r="BT109" s="94">
        <f>SUM(BT104:BT108)</f>
        <v/>
      </c>
      <c r="BU109" s="94">
        <f>SUM(BU104:BU108)</f>
        <v/>
      </c>
      <c r="BV109" s="94">
        <f>SUM(BV104:BV108)</f>
        <v/>
      </c>
      <c r="BW109" s="94">
        <f>SUM(BW104:BW108)</f>
        <v/>
      </c>
      <c r="BX109" s="94">
        <f>SUM(BX104:BX108)</f>
        <v/>
      </c>
      <c r="BY109" s="94">
        <f>SUM(BY104:BY108)</f>
        <v/>
      </c>
      <c r="BZ109" s="94">
        <f>SUM(BZ104:BZ108)</f>
        <v/>
      </c>
      <c r="CA109" s="94">
        <f>SUM(CA104:CA108)</f>
        <v/>
      </c>
      <c r="CB109" s="94">
        <f>SUM(CB104:CB108)</f>
        <v/>
      </c>
      <c r="CC109" s="94">
        <f>SUM(CC104:CC108)</f>
        <v/>
      </c>
      <c r="CD109" s="94">
        <f>SUM(CD104:CD108)</f>
        <v/>
      </c>
      <c r="CE109" s="94">
        <f>SUM(CE104:CE108)</f>
        <v/>
      </c>
      <c r="CF109" s="94">
        <f>SUM(CF104:CF108)</f>
        <v/>
      </c>
      <c r="CG109" s="94">
        <f>SUM(CG104:CG108)</f>
        <v/>
      </c>
      <c r="CH109" s="94">
        <f>SUM(CH104:CH108)</f>
        <v/>
      </c>
      <c r="CI109" s="94">
        <f>SUM(CI104:CI108)</f>
        <v/>
      </c>
      <c r="CJ109" s="94">
        <f>SUM(CJ104:CJ108)</f>
        <v/>
      </c>
      <c r="CK109" s="94">
        <f>SUM(CK104:CK108)</f>
        <v/>
      </c>
      <c r="CL109" s="94">
        <f>SUM(CL104:CL108)</f>
        <v/>
      </c>
      <c r="CM109" s="94">
        <f>SUM(CM104:CM108)</f>
        <v/>
      </c>
      <c r="CN109" s="94">
        <f>SUM(CN104:CN108)</f>
        <v/>
      </c>
      <c r="CO109" s="94">
        <f>SUM(CO104:CO108)</f>
        <v/>
      </c>
      <c r="CP109" s="94">
        <f>SUM(CP104:CP108)</f>
        <v/>
      </c>
      <c r="CQ109" s="94">
        <f>SUM(CQ104:CQ108)</f>
        <v/>
      </c>
      <c r="CR109" s="94" t="n">
        <v>0</v>
      </c>
      <c r="CS109" s="94">
        <f>SUM(CS104:CS108)</f>
        <v/>
      </c>
      <c r="CT109" s="94">
        <f>SUM(CT104:CT108)</f>
        <v/>
      </c>
      <c r="CU109" s="94">
        <f>SUM(CU104:CU108)</f>
        <v/>
      </c>
      <c r="CV109" s="94">
        <f>SUM(CV104:CV108)</f>
        <v/>
      </c>
      <c r="CW109" s="94">
        <f>SUM(CW104:CW108)</f>
        <v/>
      </c>
    </row>
    <row r="110" hidden="1" ht="13.15" customFormat="1" customHeight="1" s="315">
      <c r="A110" s="20" t="n"/>
      <c r="B110" s="398" t="n"/>
      <c r="C110" s="12" t="n"/>
      <c r="D110" s="112" t="n"/>
      <c r="E110" s="403" t="n"/>
      <c r="F110" s="403" t="n"/>
      <c r="G110" s="403" t="n"/>
      <c r="H110" s="404" t="n"/>
      <c r="I110" s="404" t="n"/>
      <c r="K110" s="112" t="n"/>
      <c r="L110" s="112" t="n"/>
      <c r="M110" s="112" t="n"/>
      <c r="N110" s="112" t="n"/>
      <c r="O110" s="112" t="n"/>
      <c r="P110" s="112" t="n"/>
      <c r="Q110" s="112" t="n"/>
      <c r="R110" s="112" t="n"/>
      <c r="S110" s="112" t="n"/>
      <c r="T110" s="112" t="n"/>
      <c r="U110" s="112" t="n"/>
      <c r="V110" s="112" t="n"/>
      <c r="W110" s="112" t="n"/>
      <c r="X110" s="112" t="n"/>
      <c r="Y110" s="112" t="n"/>
      <c r="Z110" s="112" t="n"/>
      <c r="AA110" s="112" t="n"/>
      <c r="AB110" s="112" t="n"/>
      <c r="AC110" s="112" t="n"/>
      <c r="AD110" s="112" t="n"/>
      <c r="AE110" s="112" t="n"/>
      <c r="AF110" s="112" t="n"/>
      <c r="AG110" s="112" t="n"/>
      <c r="AH110" s="112" t="n"/>
      <c r="AI110" s="112" t="n"/>
      <c r="AJ110" s="112" t="n"/>
      <c r="AK110" s="112" t="n"/>
      <c r="AL110" s="112" t="n"/>
      <c r="AM110" s="112" t="n"/>
      <c r="AN110" s="112" t="n"/>
      <c r="AO110" s="112" t="n"/>
      <c r="AP110" s="112" t="n"/>
      <c r="AQ110" s="112" t="n"/>
      <c r="AR110" s="112" t="n"/>
      <c r="AS110" s="112" t="n"/>
      <c r="AT110" s="112" t="n"/>
      <c r="AU110" s="112" t="n"/>
      <c r="AV110" s="112" t="n"/>
      <c r="AW110" s="112" t="n"/>
      <c r="AX110" s="112" t="n"/>
      <c r="AY110" s="112" t="n"/>
      <c r="AZ110" s="112" t="n"/>
      <c r="BA110" s="112" t="n"/>
      <c r="BB110" s="112" t="n"/>
      <c r="BC110" s="112" t="n"/>
      <c r="BD110" s="112" t="n"/>
      <c r="BE110" s="112" t="n"/>
      <c r="BF110" s="112" t="n"/>
      <c r="BG110" s="112" t="n"/>
      <c r="BH110" s="112" t="n"/>
      <c r="BI110" s="112" t="n"/>
      <c r="BJ110" s="112" t="n"/>
      <c r="BK110" s="112" t="n"/>
      <c r="BL110" s="112" t="n"/>
      <c r="BM110" s="112" t="n"/>
      <c r="BN110" s="112" t="n"/>
      <c r="BO110" s="112" t="n"/>
      <c r="BP110" s="112" t="n"/>
      <c r="BQ110" s="112" t="n"/>
      <c r="BR110" s="112" t="n"/>
      <c r="BS110" s="112" t="n"/>
      <c r="BT110" s="112" t="n"/>
      <c r="BU110" s="112" t="n"/>
      <c r="BV110" s="112" t="n"/>
      <c r="BW110" s="112" t="n"/>
      <c r="BX110" s="112" t="n"/>
      <c r="BY110" s="112" t="n"/>
      <c r="BZ110" s="112" t="n"/>
      <c r="CA110" s="112" t="n"/>
      <c r="CB110" s="112" t="n"/>
      <c r="CC110" s="112" t="n"/>
      <c r="CD110" s="112" t="n"/>
      <c r="CE110" s="112" t="n"/>
      <c r="CF110" s="112" t="n"/>
      <c r="CG110" s="112" t="n"/>
      <c r="CH110" s="112" t="n"/>
      <c r="CI110" s="112" t="n"/>
      <c r="CJ110" s="112" t="n"/>
      <c r="CK110" s="112" t="n"/>
      <c r="CL110" s="112" t="n"/>
      <c r="CM110" s="112" t="n"/>
      <c r="CN110" s="112" t="n"/>
      <c r="CO110" s="112" t="n"/>
      <c r="CP110" s="112" t="n"/>
      <c r="CQ110" s="112" t="n"/>
      <c r="CR110" s="112" t="n"/>
      <c r="CS110" s="112" t="n"/>
      <c r="CT110" s="112" t="n"/>
      <c r="CU110" s="112" t="n"/>
      <c r="CV110" s="112" t="n"/>
      <c r="CW110" s="112" t="n"/>
    </row>
    <row r="111" hidden="1" ht="13.15" customFormat="1" customHeight="1" s="315">
      <c r="A111" s="64" t="inlineStr">
        <is>
          <t>PRIME SEIU-UHW PPO LOW OPTION PLAN- RX1 (Self-Insured)</t>
        </is>
      </c>
      <c r="B111" s="394">
        <f>B17</f>
        <v/>
      </c>
      <c r="C111" s="246" t="inlineStr">
        <is>
          <t>EE</t>
        </is>
      </c>
      <c r="D111" s="244" t="n"/>
      <c r="E111" s="445">
        <f>E45</f>
        <v/>
      </c>
      <c r="F111" s="396">
        <f>+F45</f>
        <v/>
      </c>
      <c r="G111" s="445">
        <f>E111-F111</f>
        <v/>
      </c>
      <c r="H111" s="446" t="n"/>
      <c r="I111" s="446" t="n"/>
      <c r="K111" s="244" t="n">
        <v>9</v>
      </c>
      <c r="L111" s="244" t="n">
        <v>8</v>
      </c>
      <c r="M111" s="244" t="n">
        <v>9</v>
      </c>
      <c r="N111" s="244" t="n">
        <v>9</v>
      </c>
      <c r="O111" s="244" t="n">
        <v>8</v>
      </c>
      <c r="P111" s="244" t="n">
        <v>9</v>
      </c>
      <c r="Q111" s="244" t="n">
        <v>9</v>
      </c>
      <c r="R111" s="244" t="n">
        <v>9</v>
      </c>
      <c r="S111" s="244" t="n">
        <v>9</v>
      </c>
      <c r="T111" s="244" t="n">
        <v>8</v>
      </c>
      <c r="U111" s="244" t="n">
        <v>8</v>
      </c>
      <c r="V111" s="244" t="n">
        <v>8</v>
      </c>
      <c r="W111" s="244" t="n">
        <v>8</v>
      </c>
      <c r="X111" s="244" t="n">
        <v>8</v>
      </c>
      <c r="Y111" s="244" t="n">
        <v>8</v>
      </c>
      <c r="Z111" s="244" t="n">
        <v>8</v>
      </c>
      <c r="AA111" s="244" t="n">
        <v>8</v>
      </c>
      <c r="AB111" s="244" t="n">
        <v>8</v>
      </c>
      <c r="AC111" s="244" t="n">
        <v>8</v>
      </c>
      <c r="AD111" s="244" t="n">
        <v>8</v>
      </c>
      <c r="AE111" s="244" t="n">
        <v>8</v>
      </c>
      <c r="AF111" s="244" t="n">
        <v>8</v>
      </c>
      <c r="AG111" s="244" t="n">
        <v>8</v>
      </c>
      <c r="AH111" s="244" t="n">
        <v>8</v>
      </c>
      <c r="AI111" s="244" t="n">
        <v>6</v>
      </c>
      <c r="AJ111" s="244" t="n">
        <v>6</v>
      </c>
      <c r="AK111" s="244" t="n">
        <v>6</v>
      </c>
      <c r="AL111" s="244" t="n">
        <v>6</v>
      </c>
      <c r="AM111" s="244" t="n">
        <v>6</v>
      </c>
      <c r="AN111" s="244" t="n">
        <v>7</v>
      </c>
      <c r="AO111" s="244" t="n">
        <v>6</v>
      </c>
      <c r="AP111" s="244" t="n">
        <v>6</v>
      </c>
      <c r="AQ111" s="244" t="n">
        <v>7</v>
      </c>
      <c r="AR111" s="244" t="n">
        <v>6</v>
      </c>
      <c r="AS111" s="244" t="n">
        <v>6</v>
      </c>
      <c r="AT111" s="244" t="n">
        <v>6</v>
      </c>
      <c r="AU111" s="244" t="n"/>
      <c r="AV111" s="244" t="n"/>
      <c r="AW111" s="244" t="n"/>
      <c r="AX111" s="244" t="n"/>
      <c r="AY111" s="244" t="n"/>
      <c r="AZ111" s="244" t="n"/>
      <c r="BA111" s="244" t="n"/>
      <c r="BB111" s="244" t="n"/>
      <c r="BC111" s="244" t="n"/>
      <c r="BD111" s="244" t="n"/>
      <c r="BE111" s="244" t="n"/>
      <c r="BF111" s="244" t="n"/>
      <c r="BG111" s="244" t="n"/>
      <c r="BH111" s="244" t="n"/>
      <c r="BI111" s="244" t="n"/>
      <c r="BJ111" s="244" t="n"/>
      <c r="BK111" s="244" t="n"/>
      <c r="BL111" s="244" t="n"/>
      <c r="BM111" s="244" t="n"/>
      <c r="BN111" s="244" t="n"/>
      <c r="BO111" s="244" t="n"/>
      <c r="BP111" s="244" t="n"/>
      <c r="BQ111" s="244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  <c r="CB111" s="244" t="n"/>
      <c r="CC111" s="244" t="n"/>
      <c r="CD111" s="244" t="n"/>
      <c r="CE111" s="244" t="n"/>
      <c r="CF111" s="244" t="n"/>
      <c r="CG111" s="244" t="n"/>
      <c r="CH111" s="244" t="n"/>
      <c r="CI111" s="244" t="n"/>
      <c r="CJ111" s="244" t="n"/>
      <c r="CK111" s="244" t="n"/>
      <c r="CL111" s="244" t="n"/>
      <c r="CM111" s="244" t="n"/>
      <c r="CN111" s="244" t="n"/>
      <c r="CO111" s="244" t="n"/>
      <c r="CP111" s="244" t="n"/>
      <c r="CQ111" s="244" t="n"/>
      <c r="CR111" s="323" t="n"/>
      <c r="CS111" s="244" t="n"/>
      <c r="CT111" s="244" t="n"/>
      <c r="CU111" s="244" t="n"/>
      <c r="CV111" s="244" t="n"/>
      <c r="CW111" s="244" t="n"/>
    </row>
    <row r="112" hidden="1" ht="13.15" customFormat="1" customHeight="1" s="315">
      <c r="A112" s="22" t="n"/>
      <c r="B112" s="398" t="n"/>
      <c r="C112" s="246" t="inlineStr">
        <is>
          <t>EE &amp; Spouse</t>
        </is>
      </c>
      <c r="D112" s="244" t="n"/>
      <c r="E112" s="445">
        <f>E46</f>
        <v/>
      </c>
      <c r="F112" s="396">
        <f>+F46</f>
        <v/>
      </c>
      <c r="G112" s="396">
        <f>E112-F112</f>
        <v/>
      </c>
      <c r="H112" s="397" t="n"/>
      <c r="I112" s="397" t="n"/>
      <c r="K112" s="244" t="n">
        <v>2</v>
      </c>
      <c r="L112" s="244" t="n">
        <v>2</v>
      </c>
      <c r="M112" s="244" t="n">
        <v>1</v>
      </c>
      <c r="N112" s="244" t="n">
        <v>1</v>
      </c>
      <c r="O112" s="244" t="n">
        <v>1</v>
      </c>
      <c r="P112" s="244" t="n">
        <v>1</v>
      </c>
      <c r="Q112" s="244" t="n">
        <v>1</v>
      </c>
      <c r="R112" s="244" t="n">
        <v>1</v>
      </c>
      <c r="S112" s="244" t="n">
        <v>1</v>
      </c>
      <c r="T112" s="244" t="n">
        <v>1</v>
      </c>
      <c r="U112" s="244" t="n">
        <v>1</v>
      </c>
      <c r="V112" s="244" t="n">
        <v>1</v>
      </c>
      <c r="W112" s="244" t="n">
        <v>1</v>
      </c>
      <c r="X112" s="244" t="n">
        <v>1</v>
      </c>
      <c r="Y112" s="244" t="n">
        <v>1</v>
      </c>
      <c r="Z112" s="244" t="n">
        <v>1</v>
      </c>
      <c r="AA112" s="244" t="n">
        <v>1</v>
      </c>
      <c r="AB112" s="244" t="n">
        <v>1</v>
      </c>
      <c r="AC112" s="244" t="n">
        <v>1</v>
      </c>
      <c r="AD112" s="244" t="n">
        <v>1</v>
      </c>
      <c r="AE112" s="244" t="n">
        <v>1</v>
      </c>
      <c r="AF112" s="244" t="n">
        <v>1</v>
      </c>
      <c r="AG112" s="244" t="n">
        <v>1</v>
      </c>
      <c r="AH112" s="244" t="n">
        <v>1</v>
      </c>
      <c r="AI112" s="244" t="n">
        <v>1</v>
      </c>
      <c r="AJ112" s="244" t="n">
        <v>1</v>
      </c>
      <c r="AK112" s="244" t="n">
        <v>1</v>
      </c>
      <c r="AL112" s="244" t="n">
        <v>1</v>
      </c>
      <c r="AM112" s="244" t="n">
        <v>1</v>
      </c>
      <c r="AN112" s="244" t="n">
        <v>1</v>
      </c>
      <c r="AO112" s="244" t="n">
        <v>1</v>
      </c>
      <c r="AP112" s="244" t="n">
        <v>1</v>
      </c>
      <c r="AQ112" s="244" t="n">
        <v>1</v>
      </c>
      <c r="AR112" s="244" t="n">
        <v>1</v>
      </c>
      <c r="AS112" s="244" t="n">
        <v>1</v>
      </c>
      <c r="AT112" s="244" t="n">
        <v>1</v>
      </c>
      <c r="AU112" s="244" t="n"/>
      <c r="AV112" s="244" t="n"/>
      <c r="AW112" s="244" t="n"/>
      <c r="AX112" s="244" t="n"/>
      <c r="AY112" s="244" t="n"/>
      <c r="AZ112" s="244" t="n"/>
      <c r="BA112" s="244" t="n"/>
      <c r="BB112" s="244" t="n"/>
      <c r="BC112" s="244" t="n"/>
      <c r="BD112" s="244" t="n"/>
      <c r="BE112" s="244" t="n"/>
      <c r="BF112" s="244" t="n"/>
      <c r="BG112" s="244" t="n"/>
      <c r="BH112" s="244" t="n"/>
      <c r="BI112" s="244" t="n"/>
      <c r="BJ112" s="244" t="n"/>
      <c r="BK112" s="244" t="n"/>
      <c r="BL112" s="244" t="n"/>
      <c r="BM112" s="244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244" t="n"/>
      <c r="CB112" s="244" t="n"/>
      <c r="CC112" s="244" t="n"/>
      <c r="CD112" s="244" t="n"/>
      <c r="CE112" s="244" t="n"/>
      <c r="CF112" s="244" t="n"/>
      <c r="CG112" s="244" t="n"/>
      <c r="CH112" s="244" t="n"/>
      <c r="CI112" s="244" t="n"/>
      <c r="CJ112" s="244" t="n"/>
      <c r="CK112" s="244" t="n"/>
      <c r="CL112" s="244" t="n"/>
      <c r="CM112" s="244" t="n"/>
      <c r="CN112" s="244" t="n"/>
      <c r="CO112" s="244" t="n"/>
      <c r="CP112" s="244" t="n"/>
      <c r="CQ112" s="244" t="n"/>
      <c r="CR112" s="323" t="n"/>
      <c r="CS112" s="244" t="n"/>
      <c r="CT112" s="244" t="n"/>
      <c r="CU112" s="244" t="n"/>
      <c r="CV112" s="244" t="n"/>
      <c r="CW112" s="244" t="n"/>
    </row>
    <row r="113" hidden="1" ht="13.15" customFormat="1" customHeight="1" s="315">
      <c r="A113" s="22" t="n"/>
      <c r="B113" s="398" t="n"/>
      <c r="C113" s="246" t="inlineStr">
        <is>
          <t>EE &amp; Child</t>
        </is>
      </c>
      <c r="D113" s="244" t="n"/>
      <c r="E113" s="445">
        <f>E47</f>
        <v/>
      </c>
      <c r="F113" s="396">
        <f>+F47</f>
        <v/>
      </c>
      <c r="G113" s="396">
        <f>E113-F113</f>
        <v/>
      </c>
      <c r="H113" s="397" t="n"/>
      <c r="I113" s="397" t="n"/>
      <c r="K113" s="244" t="n">
        <v>2</v>
      </c>
      <c r="L113" s="244" t="n">
        <v>1</v>
      </c>
      <c r="M113" s="244" t="n">
        <v>1</v>
      </c>
      <c r="N113" s="244" t="n">
        <v>1</v>
      </c>
      <c r="O113" s="244" t="n">
        <v>1</v>
      </c>
      <c r="P113" s="244" t="n">
        <v>1</v>
      </c>
      <c r="Q113" s="244" t="n">
        <v>1</v>
      </c>
      <c r="R113" s="244" t="n">
        <v>1</v>
      </c>
      <c r="S113" s="244" t="n">
        <v>1</v>
      </c>
      <c r="T113" s="244" t="n">
        <v>1</v>
      </c>
      <c r="U113" s="244" t="n">
        <v>1</v>
      </c>
      <c r="V113" s="244" t="n">
        <v>1</v>
      </c>
      <c r="W113" s="244" t="n">
        <v>1</v>
      </c>
      <c r="X113" s="244" t="n">
        <v>1</v>
      </c>
      <c r="Y113" s="244" t="n">
        <v>1</v>
      </c>
      <c r="Z113" s="244" t="n">
        <v>1</v>
      </c>
      <c r="AA113" s="244" t="n">
        <v>1</v>
      </c>
      <c r="AB113" s="244" t="n">
        <v>1</v>
      </c>
      <c r="AC113" s="244" t="n">
        <v>1</v>
      </c>
      <c r="AD113" s="244" t="n">
        <v>1</v>
      </c>
      <c r="AE113" s="244" t="n">
        <v>1</v>
      </c>
      <c r="AF113" s="244" t="n">
        <v>1</v>
      </c>
      <c r="AG113" s="244" t="n">
        <v>1</v>
      </c>
      <c r="AH113" s="244" t="n">
        <v>1</v>
      </c>
      <c r="AI113" s="244" t="n">
        <v>1</v>
      </c>
      <c r="AJ113" s="244" t="n">
        <v>1</v>
      </c>
      <c r="AK113" s="244" t="n">
        <v>1</v>
      </c>
      <c r="AL113" s="244" t="n">
        <v>1</v>
      </c>
      <c r="AM113" s="244" t="n">
        <v>1</v>
      </c>
      <c r="AN113" s="244" t="n">
        <v>1</v>
      </c>
      <c r="AO113" s="244" t="n">
        <v>1</v>
      </c>
      <c r="AP113" s="244" t="n">
        <v>1</v>
      </c>
      <c r="AQ113" s="244" t="n">
        <v>1</v>
      </c>
      <c r="AR113" s="244" t="n">
        <v>1</v>
      </c>
      <c r="AS113" s="244" t="n">
        <v>1</v>
      </c>
      <c r="AT113" s="244" t="n">
        <v>1</v>
      </c>
      <c r="AU113" s="244" t="n"/>
      <c r="AV113" s="244" t="n"/>
      <c r="AW113" s="244" t="n"/>
      <c r="AX113" s="244" t="n"/>
      <c r="AY113" s="244" t="n"/>
      <c r="AZ113" s="244" t="n"/>
      <c r="BA113" s="244" t="n"/>
      <c r="BB113" s="244" t="n"/>
      <c r="BC113" s="244" t="n"/>
      <c r="BD113" s="244" t="n"/>
      <c r="BE113" s="244" t="n"/>
      <c r="BF113" s="244" t="n"/>
      <c r="BG113" s="244" t="n"/>
      <c r="BH113" s="244" t="n"/>
      <c r="BI113" s="244" t="n"/>
      <c r="BJ113" s="244" t="n"/>
      <c r="BK113" s="244" t="n"/>
      <c r="BL113" s="244" t="n"/>
      <c r="BM113" s="244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  <c r="CB113" s="244" t="n"/>
      <c r="CC113" s="244" t="n"/>
      <c r="CD113" s="244" t="n"/>
      <c r="CE113" s="244" t="n"/>
      <c r="CF113" s="244" t="n"/>
      <c r="CG113" s="244" t="n"/>
      <c r="CH113" s="244" t="n"/>
      <c r="CI113" s="244" t="n"/>
      <c r="CJ113" s="244" t="n"/>
      <c r="CK113" s="244" t="n"/>
      <c r="CL113" s="244" t="n"/>
      <c r="CM113" s="244" t="n"/>
      <c r="CN113" s="244" t="n"/>
      <c r="CO113" s="244" t="n"/>
      <c r="CP113" s="244" t="n"/>
      <c r="CQ113" s="244" t="n"/>
      <c r="CR113" s="323" t="n"/>
      <c r="CS113" s="244" t="n"/>
      <c r="CT113" s="244" t="n"/>
      <c r="CU113" s="244" t="n"/>
      <c r="CV113" s="244" t="n"/>
      <c r="CW113" s="244" t="n"/>
    </row>
    <row r="114" hidden="1" ht="13.15" customFormat="1" customHeight="1" s="315">
      <c r="A114" s="22" t="n"/>
      <c r="B114" s="398" t="n"/>
      <c r="C114" s="246" t="inlineStr">
        <is>
          <t>EE &amp; Children</t>
        </is>
      </c>
      <c r="D114" s="244" t="n"/>
      <c r="E114" s="445">
        <f>E48</f>
        <v/>
      </c>
      <c r="F114" s="396">
        <f>+F48</f>
        <v/>
      </c>
      <c r="G114" s="396">
        <f>E114-F114</f>
        <v/>
      </c>
      <c r="H114" s="397" t="n"/>
      <c r="I114" s="397" t="n"/>
      <c r="K114" s="244" t="n">
        <v>0</v>
      </c>
      <c r="L114" s="244" t="n">
        <v>1</v>
      </c>
      <c r="M114" s="244" t="n">
        <v>1</v>
      </c>
      <c r="N114" s="244" t="n">
        <v>1</v>
      </c>
      <c r="O114" s="244" t="n">
        <v>1</v>
      </c>
      <c r="P114" s="244" t="n">
        <v>1</v>
      </c>
      <c r="Q114" s="244" t="n">
        <v>1</v>
      </c>
      <c r="R114" s="244" t="n">
        <v>1</v>
      </c>
      <c r="S114" s="244" t="n">
        <v>1</v>
      </c>
      <c r="T114" s="244" t="n">
        <v>1</v>
      </c>
      <c r="U114" s="244" t="n">
        <v>1</v>
      </c>
      <c r="V114" s="244" t="n">
        <v>1</v>
      </c>
      <c r="W114" s="244" t="n">
        <v>1</v>
      </c>
      <c r="X114" s="244" t="n">
        <v>1</v>
      </c>
      <c r="Y114" s="244" t="n">
        <v>1</v>
      </c>
      <c r="Z114" s="244" t="n">
        <v>1</v>
      </c>
      <c r="AA114" s="244" t="n">
        <v>1</v>
      </c>
      <c r="AB114" s="244" t="n">
        <v>1</v>
      </c>
      <c r="AC114" s="244" t="n">
        <v>1</v>
      </c>
      <c r="AD114" s="244" t="n">
        <v>1</v>
      </c>
      <c r="AE114" s="244" t="n">
        <v>1</v>
      </c>
      <c r="AF114" s="244" t="n">
        <v>1</v>
      </c>
      <c r="AG114" s="244" t="n">
        <v>1</v>
      </c>
      <c r="AH114" s="244" t="n">
        <v>1</v>
      </c>
      <c r="AI114" s="244" t="n">
        <v>1</v>
      </c>
      <c r="AJ114" s="244" t="n">
        <v>1</v>
      </c>
      <c r="AK114" s="244" t="n">
        <v>1</v>
      </c>
      <c r="AL114" s="244" t="n">
        <v>1</v>
      </c>
      <c r="AM114" s="244" t="n">
        <v>1</v>
      </c>
      <c r="AN114" s="244" t="n">
        <v>1</v>
      </c>
      <c r="AO114" s="244" t="n">
        <v>1</v>
      </c>
      <c r="AP114" s="244" t="n">
        <v>1</v>
      </c>
      <c r="AQ114" s="244" t="n">
        <v>1</v>
      </c>
      <c r="AR114" s="244" t="n">
        <v>1</v>
      </c>
      <c r="AS114" s="244" t="n">
        <v>1</v>
      </c>
      <c r="AT114" s="244" t="n">
        <v>1</v>
      </c>
      <c r="AU114" s="244" t="n"/>
      <c r="AV114" s="244" t="n"/>
      <c r="AW114" s="244" t="n"/>
      <c r="AX114" s="244" t="n"/>
      <c r="AY114" s="244" t="n"/>
      <c r="AZ114" s="244" t="n"/>
      <c r="BA114" s="244" t="n"/>
      <c r="BB114" s="244" t="n"/>
      <c r="BC114" s="244" t="n"/>
      <c r="BD114" s="244" t="n"/>
      <c r="BE114" s="244" t="n"/>
      <c r="BF114" s="244" t="n"/>
      <c r="BG114" s="244" t="n"/>
      <c r="BH114" s="244" t="n"/>
      <c r="BI114" s="244" t="n"/>
      <c r="BJ114" s="244" t="n"/>
      <c r="BK114" s="244" t="n"/>
      <c r="BL114" s="244" t="n"/>
      <c r="BM114" s="244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  <c r="CB114" s="244" t="n"/>
      <c r="CC114" s="244" t="n"/>
      <c r="CD114" s="244" t="n"/>
      <c r="CE114" s="244" t="n"/>
      <c r="CF114" s="244" t="n"/>
      <c r="CG114" s="244" t="n"/>
      <c r="CH114" s="244" t="n"/>
      <c r="CI114" s="244" t="n"/>
      <c r="CJ114" s="244" t="n"/>
      <c r="CK114" s="244" t="n"/>
      <c r="CL114" s="244" t="n"/>
      <c r="CM114" s="244" t="n"/>
      <c r="CN114" s="244" t="n"/>
      <c r="CO114" s="244" t="n"/>
      <c r="CP114" s="244" t="n"/>
      <c r="CQ114" s="244" t="n"/>
      <c r="CR114" s="323" t="n"/>
      <c r="CS114" s="244" t="n"/>
      <c r="CT114" s="244" t="n"/>
      <c r="CU114" s="244" t="n"/>
      <c r="CV114" s="244" t="n"/>
      <c r="CW114" s="244" t="n"/>
    </row>
    <row r="115" hidden="1" ht="13.15" customFormat="1" customHeight="1" s="315">
      <c r="A115" s="22" t="n"/>
      <c r="B115" s="398" t="n"/>
      <c r="C115" s="246" t="inlineStr">
        <is>
          <t>EE &amp; Family</t>
        </is>
      </c>
      <c r="D115" s="245" t="n"/>
      <c r="E115" s="463">
        <f>E49</f>
        <v/>
      </c>
      <c r="F115" s="400">
        <f>+F49</f>
        <v/>
      </c>
      <c r="G115" s="400">
        <f>E115-F115</f>
        <v/>
      </c>
      <c r="H115" s="408" t="n"/>
      <c r="I115" s="408" t="n"/>
      <c r="K115" s="245" t="n">
        <v>3</v>
      </c>
      <c r="L115" s="245" t="n">
        <v>3</v>
      </c>
      <c r="M115" s="245" t="n">
        <v>4</v>
      </c>
      <c r="N115" s="245" t="n">
        <v>4</v>
      </c>
      <c r="O115" s="245" t="n">
        <v>4</v>
      </c>
      <c r="P115" s="245" t="n">
        <v>4</v>
      </c>
      <c r="Q115" s="245" t="n">
        <v>5</v>
      </c>
      <c r="R115" s="245" t="n">
        <v>5</v>
      </c>
      <c r="S115" s="245" t="n">
        <v>5</v>
      </c>
      <c r="T115" s="245" t="n">
        <v>5</v>
      </c>
      <c r="U115" s="245" t="n">
        <v>5</v>
      </c>
      <c r="V115" s="245" t="n">
        <v>5</v>
      </c>
      <c r="W115" s="245" t="n">
        <v>5</v>
      </c>
      <c r="X115" s="245" t="n">
        <v>5</v>
      </c>
      <c r="Y115" s="245" t="n">
        <v>5</v>
      </c>
      <c r="Z115" s="245" t="n">
        <v>5</v>
      </c>
      <c r="AA115" s="245" t="n">
        <v>5</v>
      </c>
      <c r="AB115" s="245" t="n">
        <v>5</v>
      </c>
      <c r="AC115" s="245" t="n">
        <v>5</v>
      </c>
      <c r="AD115" s="245" t="n">
        <v>5</v>
      </c>
      <c r="AE115" s="245" t="n">
        <v>5</v>
      </c>
      <c r="AF115" s="245" t="n">
        <v>5</v>
      </c>
      <c r="AG115" s="245" t="n">
        <v>5</v>
      </c>
      <c r="AH115" s="245" t="n">
        <v>5</v>
      </c>
      <c r="AI115" s="245" t="n">
        <v>3</v>
      </c>
      <c r="AJ115" s="245" t="n">
        <v>3</v>
      </c>
      <c r="AK115" s="245" t="n">
        <v>3</v>
      </c>
      <c r="AL115" s="245" t="n">
        <v>3</v>
      </c>
      <c r="AM115" s="245" t="n">
        <v>3</v>
      </c>
      <c r="AN115" s="245" t="n">
        <v>3</v>
      </c>
      <c r="AO115" s="245" t="n">
        <v>3</v>
      </c>
      <c r="AP115" s="245" t="n">
        <v>3</v>
      </c>
      <c r="AQ115" s="245" t="n">
        <v>3</v>
      </c>
      <c r="AR115" s="245" t="n">
        <v>3</v>
      </c>
      <c r="AS115" s="245" t="n">
        <v>3</v>
      </c>
      <c r="AT115" s="245" t="n">
        <v>3</v>
      </c>
      <c r="AU115" s="245" t="n"/>
      <c r="AV115" s="245" t="n"/>
      <c r="AW115" s="245" t="n"/>
      <c r="AX115" s="245" t="n"/>
      <c r="AY115" s="245" t="n"/>
      <c r="AZ115" s="245" t="n"/>
      <c r="BA115" s="245" t="n"/>
      <c r="BB115" s="245" t="n"/>
      <c r="BC115" s="245" t="n"/>
      <c r="BD115" s="245" t="n"/>
      <c r="BE115" s="245" t="n"/>
      <c r="BF115" s="245" t="n"/>
      <c r="BG115" s="245" t="n"/>
      <c r="BH115" s="245" t="n"/>
      <c r="BI115" s="245" t="n"/>
      <c r="BJ115" s="245" t="n"/>
      <c r="BK115" s="245" t="n"/>
      <c r="BL115" s="245" t="n"/>
      <c r="BM115" s="245" t="n"/>
      <c r="BN115" s="245" t="n"/>
      <c r="BO115" s="245" t="n"/>
      <c r="BP115" s="245" t="n"/>
      <c r="BQ115" s="245" t="n"/>
      <c r="BR115" s="245" t="n"/>
      <c r="BS115" s="245" t="n"/>
      <c r="BT115" s="245" t="n"/>
      <c r="BU115" s="245" t="n"/>
      <c r="BV115" s="245" t="n"/>
      <c r="BW115" s="245" t="n"/>
      <c r="BX115" s="245" t="n"/>
      <c r="BY115" s="245" t="n"/>
      <c r="BZ115" s="245" t="n"/>
      <c r="CA115" s="245" t="n"/>
      <c r="CB115" s="245" t="n"/>
      <c r="CC115" s="245" t="n"/>
      <c r="CD115" s="245" t="n"/>
      <c r="CE115" s="245" t="n"/>
      <c r="CF115" s="245" t="n"/>
      <c r="CG115" s="245" t="n"/>
      <c r="CH115" s="245" t="n"/>
      <c r="CI115" s="245" t="n"/>
      <c r="CJ115" s="245" t="n"/>
      <c r="CK115" s="245" t="n"/>
      <c r="CL115" s="245" t="n"/>
      <c r="CM115" s="245" t="n"/>
      <c r="CN115" s="245" t="n"/>
      <c r="CO115" s="245" t="n"/>
      <c r="CP115" s="245" t="n"/>
      <c r="CQ115" s="245" t="n"/>
      <c r="CR115" s="324" t="n"/>
      <c r="CS115" s="245" t="n"/>
      <c r="CT115" s="245" t="n"/>
      <c r="CU115" s="245" t="n"/>
      <c r="CV115" s="245" t="n"/>
      <c r="CW115" s="245" t="n"/>
    </row>
    <row r="116" hidden="1" ht="13.15" customFormat="1" customHeight="1" s="315">
      <c r="A116" s="20" t="n"/>
      <c r="B116" s="398" t="n"/>
      <c r="C116" s="69" t="inlineStr">
        <is>
          <t>Estimated Monthly Premium</t>
        </is>
      </c>
      <c r="D116" s="94">
        <f>SUM(D111:D115)</f>
        <v/>
      </c>
      <c r="E116" s="401">
        <f>SUMPRODUCT(E111:E115,$D111:$D115)</f>
        <v/>
      </c>
      <c r="F116" s="401">
        <f>SUMPRODUCT(F111:F115,$D111:$D115)</f>
        <v/>
      </c>
      <c r="G116" s="401">
        <f>SUMPRODUCT(G111:G115,$D111:$D115)</f>
        <v/>
      </c>
      <c r="H116" s="402" t="n"/>
      <c r="I116" s="402" t="n"/>
      <c r="K116" s="94">
        <f>SUM(K111:K115)</f>
        <v/>
      </c>
      <c r="L116" s="94">
        <f>SUM(L111:L115)</f>
        <v/>
      </c>
      <c r="M116" s="94">
        <f>SUM(M111:M115)</f>
        <v/>
      </c>
      <c r="N116" s="94">
        <f>SUM(N111:N115)</f>
        <v/>
      </c>
      <c r="O116" s="94">
        <f>SUM(O111:O115)</f>
        <v/>
      </c>
      <c r="P116" s="94">
        <f>SUM(P111:P115)</f>
        <v/>
      </c>
      <c r="Q116" s="94">
        <f>SUM(Q111:Q115)</f>
        <v/>
      </c>
      <c r="R116" s="94">
        <f>SUM(R111:R115)</f>
        <v/>
      </c>
      <c r="S116" s="94">
        <f>SUM(S111:S115)</f>
        <v/>
      </c>
      <c r="T116" s="94">
        <f>SUM(T111:T115)</f>
        <v/>
      </c>
      <c r="U116" s="94">
        <f>SUM(U111:U115)</f>
        <v/>
      </c>
      <c r="V116" s="94">
        <f>SUM(V111:V115)</f>
        <v/>
      </c>
      <c r="W116" s="94">
        <f>SUM(W111:W115)</f>
        <v/>
      </c>
      <c r="X116" s="94">
        <f>SUM(X111:X115)</f>
        <v/>
      </c>
      <c r="Y116" s="94">
        <f>SUM(Y111:Y115)</f>
        <v/>
      </c>
      <c r="Z116" s="94">
        <f>SUM(Z111:Z115)</f>
        <v/>
      </c>
      <c r="AA116" s="94">
        <f>SUM(AA111:AA115)</f>
        <v/>
      </c>
      <c r="AB116" s="94">
        <f>SUM(AB111:AB115)</f>
        <v/>
      </c>
      <c r="AC116" s="94">
        <f>SUM(AC111:AC115)</f>
        <v/>
      </c>
      <c r="AD116" s="94">
        <f>SUM(AD111:AD115)</f>
        <v/>
      </c>
      <c r="AE116" s="94">
        <f>SUM(AE111:AE115)</f>
        <v/>
      </c>
      <c r="AF116" s="94">
        <f>SUM(AF111:AF115)</f>
        <v/>
      </c>
      <c r="AG116" s="94">
        <f>SUM(AG111:AG115)</f>
        <v/>
      </c>
      <c r="AH116" s="94">
        <f>SUM(AH111:AH115)</f>
        <v/>
      </c>
      <c r="AI116" s="94">
        <f>SUM(AI111:AI115)</f>
        <v/>
      </c>
      <c r="AJ116" s="94">
        <f>SUM(AJ111:AJ115)</f>
        <v/>
      </c>
      <c r="AK116" s="94">
        <f>SUM(AK111:AK115)</f>
        <v/>
      </c>
      <c r="AL116" s="94">
        <f>SUM(AL111:AL115)</f>
        <v/>
      </c>
      <c r="AM116" s="94">
        <f>SUM(AM111:AM115)</f>
        <v/>
      </c>
      <c r="AN116" s="94">
        <f>SUM(AN111:AN115)</f>
        <v/>
      </c>
      <c r="AO116" s="94">
        <f>SUM(AO111:AO115)</f>
        <v/>
      </c>
      <c r="AP116" s="94">
        <f>SUM(AP111:AP115)</f>
        <v/>
      </c>
      <c r="AQ116" s="94">
        <f>SUM(AQ111:AQ115)</f>
        <v/>
      </c>
      <c r="AR116" s="94">
        <f>SUM(AR111:AR115)</f>
        <v/>
      </c>
      <c r="AS116" s="94">
        <f>SUM(AS111:AS115)</f>
        <v/>
      </c>
      <c r="AT116" s="94">
        <f>SUM(AT111:AT115)</f>
        <v/>
      </c>
      <c r="AU116" s="94">
        <f>SUM(AU111:AU115)</f>
        <v/>
      </c>
      <c r="AV116" s="94">
        <f>SUM(AV111:AV115)</f>
        <v/>
      </c>
      <c r="AW116" s="94">
        <f>SUM(AW111:AW115)</f>
        <v/>
      </c>
      <c r="AX116" s="94">
        <f>SUM(AX111:AX115)</f>
        <v/>
      </c>
      <c r="AY116" s="94">
        <f>SUM(AY111:AY115)</f>
        <v/>
      </c>
      <c r="AZ116" s="94">
        <f>SUM(AZ111:AZ115)</f>
        <v/>
      </c>
      <c r="BA116" s="94">
        <f>SUM(BA111:BA115)</f>
        <v/>
      </c>
      <c r="BB116" s="94">
        <f>SUM(BB111:BB115)</f>
        <v/>
      </c>
      <c r="BC116" s="94">
        <f>SUM(BC111:BC115)</f>
        <v/>
      </c>
      <c r="BD116" s="94">
        <f>SUM(BD111:BD115)</f>
        <v/>
      </c>
      <c r="BE116" s="94">
        <f>SUM(BE111:BE115)</f>
        <v/>
      </c>
      <c r="BF116" s="94">
        <f>SUM(BF111:BF115)</f>
        <v/>
      </c>
      <c r="BG116" s="94">
        <f>SUM(BG111:BG115)</f>
        <v/>
      </c>
      <c r="BH116" s="94">
        <f>SUM(BH111:BH115)</f>
        <v/>
      </c>
      <c r="BI116" s="94">
        <f>SUM(BI111:BI115)</f>
        <v/>
      </c>
      <c r="BJ116" s="94">
        <f>SUM(BJ111:BJ115)</f>
        <v/>
      </c>
      <c r="BK116" s="94">
        <f>SUM(BK111:BK115)</f>
        <v/>
      </c>
      <c r="BL116" s="94">
        <f>SUM(BL111:BL115)</f>
        <v/>
      </c>
      <c r="BM116" s="94">
        <f>SUM(BM111:BM115)</f>
        <v/>
      </c>
      <c r="BN116" s="94">
        <f>SUM(BN111:BN115)</f>
        <v/>
      </c>
      <c r="BO116" s="94">
        <f>SUM(BO111:BO115)</f>
        <v/>
      </c>
      <c r="BP116" s="94">
        <f>SUM(BP111:BP115)</f>
        <v/>
      </c>
      <c r="BQ116" s="94">
        <f>SUM(BQ111:BQ115)</f>
        <v/>
      </c>
      <c r="BR116" s="94">
        <f>SUM(BR111:BR115)</f>
        <v/>
      </c>
      <c r="BS116" s="94">
        <f>SUM(BS111:BS115)</f>
        <v/>
      </c>
      <c r="BT116" s="94">
        <f>SUM(BT111:BT115)</f>
        <v/>
      </c>
      <c r="BU116" s="94">
        <f>SUM(BU111:BU115)</f>
        <v/>
      </c>
      <c r="BV116" s="94">
        <f>SUM(BV111:BV115)</f>
        <v/>
      </c>
      <c r="BW116" s="94">
        <f>SUM(BW111:BW115)</f>
        <v/>
      </c>
      <c r="BX116" s="94">
        <f>SUM(BX111:BX115)</f>
        <v/>
      </c>
      <c r="BY116" s="94">
        <f>SUM(BY111:BY115)</f>
        <v/>
      </c>
      <c r="BZ116" s="94">
        <f>SUM(BZ111:BZ115)</f>
        <v/>
      </c>
      <c r="CA116" s="94">
        <f>SUM(CA111:CA115)</f>
        <v/>
      </c>
      <c r="CB116" s="94">
        <f>SUM(CB111:CB115)</f>
        <v/>
      </c>
      <c r="CC116" s="94">
        <f>SUM(CC111:CC115)</f>
        <v/>
      </c>
      <c r="CD116" s="94">
        <f>SUM(CD111:CD115)</f>
        <v/>
      </c>
      <c r="CE116" s="94">
        <f>SUM(CE111:CE115)</f>
        <v/>
      </c>
      <c r="CF116" s="94">
        <f>SUM(CF111:CF115)</f>
        <v/>
      </c>
      <c r="CG116" s="94">
        <f>SUM(CG111:CG115)</f>
        <v/>
      </c>
      <c r="CH116" s="94">
        <f>SUM(CH111:CH115)</f>
        <v/>
      </c>
      <c r="CI116" s="94">
        <f>SUM(CI111:CI115)</f>
        <v/>
      </c>
      <c r="CJ116" s="94">
        <f>SUM(CJ111:CJ115)</f>
        <v/>
      </c>
      <c r="CK116" s="94">
        <f>SUM(CK111:CK115)</f>
        <v/>
      </c>
      <c r="CL116" s="94">
        <f>SUM(CL111:CL115)</f>
        <v/>
      </c>
      <c r="CM116" s="94">
        <f>SUM(CM111:CM115)</f>
        <v/>
      </c>
      <c r="CN116" s="94">
        <f>SUM(CN111:CN115)</f>
        <v/>
      </c>
      <c r="CO116" s="94">
        <f>SUM(CO111:CO115)</f>
        <v/>
      </c>
      <c r="CP116" s="94">
        <f>SUM(CP111:CP115)</f>
        <v/>
      </c>
      <c r="CQ116" s="94">
        <f>SUM(CQ111:CQ115)</f>
        <v/>
      </c>
      <c r="CR116" s="94" t="n">
        <v>0</v>
      </c>
      <c r="CS116" s="94">
        <f>SUM(CS111:CS115)</f>
        <v/>
      </c>
      <c r="CT116" s="94">
        <f>SUM(CT111:CT115)</f>
        <v/>
      </c>
      <c r="CU116" s="94">
        <f>SUM(CU111:CU115)</f>
        <v/>
      </c>
      <c r="CV116" s="94">
        <f>SUM(CV111:CV115)</f>
        <v/>
      </c>
      <c r="CW116" s="94">
        <f>SUM(CW111:CW115)</f>
        <v/>
      </c>
    </row>
    <row r="117" hidden="1" ht="13.15" customFormat="1" customHeight="1" s="315">
      <c r="A117" s="20" t="n"/>
      <c r="B117" s="398" t="n"/>
      <c r="C117" s="12" t="n"/>
      <c r="D117" s="112" t="n"/>
      <c r="E117" s="403" t="n"/>
      <c r="F117" s="403" t="n"/>
      <c r="G117" s="403" t="n"/>
      <c r="H117" s="404" t="n"/>
      <c r="I117" s="404" t="n"/>
      <c r="K117" s="112" t="n"/>
      <c r="L117" s="112" t="n"/>
      <c r="M117" s="112" t="n"/>
      <c r="N117" s="112" t="n"/>
      <c r="O117" s="112" t="n"/>
      <c r="P117" s="112" t="n"/>
      <c r="Q117" s="112" t="n"/>
      <c r="R117" s="112" t="n"/>
      <c r="S117" s="112" t="n"/>
      <c r="T117" s="112" t="n"/>
      <c r="U117" s="112" t="n"/>
      <c r="V117" s="112" t="n"/>
      <c r="W117" s="112" t="n"/>
      <c r="X117" s="112" t="n"/>
      <c r="Y117" s="112" t="n"/>
      <c r="Z117" s="112" t="n"/>
      <c r="AA117" s="112" t="n"/>
      <c r="AB117" s="112" t="n"/>
      <c r="AC117" s="112" t="n"/>
      <c r="AD117" s="112" t="n"/>
      <c r="AE117" s="112" t="n"/>
      <c r="AF117" s="112" t="n"/>
      <c r="AG117" s="112" t="n"/>
      <c r="AH117" s="112" t="n"/>
      <c r="AI117" s="112" t="n"/>
      <c r="AJ117" s="112" t="n"/>
      <c r="AK117" s="112" t="n"/>
      <c r="AL117" s="112" t="n"/>
      <c r="AM117" s="112" t="n"/>
      <c r="AN117" s="112" t="n"/>
      <c r="AO117" s="112" t="n"/>
      <c r="AP117" s="112" t="n"/>
      <c r="AQ117" s="112" t="n"/>
      <c r="AR117" s="112" t="n"/>
      <c r="AS117" s="112" t="n"/>
      <c r="AT117" s="112" t="n"/>
      <c r="AU117" s="112" t="n"/>
      <c r="AV117" s="112" t="n"/>
      <c r="AW117" s="112" t="n"/>
      <c r="AX117" s="112" t="n"/>
      <c r="AY117" s="112" t="n"/>
      <c r="AZ117" s="112" t="n"/>
      <c r="BA117" s="112" t="n"/>
      <c r="BB117" s="112" t="n"/>
      <c r="BC117" s="112" t="n"/>
      <c r="BD117" s="112" t="n"/>
      <c r="BE117" s="112" t="n"/>
      <c r="BF117" s="112" t="n"/>
      <c r="BG117" s="112" t="n"/>
      <c r="BH117" s="112" t="n"/>
      <c r="BI117" s="112" t="n"/>
      <c r="BJ117" s="112" t="n"/>
      <c r="BK117" s="112" t="n"/>
      <c r="BL117" s="112" t="n"/>
      <c r="BM117" s="112" t="n"/>
      <c r="BN117" s="112" t="n"/>
      <c r="BO117" s="112" t="n"/>
      <c r="BP117" s="112" t="n"/>
      <c r="BQ117" s="112" t="n"/>
      <c r="BR117" s="112" t="n"/>
      <c r="BS117" s="112" t="n"/>
      <c r="BT117" s="112" t="n"/>
      <c r="BU117" s="112" t="n"/>
      <c r="BV117" s="112" t="n"/>
      <c r="BW117" s="112" t="n"/>
      <c r="BX117" s="112" t="n"/>
      <c r="BY117" s="112" t="n"/>
      <c r="BZ117" s="112" t="n"/>
      <c r="CA117" s="112" t="n"/>
      <c r="CB117" s="112" t="n"/>
      <c r="CC117" s="112" t="n"/>
      <c r="CD117" s="112" t="n"/>
      <c r="CE117" s="112" t="n"/>
      <c r="CF117" s="112" t="n"/>
      <c r="CG117" s="112" t="n"/>
      <c r="CH117" s="112" t="n"/>
      <c r="CI117" s="112" t="n"/>
      <c r="CJ117" s="112" t="n"/>
      <c r="CK117" s="112" t="n"/>
      <c r="CL117" s="112" t="n"/>
      <c r="CM117" s="112" t="n"/>
      <c r="CN117" s="112" t="n"/>
      <c r="CO117" s="112" t="n"/>
      <c r="CP117" s="112" t="n"/>
      <c r="CQ117" s="112" t="n"/>
      <c r="CR117" s="112" t="n"/>
      <c r="CS117" s="112" t="n"/>
      <c r="CT117" s="112" t="n"/>
      <c r="CU117" s="112" t="n"/>
      <c r="CV117" s="112" t="n"/>
      <c r="CW117" s="112" t="n"/>
    </row>
    <row r="118" hidden="1" ht="13.15" customFormat="1" customHeight="1" s="315">
      <c r="A118" s="64" t="inlineStr">
        <is>
          <t>PRIME SEIU-UHW PPO LOW OPTION PLAN- RX 2 (Self-Insured)</t>
        </is>
      </c>
      <c r="B118" s="394">
        <f>B17</f>
        <v/>
      </c>
      <c r="C118" s="246" t="inlineStr">
        <is>
          <t>EE</t>
        </is>
      </c>
      <c r="D118" s="244" t="n"/>
      <c r="E118" s="445">
        <f>E52</f>
        <v/>
      </c>
      <c r="F118" s="396">
        <f>+F52</f>
        <v/>
      </c>
      <c r="G118" s="445">
        <f>E118-F118</f>
        <v/>
      </c>
      <c r="H118" s="446" t="n"/>
      <c r="I118" s="446" t="n"/>
      <c r="K118" s="244" t="n">
        <v>2</v>
      </c>
      <c r="L118" s="244" t="n">
        <v>2</v>
      </c>
      <c r="M118" s="244" t="n">
        <v>2</v>
      </c>
      <c r="N118" s="244" t="n">
        <v>2</v>
      </c>
      <c r="O118" s="244" t="n">
        <v>2</v>
      </c>
      <c r="P118" s="244" t="n">
        <v>2</v>
      </c>
      <c r="Q118" s="244" t="n">
        <v>3</v>
      </c>
      <c r="R118" s="244" t="n">
        <v>3</v>
      </c>
      <c r="S118" s="244" t="n">
        <v>3</v>
      </c>
      <c r="T118" s="244" t="n">
        <v>3</v>
      </c>
      <c r="U118" s="244" t="n">
        <v>3</v>
      </c>
      <c r="V118" s="244" t="n">
        <v>3</v>
      </c>
      <c r="W118" s="244" t="n">
        <v>3</v>
      </c>
      <c r="X118" s="244" t="n">
        <v>3</v>
      </c>
      <c r="Y118" s="244" t="n">
        <v>3</v>
      </c>
      <c r="Z118" s="244" t="n">
        <v>3</v>
      </c>
      <c r="AA118" s="244" t="n">
        <v>3</v>
      </c>
      <c r="AB118" s="244" t="n">
        <v>3</v>
      </c>
      <c r="AC118" s="244" t="n">
        <v>3</v>
      </c>
      <c r="AD118" s="244" t="n">
        <v>3</v>
      </c>
      <c r="AE118" s="244" t="n">
        <v>3</v>
      </c>
      <c r="AF118" s="244" t="n">
        <v>3</v>
      </c>
      <c r="AG118" s="244" t="n">
        <v>2</v>
      </c>
      <c r="AH118" s="244" t="n">
        <v>2</v>
      </c>
      <c r="AI118" s="244" t="n">
        <v>2</v>
      </c>
      <c r="AJ118" s="244" t="n">
        <v>2</v>
      </c>
      <c r="AK118" s="244" t="n">
        <v>2</v>
      </c>
      <c r="AL118" s="244" t="n">
        <v>2</v>
      </c>
      <c r="AM118" s="244" t="n">
        <v>2</v>
      </c>
      <c r="AN118" s="244" t="n">
        <v>2</v>
      </c>
      <c r="AO118" s="244" t="n">
        <v>2</v>
      </c>
      <c r="AP118" s="244" t="n">
        <v>2</v>
      </c>
      <c r="AQ118" s="244" t="n">
        <v>2</v>
      </c>
      <c r="AR118" s="244" t="n">
        <v>2</v>
      </c>
      <c r="AS118" s="244" t="n">
        <v>2</v>
      </c>
      <c r="AT118" s="244" t="n">
        <v>2</v>
      </c>
      <c r="AU118" s="244" t="n"/>
      <c r="AV118" s="244" t="n"/>
      <c r="AW118" s="244" t="n"/>
      <c r="AX118" s="244" t="n"/>
      <c r="AY118" s="244" t="n"/>
      <c r="AZ118" s="244" t="n"/>
      <c r="BA118" s="244" t="n"/>
      <c r="BB118" s="244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244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244" t="n"/>
      <c r="BZ118" s="244" t="n"/>
      <c r="CA118" s="244" t="n"/>
      <c r="CB118" s="244" t="n"/>
      <c r="CC118" s="244" t="n"/>
      <c r="CD118" s="244" t="n"/>
      <c r="CE118" s="244" t="n"/>
      <c r="CF118" s="244" t="n"/>
      <c r="CG118" s="244" t="n"/>
      <c r="CH118" s="244" t="n"/>
      <c r="CI118" s="244" t="n"/>
      <c r="CJ118" s="244" t="n"/>
      <c r="CK118" s="244" t="n"/>
      <c r="CL118" s="244" t="n"/>
      <c r="CM118" s="244" t="n"/>
      <c r="CN118" s="244" t="n"/>
      <c r="CO118" s="244" t="n"/>
      <c r="CP118" s="244" t="n"/>
      <c r="CQ118" s="244" t="n"/>
      <c r="CR118" s="323" t="n"/>
      <c r="CS118" s="244" t="n"/>
      <c r="CT118" s="244" t="n"/>
      <c r="CU118" s="244" t="n"/>
      <c r="CV118" s="244" t="n"/>
      <c r="CW118" s="244" t="n"/>
    </row>
    <row r="119" hidden="1" ht="13.15" customFormat="1" customHeight="1" s="315">
      <c r="A119" s="22" t="n"/>
      <c r="B119" s="398" t="n"/>
      <c r="C119" s="246" t="inlineStr">
        <is>
          <t>EE &amp; Spouse</t>
        </is>
      </c>
      <c r="D119" s="244" t="n"/>
      <c r="E119" s="445">
        <f>E53</f>
        <v/>
      </c>
      <c r="F119" s="396">
        <f>+F53</f>
        <v/>
      </c>
      <c r="G119" s="396">
        <f>E119-F119</f>
        <v/>
      </c>
      <c r="H119" s="397" t="n"/>
      <c r="I119" s="397" t="n"/>
      <c r="K119" s="244" t="n">
        <v>2</v>
      </c>
      <c r="L119" s="244" t="n">
        <v>2</v>
      </c>
      <c r="M119" s="244" t="n">
        <v>2</v>
      </c>
      <c r="N119" s="244" t="n">
        <v>2</v>
      </c>
      <c r="O119" s="244" t="n">
        <v>2</v>
      </c>
      <c r="P119" s="244" t="n">
        <v>2</v>
      </c>
      <c r="Q119" s="244" t="n">
        <v>2</v>
      </c>
      <c r="R119" s="244" t="n">
        <v>2</v>
      </c>
      <c r="S119" s="244" t="n">
        <v>1</v>
      </c>
      <c r="T119" s="244" t="n">
        <v>1</v>
      </c>
      <c r="U119" s="244" t="n">
        <v>1</v>
      </c>
      <c r="V119" s="244" t="n">
        <v>1</v>
      </c>
      <c r="W119" s="244" t="n">
        <v>0</v>
      </c>
      <c r="X119" s="244" t="n">
        <v>0</v>
      </c>
      <c r="Y119" s="244" t="n">
        <v>0</v>
      </c>
      <c r="Z119" s="244" t="n">
        <v>0</v>
      </c>
      <c r="AA119" s="244" t="n">
        <v>0</v>
      </c>
      <c r="AB119" s="244" t="n">
        <v>0</v>
      </c>
      <c r="AC119" s="244" t="n">
        <v>0</v>
      </c>
      <c r="AD119" s="244" t="n">
        <v>0</v>
      </c>
      <c r="AE119" s="244" t="n">
        <v>0</v>
      </c>
      <c r="AF119" s="244" t="n">
        <v>0</v>
      </c>
      <c r="AG119" s="244" t="n">
        <v>0</v>
      </c>
      <c r="AH119" s="244" t="n">
        <v>0</v>
      </c>
      <c r="AI119" s="244" t="n">
        <v>0</v>
      </c>
      <c r="AJ119" s="244" t="n">
        <v>0</v>
      </c>
      <c r="AK119" s="244" t="n">
        <v>0</v>
      </c>
      <c r="AL119" s="244" t="n">
        <v>0</v>
      </c>
      <c r="AM119" s="244" t="n">
        <v>0</v>
      </c>
      <c r="AN119" s="244" t="n">
        <v>0</v>
      </c>
      <c r="AO119" s="244" t="n">
        <v>0</v>
      </c>
      <c r="AP119" s="244" t="n">
        <v>0</v>
      </c>
      <c r="AQ119" s="244" t="n">
        <v>0</v>
      </c>
      <c r="AR119" s="244" t="n">
        <v>0</v>
      </c>
      <c r="AS119" s="244" t="n">
        <v>0</v>
      </c>
      <c r="AT119" s="244" t="n">
        <v>0</v>
      </c>
      <c r="AU119" s="244" t="n"/>
      <c r="AV119" s="244" t="n"/>
      <c r="AW119" s="244" t="n"/>
      <c r="AX119" s="244" t="n"/>
      <c r="AY119" s="244" t="n"/>
      <c r="AZ119" s="244" t="n"/>
      <c r="BA119" s="244" t="n"/>
      <c r="BB119" s="244" t="n"/>
      <c r="BC119" s="244" t="n"/>
      <c r="BD119" s="244" t="n"/>
      <c r="BE119" s="244" t="n"/>
      <c r="BF119" s="244" t="n"/>
      <c r="BG119" s="244" t="n"/>
      <c r="BH119" s="244" t="n"/>
      <c r="BI119" s="244" t="n"/>
      <c r="BJ119" s="244" t="n"/>
      <c r="BK119" s="244" t="n"/>
      <c r="BL119" s="244" t="n"/>
      <c r="BM119" s="244" t="n"/>
      <c r="BN119" s="244" t="n"/>
      <c r="BO119" s="244" t="n"/>
      <c r="BP119" s="244" t="n"/>
      <c r="BQ119" s="244" t="n"/>
      <c r="BR119" s="244" t="n"/>
      <c r="BS119" s="244" t="n"/>
      <c r="BT119" s="244" t="n"/>
      <c r="BU119" s="244" t="n"/>
      <c r="BV119" s="244" t="n"/>
      <c r="BW119" s="244" t="n"/>
      <c r="BX119" s="244" t="n"/>
      <c r="BY119" s="244" t="n"/>
      <c r="BZ119" s="244" t="n"/>
      <c r="CA119" s="244" t="n"/>
      <c r="CB119" s="244" t="n"/>
      <c r="CC119" s="244" t="n"/>
      <c r="CD119" s="244" t="n"/>
      <c r="CE119" s="244" t="n"/>
      <c r="CF119" s="244" t="n"/>
      <c r="CG119" s="244" t="n"/>
      <c r="CH119" s="244" t="n"/>
      <c r="CI119" s="244" t="n"/>
      <c r="CJ119" s="244" t="n"/>
      <c r="CK119" s="244" t="n"/>
      <c r="CL119" s="244" t="n"/>
      <c r="CM119" s="244" t="n"/>
      <c r="CN119" s="244" t="n"/>
      <c r="CO119" s="244" t="n"/>
      <c r="CP119" s="244" t="n"/>
      <c r="CQ119" s="244" t="n"/>
      <c r="CR119" s="323" t="n"/>
      <c r="CS119" s="244" t="n"/>
      <c r="CT119" s="244" t="n"/>
      <c r="CU119" s="244" t="n"/>
      <c r="CV119" s="244" t="n"/>
      <c r="CW119" s="244" t="n"/>
    </row>
    <row r="120" hidden="1" ht="13.15" customFormat="1" customHeight="1" s="315">
      <c r="A120" s="22" t="n"/>
      <c r="B120" s="398" t="n"/>
      <c r="C120" s="246" t="inlineStr">
        <is>
          <t>EE &amp; Child</t>
        </is>
      </c>
      <c r="D120" s="244" t="n"/>
      <c r="E120" s="445">
        <f>E54</f>
        <v/>
      </c>
      <c r="F120" s="396">
        <f>+F54</f>
        <v/>
      </c>
      <c r="G120" s="396">
        <f>E120-F120</f>
        <v/>
      </c>
      <c r="H120" s="397" t="n"/>
      <c r="I120" s="397" t="n"/>
      <c r="K120" s="244" t="n">
        <v>0</v>
      </c>
      <c r="L120" s="244" t="n">
        <v>0</v>
      </c>
      <c r="M120" s="244" t="n">
        <v>0</v>
      </c>
      <c r="N120" s="244" t="n">
        <v>0</v>
      </c>
      <c r="O120" s="244" t="n">
        <v>0</v>
      </c>
      <c r="P120" s="244" t="n">
        <v>0</v>
      </c>
      <c r="Q120" s="244" t="n">
        <v>0</v>
      </c>
      <c r="R120" s="244" t="n">
        <v>0</v>
      </c>
      <c r="S120" s="244" t="n">
        <v>0</v>
      </c>
      <c r="T120" s="244" t="n">
        <v>0</v>
      </c>
      <c r="U120" s="244" t="n">
        <v>0</v>
      </c>
      <c r="V120" s="244" t="n">
        <v>0</v>
      </c>
      <c r="W120" s="244" t="n">
        <v>0</v>
      </c>
      <c r="X120" s="244" t="n">
        <v>0</v>
      </c>
      <c r="Y120" s="244" t="n">
        <v>0</v>
      </c>
      <c r="Z120" s="244" t="n">
        <v>0</v>
      </c>
      <c r="AA120" s="244" t="n">
        <v>0</v>
      </c>
      <c r="AB120" s="244" t="n">
        <v>0</v>
      </c>
      <c r="AC120" s="244" t="n">
        <v>0</v>
      </c>
      <c r="AD120" s="244" t="n">
        <v>0</v>
      </c>
      <c r="AE120" s="244" t="n">
        <v>0</v>
      </c>
      <c r="AF120" s="244" t="n">
        <v>0</v>
      </c>
      <c r="AG120" s="244" t="n">
        <v>1</v>
      </c>
      <c r="AH120" s="244" t="n">
        <v>1</v>
      </c>
      <c r="AI120" s="244" t="n">
        <v>1</v>
      </c>
      <c r="AJ120" s="244" t="n">
        <v>1</v>
      </c>
      <c r="AK120" s="244" t="n">
        <v>1</v>
      </c>
      <c r="AL120" s="244" t="n">
        <v>1</v>
      </c>
      <c r="AM120" s="244" t="n">
        <v>1</v>
      </c>
      <c r="AN120" s="244" t="n">
        <v>1</v>
      </c>
      <c r="AO120" s="244" t="n">
        <v>1</v>
      </c>
      <c r="AP120" s="244" t="n">
        <v>1</v>
      </c>
      <c r="AQ120" s="244" t="n">
        <v>1</v>
      </c>
      <c r="AR120" s="244" t="n">
        <v>1</v>
      </c>
      <c r="AS120" s="244" t="n">
        <v>1</v>
      </c>
      <c r="AT120" s="244" t="n">
        <v>1</v>
      </c>
      <c r="AU120" s="244" t="n"/>
      <c r="AV120" s="244" t="n"/>
      <c r="AW120" s="244" t="n"/>
      <c r="AX120" s="244" t="n"/>
      <c r="AY120" s="244" t="n"/>
      <c r="AZ120" s="244" t="n"/>
      <c r="BA120" s="244" t="n"/>
      <c r="BB120" s="244" t="n"/>
      <c r="BC120" s="244" t="n"/>
      <c r="BD120" s="244" t="n"/>
      <c r="BE120" s="244" t="n"/>
      <c r="BF120" s="244" t="n"/>
      <c r="BG120" s="244" t="n"/>
      <c r="BH120" s="244" t="n"/>
      <c r="BI120" s="244" t="n"/>
      <c r="BJ120" s="244" t="n"/>
      <c r="BK120" s="244" t="n"/>
      <c r="BL120" s="244" t="n"/>
      <c r="BM120" s="244" t="n"/>
      <c r="BN120" s="244" t="n"/>
      <c r="BO120" s="244" t="n"/>
      <c r="BP120" s="244" t="n"/>
      <c r="BQ120" s="244" t="n"/>
      <c r="BR120" s="244" t="n"/>
      <c r="BS120" s="244" t="n"/>
      <c r="BT120" s="244" t="n"/>
      <c r="BU120" s="244" t="n"/>
      <c r="BV120" s="244" t="n"/>
      <c r="BW120" s="244" t="n"/>
      <c r="BX120" s="244" t="n"/>
      <c r="BY120" s="244" t="n"/>
      <c r="BZ120" s="244" t="n"/>
      <c r="CA120" s="244" t="n"/>
      <c r="CB120" s="244" t="n"/>
      <c r="CC120" s="244" t="n"/>
      <c r="CD120" s="244" t="n"/>
      <c r="CE120" s="244" t="n"/>
      <c r="CF120" s="244" t="n"/>
      <c r="CG120" s="244" t="n"/>
      <c r="CH120" s="244" t="n"/>
      <c r="CI120" s="244" t="n"/>
      <c r="CJ120" s="244" t="n"/>
      <c r="CK120" s="244" t="n"/>
      <c r="CL120" s="244" t="n"/>
      <c r="CM120" s="244" t="n"/>
      <c r="CN120" s="244" t="n"/>
      <c r="CO120" s="244" t="n"/>
      <c r="CP120" s="244" t="n"/>
      <c r="CQ120" s="244" t="n"/>
      <c r="CR120" s="323" t="n"/>
      <c r="CS120" s="244" t="n"/>
      <c r="CT120" s="244" t="n"/>
      <c r="CU120" s="244" t="n"/>
      <c r="CV120" s="244" t="n"/>
      <c r="CW120" s="244" t="n"/>
    </row>
    <row r="121" hidden="1" ht="13.15" customFormat="1" customHeight="1" s="315">
      <c r="A121" s="22" t="n"/>
      <c r="B121" s="398" t="n"/>
      <c r="C121" s="246" t="inlineStr">
        <is>
          <t>EE &amp; Children</t>
        </is>
      </c>
      <c r="D121" s="244" t="n"/>
      <c r="E121" s="445">
        <f>E55</f>
        <v/>
      </c>
      <c r="F121" s="396">
        <f>+F55</f>
        <v/>
      </c>
      <c r="G121" s="396">
        <f>E121-F121</f>
        <v/>
      </c>
      <c r="H121" s="397" t="n"/>
      <c r="I121" s="397" t="n"/>
      <c r="K121" s="244" t="n">
        <v>0</v>
      </c>
      <c r="L121" s="244" t="n">
        <v>0</v>
      </c>
      <c r="M121" s="244" t="n">
        <v>0</v>
      </c>
      <c r="N121" s="244" t="n">
        <v>0</v>
      </c>
      <c r="O121" s="244" t="n">
        <v>0</v>
      </c>
      <c r="P121" s="244" t="n">
        <v>0</v>
      </c>
      <c r="Q121" s="244" t="n">
        <v>0</v>
      </c>
      <c r="R121" s="244" t="n">
        <v>0</v>
      </c>
      <c r="S121" s="244" t="n">
        <v>0</v>
      </c>
      <c r="T121" s="244" t="n">
        <v>0</v>
      </c>
      <c r="U121" s="244" t="n">
        <v>0</v>
      </c>
      <c r="V121" s="244" t="n">
        <v>0</v>
      </c>
      <c r="W121" s="244" t="n">
        <v>0</v>
      </c>
      <c r="X121" s="244" t="n">
        <v>0</v>
      </c>
      <c r="Y121" s="244" t="n">
        <v>0</v>
      </c>
      <c r="Z121" s="244" t="n">
        <v>0</v>
      </c>
      <c r="AA121" s="244" t="n">
        <v>0</v>
      </c>
      <c r="AB121" s="244" t="n">
        <v>0</v>
      </c>
      <c r="AC121" s="244" t="n">
        <v>0</v>
      </c>
      <c r="AD121" s="244" t="n">
        <v>0</v>
      </c>
      <c r="AE121" s="244" t="n">
        <v>0</v>
      </c>
      <c r="AF121" s="244" t="n">
        <v>0</v>
      </c>
      <c r="AG121" s="244" t="n">
        <v>0</v>
      </c>
      <c r="AH121" s="244" t="n">
        <v>0</v>
      </c>
      <c r="AI121" s="244" t="n">
        <v>0</v>
      </c>
      <c r="AJ121" s="244" t="n">
        <v>0</v>
      </c>
      <c r="AK121" s="244" t="n">
        <v>0</v>
      </c>
      <c r="AL121" s="244" t="n">
        <v>0</v>
      </c>
      <c r="AM121" s="244" t="n">
        <v>0</v>
      </c>
      <c r="AN121" s="244" t="n">
        <v>0</v>
      </c>
      <c r="AO121" s="244" t="n">
        <v>0</v>
      </c>
      <c r="AP121" s="244" t="n">
        <v>0</v>
      </c>
      <c r="AQ121" s="244" t="n">
        <v>0</v>
      </c>
      <c r="AR121" s="244" t="n">
        <v>0</v>
      </c>
      <c r="AS121" s="244" t="n">
        <v>0</v>
      </c>
      <c r="AT121" s="244" t="n">
        <v>0</v>
      </c>
      <c r="AU121" s="244" t="n"/>
      <c r="AV121" s="244" t="n"/>
      <c r="AW121" s="244" t="n"/>
      <c r="AX121" s="244" t="n"/>
      <c r="AY121" s="244" t="n"/>
      <c r="AZ121" s="244" t="n"/>
      <c r="BA121" s="244" t="n"/>
      <c r="BB121" s="244" t="n"/>
      <c r="BC121" s="244" t="n"/>
      <c r="BD121" s="244" t="n"/>
      <c r="BE121" s="244" t="n"/>
      <c r="BF121" s="244" t="n"/>
      <c r="BG121" s="244" t="n"/>
      <c r="BH121" s="244" t="n"/>
      <c r="BI121" s="244" t="n"/>
      <c r="BJ121" s="244" t="n"/>
      <c r="BK121" s="244" t="n"/>
      <c r="BL121" s="244" t="n"/>
      <c r="BM121" s="244" t="n"/>
      <c r="BN121" s="244" t="n"/>
      <c r="BO121" s="244" t="n"/>
      <c r="BP121" s="244" t="n"/>
      <c r="BQ121" s="244" t="n"/>
      <c r="BR121" s="244" t="n"/>
      <c r="BS121" s="244" t="n"/>
      <c r="BT121" s="244" t="n"/>
      <c r="BU121" s="244" t="n"/>
      <c r="BV121" s="244" t="n"/>
      <c r="BW121" s="244" t="n"/>
      <c r="BX121" s="244" t="n"/>
      <c r="BY121" s="244" t="n"/>
      <c r="BZ121" s="244" t="n"/>
      <c r="CA121" s="244" t="n"/>
      <c r="CB121" s="244" t="n"/>
      <c r="CC121" s="244" t="n"/>
      <c r="CD121" s="244" t="n"/>
      <c r="CE121" s="244" t="n"/>
      <c r="CF121" s="244" t="n"/>
      <c r="CG121" s="244" t="n"/>
      <c r="CH121" s="244" t="n"/>
      <c r="CI121" s="244" t="n"/>
      <c r="CJ121" s="244" t="n"/>
      <c r="CK121" s="244" t="n"/>
      <c r="CL121" s="244" t="n"/>
      <c r="CM121" s="244" t="n"/>
      <c r="CN121" s="244" t="n"/>
      <c r="CO121" s="244" t="n"/>
      <c r="CP121" s="244" t="n"/>
      <c r="CQ121" s="244" t="n"/>
      <c r="CR121" s="323" t="n"/>
      <c r="CS121" s="244" t="n"/>
      <c r="CT121" s="244" t="n"/>
      <c r="CU121" s="244" t="n"/>
      <c r="CV121" s="244" t="n"/>
      <c r="CW121" s="244" t="n"/>
    </row>
    <row r="122" hidden="1" ht="13.15" customFormat="1" customHeight="1" s="315">
      <c r="A122" s="20" t="n"/>
      <c r="B122" s="398" t="n"/>
      <c r="C122" s="246" t="inlineStr">
        <is>
          <t>EE &amp; Family</t>
        </is>
      </c>
      <c r="D122" s="245" t="n"/>
      <c r="E122" s="463">
        <f>E56</f>
        <v/>
      </c>
      <c r="F122" s="400">
        <f>+F56</f>
        <v/>
      </c>
      <c r="G122" s="400">
        <f>E122-F122</f>
        <v/>
      </c>
      <c r="H122" s="408" t="n"/>
      <c r="I122" s="408" t="n"/>
      <c r="K122" s="245" t="n">
        <v>1</v>
      </c>
      <c r="L122" s="245" t="n">
        <v>1</v>
      </c>
      <c r="M122" s="245" t="n">
        <v>1</v>
      </c>
      <c r="N122" s="245" t="n">
        <v>1</v>
      </c>
      <c r="O122" s="245" t="n">
        <v>1</v>
      </c>
      <c r="P122" s="245" t="n">
        <v>1</v>
      </c>
      <c r="Q122" s="245" t="n">
        <v>1</v>
      </c>
      <c r="R122" s="245" t="n">
        <v>1</v>
      </c>
      <c r="S122" s="245" t="n">
        <v>1</v>
      </c>
      <c r="T122" s="245" t="n">
        <v>1</v>
      </c>
      <c r="U122" s="245" t="n">
        <v>1</v>
      </c>
      <c r="V122" s="245" t="n">
        <v>1</v>
      </c>
      <c r="W122" s="245" t="n">
        <v>1</v>
      </c>
      <c r="X122" s="245" t="n">
        <v>1</v>
      </c>
      <c r="Y122" s="245" t="n">
        <v>1</v>
      </c>
      <c r="Z122" s="245" t="n">
        <v>1</v>
      </c>
      <c r="AA122" s="245" t="n">
        <v>1</v>
      </c>
      <c r="AB122" s="245" t="n">
        <v>1</v>
      </c>
      <c r="AC122" s="245" t="n">
        <v>1</v>
      </c>
      <c r="AD122" s="245" t="n">
        <v>1</v>
      </c>
      <c r="AE122" s="245" t="n">
        <v>1</v>
      </c>
      <c r="AF122" s="245" t="n">
        <v>1</v>
      </c>
      <c r="AG122" s="245" t="n">
        <v>1</v>
      </c>
      <c r="AH122" s="245" t="n">
        <v>1</v>
      </c>
      <c r="AI122" s="245" t="n">
        <v>1</v>
      </c>
      <c r="AJ122" s="245" t="n">
        <v>1</v>
      </c>
      <c r="AK122" s="245" t="n">
        <v>1</v>
      </c>
      <c r="AL122" s="245" t="n">
        <v>1</v>
      </c>
      <c r="AM122" s="245" t="n">
        <v>1</v>
      </c>
      <c r="AN122" s="245" t="n">
        <v>1</v>
      </c>
      <c r="AO122" s="245" t="n">
        <v>1</v>
      </c>
      <c r="AP122" s="245" t="n">
        <v>1</v>
      </c>
      <c r="AQ122" s="245" t="n">
        <v>1</v>
      </c>
      <c r="AR122" s="245" t="n">
        <v>1</v>
      </c>
      <c r="AS122" s="245" t="n">
        <v>1</v>
      </c>
      <c r="AT122" s="245" t="n">
        <v>0</v>
      </c>
      <c r="AU122" s="245" t="n"/>
      <c r="AV122" s="245" t="n"/>
      <c r="AW122" s="245" t="n"/>
      <c r="AX122" s="245" t="n"/>
      <c r="AY122" s="245" t="n"/>
      <c r="AZ122" s="245" t="n"/>
      <c r="BA122" s="245" t="n"/>
      <c r="BB122" s="245" t="n"/>
      <c r="BC122" s="245" t="n"/>
      <c r="BD122" s="245" t="n"/>
      <c r="BE122" s="245" t="n"/>
      <c r="BF122" s="245" t="n"/>
      <c r="BG122" s="245" t="n"/>
      <c r="BH122" s="245" t="n"/>
      <c r="BI122" s="245" t="n"/>
      <c r="BJ122" s="245" t="n"/>
      <c r="BK122" s="245" t="n"/>
      <c r="BL122" s="245" t="n"/>
      <c r="BM122" s="245" t="n"/>
      <c r="BN122" s="245" t="n"/>
      <c r="BO122" s="245" t="n"/>
      <c r="BP122" s="245" t="n"/>
      <c r="BQ122" s="245" t="n"/>
      <c r="BR122" s="245" t="n"/>
      <c r="BS122" s="245" t="n"/>
      <c r="BT122" s="245" t="n"/>
      <c r="BU122" s="245" t="n"/>
      <c r="BV122" s="245" t="n"/>
      <c r="BW122" s="245" t="n"/>
      <c r="BX122" s="245" t="n"/>
      <c r="BY122" s="245" t="n"/>
      <c r="BZ122" s="245" t="n"/>
      <c r="CA122" s="245" t="n"/>
      <c r="CB122" s="245" t="n"/>
      <c r="CC122" s="245" t="n"/>
      <c r="CD122" s="245" t="n"/>
      <c r="CE122" s="245" t="n"/>
      <c r="CF122" s="245" t="n"/>
      <c r="CG122" s="245" t="n"/>
      <c r="CH122" s="245" t="n"/>
      <c r="CI122" s="245" t="n"/>
      <c r="CJ122" s="245" t="n"/>
      <c r="CK122" s="245" t="n"/>
      <c r="CL122" s="245" t="n"/>
      <c r="CM122" s="245" t="n"/>
      <c r="CN122" s="245" t="n"/>
      <c r="CO122" s="245" t="n"/>
      <c r="CP122" s="245" t="n"/>
      <c r="CQ122" s="245" t="n"/>
      <c r="CR122" s="324" t="n"/>
      <c r="CS122" s="245" t="n"/>
      <c r="CT122" s="245" t="n"/>
      <c r="CU122" s="245" t="n"/>
      <c r="CV122" s="245" t="n"/>
      <c r="CW122" s="245" t="n"/>
    </row>
    <row r="123" hidden="1" ht="13.15" customFormat="1" customHeight="1" s="315">
      <c r="A123" s="20" t="n"/>
      <c r="B123" s="398" t="n"/>
      <c r="C123" s="69" t="inlineStr">
        <is>
          <t>Estimated Monthly Premium</t>
        </is>
      </c>
      <c r="D123" s="94">
        <f>SUM(D118:D122)</f>
        <v/>
      </c>
      <c r="E123" s="430">
        <f>SUMPRODUCT(E118:E122,$D118:$D122)</f>
        <v/>
      </c>
      <c r="F123" s="401">
        <f>SUMPRODUCT(F118:F122,$D118:$D122)</f>
        <v/>
      </c>
      <c r="G123" s="401">
        <f>SUMPRODUCT(G118:G122,$D118:$D122)</f>
        <v/>
      </c>
      <c r="H123" s="402" t="n"/>
      <c r="I123" s="402" t="n"/>
      <c r="K123" s="94">
        <f>SUM(K118:K122)</f>
        <v/>
      </c>
      <c r="L123" s="94">
        <f>SUM(L118:L122)</f>
        <v/>
      </c>
      <c r="M123" s="94">
        <f>SUM(M118:M122)</f>
        <v/>
      </c>
      <c r="N123" s="94">
        <f>SUM(N118:N122)</f>
        <v/>
      </c>
      <c r="O123" s="94">
        <f>SUM(O118:O122)</f>
        <v/>
      </c>
      <c r="P123" s="94">
        <f>SUM(P118:P122)</f>
        <v/>
      </c>
      <c r="Q123" s="94">
        <f>SUM(Q118:Q122)</f>
        <v/>
      </c>
      <c r="R123" s="94">
        <f>SUM(R118:R122)</f>
        <v/>
      </c>
      <c r="S123" s="94">
        <f>SUM(S118:S122)</f>
        <v/>
      </c>
      <c r="T123" s="94">
        <f>SUM(T118:T122)</f>
        <v/>
      </c>
      <c r="U123" s="94">
        <f>SUM(U118:U122)</f>
        <v/>
      </c>
      <c r="V123" s="94">
        <f>SUM(V118:V122)</f>
        <v/>
      </c>
      <c r="W123" s="94">
        <f>SUM(W118:W122)</f>
        <v/>
      </c>
      <c r="X123" s="94">
        <f>SUM(X118:X122)</f>
        <v/>
      </c>
      <c r="Y123" s="94">
        <f>SUM(Y118:Y122)</f>
        <v/>
      </c>
      <c r="Z123" s="94">
        <f>SUM(Z118:Z122)</f>
        <v/>
      </c>
      <c r="AA123" s="94">
        <f>SUM(AA118:AA122)</f>
        <v/>
      </c>
      <c r="AB123" s="94">
        <f>SUM(AB118:AB122)</f>
        <v/>
      </c>
      <c r="AC123" s="94">
        <f>SUM(AC118:AC122)</f>
        <v/>
      </c>
      <c r="AD123" s="94">
        <f>SUM(AD118:AD122)</f>
        <v/>
      </c>
      <c r="AE123" s="94">
        <f>SUM(AE118:AE122)</f>
        <v/>
      </c>
      <c r="AF123" s="94">
        <f>SUM(AF118:AF122)</f>
        <v/>
      </c>
      <c r="AG123" s="94">
        <f>SUM(AG118:AG122)</f>
        <v/>
      </c>
      <c r="AH123" s="94">
        <f>SUM(AH118:AH122)</f>
        <v/>
      </c>
      <c r="AI123" s="94">
        <f>SUM(AI118:AI122)</f>
        <v/>
      </c>
      <c r="AJ123" s="94">
        <f>SUM(AJ118:AJ122)</f>
        <v/>
      </c>
      <c r="AK123" s="94">
        <f>SUM(AK118:AK122)</f>
        <v/>
      </c>
      <c r="AL123" s="94">
        <f>SUM(AL118:AL122)</f>
        <v/>
      </c>
      <c r="AM123" s="94">
        <f>SUM(AM118:AM122)</f>
        <v/>
      </c>
      <c r="AN123" s="94">
        <f>SUM(AN118:AN122)</f>
        <v/>
      </c>
      <c r="AO123" s="94">
        <f>SUM(AO118:AO122)</f>
        <v/>
      </c>
      <c r="AP123" s="94">
        <f>SUM(AP118:AP122)</f>
        <v/>
      </c>
      <c r="AQ123" s="94">
        <f>SUM(AQ118:AQ122)</f>
        <v/>
      </c>
      <c r="AR123" s="94">
        <f>SUM(AR118:AR122)</f>
        <v/>
      </c>
      <c r="AS123" s="94">
        <f>SUM(AS118:AS122)</f>
        <v/>
      </c>
      <c r="AT123" s="94">
        <f>SUM(AT118:AT122)</f>
        <v/>
      </c>
      <c r="AU123" s="94">
        <f>SUM(AU118:AU122)</f>
        <v/>
      </c>
      <c r="AV123" s="94">
        <f>SUM(AV118:AV122)</f>
        <v/>
      </c>
      <c r="AW123" s="94">
        <f>SUM(AW118:AW122)</f>
        <v/>
      </c>
      <c r="AX123" s="94">
        <f>SUM(AX118:AX122)</f>
        <v/>
      </c>
      <c r="AY123" s="94">
        <f>SUM(AY118:AY122)</f>
        <v/>
      </c>
      <c r="AZ123" s="94">
        <f>SUM(AZ118:AZ122)</f>
        <v/>
      </c>
      <c r="BA123" s="94">
        <f>SUM(BA118:BA122)</f>
        <v/>
      </c>
      <c r="BB123" s="94">
        <f>SUM(BB118:BB122)</f>
        <v/>
      </c>
      <c r="BC123" s="94">
        <f>SUM(BC118:BC122)</f>
        <v/>
      </c>
      <c r="BD123" s="94">
        <f>SUM(BD118:BD122)</f>
        <v/>
      </c>
      <c r="BE123" s="94">
        <f>SUM(BE118:BE122)</f>
        <v/>
      </c>
      <c r="BF123" s="94">
        <f>SUM(BF118:BF122)</f>
        <v/>
      </c>
      <c r="BG123" s="94">
        <f>SUM(BG118:BG122)</f>
        <v/>
      </c>
      <c r="BH123" s="94">
        <f>SUM(BH118:BH122)</f>
        <v/>
      </c>
      <c r="BI123" s="94">
        <f>SUM(BI118:BI122)</f>
        <v/>
      </c>
      <c r="BJ123" s="94">
        <f>SUM(BJ118:BJ122)</f>
        <v/>
      </c>
      <c r="BK123" s="94">
        <f>SUM(BK118:BK122)</f>
        <v/>
      </c>
      <c r="BL123" s="94">
        <f>SUM(BL118:BL122)</f>
        <v/>
      </c>
      <c r="BM123" s="94">
        <f>SUM(BM118:BM122)</f>
        <v/>
      </c>
      <c r="BN123" s="94">
        <f>SUM(BN118:BN122)</f>
        <v/>
      </c>
      <c r="BO123" s="94">
        <f>SUM(BO118:BO122)</f>
        <v/>
      </c>
      <c r="BP123" s="94">
        <f>SUM(BP118:BP122)</f>
        <v/>
      </c>
      <c r="BQ123" s="94">
        <f>SUM(BQ118:BQ122)</f>
        <v/>
      </c>
      <c r="BR123" s="94">
        <f>SUM(BR118:BR122)</f>
        <v/>
      </c>
      <c r="BS123" s="94">
        <f>SUM(BS118:BS122)</f>
        <v/>
      </c>
      <c r="BT123" s="94">
        <f>SUM(BT118:BT122)</f>
        <v/>
      </c>
      <c r="BU123" s="94">
        <f>SUM(BU118:BU122)</f>
        <v/>
      </c>
      <c r="BV123" s="94">
        <f>SUM(BV118:BV122)</f>
        <v/>
      </c>
      <c r="BW123" s="94">
        <f>SUM(BW118:BW122)</f>
        <v/>
      </c>
      <c r="BX123" s="94">
        <f>SUM(BX118:BX122)</f>
        <v/>
      </c>
      <c r="BY123" s="94">
        <f>SUM(BY118:BY122)</f>
        <v/>
      </c>
      <c r="BZ123" s="94">
        <f>SUM(BZ118:BZ122)</f>
        <v/>
      </c>
      <c r="CA123" s="94">
        <f>SUM(CA118:CA122)</f>
        <v/>
      </c>
      <c r="CB123" s="94">
        <f>SUM(CB118:CB122)</f>
        <v/>
      </c>
      <c r="CC123" s="94">
        <f>SUM(CC118:CC122)</f>
        <v/>
      </c>
      <c r="CD123" s="94">
        <f>SUM(CD118:CD122)</f>
        <v/>
      </c>
      <c r="CE123" s="94">
        <f>SUM(CE118:CE122)</f>
        <v/>
      </c>
      <c r="CF123" s="94">
        <f>SUM(CF118:CF122)</f>
        <v/>
      </c>
      <c r="CG123" s="94">
        <f>SUM(CG118:CG122)</f>
        <v/>
      </c>
      <c r="CH123" s="94">
        <f>SUM(CH118:CH122)</f>
        <v/>
      </c>
      <c r="CI123" s="94">
        <f>SUM(CI118:CI122)</f>
        <v/>
      </c>
      <c r="CJ123" s="94">
        <f>SUM(CJ118:CJ122)</f>
        <v/>
      </c>
      <c r="CK123" s="94">
        <f>SUM(CK118:CK122)</f>
        <v/>
      </c>
      <c r="CL123" s="94">
        <f>SUM(CL118:CL122)</f>
        <v/>
      </c>
      <c r="CM123" s="94">
        <f>SUM(CM118:CM122)</f>
        <v/>
      </c>
      <c r="CN123" s="94">
        <f>SUM(CN118:CN122)</f>
        <v/>
      </c>
      <c r="CO123" s="94">
        <f>SUM(CO118:CO122)</f>
        <v/>
      </c>
      <c r="CP123" s="94">
        <f>SUM(CP118:CP122)</f>
        <v/>
      </c>
      <c r="CQ123" s="94">
        <f>SUM(CQ118:CQ122)</f>
        <v/>
      </c>
      <c r="CR123" s="94" t="n">
        <v>0</v>
      </c>
      <c r="CS123" s="94">
        <f>SUM(CS118:CS122)</f>
        <v/>
      </c>
      <c r="CT123" s="94">
        <f>SUM(CT118:CT122)</f>
        <v/>
      </c>
      <c r="CU123" s="94">
        <f>SUM(CU118:CU122)</f>
        <v/>
      </c>
      <c r="CV123" s="94">
        <f>SUM(CV118:CV122)</f>
        <v/>
      </c>
      <c r="CW123" s="94">
        <f>SUM(CW118:CW122)</f>
        <v/>
      </c>
    </row>
    <row r="124" hidden="1" ht="13.15" customFormat="1" customHeight="1" s="315">
      <c r="A124" s="20" t="n"/>
      <c r="B124" s="398" t="n"/>
      <c r="C124" s="12" t="n"/>
      <c r="D124" s="112" t="n"/>
      <c r="E124" s="403" t="n"/>
      <c r="F124" s="403" t="n"/>
      <c r="G124" s="403" t="n"/>
      <c r="H124" s="404" t="n"/>
      <c r="I124" s="404" t="n"/>
      <c r="J124" s="464" t="n"/>
      <c r="K124" s="112" t="n"/>
      <c r="L124" s="112" t="n"/>
      <c r="M124" s="112" t="n"/>
      <c r="N124" s="112" t="n"/>
      <c r="O124" s="112" t="n"/>
      <c r="P124" s="112" t="n"/>
      <c r="Q124" s="112" t="n"/>
      <c r="R124" s="112" t="n"/>
      <c r="S124" s="112" t="n"/>
      <c r="T124" s="112" t="n"/>
      <c r="U124" s="112" t="n"/>
      <c r="V124" s="112" t="n"/>
      <c r="W124" s="112" t="n"/>
      <c r="X124" s="112" t="n"/>
      <c r="Y124" s="112" t="n"/>
      <c r="Z124" s="112" t="n"/>
      <c r="AA124" s="112" t="n"/>
      <c r="AB124" s="112" t="n"/>
      <c r="AC124" s="112" t="n"/>
      <c r="AD124" s="112" t="n"/>
      <c r="AE124" s="112" t="n"/>
      <c r="AF124" s="112" t="n"/>
      <c r="AG124" s="112" t="n"/>
      <c r="AH124" s="112" t="n"/>
      <c r="AI124" s="112" t="n"/>
      <c r="AJ124" s="112" t="n"/>
      <c r="AK124" s="112" t="n"/>
      <c r="AL124" s="112" t="n"/>
      <c r="AM124" s="112" t="n"/>
      <c r="AN124" s="112" t="n"/>
      <c r="AO124" s="112" t="n"/>
      <c r="AP124" s="112" t="n"/>
      <c r="AQ124" s="112" t="n"/>
      <c r="AR124" s="112" t="n"/>
      <c r="AS124" s="112" t="n"/>
      <c r="AT124" s="112" t="n"/>
      <c r="AU124" s="112" t="n"/>
      <c r="AV124" s="112" t="n"/>
      <c r="AW124" s="112" t="n"/>
      <c r="AX124" s="112" t="n"/>
      <c r="AY124" s="112" t="n"/>
      <c r="AZ124" s="112" t="n"/>
      <c r="BA124" s="112" t="n"/>
      <c r="BB124" s="112" t="n"/>
      <c r="BC124" s="112" t="n"/>
      <c r="BD124" s="112" t="n"/>
      <c r="BE124" s="112" t="n"/>
      <c r="BF124" s="112" t="n"/>
      <c r="BG124" s="112" t="n"/>
      <c r="BH124" s="112" t="n"/>
      <c r="BI124" s="112" t="n"/>
      <c r="BJ124" s="112" t="n"/>
      <c r="BK124" s="112" t="n"/>
      <c r="BL124" s="112" t="n"/>
      <c r="BM124" s="112" t="n"/>
      <c r="BN124" s="112" t="n"/>
      <c r="BO124" s="112" t="n"/>
      <c r="BP124" s="112" t="n"/>
      <c r="BQ124" s="112" t="n"/>
      <c r="BR124" s="112" t="n"/>
      <c r="BS124" s="112" t="n"/>
      <c r="BT124" s="112" t="n"/>
      <c r="BU124" s="112" t="n"/>
      <c r="BV124" s="112" t="n"/>
      <c r="BW124" s="112" t="n"/>
      <c r="BX124" s="112" t="n"/>
      <c r="BY124" s="112" t="n"/>
      <c r="BZ124" s="112" t="n"/>
      <c r="CA124" s="112" t="n"/>
      <c r="CB124" s="112" t="n"/>
      <c r="CC124" s="112" t="n"/>
      <c r="CD124" s="112" t="n"/>
      <c r="CE124" s="112" t="n"/>
      <c r="CF124" s="112" t="n"/>
      <c r="CG124" s="112" t="n"/>
      <c r="CH124" s="112" t="n"/>
      <c r="CI124" s="112" t="n"/>
      <c r="CJ124" s="112" t="n"/>
      <c r="CK124" s="112" t="n"/>
      <c r="CL124" s="112" t="n"/>
      <c r="CM124" s="112" t="n"/>
      <c r="CN124" s="112" t="n"/>
      <c r="CO124" s="112" t="n"/>
      <c r="CP124" s="112" t="n"/>
      <c r="CQ124" s="112" t="n"/>
      <c r="CR124" s="112" t="n"/>
      <c r="CS124" s="112" t="n"/>
      <c r="CT124" s="112" t="n"/>
      <c r="CU124" s="112" t="n"/>
      <c r="CV124" s="112" t="n"/>
      <c r="CW124" s="112" t="n"/>
    </row>
    <row r="125" ht="13.15" customFormat="1" customHeight="1" s="315">
      <c r="A125" s="64" t="inlineStr">
        <is>
          <t xml:space="preserve">PRIME VALUE PLAN (Self-Insured) </t>
        </is>
      </c>
      <c r="B125" s="394">
        <f>B17</f>
        <v/>
      </c>
      <c r="C125" s="246" t="inlineStr">
        <is>
          <t>EE</t>
        </is>
      </c>
      <c r="D125" s="299" t="n">
        <v>22</v>
      </c>
      <c r="E125" s="445">
        <f>E59</f>
        <v/>
      </c>
      <c r="F125" s="396">
        <f>+F59</f>
        <v/>
      </c>
      <c r="G125" s="396">
        <f>+G59</f>
        <v/>
      </c>
      <c r="H125" s="446" t="n"/>
      <c r="I125" s="446" t="n"/>
      <c r="J125" s="402" t="n"/>
      <c r="K125" s="299" t="n">
        <v>8</v>
      </c>
      <c r="L125" s="299" t="n">
        <v>8</v>
      </c>
      <c r="M125" s="299" t="n">
        <v>7</v>
      </c>
      <c r="N125" s="299" t="n">
        <v>7</v>
      </c>
      <c r="O125" s="299" t="n">
        <v>7</v>
      </c>
      <c r="P125" s="299" t="n">
        <v>7</v>
      </c>
      <c r="Q125" s="299" t="n">
        <v>6</v>
      </c>
      <c r="R125" s="299" t="n">
        <v>7</v>
      </c>
      <c r="S125" s="299" t="n">
        <v>7</v>
      </c>
      <c r="T125" s="299" t="n">
        <v>6</v>
      </c>
      <c r="U125" s="299" t="n">
        <v>6</v>
      </c>
      <c r="V125" s="299" t="n">
        <v>6</v>
      </c>
      <c r="W125" s="299" t="n">
        <v>7</v>
      </c>
      <c r="X125" s="299" t="n">
        <v>7</v>
      </c>
      <c r="Y125" s="299" t="n">
        <v>7</v>
      </c>
      <c r="Z125" s="299" t="n">
        <v>7</v>
      </c>
      <c r="AA125" s="299" t="n">
        <v>6</v>
      </c>
      <c r="AB125" s="299" t="n">
        <v>6</v>
      </c>
      <c r="AC125" s="299" t="n">
        <v>5</v>
      </c>
      <c r="AD125" s="299" t="n">
        <v>5</v>
      </c>
      <c r="AE125" s="299" t="n">
        <v>5</v>
      </c>
      <c r="AF125" s="299" t="n">
        <v>5</v>
      </c>
      <c r="AG125" s="299" t="n">
        <v>5</v>
      </c>
      <c r="AH125" s="299" t="n">
        <v>5</v>
      </c>
      <c r="AI125" s="299" t="n">
        <v>8</v>
      </c>
      <c r="AJ125" s="299" t="n">
        <v>8</v>
      </c>
      <c r="AK125" s="299" t="n">
        <v>8</v>
      </c>
      <c r="AL125" s="299" t="n">
        <v>7</v>
      </c>
      <c r="AM125" s="299" t="n">
        <v>8</v>
      </c>
      <c r="AN125" s="299" t="n">
        <v>9</v>
      </c>
      <c r="AO125" s="299" t="n">
        <v>9</v>
      </c>
      <c r="AP125" s="299" t="n">
        <v>9</v>
      </c>
      <c r="AQ125" s="299" t="n">
        <v>9</v>
      </c>
      <c r="AR125" s="299" t="n">
        <v>8</v>
      </c>
      <c r="AS125" s="299" t="n">
        <v>8</v>
      </c>
      <c r="AT125" s="299" t="n">
        <v>7</v>
      </c>
      <c r="AU125" s="299" t="n">
        <v>11</v>
      </c>
      <c r="AV125" s="299" t="n">
        <v>11</v>
      </c>
      <c r="AW125" s="299" t="n">
        <v>11</v>
      </c>
      <c r="AX125" s="299" t="n">
        <v>12</v>
      </c>
      <c r="AY125" s="299" t="n">
        <v>12</v>
      </c>
      <c r="AZ125" s="299" t="n">
        <v>10</v>
      </c>
      <c r="BA125" s="299" t="n">
        <v>9</v>
      </c>
      <c r="BB125" s="299" t="n">
        <v>9</v>
      </c>
      <c r="BC125" s="299" t="n">
        <v>9</v>
      </c>
      <c r="BD125" s="299" t="n">
        <v>9</v>
      </c>
      <c r="BE125" s="299" t="n">
        <v>10</v>
      </c>
      <c r="BF125" s="299" t="n">
        <v>10</v>
      </c>
      <c r="BG125" s="299" t="n">
        <v>11</v>
      </c>
      <c r="BH125" s="299" t="n">
        <v>13</v>
      </c>
      <c r="BI125" s="299" t="n">
        <v>12</v>
      </c>
      <c r="BJ125" s="299" t="n">
        <v>12</v>
      </c>
      <c r="BK125" s="299" t="n">
        <v>13</v>
      </c>
      <c r="BL125" s="299" t="n">
        <v>14</v>
      </c>
      <c r="BM125" s="299" t="n">
        <v>14</v>
      </c>
      <c r="BN125" s="299" t="n">
        <v>16</v>
      </c>
      <c r="BO125" s="299" t="n">
        <v>14</v>
      </c>
      <c r="BP125" s="299" t="n">
        <v>14</v>
      </c>
      <c r="BQ125" s="299" t="n">
        <v>14</v>
      </c>
      <c r="BR125" s="299" t="n">
        <v>13</v>
      </c>
      <c r="BS125" s="299" t="n">
        <v>16</v>
      </c>
      <c r="BT125" s="299" t="n">
        <v>17</v>
      </c>
      <c r="BU125" s="299" t="n">
        <v>16</v>
      </c>
      <c r="BV125" s="299" t="n">
        <v>17</v>
      </c>
      <c r="BW125" s="299" t="n">
        <v>18</v>
      </c>
      <c r="BX125" s="299" t="n">
        <v>20</v>
      </c>
      <c r="BY125" s="299" t="n">
        <v>19</v>
      </c>
      <c r="BZ125" s="299" t="n">
        <v>20</v>
      </c>
      <c r="CA125" s="299" t="n">
        <v>19</v>
      </c>
      <c r="CB125" s="299" t="n">
        <v>18</v>
      </c>
      <c r="CC125" s="299" t="n">
        <v>20</v>
      </c>
      <c r="CD125" s="299" t="n">
        <v>19</v>
      </c>
      <c r="CE125" s="299" t="n">
        <v>19</v>
      </c>
      <c r="CF125" s="299" t="n">
        <v>19</v>
      </c>
      <c r="CG125" s="299" t="n">
        <v>18</v>
      </c>
      <c r="CH125" s="299" t="n">
        <v>21</v>
      </c>
      <c r="CI125" s="299" t="n">
        <v>21</v>
      </c>
      <c r="CJ125" s="299" t="n">
        <v>22</v>
      </c>
      <c r="CK125" s="299" t="n">
        <v>20</v>
      </c>
      <c r="CL125" s="299" t="n">
        <v>20</v>
      </c>
      <c r="CM125" s="299" t="n">
        <v>20</v>
      </c>
      <c r="CN125" s="299" t="n">
        <v>18</v>
      </c>
      <c r="CO125" s="299" t="n">
        <v>19</v>
      </c>
      <c r="CP125" s="299" t="n">
        <v>18</v>
      </c>
      <c r="CQ125" s="299" t="n">
        <v>22</v>
      </c>
      <c r="CR125" s="325" t="n">
        <v>21</v>
      </c>
      <c r="CS125" s="299" t="n">
        <v>21</v>
      </c>
      <c r="CT125" s="299" t="n">
        <v>21</v>
      </c>
      <c r="CU125" s="299" t="n">
        <v>19</v>
      </c>
      <c r="CV125" s="299" t="n">
        <v>21</v>
      </c>
      <c r="CW125" s="299" t="n">
        <v>22</v>
      </c>
    </row>
    <row r="126" ht="13.15" customFormat="1" customHeight="1" s="315">
      <c r="A126" s="22" t="n"/>
      <c r="B126" s="398" t="n"/>
      <c r="C126" s="246" t="inlineStr">
        <is>
          <t>EE &amp; Spouse</t>
        </is>
      </c>
      <c r="D126" s="299" t="n">
        <v>2</v>
      </c>
      <c r="E126" s="445">
        <f>E60</f>
        <v/>
      </c>
      <c r="F126" s="396">
        <f>+F60</f>
        <v/>
      </c>
      <c r="G126" s="396">
        <f>+G60</f>
        <v/>
      </c>
      <c r="H126" s="397" t="n"/>
      <c r="I126" s="397" t="n"/>
      <c r="J126" s="464" t="n"/>
      <c r="K126" s="299" t="n">
        <v>1</v>
      </c>
      <c r="L126" s="299" t="n">
        <v>0</v>
      </c>
      <c r="M126" s="299" t="n">
        <v>0</v>
      </c>
      <c r="N126" s="299" t="n">
        <v>0</v>
      </c>
      <c r="O126" s="299" t="n">
        <v>0</v>
      </c>
      <c r="P126" s="299" t="n">
        <v>0</v>
      </c>
      <c r="Q126" s="299" t="n">
        <v>0</v>
      </c>
      <c r="R126" s="299" t="n">
        <v>0</v>
      </c>
      <c r="S126" s="299" t="n">
        <v>0</v>
      </c>
      <c r="T126" s="299" t="n">
        <v>0</v>
      </c>
      <c r="U126" s="299" t="n">
        <v>0</v>
      </c>
      <c r="V126" s="299" t="n">
        <v>0</v>
      </c>
      <c r="W126" s="299" t="n">
        <v>0</v>
      </c>
      <c r="X126" s="299" t="n">
        <v>0</v>
      </c>
      <c r="Y126" s="299" t="n">
        <v>0</v>
      </c>
      <c r="Z126" s="299" t="n">
        <v>0</v>
      </c>
      <c r="AA126" s="299" t="n">
        <v>0</v>
      </c>
      <c r="AB126" s="299" t="n">
        <v>0</v>
      </c>
      <c r="AC126" s="299" t="n">
        <v>0</v>
      </c>
      <c r="AD126" s="299" t="n">
        <v>0</v>
      </c>
      <c r="AE126" s="299" t="n">
        <v>0</v>
      </c>
      <c r="AF126" s="299" t="n">
        <v>0</v>
      </c>
      <c r="AG126" s="299" t="n">
        <v>0</v>
      </c>
      <c r="AH126" s="299" t="n">
        <v>0</v>
      </c>
      <c r="AI126" s="299" t="n">
        <v>0</v>
      </c>
      <c r="AJ126" s="299" t="n">
        <v>0</v>
      </c>
      <c r="AK126" s="299" t="n">
        <v>0</v>
      </c>
      <c r="AL126" s="299" t="n">
        <v>0</v>
      </c>
      <c r="AM126" s="299" t="n">
        <v>0</v>
      </c>
      <c r="AN126" s="299" t="n">
        <v>0</v>
      </c>
      <c r="AO126" s="299" t="n">
        <v>0</v>
      </c>
      <c r="AP126" s="299" t="n">
        <v>0</v>
      </c>
      <c r="AQ126" s="299" t="n">
        <v>0</v>
      </c>
      <c r="AR126" s="299" t="n">
        <v>0</v>
      </c>
      <c r="AS126" s="299" t="n">
        <v>0</v>
      </c>
      <c r="AT126" s="299" t="n">
        <v>0</v>
      </c>
      <c r="AU126" s="299" t="n">
        <v>1</v>
      </c>
      <c r="AV126" s="299" t="n">
        <v>1</v>
      </c>
      <c r="AW126" s="299" t="n">
        <v>2</v>
      </c>
      <c r="AX126" s="299" t="n">
        <v>2</v>
      </c>
      <c r="AY126" s="299" t="n">
        <v>2</v>
      </c>
      <c r="AZ126" s="299" t="n">
        <v>1</v>
      </c>
      <c r="BA126" s="299" t="n">
        <v>1</v>
      </c>
      <c r="BB126" s="299" t="n">
        <v>1</v>
      </c>
      <c r="BC126" s="299" t="n">
        <v>1</v>
      </c>
      <c r="BD126" s="299" t="n">
        <v>1</v>
      </c>
      <c r="BE126" s="299" t="n">
        <v>1</v>
      </c>
      <c r="BF126" s="299" t="n">
        <v>1</v>
      </c>
      <c r="BG126" s="299" t="n">
        <v>1</v>
      </c>
      <c r="BH126" s="299" t="n">
        <v>1</v>
      </c>
      <c r="BI126" s="299" t="n">
        <v>1</v>
      </c>
      <c r="BJ126" s="299" t="n">
        <v>2</v>
      </c>
      <c r="BK126" s="299" t="n">
        <v>3</v>
      </c>
      <c r="BL126" s="299" t="n">
        <v>3</v>
      </c>
      <c r="BM126" s="299" t="n">
        <v>3</v>
      </c>
      <c r="BN126" s="299" t="n">
        <v>3</v>
      </c>
      <c r="BO126" s="299" t="n">
        <v>2</v>
      </c>
      <c r="BP126" s="299" t="n">
        <v>2</v>
      </c>
      <c r="BQ126" s="299" t="n">
        <v>2</v>
      </c>
      <c r="BR126" s="299" t="n">
        <v>2</v>
      </c>
      <c r="BS126" s="299" t="n">
        <v>1</v>
      </c>
      <c r="BT126" s="299" t="n">
        <v>1</v>
      </c>
      <c r="BU126" s="299" t="n">
        <v>1</v>
      </c>
      <c r="BV126" s="299" t="n">
        <v>1</v>
      </c>
      <c r="BW126" s="299" t="n">
        <v>1</v>
      </c>
      <c r="BX126" s="299" t="n">
        <v>2</v>
      </c>
      <c r="BY126" s="299" t="n">
        <v>2</v>
      </c>
      <c r="BZ126" s="299" t="n">
        <v>2</v>
      </c>
      <c r="CA126" s="299" t="n">
        <v>2</v>
      </c>
      <c r="CB126" s="299" t="n">
        <v>2</v>
      </c>
      <c r="CC126" s="299" t="n">
        <v>2</v>
      </c>
      <c r="CD126" s="299" t="n">
        <v>2</v>
      </c>
      <c r="CE126" s="299" t="n">
        <v>2</v>
      </c>
      <c r="CF126" s="299" t="n">
        <v>2</v>
      </c>
      <c r="CG126" s="299" t="n">
        <v>2</v>
      </c>
      <c r="CH126" s="299" t="n">
        <v>2</v>
      </c>
      <c r="CI126" s="299" t="n">
        <v>3</v>
      </c>
      <c r="CJ126" s="299" t="n">
        <v>3</v>
      </c>
      <c r="CK126" s="299" t="n">
        <v>2</v>
      </c>
      <c r="CL126" s="299" t="n">
        <v>1</v>
      </c>
      <c r="CM126" s="299" t="n">
        <v>1</v>
      </c>
      <c r="CN126" s="299" t="n">
        <v>2</v>
      </c>
      <c r="CO126" s="299" t="n">
        <v>2</v>
      </c>
      <c r="CP126" s="299" t="n">
        <v>2</v>
      </c>
      <c r="CQ126" s="299" t="n">
        <v>1</v>
      </c>
      <c r="CR126" s="325" t="n">
        <v>1</v>
      </c>
      <c r="CS126" s="299" t="n">
        <v>1</v>
      </c>
      <c r="CT126" s="299" t="n">
        <v>1</v>
      </c>
      <c r="CU126" s="299" t="n">
        <v>2</v>
      </c>
      <c r="CV126" s="299" t="n">
        <v>2</v>
      </c>
      <c r="CW126" s="299" t="n">
        <v>2</v>
      </c>
    </row>
    <row r="127" ht="13.15" customFormat="1" customHeight="1" s="315">
      <c r="A127" s="22" t="n"/>
      <c r="B127" s="398" t="n"/>
      <c r="C127" s="246" t="inlineStr">
        <is>
          <t>EE &amp; Child</t>
        </is>
      </c>
      <c r="D127" s="299" t="n">
        <v>3</v>
      </c>
      <c r="E127" s="445">
        <f>E61</f>
        <v/>
      </c>
      <c r="F127" s="396">
        <f>+F61</f>
        <v/>
      </c>
      <c r="G127" s="396">
        <f>+G61</f>
        <v/>
      </c>
      <c r="H127" s="397" t="n"/>
      <c r="I127" s="397" t="n"/>
      <c r="J127" s="464" t="n"/>
      <c r="K127" s="299" t="n">
        <v>0</v>
      </c>
      <c r="L127" s="299" t="n">
        <v>1</v>
      </c>
      <c r="M127" s="299" t="n">
        <v>1</v>
      </c>
      <c r="N127" s="299" t="n">
        <v>1</v>
      </c>
      <c r="O127" s="299" t="n">
        <v>0</v>
      </c>
      <c r="P127" s="299" t="n">
        <v>0</v>
      </c>
      <c r="Q127" s="299" t="n">
        <v>0</v>
      </c>
      <c r="R127" s="299" t="n">
        <v>0</v>
      </c>
      <c r="S127" s="299" t="n">
        <v>0</v>
      </c>
      <c r="T127" s="299" t="n">
        <v>0</v>
      </c>
      <c r="U127" s="299" t="n">
        <v>0</v>
      </c>
      <c r="V127" s="299" t="n">
        <v>0</v>
      </c>
      <c r="W127" s="299" t="n">
        <v>0</v>
      </c>
      <c r="X127" s="299" t="n">
        <v>0</v>
      </c>
      <c r="Y127" s="299" t="n">
        <v>0</v>
      </c>
      <c r="Z127" s="299" t="n">
        <v>0</v>
      </c>
      <c r="AA127" s="299" t="n">
        <v>0</v>
      </c>
      <c r="AB127" s="299" t="n">
        <v>0</v>
      </c>
      <c r="AC127" s="299" t="n">
        <v>0</v>
      </c>
      <c r="AD127" s="299" t="n">
        <v>0</v>
      </c>
      <c r="AE127" s="299" t="n">
        <v>0</v>
      </c>
      <c r="AF127" s="299" t="n">
        <v>0</v>
      </c>
      <c r="AG127" s="299" t="n">
        <v>0</v>
      </c>
      <c r="AH127" s="299" t="n">
        <v>0</v>
      </c>
      <c r="AI127" s="299" t="n">
        <v>0</v>
      </c>
      <c r="AJ127" s="299" t="n">
        <v>0</v>
      </c>
      <c r="AK127" s="299" t="n">
        <v>0</v>
      </c>
      <c r="AL127" s="299" t="n">
        <v>0</v>
      </c>
      <c r="AM127" s="299" t="n">
        <v>0</v>
      </c>
      <c r="AN127" s="299" t="n">
        <v>0</v>
      </c>
      <c r="AO127" s="299" t="n">
        <v>0</v>
      </c>
      <c r="AP127" s="299" t="n">
        <v>0</v>
      </c>
      <c r="AQ127" s="299" t="n">
        <v>0</v>
      </c>
      <c r="AR127" s="299" t="n">
        <v>0</v>
      </c>
      <c r="AS127" s="299" t="n">
        <v>0</v>
      </c>
      <c r="AT127" s="299" t="n">
        <v>0</v>
      </c>
      <c r="AU127" s="299" t="n">
        <v>0</v>
      </c>
      <c r="AV127" s="299" t="n">
        <v>0</v>
      </c>
      <c r="AW127" s="299" t="n">
        <v>0</v>
      </c>
      <c r="AX127" s="299" t="n">
        <v>0</v>
      </c>
      <c r="AY127" s="299" t="n">
        <v>0</v>
      </c>
      <c r="AZ127" s="299" t="n">
        <v>0</v>
      </c>
      <c r="BA127" s="299" t="n">
        <v>0</v>
      </c>
      <c r="BB127" s="299" t="n">
        <v>0</v>
      </c>
      <c r="BC127" s="299" t="n">
        <v>0</v>
      </c>
      <c r="BD127" s="299" t="n">
        <v>0</v>
      </c>
      <c r="BE127" s="299" t="n">
        <v>0</v>
      </c>
      <c r="BF127" s="299" t="n">
        <v>0</v>
      </c>
      <c r="BG127" s="299" t="n">
        <v>0</v>
      </c>
      <c r="BH127" s="299" t="n">
        <v>0</v>
      </c>
      <c r="BI127" s="299" t="n">
        <v>0</v>
      </c>
      <c r="BJ127" s="299" t="n">
        <v>0</v>
      </c>
      <c r="BK127" s="299" t="n">
        <v>0</v>
      </c>
      <c r="BL127" s="299" t="n">
        <v>0</v>
      </c>
      <c r="BM127" s="299" t="n">
        <v>1</v>
      </c>
      <c r="BN127" s="299" t="n">
        <v>1</v>
      </c>
      <c r="BO127" s="299" t="n">
        <v>2</v>
      </c>
      <c r="BP127" s="299" t="n">
        <v>2</v>
      </c>
      <c r="BQ127" s="299" t="n">
        <v>2</v>
      </c>
      <c r="BR127" s="299" t="n">
        <v>2</v>
      </c>
      <c r="BS127" s="299" t="n">
        <v>2</v>
      </c>
      <c r="BT127" s="299" t="n">
        <v>2</v>
      </c>
      <c r="BU127" s="299" t="n">
        <v>1</v>
      </c>
      <c r="BV127" s="299" t="n">
        <v>2</v>
      </c>
      <c r="BW127" s="299" t="n">
        <v>1</v>
      </c>
      <c r="BX127" s="299" t="n">
        <v>2</v>
      </c>
      <c r="BY127" s="299" t="n">
        <v>2</v>
      </c>
      <c r="BZ127" s="299" t="n">
        <v>2</v>
      </c>
      <c r="CA127" s="299" t="n">
        <v>2</v>
      </c>
      <c r="CB127" s="299" t="n">
        <v>2</v>
      </c>
      <c r="CC127" s="299" t="n">
        <v>2</v>
      </c>
      <c r="CD127" s="299" t="n">
        <v>2</v>
      </c>
      <c r="CE127" s="299" t="n">
        <v>2</v>
      </c>
      <c r="CF127" s="299" t="n">
        <v>2</v>
      </c>
      <c r="CG127" s="299" t="n">
        <v>2</v>
      </c>
      <c r="CH127" s="299" t="n">
        <v>2</v>
      </c>
      <c r="CI127" s="299" t="n">
        <v>2</v>
      </c>
      <c r="CJ127" s="299" t="n">
        <v>1</v>
      </c>
      <c r="CK127" s="299" t="n">
        <v>1</v>
      </c>
      <c r="CL127" s="299" t="n">
        <v>1</v>
      </c>
      <c r="CM127" s="299" t="n">
        <v>3</v>
      </c>
      <c r="CN127" s="299" t="n">
        <v>3</v>
      </c>
      <c r="CO127" s="299" t="n">
        <v>3</v>
      </c>
      <c r="CP127" s="299" t="n">
        <v>3</v>
      </c>
      <c r="CQ127" s="299" t="n">
        <v>3</v>
      </c>
      <c r="CR127" s="325" t="n">
        <v>3</v>
      </c>
      <c r="CS127" s="299" t="n">
        <v>3</v>
      </c>
      <c r="CT127" s="299" t="n">
        <v>3</v>
      </c>
      <c r="CU127" s="299" t="n">
        <v>3</v>
      </c>
      <c r="CV127" s="299" t="n">
        <v>3</v>
      </c>
      <c r="CW127" s="299" t="n">
        <v>3</v>
      </c>
    </row>
    <row r="128" ht="13.15" customFormat="1" customHeight="1" s="315">
      <c r="A128" s="22" t="n"/>
      <c r="B128" s="398" t="n"/>
      <c r="C128" s="246" t="inlineStr">
        <is>
          <t>EE &amp; Children</t>
        </is>
      </c>
      <c r="D128" s="299" t="n">
        <v>0</v>
      </c>
      <c r="E128" s="445">
        <f>E62</f>
        <v/>
      </c>
      <c r="F128" s="396">
        <f>+F62</f>
        <v/>
      </c>
      <c r="G128" s="396">
        <f>+G62</f>
        <v/>
      </c>
      <c r="H128" s="397" t="n"/>
      <c r="I128" s="397" t="n"/>
      <c r="J128" s="464" t="n"/>
      <c r="K128" s="299">
        <f>0+1</f>
        <v/>
      </c>
      <c r="L128" s="299" t="n">
        <v>0</v>
      </c>
      <c r="M128" s="299" t="n">
        <v>0</v>
      </c>
      <c r="N128" s="299" t="n">
        <v>0</v>
      </c>
      <c r="O128" s="299" t="n">
        <v>0</v>
      </c>
      <c r="P128" s="299" t="n">
        <v>0</v>
      </c>
      <c r="Q128" s="299" t="n">
        <v>0</v>
      </c>
      <c r="R128" s="299" t="n">
        <v>0</v>
      </c>
      <c r="S128" s="299" t="n">
        <v>0</v>
      </c>
      <c r="T128" s="299" t="n">
        <v>0</v>
      </c>
      <c r="U128" s="299" t="n">
        <v>0</v>
      </c>
      <c r="V128" s="299" t="n">
        <v>0</v>
      </c>
      <c r="W128" s="299" t="n">
        <v>0</v>
      </c>
      <c r="X128" s="299" t="n">
        <v>0</v>
      </c>
      <c r="Y128" s="299" t="n">
        <v>0</v>
      </c>
      <c r="Z128" s="299" t="n">
        <v>0</v>
      </c>
      <c r="AA128" s="299" t="n">
        <v>0</v>
      </c>
      <c r="AB128" s="299" t="n">
        <v>0</v>
      </c>
      <c r="AC128" s="299" t="n">
        <v>0</v>
      </c>
      <c r="AD128" s="299" t="n">
        <v>0</v>
      </c>
      <c r="AE128" s="299" t="n">
        <v>0</v>
      </c>
      <c r="AF128" s="299" t="n">
        <v>0</v>
      </c>
      <c r="AG128" s="299" t="n">
        <v>0</v>
      </c>
      <c r="AH128" s="299" t="n">
        <v>0</v>
      </c>
      <c r="AI128" s="299" t="n">
        <v>0</v>
      </c>
      <c r="AJ128" s="299" t="n">
        <v>0</v>
      </c>
      <c r="AK128" s="299" t="n">
        <v>0</v>
      </c>
      <c r="AL128" s="299" t="n">
        <v>0</v>
      </c>
      <c r="AM128" s="299" t="n">
        <v>0</v>
      </c>
      <c r="AN128" s="299" t="n">
        <v>0</v>
      </c>
      <c r="AO128" s="299" t="n">
        <v>0</v>
      </c>
      <c r="AP128" s="299" t="n">
        <v>0</v>
      </c>
      <c r="AQ128" s="299" t="n">
        <v>0</v>
      </c>
      <c r="AR128" s="299" t="n">
        <v>0</v>
      </c>
      <c r="AS128" s="299" t="n">
        <v>0</v>
      </c>
      <c r="AT128" s="299" t="n">
        <v>0</v>
      </c>
      <c r="AU128" s="299" t="n">
        <v>0</v>
      </c>
      <c r="AV128" s="299" t="n">
        <v>0</v>
      </c>
      <c r="AW128" s="299" t="n">
        <v>1</v>
      </c>
      <c r="AX128" s="299" t="n">
        <v>1</v>
      </c>
      <c r="AY128" s="299" t="n">
        <v>1</v>
      </c>
      <c r="AZ128" s="299" t="n">
        <v>1</v>
      </c>
      <c r="BA128" s="299" t="n">
        <v>1</v>
      </c>
      <c r="BB128" s="299" t="n">
        <v>0</v>
      </c>
      <c r="BC128" s="299" t="n">
        <v>0</v>
      </c>
      <c r="BD128" s="299" t="n">
        <v>1</v>
      </c>
      <c r="BE128" s="299" t="n">
        <v>1</v>
      </c>
      <c r="BF128" s="299" t="n">
        <v>1</v>
      </c>
      <c r="BG128" s="299" t="n">
        <v>1</v>
      </c>
      <c r="BH128" s="299" t="n">
        <v>1</v>
      </c>
      <c r="BI128" s="299" t="n">
        <v>1</v>
      </c>
      <c r="BJ128" s="299" t="n">
        <v>1</v>
      </c>
      <c r="BK128" s="299" t="n">
        <v>2</v>
      </c>
      <c r="BL128" s="299" t="n">
        <v>2</v>
      </c>
      <c r="BM128" s="299" t="n">
        <v>1</v>
      </c>
      <c r="BN128" s="299" t="n">
        <v>1</v>
      </c>
      <c r="BO128" s="299" t="n">
        <v>1</v>
      </c>
      <c r="BP128" s="299" t="n">
        <v>1</v>
      </c>
      <c r="BQ128" s="299" t="n">
        <v>1</v>
      </c>
      <c r="BR128" s="299" t="n">
        <v>1</v>
      </c>
      <c r="BS128" s="299" t="n">
        <v>1</v>
      </c>
      <c r="BT128" s="299" t="n">
        <v>1</v>
      </c>
      <c r="BU128" s="299" t="n">
        <v>2</v>
      </c>
      <c r="BV128" s="299" t="n">
        <v>1</v>
      </c>
      <c r="BW128" s="299" t="n">
        <v>2</v>
      </c>
      <c r="BX128" s="299" t="n">
        <v>2</v>
      </c>
      <c r="BY128" s="299" t="n">
        <v>2</v>
      </c>
      <c r="BZ128" s="299" t="n">
        <v>2</v>
      </c>
      <c r="CA128" s="299" t="n">
        <v>2</v>
      </c>
      <c r="CB128" s="299" t="n">
        <v>2</v>
      </c>
      <c r="CC128" s="299" t="n">
        <v>2</v>
      </c>
      <c r="CD128" s="299" t="n">
        <v>2</v>
      </c>
      <c r="CE128" s="299" t="n">
        <v>2</v>
      </c>
      <c r="CF128" s="299" t="n">
        <v>1</v>
      </c>
      <c r="CG128" s="299" t="n">
        <v>0</v>
      </c>
      <c r="CH128" s="299" t="n">
        <v>0</v>
      </c>
      <c r="CI128" s="299" t="n">
        <v>0</v>
      </c>
      <c r="CJ128" s="299" t="n">
        <v>0</v>
      </c>
      <c r="CK128" s="299" t="n">
        <v>0</v>
      </c>
      <c r="CL128" s="299" t="n">
        <v>0</v>
      </c>
      <c r="CM128" s="299" t="n">
        <v>0</v>
      </c>
      <c r="CN128" s="299" t="n">
        <v>0</v>
      </c>
      <c r="CO128" s="299" t="n">
        <v>0</v>
      </c>
      <c r="CP128" s="299" t="n">
        <v>0</v>
      </c>
      <c r="CQ128" s="299" t="n">
        <v>0</v>
      </c>
      <c r="CR128" s="325" t="n">
        <v>0</v>
      </c>
      <c r="CS128" s="299" t="n">
        <v>0</v>
      </c>
      <c r="CT128" s="299" t="n">
        <v>0</v>
      </c>
      <c r="CU128" s="299" t="n">
        <v>0</v>
      </c>
      <c r="CV128" s="299" t="n">
        <v>0</v>
      </c>
      <c r="CW128" s="299" t="n">
        <v>0</v>
      </c>
    </row>
    <row r="129" ht="13.15" customFormat="1" customHeight="1" s="315">
      <c r="A129" s="22" t="n"/>
      <c r="B129" s="398" t="n"/>
      <c r="C129" s="246" t="inlineStr">
        <is>
          <t>EE &amp; Family</t>
        </is>
      </c>
      <c r="D129" s="300" t="n">
        <v>3</v>
      </c>
      <c r="E129" s="463">
        <f>E63</f>
        <v/>
      </c>
      <c r="F129" s="400">
        <f>+F63</f>
        <v/>
      </c>
      <c r="G129" s="400">
        <f>+G63</f>
        <v/>
      </c>
      <c r="H129" s="408" t="n"/>
      <c r="I129" s="408" t="n"/>
      <c r="J129" s="464" t="n"/>
      <c r="K129" s="300" t="n">
        <v>1</v>
      </c>
      <c r="L129" s="300" t="n">
        <v>1</v>
      </c>
      <c r="M129" s="300" t="n">
        <v>1</v>
      </c>
      <c r="N129" s="300" t="n">
        <v>1</v>
      </c>
      <c r="O129" s="300" t="n">
        <v>1</v>
      </c>
      <c r="P129" s="300" t="n">
        <v>1</v>
      </c>
      <c r="Q129" s="300" t="n">
        <v>1</v>
      </c>
      <c r="R129" s="300" t="n">
        <v>2</v>
      </c>
      <c r="S129" s="300" t="n">
        <v>2</v>
      </c>
      <c r="T129" s="300" t="n">
        <v>2</v>
      </c>
      <c r="U129" s="300" t="n">
        <v>2</v>
      </c>
      <c r="V129" s="300" t="n">
        <v>2</v>
      </c>
      <c r="W129" s="300" t="n">
        <v>2</v>
      </c>
      <c r="X129" s="300" t="n">
        <v>2</v>
      </c>
      <c r="Y129" s="300" t="n">
        <v>2</v>
      </c>
      <c r="Z129" s="300" t="n">
        <v>2</v>
      </c>
      <c r="AA129" s="300" t="n">
        <v>2</v>
      </c>
      <c r="AB129" s="300" t="n">
        <v>3</v>
      </c>
      <c r="AC129" s="300" t="n">
        <v>3</v>
      </c>
      <c r="AD129" s="300" t="n">
        <v>3</v>
      </c>
      <c r="AE129" s="300" t="n">
        <v>2</v>
      </c>
      <c r="AF129" s="300" t="n">
        <v>2</v>
      </c>
      <c r="AG129" s="300" t="n">
        <v>2</v>
      </c>
      <c r="AH129" s="300" t="n">
        <v>2</v>
      </c>
      <c r="AI129" s="300" t="n">
        <v>2</v>
      </c>
      <c r="AJ129" s="300" t="n">
        <v>2</v>
      </c>
      <c r="AK129" s="300" t="n">
        <v>2</v>
      </c>
      <c r="AL129" s="300" t="n">
        <v>2</v>
      </c>
      <c r="AM129" s="300" t="n">
        <v>2</v>
      </c>
      <c r="AN129" s="300" t="n">
        <v>1</v>
      </c>
      <c r="AO129" s="300" t="n">
        <v>1</v>
      </c>
      <c r="AP129" s="300" t="n">
        <v>1</v>
      </c>
      <c r="AQ129" s="300" t="n">
        <v>1</v>
      </c>
      <c r="AR129" s="300" t="n">
        <v>1</v>
      </c>
      <c r="AS129" s="300" t="n">
        <v>1</v>
      </c>
      <c r="AT129" s="300" t="n">
        <v>0</v>
      </c>
      <c r="AU129" s="300" t="n">
        <v>0</v>
      </c>
      <c r="AV129" s="300" t="n">
        <v>0</v>
      </c>
      <c r="AW129" s="300" t="n">
        <v>0</v>
      </c>
      <c r="AX129" s="300" t="n">
        <v>0</v>
      </c>
      <c r="AY129" s="300" t="n">
        <v>0</v>
      </c>
      <c r="AZ129" s="300" t="n">
        <v>0</v>
      </c>
      <c r="BA129" s="300" t="n">
        <v>0</v>
      </c>
      <c r="BB129" s="300" t="n">
        <v>0</v>
      </c>
      <c r="BC129" s="300" t="n">
        <v>0</v>
      </c>
      <c r="BD129" s="300" t="n">
        <v>0</v>
      </c>
      <c r="BE129" s="300" t="n">
        <v>0</v>
      </c>
      <c r="BF129" s="300" t="n">
        <v>0</v>
      </c>
      <c r="BG129" s="300" t="n">
        <v>0</v>
      </c>
      <c r="BH129" s="300" t="n">
        <v>0</v>
      </c>
      <c r="BI129" s="300" t="n">
        <v>2</v>
      </c>
      <c r="BJ129" s="300" t="n">
        <v>2</v>
      </c>
      <c r="BK129" s="300" t="n">
        <v>2</v>
      </c>
      <c r="BL129" s="300" t="n">
        <v>2</v>
      </c>
      <c r="BM129" s="300" t="n">
        <v>2</v>
      </c>
      <c r="BN129" s="300" t="n">
        <v>2</v>
      </c>
      <c r="BO129" s="300" t="n">
        <v>3</v>
      </c>
      <c r="BP129" s="300" t="n">
        <v>3</v>
      </c>
      <c r="BQ129" s="300" t="n">
        <v>3</v>
      </c>
      <c r="BR129" s="300" t="n">
        <v>3</v>
      </c>
      <c r="BS129" s="300" t="n">
        <v>1</v>
      </c>
      <c r="BT129" s="300" t="n">
        <v>1</v>
      </c>
      <c r="BU129" s="300" t="n">
        <v>1</v>
      </c>
      <c r="BV129" s="300" t="n">
        <v>1</v>
      </c>
      <c r="BW129" s="300" t="n">
        <v>2</v>
      </c>
      <c r="BX129" s="300" t="n">
        <v>2</v>
      </c>
      <c r="BY129" s="300" t="n">
        <v>3</v>
      </c>
      <c r="BZ129" s="300" t="n">
        <v>3</v>
      </c>
      <c r="CA129" s="300" t="n">
        <v>3</v>
      </c>
      <c r="CB129" s="300" t="n">
        <v>3</v>
      </c>
      <c r="CC129" s="300" t="n">
        <v>3</v>
      </c>
      <c r="CD129" s="300" t="n">
        <v>3</v>
      </c>
      <c r="CE129" s="300" t="n">
        <v>3</v>
      </c>
      <c r="CF129" s="300" t="n">
        <v>3</v>
      </c>
      <c r="CG129" s="300" t="n">
        <v>4</v>
      </c>
      <c r="CH129" s="300" t="n">
        <v>3</v>
      </c>
      <c r="CI129" s="300" t="n">
        <v>3</v>
      </c>
      <c r="CJ129" s="300" t="n">
        <v>4</v>
      </c>
      <c r="CK129" s="300" t="n">
        <v>4</v>
      </c>
      <c r="CL129" s="300" t="n">
        <v>4</v>
      </c>
      <c r="CM129" s="300" t="n">
        <v>4</v>
      </c>
      <c r="CN129" s="300" t="n">
        <v>3</v>
      </c>
      <c r="CO129" s="300" t="n">
        <v>3</v>
      </c>
      <c r="CP129" s="300" t="n">
        <v>3</v>
      </c>
      <c r="CQ129" s="300" t="n">
        <v>3</v>
      </c>
      <c r="CR129" s="326" t="n">
        <v>3</v>
      </c>
      <c r="CS129" s="300" t="n">
        <v>3</v>
      </c>
      <c r="CT129" s="300" t="n">
        <v>3</v>
      </c>
      <c r="CU129" s="300" t="n">
        <v>3</v>
      </c>
      <c r="CV129" s="300" t="n">
        <v>3</v>
      </c>
      <c r="CW129" s="300" t="n">
        <v>3</v>
      </c>
    </row>
    <row r="130" ht="13.15" customFormat="1" customHeight="1" s="315">
      <c r="A130" s="20" t="n"/>
      <c r="B130" s="398" t="n"/>
      <c r="C130" s="69" t="inlineStr">
        <is>
          <t>Estimated Monthly Premium</t>
        </is>
      </c>
      <c r="D130" s="94">
        <f>SUM(D125:D129)</f>
        <v/>
      </c>
      <c r="E130" s="401">
        <f>SUMPRODUCT(E125:E129,$D125:$D129)</f>
        <v/>
      </c>
      <c r="F130" s="401">
        <f>SUMPRODUCT(F125:F129,$D125:$D129)</f>
        <v/>
      </c>
      <c r="G130" s="401">
        <f>SUMPRODUCT(G125:G129,$D125:$D129)</f>
        <v/>
      </c>
      <c r="H130" s="402" t="n"/>
      <c r="I130" s="402" t="n"/>
      <c r="J130" s="464" t="n"/>
      <c r="K130" s="94">
        <f>SUM(K125:K129)</f>
        <v/>
      </c>
      <c r="L130" s="94">
        <f>SUM(L125:L129)</f>
        <v/>
      </c>
      <c r="M130" s="94">
        <f>SUM(M125:M129)</f>
        <v/>
      </c>
      <c r="N130" s="94">
        <f>SUM(N125:N129)</f>
        <v/>
      </c>
      <c r="O130" s="94">
        <f>SUM(O125:O129)</f>
        <v/>
      </c>
      <c r="P130" s="94">
        <f>SUM(P125:P129)</f>
        <v/>
      </c>
      <c r="Q130" s="94">
        <f>SUM(Q125:Q129)</f>
        <v/>
      </c>
      <c r="R130" s="94">
        <f>SUM(R125:R129)</f>
        <v/>
      </c>
      <c r="S130" s="94">
        <f>SUM(S125:S129)</f>
        <v/>
      </c>
      <c r="T130" s="94">
        <f>SUM(T125:T129)</f>
        <v/>
      </c>
      <c r="U130" s="94">
        <f>SUM(U125:U129)</f>
        <v/>
      </c>
      <c r="V130" s="94">
        <f>SUM(V125:V129)</f>
        <v/>
      </c>
      <c r="W130" s="94">
        <f>SUM(W125:W129)</f>
        <v/>
      </c>
      <c r="X130" s="94">
        <f>SUM(X125:X129)</f>
        <v/>
      </c>
      <c r="Y130" s="94">
        <f>SUM(Y125:Y129)</f>
        <v/>
      </c>
      <c r="Z130" s="94">
        <f>SUM(Z125:Z129)</f>
        <v/>
      </c>
      <c r="AA130" s="94">
        <f>SUM(AA125:AA129)</f>
        <v/>
      </c>
      <c r="AB130" s="94">
        <f>SUM(AB125:AB129)</f>
        <v/>
      </c>
      <c r="AC130" s="94">
        <f>SUM(AC125:AC129)</f>
        <v/>
      </c>
      <c r="AD130" s="94">
        <f>SUM(AD125:AD129)</f>
        <v/>
      </c>
      <c r="AE130" s="94">
        <f>SUM(AE125:AE129)</f>
        <v/>
      </c>
      <c r="AF130" s="94">
        <f>SUM(AF125:AF129)</f>
        <v/>
      </c>
      <c r="AG130" s="94">
        <f>SUM(AG125:AG129)</f>
        <v/>
      </c>
      <c r="AH130" s="94">
        <f>SUM(AH125:AH129)</f>
        <v/>
      </c>
      <c r="AI130" s="94">
        <f>SUM(AI125:AI129)</f>
        <v/>
      </c>
      <c r="AJ130" s="94">
        <f>SUM(AJ125:AJ129)</f>
        <v/>
      </c>
      <c r="AK130" s="94">
        <f>SUM(AK125:AK129)</f>
        <v/>
      </c>
      <c r="AL130" s="94">
        <f>SUM(AL125:AL129)</f>
        <v/>
      </c>
      <c r="AM130" s="94">
        <f>SUM(AM125:AM129)</f>
        <v/>
      </c>
      <c r="AN130" s="94">
        <f>SUM(AN125:AN129)</f>
        <v/>
      </c>
      <c r="AO130" s="94">
        <f>SUM(AO125:AO129)</f>
        <v/>
      </c>
      <c r="AP130" s="94">
        <f>SUM(AP125:AP129)</f>
        <v/>
      </c>
      <c r="AQ130" s="94">
        <f>SUM(AQ125:AQ129)</f>
        <v/>
      </c>
      <c r="AR130" s="94">
        <f>SUM(AR125:AR129)</f>
        <v/>
      </c>
      <c r="AS130" s="94">
        <f>SUM(AS125:AS129)</f>
        <v/>
      </c>
      <c r="AT130" s="94">
        <f>SUM(AT125:AT129)</f>
        <v/>
      </c>
      <c r="AU130" s="94">
        <f>SUM(AU125:AU129)</f>
        <v/>
      </c>
      <c r="AV130" s="94">
        <f>SUM(AV125:AV129)</f>
        <v/>
      </c>
      <c r="AW130" s="94">
        <f>SUM(AW125:AW129)</f>
        <v/>
      </c>
      <c r="AX130" s="94">
        <f>SUM(AX125:AX129)</f>
        <v/>
      </c>
      <c r="AY130" s="94">
        <f>SUM(AY125:AY129)</f>
        <v/>
      </c>
      <c r="AZ130" s="94">
        <f>SUM(AZ125:AZ129)</f>
        <v/>
      </c>
      <c r="BA130" s="94">
        <f>SUM(BA125:BA129)</f>
        <v/>
      </c>
      <c r="BB130" s="94">
        <f>SUM(BB125:BB129)</f>
        <v/>
      </c>
      <c r="BC130" s="94">
        <f>SUM(BC125:BC129)</f>
        <v/>
      </c>
      <c r="BD130" s="94">
        <f>SUM(BD125:BD129)</f>
        <v/>
      </c>
      <c r="BE130" s="94">
        <f>SUM(BE125:BE129)</f>
        <v/>
      </c>
      <c r="BF130" s="94">
        <f>SUM(BF125:BF129)</f>
        <v/>
      </c>
      <c r="BG130" s="94">
        <f>SUM(BG125:BG129)</f>
        <v/>
      </c>
      <c r="BH130" s="94">
        <f>SUM(BH125:BH129)</f>
        <v/>
      </c>
      <c r="BI130" s="94">
        <f>SUM(BI125:BI129)</f>
        <v/>
      </c>
      <c r="BJ130" s="94">
        <f>SUM(BJ125:BJ129)</f>
        <v/>
      </c>
      <c r="BK130" s="94">
        <f>SUM(BK125:BK129)</f>
        <v/>
      </c>
      <c r="BL130" s="94">
        <f>SUM(BL125:BL129)</f>
        <v/>
      </c>
      <c r="BM130" s="94">
        <f>SUM(BM125:BM129)</f>
        <v/>
      </c>
      <c r="BN130" s="94">
        <f>SUM(BN125:BN129)</f>
        <v/>
      </c>
      <c r="BO130" s="94">
        <f>SUM(BO125:BO129)</f>
        <v/>
      </c>
      <c r="BP130" s="94">
        <f>SUM(BP125:BP129)</f>
        <v/>
      </c>
      <c r="BQ130" s="94">
        <f>SUM(BQ125:BQ129)</f>
        <v/>
      </c>
      <c r="BR130" s="94">
        <f>SUM(BR125:BR129)</f>
        <v/>
      </c>
      <c r="BS130" s="94">
        <f>SUM(BS125:BS129)</f>
        <v/>
      </c>
      <c r="BT130" s="94">
        <f>SUM(BT125:BT129)</f>
        <v/>
      </c>
      <c r="BU130" s="94">
        <f>SUM(BU125:BU129)</f>
        <v/>
      </c>
      <c r="BV130" s="94">
        <f>SUM(BV125:BV129)</f>
        <v/>
      </c>
      <c r="BW130" s="94">
        <f>SUM(BW125:BW129)</f>
        <v/>
      </c>
      <c r="BX130" s="94">
        <f>SUM(BX125:BX129)</f>
        <v/>
      </c>
      <c r="BY130" s="94">
        <f>SUM(BY125:BY129)</f>
        <v/>
      </c>
      <c r="BZ130" s="94">
        <f>SUM(BZ125:BZ129)</f>
        <v/>
      </c>
      <c r="CA130" s="94">
        <f>SUM(CA125:CA129)</f>
        <v/>
      </c>
      <c r="CB130" s="94">
        <f>SUM(CB125:CB129)</f>
        <v/>
      </c>
      <c r="CC130" s="94">
        <f>SUM(CC125:CC129)</f>
        <v/>
      </c>
      <c r="CD130" s="94">
        <f>SUM(CD125:CD129)</f>
        <v/>
      </c>
      <c r="CE130" s="94">
        <f>SUM(CE125:CE129)</f>
        <v/>
      </c>
      <c r="CF130" s="94">
        <f>SUM(CF125:CF129)</f>
        <v/>
      </c>
      <c r="CG130" s="94">
        <f>SUM(CG125:CG129)</f>
        <v/>
      </c>
      <c r="CH130" s="94">
        <f>SUM(CH125:CH129)</f>
        <v/>
      </c>
      <c r="CI130" s="94">
        <f>SUM(CI125:CI129)</f>
        <v/>
      </c>
      <c r="CJ130" s="94">
        <f>SUM(CJ125:CJ129)</f>
        <v/>
      </c>
      <c r="CK130" s="94">
        <f>SUM(CK125:CK129)</f>
        <v/>
      </c>
      <c r="CL130" s="94">
        <f>SUM(CL125:CL129)</f>
        <v/>
      </c>
      <c r="CM130" s="94">
        <f>SUM(CM125:CM129)</f>
        <v/>
      </c>
      <c r="CN130" s="94">
        <f>SUM(CN125:CN129)</f>
        <v/>
      </c>
      <c r="CO130" s="94">
        <f>SUM(CO125:CO129)</f>
        <v/>
      </c>
      <c r="CP130" s="94">
        <f>SUM(CP125:CP129)</f>
        <v/>
      </c>
      <c r="CQ130" s="94">
        <f>SUM(CQ125:CQ129)</f>
        <v/>
      </c>
      <c r="CR130" s="94" t="n">
        <v>28</v>
      </c>
      <c r="CS130" s="94">
        <f>SUM(CS125:CS129)</f>
        <v/>
      </c>
      <c r="CT130" s="94">
        <f>SUM(CT125:CT129)</f>
        <v/>
      </c>
      <c r="CU130" s="94">
        <f>SUM(CU125:CU129)</f>
        <v/>
      </c>
      <c r="CV130" s="94">
        <f>SUM(CV125:CV129)</f>
        <v/>
      </c>
      <c r="CW130" s="94">
        <f>SUM(CW125:CW129)</f>
        <v/>
      </c>
    </row>
    <row r="131" ht="13.15" customFormat="1" customHeight="1" s="315">
      <c r="A131" s="20" t="n"/>
      <c r="B131" s="398" t="n"/>
      <c r="C131" s="12" t="n"/>
      <c r="D131" s="112" t="n"/>
      <c r="E131" s="403" t="n"/>
      <c r="F131" s="403" t="n"/>
      <c r="G131" s="403" t="n"/>
      <c r="H131" s="404" t="n"/>
      <c r="I131" s="404" t="n"/>
      <c r="J131" s="464" t="n"/>
      <c r="K131" s="112" t="n"/>
      <c r="L131" s="112" t="n"/>
      <c r="M131" s="112" t="n"/>
      <c r="N131" s="112" t="n"/>
      <c r="O131" s="112" t="n"/>
      <c r="P131" s="112" t="n"/>
      <c r="Q131" s="112" t="n"/>
      <c r="R131" s="112" t="n"/>
      <c r="S131" s="112" t="n"/>
      <c r="T131" s="112" t="n"/>
      <c r="U131" s="112" t="n"/>
      <c r="V131" s="112" t="n"/>
      <c r="W131" s="112" t="n"/>
      <c r="X131" s="112" t="n"/>
      <c r="Y131" s="112" t="n"/>
      <c r="Z131" s="112" t="n"/>
      <c r="AA131" s="112" t="n"/>
      <c r="AB131" s="112" t="n"/>
      <c r="AC131" s="112" t="n"/>
      <c r="AD131" s="112" t="n"/>
      <c r="AE131" s="112" t="n"/>
      <c r="AF131" s="112" t="n"/>
      <c r="AG131" s="112" t="n"/>
      <c r="AH131" s="112" t="n"/>
      <c r="AI131" s="112" t="n"/>
      <c r="AJ131" s="112" t="n"/>
      <c r="AK131" s="112" t="n"/>
      <c r="AL131" s="112" t="n"/>
      <c r="AM131" s="112" t="n"/>
      <c r="AN131" s="112" t="n"/>
      <c r="AO131" s="112" t="n"/>
      <c r="AP131" s="112" t="n"/>
      <c r="AQ131" s="112" t="n"/>
      <c r="AR131" s="112" t="n"/>
      <c r="AS131" s="112" t="n"/>
      <c r="AT131" s="112" t="n"/>
      <c r="AU131" s="112" t="n"/>
      <c r="AV131" s="112" t="n"/>
      <c r="AW131" s="112" t="n"/>
      <c r="AX131" s="112" t="n"/>
      <c r="AY131" s="112" t="n"/>
      <c r="AZ131" s="112" t="n"/>
      <c r="BA131" s="112" t="n"/>
      <c r="BB131" s="112" t="n"/>
      <c r="BC131" s="112" t="n"/>
      <c r="BD131" s="112" t="n"/>
      <c r="BE131" s="112" t="n"/>
      <c r="BF131" s="112" t="n"/>
      <c r="BG131" s="112" t="n"/>
      <c r="BH131" s="112" t="n"/>
      <c r="BI131" s="112" t="n"/>
      <c r="BJ131" s="112" t="n"/>
      <c r="BK131" s="112" t="n"/>
      <c r="BL131" s="112" t="n"/>
      <c r="BM131" s="112" t="n"/>
      <c r="BN131" s="112" t="n"/>
      <c r="BO131" s="112" t="n"/>
      <c r="BP131" s="112" t="n"/>
      <c r="BQ131" s="112" t="n"/>
      <c r="BR131" s="112" t="n"/>
      <c r="BS131" s="112" t="n"/>
      <c r="BT131" s="112" t="n"/>
      <c r="BU131" s="112" t="n"/>
      <c r="BV131" s="112" t="n"/>
      <c r="BW131" s="112" t="n"/>
      <c r="BX131" s="112" t="n"/>
      <c r="BY131" s="112" t="n"/>
      <c r="BZ131" s="112" t="n"/>
      <c r="CA131" s="112" t="n"/>
      <c r="CB131" s="112" t="n"/>
      <c r="CC131" s="112" t="n"/>
      <c r="CD131" s="112" t="n"/>
      <c r="CE131" s="112" t="n"/>
      <c r="CF131" s="112" t="n"/>
      <c r="CG131" s="112" t="n"/>
      <c r="CH131" s="112" t="n"/>
      <c r="CI131" s="112" t="n"/>
      <c r="CJ131" s="112" t="n"/>
      <c r="CK131" s="112" t="n"/>
      <c r="CL131" s="112" t="n"/>
      <c r="CM131" s="112" t="n"/>
      <c r="CN131" s="112" t="n"/>
      <c r="CO131" s="112" t="n"/>
      <c r="CP131" s="112" t="n"/>
      <c r="CQ131" s="112" t="n"/>
      <c r="CR131" s="112" t="n"/>
      <c r="CS131" s="112" t="n"/>
      <c r="CT131" s="112" t="n"/>
      <c r="CU131" s="112" t="n"/>
      <c r="CV131" s="112" t="n"/>
      <c r="CW131" s="112" t="n"/>
    </row>
    <row r="132" ht="13.15" customFormat="1" customHeight="1" s="315">
      <c r="A132" s="71" t="inlineStr">
        <is>
          <t>Total Medical Monthly</t>
        </is>
      </c>
      <c r="B132" s="405" t="n"/>
      <c r="C132" s="29" t="inlineStr">
        <is>
          <t>Total Medical Employees</t>
        </is>
      </c>
      <c r="D132" s="30">
        <f>D74+D81+D88+D95+D102+D109+D116+D123+D130</f>
        <v/>
      </c>
      <c r="E132" s="460">
        <f>E74+E81+E88+E95+E102+E109+E116+E123+E130</f>
        <v/>
      </c>
      <c r="F132" s="460">
        <f>F74+F81+F88+F95+F102+F109+F116+F123+F130</f>
        <v/>
      </c>
      <c r="G132" s="460">
        <f>G74+G81+G88+G95+G102+G109+G116+G123+G130</f>
        <v/>
      </c>
      <c r="H132" s="461" t="n"/>
      <c r="I132" s="461" t="n"/>
      <c r="K132" s="30">
        <f>+K88+K95+K102+K109+K116+K123+K130</f>
        <v/>
      </c>
      <c r="L132" s="30">
        <f>+L88+L95+L102+L109+L116+L123+L130</f>
        <v/>
      </c>
      <c r="M132" s="30">
        <f>+M88+M95+M102+M109+M116+M123+M130</f>
        <v/>
      </c>
      <c r="N132" s="30">
        <f>+N88+N95+N102+N109+N116+N123+N130</f>
        <v/>
      </c>
      <c r="O132" s="30">
        <f>+O88+O95+O102+O109+O116+O123+O130</f>
        <v/>
      </c>
      <c r="P132" s="30">
        <f>+P88+P95+P102+P109+P116+P123+P130</f>
        <v/>
      </c>
      <c r="Q132" s="30">
        <f>+Q88+Q95+Q102+Q109+Q116+Q123+Q130</f>
        <v/>
      </c>
      <c r="R132" s="30">
        <f>+R88+R95+R102+R109+R116+R123+R130</f>
        <v/>
      </c>
      <c r="S132" s="30">
        <f>+S88+S95+S102+S109+S116+S123+S130</f>
        <v/>
      </c>
      <c r="T132" s="30">
        <f>+T88+T95+T102+T109+T116+T123+T130</f>
        <v/>
      </c>
      <c r="U132" s="30">
        <f>+U88+U95+U102+U109+U116+U123+U130</f>
        <v/>
      </c>
      <c r="V132" s="30">
        <f>+V88+V95+V102+V109+V116+V123+V130</f>
        <v/>
      </c>
      <c r="W132" s="30">
        <f>+W88+W95+W102+W109+W116+W123+W130</f>
        <v/>
      </c>
      <c r="X132" s="30">
        <f>+X88+X95+X102+X109+X116+X123+X130</f>
        <v/>
      </c>
      <c r="Y132" s="30">
        <f>+Y88+Y95+Y102+Y109+Y116+Y123+Y130</f>
        <v/>
      </c>
      <c r="Z132" s="30">
        <f>+Z88+Z95+Z102+Z109+Z116+Z123+Z130</f>
        <v/>
      </c>
      <c r="AA132" s="30">
        <f>+AA88+AA95+AA102+AA109+AA116+AA123+AA130</f>
        <v/>
      </c>
      <c r="AB132" s="30">
        <f>+AB88+AB95+AB102+AB109+AB116+AB123+AB130</f>
        <v/>
      </c>
      <c r="AC132" s="30">
        <f>+AC88+AC95+AC102+AC109+AC116+AC123+AC130</f>
        <v/>
      </c>
      <c r="AD132" s="30">
        <f>+AD88+AD95+AD102+AD109+AD116+AD123+AD130</f>
        <v/>
      </c>
      <c r="AE132" s="30">
        <f>+AE88+AE95+AE102+AE109+AE116+AE123+AE130</f>
        <v/>
      </c>
      <c r="AF132" s="30">
        <f>+AF88+AF95+AF102+AF109+AF116+AF123+AF130</f>
        <v/>
      </c>
      <c r="AG132" s="30">
        <f>+AG88+AG95+AG102+AG109+AG116+AG123+AG130</f>
        <v/>
      </c>
      <c r="AH132" s="30">
        <f>+AH88+AH95+AH102+AH109+AH116+AH123+AH130</f>
        <v/>
      </c>
      <c r="AI132" s="30">
        <f>AI74+AI81+AI88+AI95+AI102+AI109+AI116+AI123+AI130</f>
        <v/>
      </c>
      <c r="AJ132" s="30">
        <f>AJ74+AJ81+AJ88+AJ95+AJ102+AJ109+AJ116+AJ123+AJ130</f>
        <v/>
      </c>
      <c r="AK132" s="30">
        <f>AK74+AK81+AK88+AK95+AK102+AK109+AK116+AK123+AK130</f>
        <v/>
      </c>
      <c r="AL132" s="30">
        <f>AL74+AL81+AL88+AL95+AL102+AL109+AL116+AL123+AL130</f>
        <v/>
      </c>
      <c r="AM132" s="30">
        <f>AM74+AM81+AM88+AM95+AM102+AM109+AM116+AM123+AM130</f>
        <v/>
      </c>
      <c r="AN132" s="30">
        <f>AN74+AN81+AN88+AN95+AN102+AN109+AN116+AN123+AN130</f>
        <v/>
      </c>
      <c r="AO132" s="30">
        <f>AO74+AO81+AO88+AO95+AO102+AO109+AO116+AO123+AO130</f>
        <v/>
      </c>
      <c r="AP132" s="30">
        <f>AP74+AP81+AP88+AP95+AP102+AP109+AP116+AP123+AP130</f>
        <v/>
      </c>
      <c r="AQ132" s="30">
        <f>AQ74+AQ81+AQ88+AQ95+AQ102+AQ109+AQ116+AQ123+AQ130</f>
        <v/>
      </c>
      <c r="AR132" s="30">
        <f>AR74+AR81+AR88+AR95+AR102+AR109+AR116+AR123+AR130</f>
        <v/>
      </c>
      <c r="AS132" s="30">
        <f>AS74+AS81+AS88+AS95+AS102+AS109+AS116+AS123+AS130</f>
        <v/>
      </c>
      <c r="AT132" s="30">
        <f>AT74+AT81+AT88+AT95+AT102+AT109+AT116+AT123+AT130</f>
        <v/>
      </c>
      <c r="AU132" s="30">
        <f>AU74+AU81+AU88+AU95+AU102+AU109+AU116+AU123+AU130</f>
        <v/>
      </c>
      <c r="AV132" s="30">
        <f>AV74+AV81+AV88+AV95+AV102+AV109+AV116+AV123+AV130</f>
        <v/>
      </c>
      <c r="AW132" s="30">
        <f>AW74+AW81+AW88+AW95+AW102+AW109+AW116+AW123+AW130</f>
        <v/>
      </c>
      <c r="AX132" s="30">
        <f>AX74+AX81+AX88+AX95+AX102+AX109+AX116+AX123+AX130</f>
        <v/>
      </c>
      <c r="AY132" s="30">
        <f>AY74+AY81+AY88+AY95+AY102+AY109+AY116+AY123+AY130</f>
        <v/>
      </c>
      <c r="AZ132" s="30">
        <f>AZ74+AZ81+AZ88+AZ95+AZ102+AZ109+AZ116+AZ123+AZ130</f>
        <v/>
      </c>
      <c r="BA132" s="30">
        <f>BA74+BA81+BA88+BA95+BA102+BA109+BA116+BA123+BA130</f>
        <v/>
      </c>
      <c r="BB132" s="30">
        <f>BB74+BB81+BB88+BB95+BB102+BB109+BB116+BB123+BB130</f>
        <v/>
      </c>
      <c r="BC132" s="30">
        <f>BC74+BC81+BC88+BC95+BC102+BC109+BC116+BC123+BC130</f>
        <v/>
      </c>
      <c r="BD132" s="30">
        <f>BD74+BD81+BD88+BD95+BD102+BD109+BD116+BD123+BD130</f>
        <v/>
      </c>
      <c r="BE132" s="30">
        <f>BE74+BE81+BE88+BE95+BE102+BE109+BE116+BE123+BE130</f>
        <v/>
      </c>
      <c r="BF132" s="30">
        <f>BF74+BF81+BF88+BF95+BF102+BF109+BF116+BF123+BF130</f>
        <v/>
      </c>
      <c r="BG132" s="30">
        <f>BG74+BG81+BG88+BG95+BG102+BG109+BG116+BG123+BG130</f>
        <v/>
      </c>
      <c r="BH132" s="30">
        <f>BH74+BH81+BH88+BH95+BH102+BH109+BH116+BH123+BH130</f>
        <v/>
      </c>
      <c r="BI132" s="30">
        <f>BI74+BI81+BI88+BI95+BI102+BI109+BI116+BI123+BI130</f>
        <v/>
      </c>
      <c r="BJ132" s="30">
        <f>BJ74+BJ81+BJ88+BJ95+BJ102+BJ109+BJ116+BJ123+BJ130</f>
        <v/>
      </c>
      <c r="BK132" s="30">
        <f>BK74+BK81+BK88+BK95+BK102+BK109+BK116+BK123+BK130</f>
        <v/>
      </c>
      <c r="BL132" s="30">
        <f>BL74+BL81+BL88+BL95+BL102+BL109+BL116+BL123+BL130</f>
        <v/>
      </c>
      <c r="BM132" s="30">
        <f>BM74+BM81+BM88+BM95+BM102+BM109+BM116+BM123+BM130</f>
        <v/>
      </c>
      <c r="BN132" s="30">
        <f>BN74+BN81+BN88+BN95+BN102+BN109+BN116+BN123+BN130</f>
        <v/>
      </c>
      <c r="BO132" s="30">
        <f>BO74+BO81+BO88+BO95+BO102+BO109+BO116+BO123+BO130</f>
        <v/>
      </c>
      <c r="BP132" s="30">
        <f>BP74+BP81+BP88+BP95+BP102+BP109+BP116+BP123+BP130</f>
        <v/>
      </c>
      <c r="BQ132" s="30">
        <f>BQ74+BQ81+BQ88+BQ95+BQ102+BQ109+BQ116+BQ123+BQ130</f>
        <v/>
      </c>
      <c r="BR132" s="30">
        <f>BR74+BR81+BR88+BR95+BR102+BR109+BR116+BR123+BR130</f>
        <v/>
      </c>
      <c r="BS132" s="30">
        <f>BS74+BS81+BS88+BS95+BS102+BS109+BS116+BS123+BS130</f>
        <v/>
      </c>
      <c r="BT132" s="30">
        <f>BT74+BT81+BT88+BT95+BT102+BT109+BT116+BT123+BT130</f>
        <v/>
      </c>
      <c r="BU132" s="30">
        <f>BU74+BU81+BU88+BU95+BU102+BU109+BU116+BU123+BU130</f>
        <v/>
      </c>
      <c r="BV132" s="30">
        <f>BV74+BV81+BV88+BV95+BV102+BV109+BV116+BV123+BV130</f>
        <v/>
      </c>
      <c r="BW132" s="30">
        <f>BW74+BW81+BW88+BW95+BW102+BW109+BW116+BW123+BW130</f>
        <v/>
      </c>
      <c r="BX132" s="30">
        <f>BX74+BX81+BX88+BX95+BX102+BX109+BX116+BX123+BX130</f>
        <v/>
      </c>
      <c r="BY132" s="30">
        <f>BY74+BY81+BY88+BY95+BY102+BY109+BY116+BY123+BY130</f>
        <v/>
      </c>
      <c r="BZ132" s="30">
        <f>BZ74+BZ81+BZ88+BZ95+BZ102+BZ109+BZ116+BZ123+BZ130</f>
        <v/>
      </c>
      <c r="CA132" s="30">
        <f>CA74+CA81+CA88+CA95+CA102+CA109+CA116+CA123+CA130</f>
        <v/>
      </c>
      <c r="CB132" s="30">
        <f>CB74+CB81+CB88+CB95+CB102+CB109+CB116+CB123+CB130</f>
        <v/>
      </c>
      <c r="CC132" s="30">
        <f>CC74+CC81+CC88+CC95+CC102+CC109+CC116+CC123+CC130</f>
        <v/>
      </c>
      <c r="CD132" s="30">
        <f>CD74+CD81+CD88+CD95+CD102+CD109+CD116+CD123+CD130</f>
        <v/>
      </c>
      <c r="CE132" s="30">
        <f>CE74+CE81+CE88+CE95+CE102+CE109+CE116+CE123+CE130</f>
        <v/>
      </c>
      <c r="CF132" s="30">
        <f>CF74+CF81+CF88+CF95+CF102+CF109+CF116+CF123+CF130</f>
        <v/>
      </c>
      <c r="CG132" s="30">
        <f>CG74+CG81+CG88+CG95+CG102+CG109+CG116+CG123+CG130</f>
        <v/>
      </c>
      <c r="CH132" s="30">
        <f>CH74+CH81+CH88+CH95+CH102+CH109+CH116+CH123+CH130</f>
        <v/>
      </c>
      <c r="CI132" s="30">
        <f>CI74+CI81+CI88+CI95+CI102+CI109+CI116+CI123+CI130</f>
        <v/>
      </c>
      <c r="CJ132" s="30">
        <f>CJ74+CJ81+CJ88+CJ95+CJ102+CJ109+CJ116+CJ123+CJ130</f>
        <v/>
      </c>
      <c r="CK132" s="30">
        <f>CK74+CK81+CK88+CK95+CK102+CK109+CK116+CK123+CK130</f>
        <v/>
      </c>
      <c r="CL132" s="30">
        <f>CL74+CL81+CL88+CL95+CL102+CL109+CL116+CL123+CL130</f>
        <v/>
      </c>
      <c r="CM132" s="30">
        <f>CM74+CM81+CM88+CM95+CM102+CM109+CM116+CM123+CM130</f>
        <v/>
      </c>
      <c r="CN132" s="30">
        <f>CN74+CN81+CN88+CN95+CN102+CN109+CN116+CN123+CN130</f>
        <v/>
      </c>
      <c r="CO132" s="30">
        <f>CO74+CO81+CO88+CO95+CO102+CO109+CO116+CO123+CO130</f>
        <v/>
      </c>
      <c r="CP132" s="30">
        <f>CP74+CP81+CP88+CP95+CP102+CP109+CP116+CP123+CP130</f>
        <v/>
      </c>
      <c r="CQ132" s="30">
        <f>CQ74+CQ81+CQ88+CQ95+CQ102+CQ109+CQ116+CQ123+CQ130</f>
        <v/>
      </c>
      <c r="CR132" s="30" t="n">
        <v>292</v>
      </c>
      <c r="CS132" s="30">
        <f>CS74+CS81+CS88+CS95+CS102+CS109+CS116+CS123+CS130</f>
        <v/>
      </c>
      <c r="CT132" s="30">
        <f>CT74+CT81+CT88+CT95+CT102+CT109+CT116+CT123+CT130</f>
        <v/>
      </c>
      <c r="CU132" s="30">
        <f>CU74+CU81+CU88+CU95+CU102+CU109+CU116+CU123+CU130</f>
        <v/>
      </c>
      <c r="CV132" s="30">
        <f>CV74+CV81+CV88+CV95+CV102+CV109+CV116+CV123+CV130</f>
        <v/>
      </c>
      <c r="CW132" s="30">
        <f>CW74+CW81+CW88+CW95+CW102+CW109+CW116+CW123+CW130</f>
        <v/>
      </c>
    </row>
    <row r="133" ht="13.15" customFormat="1" customHeight="1" s="315">
      <c r="A133" s="71" t="inlineStr">
        <is>
          <t>Total Medical Annual</t>
        </is>
      </c>
      <c r="B133" s="29" t="n"/>
      <c r="C133" s="89" t="n"/>
      <c r="D133" s="118" t="n"/>
      <c r="E133" s="460">
        <f>E132*12</f>
        <v/>
      </c>
      <c r="F133" s="460">
        <f>F132*12</f>
        <v/>
      </c>
      <c r="G133" s="460">
        <f>G132*12</f>
        <v/>
      </c>
      <c r="H133" s="461" t="n"/>
      <c r="I133" s="461" t="n"/>
      <c r="K133" s="118" t="n"/>
      <c r="L133" s="118" t="n"/>
      <c r="M133" s="118" t="n"/>
      <c r="N133" s="118" t="n"/>
      <c r="O133" s="118" t="n"/>
      <c r="P133" s="118" t="n"/>
      <c r="Q133" s="118" t="n"/>
      <c r="R133" s="118" t="n"/>
      <c r="S133" s="118" t="n"/>
      <c r="T133" s="118" t="n"/>
      <c r="U133" s="118" t="n"/>
      <c r="V133" s="118" t="n"/>
      <c r="W133" s="118" t="n"/>
      <c r="X133" s="118" t="n"/>
      <c r="Y133" s="118" t="n"/>
      <c r="Z133" s="118" t="n"/>
      <c r="AA133" s="118" t="n"/>
      <c r="AB133" s="118" t="n"/>
      <c r="AC133" s="118" t="n"/>
      <c r="AD133" s="118" t="n"/>
      <c r="AE133" s="118" t="n"/>
      <c r="AF133" s="118" t="n"/>
      <c r="AG133" s="118" t="n"/>
      <c r="AH133" s="118" t="n"/>
      <c r="AI133" s="118" t="n"/>
      <c r="AJ133" s="118" t="n"/>
      <c r="AK133" s="118" t="n"/>
      <c r="AL133" s="118" t="n"/>
      <c r="AM133" s="118" t="n"/>
      <c r="AN133" s="118" t="n"/>
      <c r="AO133" s="118" t="n"/>
      <c r="AP133" s="118" t="n"/>
      <c r="AQ133" s="118" t="n"/>
      <c r="AR133" s="118" t="n"/>
      <c r="AS133" s="118" t="n"/>
      <c r="AT133" s="118" t="n"/>
      <c r="AU133" s="118" t="n"/>
      <c r="AV133" s="118" t="n"/>
      <c r="AW133" s="118" t="n"/>
      <c r="AX133" s="118" t="n"/>
      <c r="AY133" s="118" t="n"/>
      <c r="AZ133" s="118" t="n"/>
      <c r="BA133" s="118" t="n"/>
      <c r="BB133" s="118" t="n"/>
      <c r="BC133" s="118" t="n"/>
      <c r="BD133" s="118" t="n"/>
      <c r="BE133" s="118" t="n"/>
      <c r="BF133" s="118" t="n"/>
      <c r="BG133" s="118" t="n"/>
      <c r="BH133" s="118" t="n"/>
      <c r="BI133" s="118" t="n"/>
      <c r="BJ133" s="118" t="n"/>
      <c r="BK133" s="118" t="n"/>
      <c r="BL133" s="118" t="n"/>
      <c r="BM133" s="118" t="n"/>
      <c r="BN133" s="118" t="n"/>
      <c r="BO133" s="118" t="n"/>
      <c r="BP133" s="118" t="n"/>
      <c r="BQ133" s="118" t="n"/>
      <c r="BR133" s="118" t="n"/>
      <c r="BS133" s="118" t="n"/>
      <c r="BT133" s="118" t="n"/>
      <c r="BU133" s="118" t="n"/>
      <c r="BV133" s="118" t="n"/>
      <c r="BW133" s="118" t="n"/>
      <c r="BX133" s="118" t="n"/>
      <c r="BY133" s="118" t="n"/>
      <c r="BZ133" s="118" t="n"/>
      <c r="CA133" s="118" t="n"/>
      <c r="CB133" s="118" t="n"/>
      <c r="CC133" s="118" t="n"/>
      <c r="CD133" s="118" t="n"/>
      <c r="CE133" s="118" t="n"/>
      <c r="CF133" s="118" t="n"/>
      <c r="CG133" s="118" t="n"/>
      <c r="CH133" s="118" t="n"/>
      <c r="CI133" s="118" t="n"/>
      <c r="CJ133" s="118" t="n"/>
      <c r="CK133" s="118" t="n"/>
      <c r="CL133" s="118" t="n"/>
      <c r="CM133" s="118" t="n"/>
      <c r="CN133" s="118" t="n"/>
      <c r="CO133" s="118" t="n"/>
      <c r="CP133" s="118" t="n"/>
      <c r="CQ133" s="118" t="n"/>
      <c r="CR133" s="118" t="n"/>
      <c r="CS133" s="118" t="n"/>
      <c r="CT133" s="118" t="n"/>
      <c r="CU133" s="118" t="n"/>
      <c r="CV133" s="118" t="n"/>
      <c r="CW133" s="118" t="n"/>
    </row>
    <row r="134" ht="13.15" customFormat="1" customHeight="1" s="315">
      <c r="A134" s="20" t="n"/>
      <c r="B134" s="398" t="n"/>
      <c r="C134" s="12" t="n"/>
      <c r="D134" s="112" t="n"/>
      <c r="E134" s="456" t="n"/>
      <c r="F134" s="456" t="n"/>
      <c r="G134" s="456" t="n"/>
      <c r="H134" s="457" t="n"/>
      <c r="I134" s="457" t="n"/>
      <c r="K134" s="112" t="n"/>
      <c r="L134" s="112" t="n"/>
      <c r="M134" s="112" t="n"/>
      <c r="N134" s="112" t="n"/>
      <c r="O134" s="112" t="n"/>
      <c r="P134" s="112" t="n"/>
      <c r="Q134" s="112" t="n"/>
      <c r="R134" s="112" t="n"/>
      <c r="S134" s="112" t="n"/>
      <c r="T134" s="112" t="n"/>
      <c r="U134" s="112" t="n"/>
      <c r="V134" s="112" t="n"/>
      <c r="W134" s="112" t="n"/>
      <c r="X134" s="112" t="n"/>
      <c r="Y134" s="112" t="n"/>
      <c r="Z134" s="112" t="n"/>
      <c r="AA134" s="112" t="n"/>
      <c r="AB134" s="112" t="n"/>
      <c r="AC134" s="112" t="n"/>
      <c r="AD134" s="112" t="n"/>
      <c r="AE134" s="112" t="n"/>
      <c r="AF134" s="112" t="n"/>
      <c r="AG134" s="112" t="n"/>
      <c r="AH134" s="112" t="n"/>
      <c r="AI134" s="112" t="n"/>
      <c r="AJ134" s="112" t="n"/>
      <c r="AK134" s="112" t="n"/>
      <c r="AL134" s="112" t="n"/>
      <c r="AM134" s="112" t="n"/>
      <c r="AN134" s="112" t="n"/>
      <c r="AO134" s="112" t="n"/>
      <c r="AP134" s="112" t="n"/>
      <c r="AQ134" s="112" t="n"/>
      <c r="AR134" s="112" t="n"/>
      <c r="AS134" s="112" t="n"/>
      <c r="AT134" s="112" t="n"/>
      <c r="AU134" s="112" t="n"/>
      <c r="AV134" s="112" t="n"/>
      <c r="AW134" s="112" t="n"/>
      <c r="AX134" s="112" t="n"/>
      <c r="AY134" s="112" t="n"/>
      <c r="AZ134" s="112" t="n"/>
      <c r="BA134" s="112" t="n"/>
      <c r="BB134" s="112" t="n"/>
      <c r="BC134" s="112" t="n"/>
      <c r="BD134" s="112" t="n"/>
      <c r="BE134" s="112" t="n"/>
      <c r="BF134" s="112" t="n"/>
      <c r="BG134" s="112" t="n"/>
      <c r="BH134" s="112" t="n"/>
      <c r="BI134" s="112" t="n"/>
      <c r="BJ134" s="112" t="n"/>
      <c r="BK134" s="112" t="n"/>
      <c r="BL134" s="112" t="n"/>
      <c r="BM134" s="112" t="n"/>
      <c r="BN134" s="112" t="n"/>
      <c r="BO134" s="112" t="n"/>
      <c r="BP134" s="112" t="n"/>
      <c r="BQ134" s="112" t="n"/>
      <c r="BR134" s="112" t="n"/>
      <c r="BS134" s="112" t="n"/>
      <c r="BT134" s="112" t="n"/>
      <c r="BU134" s="112" t="n"/>
      <c r="BV134" s="112" t="n"/>
      <c r="BW134" s="112" t="n"/>
      <c r="BX134" s="112" t="n"/>
      <c r="BY134" s="112" t="n"/>
      <c r="BZ134" s="112" t="n"/>
      <c r="CA134" s="112" t="n"/>
      <c r="CB134" s="112" t="n"/>
      <c r="CC134" s="112" t="n"/>
      <c r="CD134" s="112" t="n"/>
      <c r="CE134" s="112" t="n"/>
      <c r="CF134" s="112" t="n"/>
      <c r="CG134" s="112" t="n"/>
      <c r="CH134" s="112" t="n"/>
      <c r="CI134" s="112" t="n"/>
      <c r="CJ134" s="112" t="n"/>
      <c r="CK134" s="112" t="n"/>
      <c r="CL134" s="112" t="n"/>
      <c r="CM134" s="112" t="n"/>
      <c r="CN134" s="112" t="n"/>
      <c r="CO134" s="112" t="n"/>
      <c r="CP134" s="112" t="n"/>
      <c r="CQ134" s="112" t="n"/>
      <c r="CR134" s="112" t="n"/>
      <c r="CS134" s="112" t="n"/>
      <c r="CT134" s="112" t="n"/>
      <c r="CU134" s="112" t="n"/>
      <c r="CV134" s="112" t="n"/>
      <c r="CW134" s="112" t="n"/>
    </row>
    <row r="135" ht="13.15" customFormat="1" customHeight="1" s="315">
      <c r="A135" s="48" t="inlineStr">
        <is>
          <t>Total Garden Grove/Encino Medical Monthly</t>
        </is>
      </c>
      <c r="B135" s="432" t="n"/>
      <c r="C135" s="50" t="inlineStr">
        <is>
          <t>Total Medical Employees</t>
        </is>
      </c>
      <c r="D135" s="51">
        <f>D65+D132</f>
        <v/>
      </c>
      <c r="E135" s="465">
        <f>E65+E132</f>
        <v/>
      </c>
      <c r="F135" s="465">
        <f>F65+F132</f>
        <v/>
      </c>
      <c r="G135" s="465">
        <f>G65+G132</f>
        <v/>
      </c>
      <c r="H135" s="466" t="n"/>
      <c r="I135" s="466" t="n"/>
      <c r="K135" s="51">
        <f>K65+K132</f>
        <v/>
      </c>
      <c r="L135" s="51">
        <f>L65+L132</f>
        <v/>
      </c>
      <c r="M135" s="51">
        <f>M65+M132</f>
        <v/>
      </c>
      <c r="N135" s="51">
        <f>N65+N132</f>
        <v/>
      </c>
      <c r="O135" s="51">
        <f>O65+O132</f>
        <v/>
      </c>
      <c r="P135" s="51">
        <f>P65+P132</f>
        <v/>
      </c>
      <c r="Q135" s="51">
        <f>Q65+Q132</f>
        <v/>
      </c>
      <c r="R135" s="51">
        <f>R65+R132</f>
        <v/>
      </c>
      <c r="S135" s="51">
        <f>S65+S132</f>
        <v/>
      </c>
      <c r="T135" s="51">
        <f>T65+T132</f>
        <v/>
      </c>
      <c r="U135" s="51">
        <f>U65+U132</f>
        <v/>
      </c>
      <c r="V135" s="51">
        <f>V65+V132</f>
        <v/>
      </c>
      <c r="W135" s="51">
        <f>W65+W132</f>
        <v/>
      </c>
      <c r="X135" s="51">
        <f>X65+X132</f>
        <v/>
      </c>
      <c r="Y135" s="51">
        <f>Y65+Y132</f>
        <v/>
      </c>
      <c r="Z135" s="51">
        <f>Z65+Z132</f>
        <v/>
      </c>
      <c r="AA135" s="51">
        <f>AA65+AA132</f>
        <v/>
      </c>
      <c r="AB135" s="51">
        <f>AB65+AB132</f>
        <v/>
      </c>
      <c r="AC135" s="51">
        <f>AC65+AC132</f>
        <v/>
      </c>
      <c r="AD135" s="51">
        <f>AD65+AD132</f>
        <v/>
      </c>
      <c r="AE135" s="51">
        <f>AE65+AE132</f>
        <v/>
      </c>
      <c r="AF135" s="51">
        <f>AF65+AF132</f>
        <v/>
      </c>
      <c r="AG135" s="51">
        <f>AG65+AG132</f>
        <v/>
      </c>
      <c r="AH135" s="51">
        <f>AH65+AH132</f>
        <v/>
      </c>
      <c r="AI135" s="51">
        <f>AI65+AI132</f>
        <v/>
      </c>
      <c r="AJ135" s="51">
        <f>AJ65+AJ132</f>
        <v/>
      </c>
      <c r="AK135" s="51">
        <f>AK65+AK132</f>
        <v/>
      </c>
      <c r="AL135" s="51">
        <f>AL65+AL132</f>
        <v/>
      </c>
      <c r="AM135" s="51">
        <f>AM65+AM132</f>
        <v/>
      </c>
      <c r="AN135" s="51">
        <f>AN65+AN132</f>
        <v/>
      </c>
      <c r="AO135" s="51">
        <f>AO65+AO132</f>
        <v/>
      </c>
      <c r="AP135" s="51">
        <f>AP65+AP132</f>
        <v/>
      </c>
      <c r="AQ135" s="51">
        <f>AQ65+AQ132</f>
        <v/>
      </c>
      <c r="AR135" s="51">
        <f>AR65+AR132</f>
        <v/>
      </c>
      <c r="AS135" s="51">
        <f>AS65+AS132</f>
        <v/>
      </c>
      <c r="AT135" s="51">
        <f>AT65+AT132</f>
        <v/>
      </c>
      <c r="AU135" s="51">
        <f>AU65+AU132</f>
        <v/>
      </c>
      <c r="AV135" s="51">
        <f>AV65+AV132</f>
        <v/>
      </c>
      <c r="AW135" s="51">
        <f>AW65+AW132</f>
        <v/>
      </c>
      <c r="AX135" s="51">
        <f>AX65+AX132</f>
        <v/>
      </c>
      <c r="AY135" s="51">
        <f>AY65+AY132</f>
        <v/>
      </c>
      <c r="AZ135" s="51">
        <f>AZ65+AZ132</f>
        <v/>
      </c>
      <c r="BA135" s="51">
        <f>BA65+BA132</f>
        <v/>
      </c>
      <c r="BB135" s="51">
        <f>BB65+BB132</f>
        <v/>
      </c>
      <c r="BC135" s="51">
        <f>BC65+BC132</f>
        <v/>
      </c>
      <c r="BD135" s="51">
        <f>BD65+BD132</f>
        <v/>
      </c>
      <c r="BE135" s="51">
        <f>BE65+BE132</f>
        <v/>
      </c>
      <c r="BF135" s="51">
        <f>BF65+BF132</f>
        <v/>
      </c>
      <c r="BG135" s="51">
        <f>BG65+BG132</f>
        <v/>
      </c>
      <c r="BH135" s="51">
        <f>BH65+BH132</f>
        <v/>
      </c>
      <c r="BI135" s="51">
        <f>BI65+BI132</f>
        <v/>
      </c>
      <c r="BJ135" s="51">
        <f>BJ65+BJ132</f>
        <v/>
      </c>
      <c r="BK135" s="51">
        <f>BK65+BK132</f>
        <v/>
      </c>
      <c r="BL135" s="51">
        <f>BL65+BL132</f>
        <v/>
      </c>
      <c r="BM135" s="51">
        <f>BM65+BM132</f>
        <v/>
      </c>
      <c r="BN135" s="51">
        <f>BN65+BN132</f>
        <v/>
      </c>
      <c r="BO135" s="51">
        <f>BO65+BO132</f>
        <v/>
      </c>
      <c r="BP135" s="51">
        <f>BP65+BP132</f>
        <v/>
      </c>
      <c r="BQ135" s="51">
        <f>BQ65+BQ132</f>
        <v/>
      </c>
      <c r="BR135" s="51">
        <f>BR65+BR132</f>
        <v/>
      </c>
      <c r="BS135" s="51">
        <f>BS65+BS132</f>
        <v/>
      </c>
      <c r="BT135" s="51">
        <f>BT65+BT132</f>
        <v/>
      </c>
      <c r="BU135" s="51">
        <f>BU65+BU132</f>
        <v/>
      </c>
      <c r="BV135" s="51">
        <f>BV65+BV132</f>
        <v/>
      </c>
      <c r="BW135" s="51">
        <f>BW65+BW132</f>
        <v/>
      </c>
      <c r="BX135" s="51">
        <f>BX65+BX132</f>
        <v/>
      </c>
      <c r="BY135" s="51">
        <f>BY65+BY132</f>
        <v/>
      </c>
      <c r="BZ135" s="51">
        <f>BZ65+BZ132</f>
        <v/>
      </c>
      <c r="CA135" s="51">
        <f>CA65+CA132</f>
        <v/>
      </c>
      <c r="CB135" s="51">
        <f>CB65+CB132</f>
        <v/>
      </c>
      <c r="CC135" s="51">
        <f>CC65+CC132</f>
        <v/>
      </c>
      <c r="CD135" s="51">
        <f>CD65+CD132</f>
        <v/>
      </c>
      <c r="CE135" s="51">
        <f>CE65+CE132</f>
        <v/>
      </c>
      <c r="CF135" s="51">
        <f>CF65+CF132</f>
        <v/>
      </c>
      <c r="CG135" s="51">
        <f>CG65+CG132</f>
        <v/>
      </c>
      <c r="CH135" s="51">
        <f>CH65+CH132</f>
        <v/>
      </c>
      <c r="CI135" s="51">
        <f>CI65+CI132</f>
        <v/>
      </c>
      <c r="CJ135" s="51">
        <f>CJ65+CJ132</f>
        <v/>
      </c>
      <c r="CK135" s="51">
        <f>CK65+CK132</f>
        <v/>
      </c>
      <c r="CL135" s="51">
        <f>CL65+CL132</f>
        <v/>
      </c>
      <c r="CM135" s="51">
        <f>CM65+CM132</f>
        <v/>
      </c>
      <c r="CN135" s="51">
        <f>CN65+CN132</f>
        <v/>
      </c>
      <c r="CO135" s="51">
        <f>CO65+CO132</f>
        <v/>
      </c>
      <c r="CP135" s="51">
        <f>CP65+CP132</f>
        <v/>
      </c>
      <c r="CQ135" s="51">
        <f>CQ65+CQ132</f>
        <v/>
      </c>
      <c r="CR135" s="51" t="n">
        <v>512</v>
      </c>
      <c r="CS135" s="51">
        <f>CS65+CS132</f>
        <v/>
      </c>
      <c r="CT135" s="51">
        <f>CT65+CT132</f>
        <v/>
      </c>
      <c r="CU135" s="51">
        <f>CU65+CU132</f>
        <v/>
      </c>
      <c r="CV135" s="51">
        <f>CV65+CV132</f>
        <v/>
      </c>
      <c r="CW135" s="51">
        <f>CW65+CW132</f>
        <v/>
      </c>
    </row>
    <row r="136" ht="13.15" customFormat="1" customHeight="1" s="315">
      <c r="A136" s="48" t="inlineStr">
        <is>
          <t>Total Garden Grove/Encino Medical Annual</t>
        </is>
      </c>
      <c r="B136" s="50" t="n"/>
      <c r="C136" s="96" t="n"/>
      <c r="D136" s="119" t="n"/>
      <c r="E136" s="467">
        <f>E135*12</f>
        <v/>
      </c>
      <c r="F136" s="467">
        <f>F135*12</f>
        <v/>
      </c>
      <c r="G136" s="467">
        <f>G135*12</f>
        <v/>
      </c>
      <c r="H136" s="468" t="n"/>
      <c r="I136" s="468" t="n"/>
      <c r="K136" s="119" t="n"/>
      <c r="L136" s="119" t="n"/>
      <c r="M136" s="119" t="n"/>
      <c r="N136" s="119" t="n"/>
      <c r="O136" s="119" t="n"/>
      <c r="P136" s="119" t="n"/>
      <c r="Q136" s="119" t="n"/>
      <c r="R136" s="119" t="n"/>
      <c r="S136" s="119" t="n"/>
      <c r="T136" s="119" t="n"/>
      <c r="U136" s="119" t="n"/>
      <c r="V136" s="119" t="n"/>
      <c r="W136" s="119" t="n"/>
      <c r="X136" s="119" t="n"/>
      <c r="Y136" s="119" t="n"/>
      <c r="Z136" s="119" t="n"/>
      <c r="AA136" s="119" t="n"/>
      <c r="AB136" s="119" t="n"/>
      <c r="AC136" s="119" t="n"/>
      <c r="AD136" s="119" t="n"/>
      <c r="AE136" s="119" t="n"/>
      <c r="AF136" s="119" t="n"/>
      <c r="AG136" s="119" t="n"/>
      <c r="AH136" s="119" t="n"/>
      <c r="AI136" s="119" t="n"/>
      <c r="AJ136" s="119" t="n"/>
      <c r="AK136" s="119" t="n"/>
      <c r="AL136" s="119" t="n"/>
      <c r="AM136" s="119" t="n"/>
      <c r="AN136" s="119" t="n"/>
      <c r="AO136" s="119" t="n"/>
      <c r="AP136" s="119" t="n"/>
      <c r="AQ136" s="119" t="n"/>
      <c r="AR136" s="119" t="n"/>
      <c r="AS136" s="119" t="n"/>
      <c r="AT136" s="119" t="n"/>
      <c r="AU136" s="119" t="n"/>
      <c r="AV136" s="119" t="n"/>
      <c r="AW136" s="119" t="n"/>
      <c r="AX136" s="119" t="n"/>
      <c r="AY136" s="119" t="n"/>
      <c r="AZ136" s="119" t="n"/>
      <c r="BA136" s="119" t="n"/>
      <c r="BB136" s="119" t="n"/>
      <c r="BC136" s="119" t="n"/>
      <c r="BD136" s="119" t="n"/>
      <c r="BE136" s="119" t="n"/>
      <c r="BF136" s="119" t="n"/>
      <c r="BG136" s="119" t="n"/>
      <c r="BH136" s="119" t="n"/>
      <c r="BI136" s="119" t="n"/>
      <c r="BJ136" s="119" t="n"/>
      <c r="BK136" s="119" t="n"/>
      <c r="BL136" s="119" t="n"/>
      <c r="BM136" s="119" t="n"/>
      <c r="BN136" s="119" t="n"/>
      <c r="BO136" s="119" t="n"/>
      <c r="BP136" s="119" t="n"/>
      <c r="BQ136" s="119" t="n"/>
      <c r="BR136" s="119" t="n"/>
      <c r="BS136" s="119" t="n"/>
      <c r="BT136" s="119" t="n"/>
      <c r="BU136" s="119" t="n"/>
      <c r="BV136" s="119" t="n"/>
      <c r="BW136" s="119" t="n"/>
      <c r="BX136" s="119" t="n"/>
      <c r="BY136" s="119" t="n"/>
      <c r="BZ136" s="119" t="n"/>
      <c r="CA136" s="119" t="n"/>
      <c r="CB136" s="119" t="n"/>
      <c r="CC136" s="119" t="n"/>
      <c r="CD136" s="119" t="n"/>
      <c r="CE136" s="119" t="n"/>
      <c r="CF136" s="119" t="n"/>
      <c r="CG136" s="119" t="n"/>
      <c r="CH136" s="119" t="n"/>
      <c r="CI136" s="119" t="n"/>
      <c r="CJ136" s="119" t="n"/>
      <c r="CK136" s="119" t="n"/>
      <c r="CL136" s="119" t="n"/>
      <c r="CM136" s="119" t="n"/>
      <c r="CN136" s="119" t="n"/>
      <c r="CO136" s="119" t="n"/>
      <c r="CP136" s="119" t="n"/>
      <c r="CQ136" s="119" t="n"/>
      <c r="CR136" s="119" t="n"/>
      <c r="CS136" s="119" t="n"/>
      <c r="CT136" s="119" t="n"/>
      <c r="CU136" s="119" t="n"/>
      <c r="CV136" s="119" t="n"/>
      <c r="CW136" s="119" t="n"/>
    </row>
    <row r="137" ht="12" customFormat="1" customHeight="1" s="315">
      <c r="A137" s="36" t="n"/>
      <c r="B137" s="451" t="n"/>
      <c r="C137" s="19" t="n"/>
      <c r="D137" s="256" t="n"/>
      <c r="E137" s="24" t="n"/>
      <c r="F137" s="24" t="n"/>
      <c r="G137" s="23" t="n"/>
      <c r="H137" s="23" t="n"/>
      <c r="I137" s="23" t="n"/>
      <c r="K137" s="256" t="n"/>
      <c r="L137" s="256" t="n"/>
      <c r="M137" s="256" t="n"/>
      <c r="N137" s="256" t="n"/>
      <c r="O137" s="256" t="n"/>
      <c r="P137" s="256" t="n"/>
      <c r="Q137" s="256" t="n"/>
      <c r="R137" s="256" t="n"/>
      <c r="S137" s="256" t="n"/>
      <c r="T137" s="256" t="n"/>
      <c r="U137" s="256" t="n"/>
      <c r="V137" s="256" t="n"/>
      <c r="W137" s="256" t="n"/>
      <c r="X137" s="256" t="n"/>
      <c r="Y137" s="256" t="n"/>
      <c r="Z137" s="256" t="n"/>
      <c r="AA137" s="256" t="n"/>
      <c r="AB137" s="256" t="n"/>
      <c r="AC137" s="256" t="n"/>
      <c r="AD137" s="256" t="n"/>
      <c r="AE137" s="256" t="n"/>
      <c r="AF137" s="256" t="n"/>
      <c r="AG137" s="256" t="n"/>
      <c r="AH137" s="256" t="n"/>
      <c r="AI137" s="256" t="n"/>
      <c r="AJ137" s="256" t="n"/>
      <c r="AK137" s="256" t="n"/>
      <c r="AL137" s="256" t="n"/>
      <c r="AM137" s="256" t="n"/>
      <c r="AN137" s="256" t="n"/>
      <c r="AO137" s="256" t="n"/>
      <c r="AP137" s="256" t="n"/>
      <c r="AQ137" s="256" t="n"/>
      <c r="AR137" s="256" t="n"/>
      <c r="AS137" s="256" t="n"/>
      <c r="AT137" s="256" t="n"/>
      <c r="AU137" s="256" t="n"/>
      <c r="AV137" s="256" t="n"/>
      <c r="AW137" s="256" t="n"/>
      <c r="AX137" s="256" t="n"/>
      <c r="AY137" s="256" t="n"/>
      <c r="AZ137" s="256" t="n"/>
      <c r="BA137" s="256" t="n"/>
      <c r="BB137" s="256" t="n"/>
      <c r="BC137" s="256" t="n"/>
      <c r="BD137" s="256" t="n"/>
      <c r="BE137" s="256" t="n"/>
      <c r="BF137" s="256" t="n"/>
      <c r="BG137" s="256" t="n"/>
      <c r="BH137" s="256" t="n"/>
      <c r="BI137" s="256" t="n"/>
      <c r="BJ137" s="256" t="n"/>
      <c r="BK137" s="256" t="n"/>
      <c r="BL137" s="256" t="n"/>
      <c r="BM137" s="256" t="n"/>
      <c r="BN137" s="256" t="n"/>
      <c r="BO137" s="256" t="n"/>
      <c r="BP137" s="256" t="n"/>
      <c r="BQ137" s="256" t="n"/>
      <c r="BR137" s="256" t="n"/>
      <c r="BS137" s="256" t="n"/>
      <c r="BT137" s="256" t="n"/>
      <c r="BU137" s="256" t="n"/>
      <c r="BV137" s="256" t="n"/>
      <c r="BW137" s="256" t="n"/>
      <c r="BX137" s="256" t="n"/>
      <c r="BY137" s="256" t="n"/>
      <c r="BZ137" s="256" t="n"/>
      <c r="CA137" s="256" t="n"/>
      <c r="CB137" s="256" t="n"/>
      <c r="CC137" s="256" t="n"/>
      <c r="CD137" s="256" t="n"/>
      <c r="CE137" s="256" t="n"/>
      <c r="CF137" s="256" t="n"/>
      <c r="CG137" s="256" t="n"/>
      <c r="CH137" s="256" t="n"/>
      <c r="CI137" s="256" t="n"/>
      <c r="CJ137" s="256" t="n"/>
      <c r="CK137" s="256" t="n"/>
      <c r="CL137" s="256" t="n"/>
      <c r="CM137" s="256" t="n"/>
      <c r="CN137" s="256" t="n"/>
      <c r="CO137" s="256" t="n"/>
      <c r="CP137" s="256" t="n"/>
      <c r="CQ137" s="256" t="n"/>
      <c r="CR137" s="256" t="n"/>
      <c r="CS137" s="256" t="n"/>
      <c r="CT137" s="256" t="n"/>
      <c r="CU137" s="256" t="n"/>
      <c r="CV137" s="256" t="n"/>
      <c r="CW137" s="256" t="n"/>
    </row>
    <row r="138" ht="12" customFormat="1" customHeight="1" s="315">
      <c r="A138" s="195" t="inlineStr">
        <is>
          <t>Assumes contributions of FT employees. EPO w/ Rx 1 and 2, as well as PPOs are only available to Encino SEIU-UHW and Garden Grove SEIU-UHW employees. All other employees are only eligible for Unified EPO or Value plan.</t>
        </is>
      </c>
      <c r="B138" s="451" t="n"/>
      <c r="C138" s="431" t="n"/>
      <c r="E138" s="397" t="n"/>
      <c r="F138" s="397" t="n"/>
      <c r="G138" s="397" t="n"/>
      <c r="H138" s="397" t="n"/>
      <c r="I138" s="397" t="n"/>
      <c r="K138" s="256" t="n"/>
      <c r="L138" s="256" t="n"/>
      <c r="M138" s="256" t="n"/>
      <c r="N138" s="256" t="n"/>
      <c r="CR138" s="315" t="n"/>
    </row>
    <row r="139" ht="15" customFormat="1" customHeight="1" s="315">
      <c r="A139" s="36" t="n"/>
      <c r="B139" s="451" t="n"/>
      <c r="C139" s="37" t="n"/>
      <c r="D139" s="256" t="n"/>
      <c r="E139" s="469" t="n"/>
      <c r="F139" s="431" t="n"/>
      <c r="G139" s="23" t="n"/>
      <c r="H139" s="23" t="n"/>
      <c r="I139" s="23" t="n"/>
      <c r="K139" s="256" t="n"/>
      <c r="L139" s="256" t="n"/>
      <c r="M139" s="256" t="n"/>
      <c r="N139" s="256" t="n"/>
      <c r="O139" s="256" t="n"/>
      <c r="P139" s="256" t="n"/>
      <c r="Q139" s="256" t="n"/>
      <c r="R139" s="256" t="n"/>
      <c r="S139" s="256" t="n"/>
      <c r="T139" s="256" t="n"/>
      <c r="U139" s="256" t="n"/>
      <c r="V139" s="256" t="n"/>
      <c r="W139" s="256" t="n"/>
      <c r="X139" s="256" t="n"/>
      <c r="Y139" s="256" t="n"/>
      <c r="Z139" s="256" t="n"/>
      <c r="AA139" s="256" t="n"/>
      <c r="AB139" s="256" t="n"/>
      <c r="AC139" s="256" t="n"/>
      <c r="AD139" s="256" t="n"/>
      <c r="AE139" s="256" t="n"/>
      <c r="AF139" s="256" t="n"/>
      <c r="AG139" s="256" t="n"/>
      <c r="AH139" s="256" t="n"/>
      <c r="AI139" s="256" t="n"/>
      <c r="AJ139" s="256" t="n"/>
      <c r="AK139" s="256" t="n"/>
      <c r="AL139" s="256" t="n"/>
      <c r="AM139" s="256" t="n"/>
      <c r="AN139" s="256" t="n"/>
      <c r="AO139" s="256" t="n"/>
      <c r="AP139" s="256" t="n"/>
      <c r="AQ139" s="256" t="n"/>
      <c r="AR139" s="256" t="n"/>
      <c r="AS139" s="256" t="n"/>
      <c r="AT139" s="256" t="n"/>
      <c r="AU139" s="256" t="n"/>
      <c r="AV139" s="256" t="n"/>
      <c r="AW139" s="256" t="n"/>
      <c r="AX139" s="256" t="n"/>
      <c r="AY139" s="256" t="n"/>
      <c r="AZ139" s="256" t="n"/>
      <c r="BA139" s="256" t="n"/>
      <c r="BB139" s="256" t="n"/>
      <c r="BC139" s="256" t="n"/>
      <c r="BD139" s="256" t="n"/>
      <c r="BE139" s="256" t="n"/>
      <c r="BF139" s="256" t="n"/>
      <c r="BG139" s="256" t="n"/>
      <c r="BH139" s="256" t="n"/>
      <c r="BI139" s="256" t="n"/>
      <c r="BJ139" s="256" t="n"/>
      <c r="BK139" s="256" t="n"/>
      <c r="BL139" s="256" t="n"/>
      <c r="BM139" s="256" t="n"/>
      <c r="BN139" s="256" t="n"/>
      <c r="BO139" s="256" t="n"/>
      <c r="BP139" s="256" t="n"/>
      <c r="BQ139" s="256" t="n"/>
      <c r="BR139" s="256" t="n"/>
      <c r="BS139" s="256" t="n"/>
      <c r="BT139" s="256" t="n"/>
      <c r="BU139" s="256" t="n"/>
      <c r="BV139" s="256" t="n"/>
      <c r="BW139" s="256" t="n"/>
      <c r="BX139" s="256" t="n"/>
      <c r="BY139" s="256" t="n"/>
      <c r="BZ139" s="256" t="n"/>
      <c r="CA139" s="256" t="n"/>
      <c r="CB139" s="256" t="n"/>
      <c r="CC139" s="256" t="n"/>
      <c r="CD139" s="256" t="n"/>
      <c r="CE139" s="256" t="n"/>
      <c r="CF139" s="256" t="n"/>
      <c r="CG139" s="256" t="n"/>
      <c r="CH139" s="256" t="n"/>
      <c r="CI139" s="256" t="n"/>
      <c r="CJ139" s="256" t="n"/>
      <c r="CK139" s="256" t="n"/>
      <c r="CL139" s="256" t="n"/>
      <c r="CM139" s="256" t="n"/>
      <c r="CN139" s="256" t="n"/>
      <c r="CO139" s="256" t="n"/>
      <c r="CP139" s="256" t="n"/>
      <c r="CQ139" s="256" t="n"/>
      <c r="CR139" s="256" t="n"/>
      <c r="CS139" s="256" t="n"/>
      <c r="CT139" s="256" t="n"/>
      <c r="CU139" s="256" t="n"/>
      <c r="CV139" s="256" t="n"/>
      <c r="CW139" s="256" t="n"/>
    </row>
    <row r="140" ht="10.15" customFormat="1" customHeight="1" s="315">
      <c r="A140" s="36" t="n"/>
      <c r="B140" s="451" t="n"/>
      <c r="C140" s="37" t="n"/>
      <c r="D140" s="256" t="n"/>
      <c r="E140" s="469" t="n"/>
      <c r="F140" s="431" t="n"/>
      <c r="G140" s="23" t="n"/>
      <c r="H140" s="23" t="n"/>
      <c r="I140" s="23" t="n"/>
      <c r="K140" s="256" t="n"/>
      <c r="L140" s="256" t="n"/>
      <c r="M140" s="256" t="n"/>
      <c r="N140" s="256" t="n"/>
      <c r="O140" s="256" t="n"/>
      <c r="P140" s="256" t="n"/>
      <c r="Q140" s="256" t="n"/>
      <c r="R140" s="256" t="n"/>
      <c r="S140" s="256" t="n"/>
      <c r="T140" s="256" t="n"/>
      <c r="U140" s="256" t="n"/>
      <c r="V140" s="256" t="n"/>
      <c r="W140" s="256" t="n"/>
      <c r="X140" s="256" t="n"/>
      <c r="Y140" s="256" t="n"/>
      <c r="Z140" s="256" t="n"/>
      <c r="AA140" s="256" t="n"/>
      <c r="AB140" s="256" t="n"/>
      <c r="AC140" s="256" t="n"/>
      <c r="AD140" s="256" t="n"/>
      <c r="AE140" s="256" t="n"/>
      <c r="AF140" s="256" t="n"/>
      <c r="AG140" s="256" t="n"/>
      <c r="AH140" s="256" t="n"/>
      <c r="AI140" s="256" t="n"/>
      <c r="AJ140" s="256" t="n"/>
      <c r="AK140" s="256" t="n"/>
      <c r="AL140" s="256" t="n"/>
      <c r="AM140" s="256" t="n"/>
      <c r="AN140" s="256" t="n"/>
      <c r="AO140" s="256" t="n"/>
      <c r="AP140" s="256" t="n"/>
      <c r="AQ140" s="256" t="n"/>
      <c r="AR140" s="256" t="n"/>
      <c r="AS140" s="256" t="n"/>
      <c r="AT140" s="256" t="n"/>
      <c r="AU140" s="256" t="n"/>
      <c r="AV140" s="256" t="n"/>
      <c r="AW140" s="256" t="n"/>
      <c r="AX140" s="256" t="n"/>
      <c r="AY140" s="256" t="n"/>
      <c r="AZ140" s="256" t="n"/>
      <c r="BA140" s="256" t="n"/>
      <c r="BB140" s="256" t="n"/>
      <c r="BC140" s="256" t="n"/>
      <c r="BD140" s="256" t="n"/>
      <c r="BE140" s="256" t="n"/>
      <c r="BF140" s="256" t="n"/>
      <c r="BG140" s="256" t="n"/>
      <c r="BH140" s="256" t="n"/>
      <c r="BI140" s="256" t="n"/>
      <c r="BJ140" s="256" t="n"/>
      <c r="BK140" s="256" t="n"/>
      <c r="BL140" s="256" t="n"/>
      <c r="BM140" s="256" t="n"/>
      <c r="BN140" s="256" t="n"/>
      <c r="BO140" s="256" t="n"/>
      <c r="BP140" s="256" t="n"/>
      <c r="BQ140" s="256" t="n"/>
      <c r="BR140" s="256" t="n"/>
      <c r="BS140" s="256" t="n"/>
      <c r="BT140" s="256" t="n"/>
      <c r="BU140" s="256" t="n"/>
      <c r="BV140" s="256" t="n"/>
      <c r="BW140" s="256" t="n"/>
      <c r="BX140" s="256" t="n"/>
      <c r="BY140" s="256" t="n"/>
      <c r="BZ140" s="256" t="n"/>
      <c r="CA140" s="256" t="n"/>
      <c r="CB140" s="256" t="n"/>
      <c r="CC140" s="256" t="n"/>
      <c r="CD140" s="256" t="n"/>
      <c r="CE140" s="256" t="n"/>
      <c r="CF140" s="256" t="n"/>
      <c r="CG140" s="256" t="n"/>
      <c r="CH140" s="256" t="n"/>
      <c r="CI140" s="256" t="n"/>
      <c r="CJ140" s="256" t="n"/>
      <c r="CK140" s="256" t="n"/>
      <c r="CL140" s="256" t="n"/>
      <c r="CM140" s="256" t="n"/>
      <c r="CN140" s="256" t="n"/>
      <c r="CO140" s="256" t="n"/>
      <c r="CP140" s="256" t="n"/>
      <c r="CQ140" s="256" t="n"/>
      <c r="CR140" s="256" t="n"/>
      <c r="CS140" s="256" t="n"/>
      <c r="CT140" s="256" t="n"/>
      <c r="CU140" s="256" t="n"/>
      <c r="CV140" s="256" t="n"/>
      <c r="CW140" s="256" t="n"/>
    </row>
    <row r="141" ht="15" customFormat="1" customHeight="1" s="315">
      <c r="A141" s="35" t="n"/>
      <c r="B141" s="451" t="n"/>
      <c r="C141" s="42" t="n"/>
      <c r="D141" s="327" t="n"/>
      <c r="E141" s="470" t="n"/>
      <c r="F141" s="470" t="n"/>
      <c r="G141" s="470" t="n"/>
      <c r="H141" s="23" t="n"/>
      <c r="I141" s="23" t="n"/>
      <c r="K141" s="327" t="n"/>
      <c r="L141" s="327" t="n"/>
      <c r="M141" s="327" t="n"/>
      <c r="N141" s="327" t="n"/>
      <c r="O141" s="327" t="n"/>
      <c r="P141" s="327" t="n"/>
      <c r="Q141" s="327" t="n"/>
      <c r="R141" s="327" t="n"/>
      <c r="S141" s="327" t="n"/>
      <c r="T141" s="327" t="n"/>
      <c r="U141" s="327" t="n"/>
      <c r="V141" s="327" t="n"/>
      <c r="W141" s="327" t="n"/>
      <c r="X141" s="327" t="n"/>
      <c r="Y141" s="327" t="n"/>
      <c r="Z141" s="327" t="n"/>
      <c r="AA141" s="327" t="n"/>
      <c r="AB141" s="327" t="n"/>
      <c r="AC141" s="327" t="n"/>
      <c r="AD141" s="327" t="n"/>
      <c r="AE141" s="327" t="n"/>
      <c r="AF141" s="327" t="n"/>
      <c r="AG141" s="327" t="n"/>
      <c r="AH141" s="327" t="n"/>
      <c r="AI141" s="327" t="n"/>
      <c r="AJ141" s="327" t="n"/>
      <c r="AK141" s="327" t="n"/>
      <c r="AL141" s="327" t="n"/>
      <c r="AM141" s="327" t="n"/>
      <c r="AN141" s="327" t="n"/>
      <c r="AO141" s="327" t="n"/>
      <c r="AP141" s="327" t="n"/>
      <c r="AQ141" s="327" t="n"/>
      <c r="AR141" s="327" t="n"/>
      <c r="AS141" s="327" t="n"/>
      <c r="AT141" s="327" t="n"/>
      <c r="AU141" s="327" t="n"/>
      <c r="AV141" s="327" t="n"/>
      <c r="AW141" s="327" t="n"/>
      <c r="AX141" s="327" t="n"/>
      <c r="AY141" s="327" t="n"/>
      <c r="AZ141" s="327" t="n"/>
      <c r="BA141" s="327" t="n"/>
      <c r="BB141" s="327" t="n"/>
      <c r="BC141" s="327" t="n"/>
      <c r="BD141" s="327" t="n"/>
      <c r="BE141" s="327" t="n"/>
      <c r="BF141" s="327" t="n"/>
      <c r="BG141" s="327" t="n"/>
      <c r="BH141" s="327" t="n"/>
      <c r="BI141" s="327" t="n"/>
      <c r="BJ141" s="327" t="n"/>
      <c r="BK141" s="327" t="n"/>
      <c r="BL141" s="327" t="n"/>
      <c r="BM141" s="327" t="n"/>
      <c r="BN141" s="327" t="n"/>
      <c r="BO141" s="327" t="n"/>
      <c r="BP141" s="327" t="n"/>
      <c r="BQ141" s="327" t="n"/>
      <c r="BR141" s="327" t="n"/>
      <c r="BS141" s="327" t="n"/>
      <c r="BT141" s="327" t="n"/>
      <c r="BU141" s="327" t="n"/>
      <c r="BV141" s="327" t="n"/>
      <c r="BW141" s="327" t="n"/>
      <c r="BX141" s="327" t="n"/>
      <c r="BY141" s="327" t="n"/>
      <c r="BZ141" s="327" t="n"/>
      <c r="CA141" s="327" t="n"/>
      <c r="CB141" s="327" t="n"/>
      <c r="CC141" s="327" t="n"/>
      <c r="CD141" s="327" t="n"/>
      <c r="CE141" s="327" t="n"/>
      <c r="CF141" s="327" t="n"/>
      <c r="CG141" s="327" t="n"/>
      <c r="CH141" s="327" t="n"/>
      <c r="CI141" s="327" t="n"/>
      <c r="CJ141" s="327" t="n"/>
      <c r="CK141" s="327" t="n"/>
      <c r="CL141" s="327" t="n"/>
      <c r="CM141" s="327" t="n"/>
      <c r="CN141" s="327" t="n"/>
      <c r="CO141" s="327" t="n"/>
      <c r="CP141" s="327" t="n"/>
      <c r="CQ141" s="327" t="n"/>
      <c r="CR141" s="327" t="n"/>
      <c r="CS141" s="327" t="n"/>
      <c r="CT141" s="327" t="n"/>
      <c r="CU141" s="327" t="n"/>
      <c r="CV141" s="327" t="n"/>
      <c r="CW141" s="327" t="n"/>
    </row>
    <row r="142" ht="15" customFormat="1" customHeight="1" s="315">
      <c r="A142" s="36" t="n"/>
      <c r="B142" s="451" t="n"/>
      <c r="C142" s="37" t="n"/>
      <c r="D142" s="256" t="n"/>
      <c r="E142" s="470" t="n"/>
      <c r="F142" s="470" t="n"/>
      <c r="G142" s="470" t="n"/>
      <c r="H142" s="23" t="n"/>
      <c r="I142" s="23" t="n"/>
      <c r="K142" s="256" t="n"/>
      <c r="L142" s="256" t="n"/>
      <c r="M142" s="256" t="n"/>
      <c r="N142" s="256" t="n"/>
      <c r="O142" s="256" t="n"/>
      <c r="P142" s="256" t="n"/>
      <c r="Q142" s="256" t="n"/>
      <c r="R142" s="256" t="n"/>
      <c r="S142" s="256" t="n"/>
      <c r="T142" s="256" t="n"/>
      <c r="U142" s="256" t="n"/>
      <c r="V142" s="256" t="n"/>
      <c r="W142" s="256" t="n"/>
      <c r="X142" s="256" t="n"/>
      <c r="Y142" s="256" t="n"/>
      <c r="Z142" s="256" t="n"/>
      <c r="AA142" s="256" t="n"/>
      <c r="AB142" s="256" t="n"/>
      <c r="AC142" s="256" t="n"/>
      <c r="AD142" s="256" t="n"/>
      <c r="AE142" s="256" t="n"/>
      <c r="AF142" s="256" t="n"/>
      <c r="AG142" s="256" t="n"/>
      <c r="AH142" s="256" t="n"/>
      <c r="AI142" s="256" t="n"/>
      <c r="AJ142" s="256" t="n"/>
      <c r="AK142" s="256" t="n"/>
      <c r="AL142" s="256" t="n"/>
      <c r="AM142" s="256" t="n"/>
      <c r="AN142" s="256" t="n"/>
      <c r="AO142" s="256" t="n"/>
      <c r="AP142" s="256" t="n"/>
      <c r="AQ142" s="256" t="n"/>
      <c r="AR142" s="256" t="n"/>
      <c r="AS142" s="256" t="n"/>
      <c r="AT142" s="256" t="n"/>
      <c r="AU142" s="256" t="n"/>
      <c r="AV142" s="256" t="n"/>
      <c r="AW142" s="256" t="n"/>
      <c r="AX142" s="256" t="n"/>
      <c r="AY142" s="256" t="n"/>
      <c r="AZ142" s="256" t="n"/>
      <c r="BA142" s="256" t="n"/>
      <c r="BB142" s="256" t="n"/>
      <c r="BC142" s="256" t="n"/>
      <c r="BD142" s="256" t="n"/>
      <c r="BE142" s="256" t="n"/>
      <c r="BF142" s="256" t="n"/>
      <c r="BG142" s="256" t="n"/>
      <c r="BH142" s="256" t="n"/>
      <c r="BI142" s="256" t="n"/>
      <c r="BJ142" s="256" t="n"/>
      <c r="BK142" s="256" t="n"/>
      <c r="BL142" s="256" t="n"/>
      <c r="BM142" s="256" t="n"/>
      <c r="BN142" s="256" t="n"/>
      <c r="BO142" s="256" t="n"/>
      <c r="BP142" s="256" t="n"/>
      <c r="BQ142" s="256" t="n"/>
      <c r="BR142" s="256" t="n"/>
      <c r="BS142" s="256" t="n"/>
      <c r="BT142" s="256" t="n"/>
      <c r="BU142" s="256" t="n"/>
      <c r="BV142" s="256" t="n"/>
      <c r="BW142" s="256" t="n"/>
      <c r="BX142" s="256" t="n"/>
      <c r="BY142" s="256" t="n"/>
      <c r="BZ142" s="256" t="n"/>
      <c r="CA142" s="256" t="n"/>
      <c r="CB142" s="256" t="n"/>
      <c r="CC142" s="256" t="n"/>
      <c r="CD142" s="256" t="n"/>
      <c r="CE142" s="256" t="n"/>
      <c r="CF142" s="256" t="n"/>
      <c r="CG142" s="256" t="n"/>
      <c r="CH142" s="256" t="n"/>
      <c r="CI142" s="256" t="n"/>
      <c r="CJ142" s="256" t="n"/>
      <c r="CK142" s="256" t="n"/>
      <c r="CL142" s="256" t="n"/>
      <c r="CM142" s="256" t="n"/>
      <c r="CN142" s="256" t="n"/>
      <c r="CO142" s="256" t="n"/>
      <c r="CP142" s="256" t="n"/>
      <c r="CQ142" s="256" t="n"/>
      <c r="CR142" s="256" t="n"/>
      <c r="CS142" s="256" t="n"/>
      <c r="CT142" s="256" t="n"/>
      <c r="CU142" s="256" t="n"/>
      <c r="CV142" s="256" t="n"/>
      <c r="CW142" s="256" t="n"/>
    </row>
    <row r="143" ht="10.15" customFormat="1" customHeight="1" s="315">
      <c r="B143" s="451" t="n"/>
      <c r="C143" s="431" t="n"/>
      <c r="D143" s="256" t="n"/>
      <c r="E143" s="470" t="n"/>
      <c r="F143" s="470" t="n"/>
      <c r="G143" s="470" t="n"/>
      <c r="H143" s="23" t="n"/>
      <c r="I143" s="23" t="n"/>
      <c r="K143" s="256" t="n"/>
      <c r="L143" s="256" t="n"/>
      <c r="M143" s="256" t="n"/>
      <c r="N143" s="256" t="n"/>
      <c r="O143" s="256" t="n"/>
      <c r="P143" s="256" t="n"/>
      <c r="Q143" s="256" t="n"/>
      <c r="R143" s="256" t="n"/>
      <c r="S143" s="256" t="n"/>
      <c r="T143" s="256" t="n"/>
      <c r="U143" s="256" t="n"/>
      <c r="V143" s="256" t="n"/>
      <c r="W143" s="256" t="n"/>
      <c r="X143" s="256" t="n"/>
      <c r="Y143" s="256" t="n"/>
      <c r="Z143" s="256" t="n"/>
      <c r="AA143" s="256" t="n"/>
      <c r="AB143" s="256" t="n"/>
      <c r="AC143" s="256" t="n"/>
      <c r="AD143" s="256" t="n"/>
      <c r="AE143" s="256" t="n"/>
      <c r="AF143" s="256" t="n"/>
      <c r="AG143" s="256" t="n"/>
      <c r="AH143" s="256" t="n"/>
      <c r="AI143" s="256" t="n"/>
      <c r="AJ143" s="256" t="n"/>
      <c r="AK143" s="256" t="n"/>
      <c r="AL143" s="256" t="n"/>
      <c r="AM143" s="256" t="n"/>
      <c r="AN143" s="256" t="n"/>
      <c r="AO143" s="256" t="n"/>
      <c r="AP143" s="256" t="n"/>
      <c r="AQ143" s="256" t="n"/>
      <c r="AR143" s="256" t="n"/>
      <c r="AS143" s="256" t="n"/>
      <c r="AT143" s="256" t="n"/>
      <c r="AU143" s="256" t="n"/>
      <c r="AV143" s="256" t="n"/>
      <c r="AW143" s="256" t="n"/>
      <c r="AX143" s="256" t="n"/>
      <c r="AY143" s="256" t="n"/>
      <c r="AZ143" s="256" t="n"/>
      <c r="BA143" s="256" t="n"/>
      <c r="BB143" s="256" t="n"/>
      <c r="BC143" s="256" t="n"/>
      <c r="BD143" s="256" t="n"/>
      <c r="BE143" s="256" t="n"/>
      <c r="BF143" s="256" t="n"/>
      <c r="BG143" s="256" t="n"/>
      <c r="BH143" s="256" t="n"/>
      <c r="BI143" s="256" t="n"/>
      <c r="BJ143" s="256" t="n"/>
      <c r="BK143" s="256" t="n"/>
      <c r="BL143" s="256" t="n"/>
      <c r="BM143" s="256" t="n"/>
      <c r="BN143" s="256" t="n"/>
      <c r="BO143" s="256" t="n"/>
      <c r="BP143" s="256" t="n"/>
      <c r="BQ143" s="256" t="n"/>
      <c r="BR143" s="256" t="n"/>
      <c r="BS143" s="256" t="n"/>
      <c r="BT143" s="256" t="n"/>
      <c r="BU143" s="256" t="n"/>
      <c r="BV143" s="256" t="n"/>
      <c r="BW143" s="256" t="n"/>
      <c r="BX143" s="256" t="n"/>
      <c r="BY143" s="256" t="n"/>
      <c r="BZ143" s="256" t="n"/>
      <c r="CA143" s="256" t="n"/>
      <c r="CB143" s="256" t="n"/>
      <c r="CC143" s="256" t="n"/>
      <c r="CD143" s="256" t="n"/>
      <c r="CE143" s="256" t="n"/>
      <c r="CF143" s="256" t="n"/>
      <c r="CG143" s="256" t="n"/>
      <c r="CH143" s="256" t="n"/>
      <c r="CI143" s="256" t="n"/>
      <c r="CJ143" s="256" t="n"/>
      <c r="CK143" s="256" t="n"/>
      <c r="CL143" s="256" t="n"/>
      <c r="CM143" s="256" t="n"/>
      <c r="CN143" s="256" t="n"/>
      <c r="CO143" s="256" t="n"/>
      <c r="CP143" s="256" t="n"/>
      <c r="CQ143" s="256" t="n"/>
      <c r="CR143" s="256" t="n"/>
      <c r="CS143" s="256" t="n"/>
      <c r="CT143" s="256" t="n"/>
      <c r="CU143" s="256" t="n"/>
      <c r="CV143" s="256" t="n"/>
      <c r="CW143" s="256" t="n"/>
    </row>
    <row r="144" ht="15" customFormat="1" customHeight="1" s="18">
      <c r="A144" s="35" t="n"/>
      <c r="B144" s="451" t="n"/>
      <c r="C144" s="19" t="n"/>
      <c r="D144" s="256" t="n"/>
      <c r="E144" s="470" t="n"/>
      <c r="F144" s="470" t="n"/>
      <c r="G144" s="470" t="n"/>
      <c r="H144" s="454" t="n"/>
      <c r="I144" s="454" t="n"/>
      <c r="K144" s="256" t="n"/>
      <c r="L144" s="256" t="n"/>
      <c r="M144" s="256" t="n"/>
      <c r="N144" s="256" t="n"/>
      <c r="O144" s="256" t="n"/>
      <c r="P144" s="256" t="n"/>
      <c r="Q144" s="256" t="n"/>
      <c r="R144" s="256" t="n"/>
      <c r="S144" s="256" t="n"/>
      <c r="T144" s="256" t="n"/>
      <c r="U144" s="256" t="n"/>
      <c r="V144" s="256" t="n"/>
      <c r="W144" s="256" t="n"/>
      <c r="X144" s="256" t="n"/>
      <c r="Y144" s="256" t="n"/>
      <c r="Z144" s="256" t="n"/>
      <c r="AA144" s="256" t="n"/>
      <c r="AB144" s="256" t="n"/>
      <c r="AC144" s="256" t="n"/>
      <c r="AD144" s="256" t="n"/>
      <c r="AE144" s="256" t="n"/>
      <c r="AF144" s="256" t="n"/>
      <c r="AG144" s="256" t="n"/>
      <c r="AH144" s="256" t="n"/>
      <c r="AI144" s="256" t="n"/>
      <c r="AJ144" s="256" t="n"/>
      <c r="AK144" s="256" t="n"/>
      <c r="AL144" s="256" t="n"/>
      <c r="AM144" s="256" t="n"/>
      <c r="AN144" s="256" t="n"/>
      <c r="AO144" s="256" t="n"/>
      <c r="AP144" s="256" t="n"/>
      <c r="AQ144" s="256" t="n"/>
      <c r="AR144" s="256" t="n"/>
      <c r="AS144" s="256" t="n"/>
      <c r="AT144" s="256" t="n"/>
      <c r="AU144" s="256" t="n"/>
      <c r="AV144" s="256" t="n"/>
      <c r="AW144" s="256" t="n"/>
      <c r="AX144" s="256" t="n"/>
      <c r="AY144" s="256" t="n"/>
      <c r="AZ144" s="256" t="n"/>
      <c r="BA144" s="256" t="n"/>
      <c r="BB144" s="256" t="n"/>
      <c r="BC144" s="256" t="n"/>
      <c r="BD144" s="256" t="n"/>
      <c r="BE144" s="256" t="n"/>
      <c r="BF144" s="256" t="n"/>
      <c r="BG144" s="256" t="n"/>
      <c r="BH144" s="256" t="n"/>
      <c r="BI144" s="256" t="n"/>
      <c r="BJ144" s="256" t="n"/>
      <c r="BK144" s="256" t="n"/>
      <c r="BL144" s="256" t="n"/>
      <c r="BM144" s="256" t="n"/>
      <c r="BN144" s="256" t="n"/>
      <c r="BO144" s="256" t="n"/>
      <c r="BP144" s="256" t="n"/>
      <c r="BQ144" s="256" t="n"/>
      <c r="BR144" s="256" t="n"/>
      <c r="BS144" s="256" t="n"/>
      <c r="BT144" s="256" t="n"/>
      <c r="BU144" s="256" t="n"/>
      <c r="BV144" s="256" t="n"/>
      <c r="BW144" s="256" t="n"/>
      <c r="BX144" s="256" t="n"/>
      <c r="BY144" s="256" t="n"/>
      <c r="BZ144" s="256" t="n"/>
      <c r="CA144" s="256" t="n"/>
      <c r="CB144" s="256" t="n"/>
      <c r="CC144" s="256" t="n"/>
      <c r="CD144" s="256" t="n"/>
      <c r="CE144" s="256" t="n"/>
      <c r="CF144" s="256" t="n"/>
      <c r="CG144" s="256" t="n"/>
      <c r="CH144" s="256" t="n"/>
      <c r="CI144" s="256" t="n"/>
      <c r="CJ144" s="256" t="n"/>
      <c r="CK144" s="256" t="n"/>
      <c r="CL144" s="256" t="n"/>
      <c r="CM144" s="256" t="n"/>
      <c r="CN144" s="256" t="n"/>
      <c r="CO144" s="256" t="n"/>
      <c r="CP144" s="256" t="n"/>
      <c r="CQ144" s="256" t="n"/>
      <c r="CR144" s="256" t="n"/>
      <c r="CS144" s="256" t="n"/>
      <c r="CT144" s="256" t="n"/>
      <c r="CU144" s="256" t="n"/>
      <c r="CV144" s="256" t="n"/>
      <c r="CW144" s="256" t="n"/>
    </row>
    <row r="145" ht="15" customFormat="1" customHeight="1" s="315">
      <c r="B145" s="451" t="n"/>
      <c r="C145" s="19" t="n"/>
      <c r="D145" s="256" t="n"/>
      <c r="E145" s="470" t="n"/>
      <c r="F145" s="470" t="n"/>
      <c r="G145" s="470" t="n"/>
      <c r="H145" s="454" t="n"/>
      <c r="I145" s="454" t="n"/>
      <c r="K145" s="256" t="n"/>
      <c r="L145" s="256" t="n"/>
      <c r="M145" s="256" t="n"/>
      <c r="N145" s="256" t="n"/>
      <c r="O145" s="256" t="n"/>
      <c r="P145" s="256" t="n"/>
      <c r="Q145" s="256" t="n"/>
      <c r="R145" s="256" t="n"/>
      <c r="S145" s="256" t="n"/>
      <c r="T145" s="256" t="n"/>
      <c r="U145" s="256" t="n"/>
      <c r="V145" s="256" t="n"/>
      <c r="W145" s="256" t="n"/>
      <c r="X145" s="256" t="n"/>
      <c r="Y145" s="256" t="n"/>
      <c r="Z145" s="256" t="n"/>
      <c r="AA145" s="256" t="n"/>
      <c r="AB145" s="256" t="n"/>
      <c r="AC145" s="256" t="n"/>
      <c r="AD145" s="256" t="n"/>
      <c r="AE145" s="256" t="n"/>
      <c r="AF145" s="256" t="n"/>
      <c r="AG145" s="256" t="n"/>
      <c r="AH145" s="256" t="n"/>
      <c r="AI145" s="256" t="n"/>
      <c r="AJ145" s="256" t="n"/>
      <c r="AK145" s="256" t="n"/>
      <c r="AL145" s="256" t="n"/>
      <c r="AM145" s="256" t="n"/>
      <c r="AN145" s="256" t="n"/>
      <c r="AO145" s="256" t="n"/>
      <c r="AP145" s="256" t="n"/>
      <c r="AQ145" s="256" t="n"/>
      <c r="AR145" s="256" t="n"/>
      <c r="AS145" s="256" t="n"/>
      <c r="AT145" s="256" t="n"/>
      <c r="AU145" s="256" t="n"/>
      <c r="AV145" s="256" t="n"/>
      <c r="AW145" s="256" t="n"/>
      <c r="AX145" s="256" t="n"/>
      <c r="AY145" s="256" t="n"/>
      <c r="AZ145" s="256" t="n"/>
      <c r="BA145" s="256" t="n"/>
      <c r="BB145" s="256" t="n"/>
      <c r="BC145" s="256" t="n"/>
      <c r="BD145" s="256" t="n"/>
      <c r="BE145" s="256" t="n"/>
      <c r="BF145" s="256" t="n"/>
      <c r="BG145" s="256" t="n"/>
      <c r="BH145" s="256" t="n"/>
      <c r="BI145" s="256" t="n"/>
      <c r="BJ145" s="256" t="n"/>
      <c r="BK145" s="256" t="n"/>
      <c r="BL145" s="256" t="n"/>
      <c r="BM145" s="256" t="n"/>
      <c r="BN145" s="256" t="n"/>
      <c r="BO145" s="256" t="n"/>
      <c r="BP145" s="256" t="n"/>
      <c r="BQ145" s="256" t="n"/>
      <c r="BR145" s="256" t="n"/>
      <c r="BS145" s="256" t="n"/>
      <c r="BT145" s="256" t="n"/>
      <c r="BU145" s="256" t="n"/>
      <c r="BV145" s="256" t="n"/>
      <c r="BW145" s="256" t="n"/>
      <c r="BX145" s="256" t="n"/>
      <c r="BY145" s="256" t="n"/>
      <c r="BZ145" s="256" t="n"/>
      <c r="CA145" s="256" t="n"/>
      <c r="CB145" s="256" t="n"/>
      <c r="CC145" s="256" t="n"/>
      <c r="CD145" s="256" t="n"/>
      <c r="CE145" s="256" t="n"/>
      <c r="CF145" s="256" t="n"/>
      <c r="CG145" s="256" t="n"/>
      <c r="CH145" s="256" t="n"/>
      <c r="CI145" s="256" t="n"/>
      <c r="CJ145" s="256" t="n"/>
      <c r="CK145" s="256" t="n"/>
      <c r="CL145" s="256" t="n"/>
      <c r="CM145" s="256" t="n"/>
      <c r="CN145" s="256" t="n"/>
      <c r="CO145" s="256" t="n"/>
      <c r="CP145" s="256" t="n"/>
      <c r="CQ145" s="256" t="n"/>
      <c r="CR145" s="256" t="n"/>
      <c r="CS145" s="256" t="n"/>
      <c r="CT145" s="256" t="n"/>
      <c r="CU145" s="256" t="n"/>
      <c r="CV145" s="256" t="n"/>
      <c r="CW145" s="256" t="n"/>
    </row>
    <row r="146" ht="15" customFormat="1" customHeight="1" s="315">
      <c r="B146" s="451" t="n"/>
      <c r="C146" s="19" t="n"/>
      <c r="D146" s="256" t="n"/>
      <c r="E146" s="446" t="n"/>
      <c r="F146" s="446" t="n"/>
      <c r="G146" s="43" t="n"/>
      <c r="H146" s="43" t="n"/>
      <c r="I146" s="43" t="n"/>
      <c r="K146" s="256" t="n"/>
      <c r="L146" s="256" t="n"/>
      <c r="M146" s="256" t="n"/>
      <c r="N146" s="256" t="n"/>
      <c r="O146" s="256" t="n"/>
      <c r="P146" s="256" t="n"/>
      <c r="Q146" s="256" t="n"/>
      <c r="R146" s="256" t="n"/>
      <c r="S146" s="256" t="n"/>
      <c r="T146" s="256" t="n"/>
      <c r="U146" s="256" t="n"/>
      <c r="V146" s="256" t="n"/>
      <c r="W146" s="256" t="n"/>
      <c r="X146" s="256" t="n"/>
      <c r="Y146" s="256" t="n"/>
      <c r="Z146" s="256" t="n"/>
      <c r="AA146" s="256" t="n"/>
      <c r="AB146" s="256" t="n"/>
      <c r="AC146" s="256" t="n"/>
      <c r="AD146" s="256" t="n"/>
      <c r="AE146" s="256" t="n"/>
      <c r="AF146" s="256" t="n"/>
      <c r="AG146" s="256" t="n"/>
      <c r="AH146" s="256" t="n"/>
      <c r="AI146" s="256" t="n"/>
      <c r="AJ146" s="256" t="n"/>
      <c r="AK146" s="256" t="n"/>
      <c r="AL146" s="256" t="n"/>
      <c r="AM146" s="256" t="n"/>
      <c r="AN146" s="256" t="n"/>
      <c r="AO146" s="256" t="n"/>
      <c r="AP146" s="256" t="n"/>
      <c r="AQ146" s="256" t="n"/>
      <c r="AR146" s="256" t="n"/>
      <c r="AS146" s="256" t="n"/>
      <c r="AT146" s="256" t="n"/>
      <c r="AU146" s="256" t="n"/>
      <c r="AV146" s="256" t="n"/>
      <c r="AW146" s="256" t="n"/>
      <c r="AX146" s="256" t="n"/>
      <c r="AY146" s="256" t="n"/>
      <c r="AZ146" s="256" t="n"/>
      <c r="BA146" s="256" t="n"/>
      <c r="BB146" s="256" t="n"/>
      <c r="BC146" s="256" t="n"/>
      <c r="BD146" s="256" t="n"/>
      <c r="BE146" s="256" t="n"/>
      <c r="BF146" s="256" t="n"/>
      <c r="BG146" s="256" t="n"/>
      <c r="BH146" s="256" t="n"/>
      <c r="BI146" s="256" t="n"/>
      <c r="BJ146" s="256" t="n"/>
      <c r="BK146" s="256" t="n"/>
      <c r="BL146" s="256" t="n"/>
      <c r="BM146" s="256" t="n"/>
      <c r="BN146" s="256" t="n"/>
      <c r="BO146" s="256" t="n"/>
      <c r="BP146" s="256" t="n"/>
      <c r="BQ146" s="256" t="n"/>
      <c r="BR146" s="256" t="n"/>
      <c r="BS146" s="256" t="n"/>
      <c r="BT146" s="256" t="n"/>
      <c r="BU146" s="256" t="n"/>
      <c r="BV146" s="256" t="n"/>
      <c r="BW146" s="256" t="n"/>
      <c r="BX146" s="256" t="n"/>
      <c r="BY146" s="256" t="n"/>
      <c r="BZ146" s="256" t="n"/>
      <c r="CA146" s="256" t="n"/>
      <c r="CB146" s="256" t="n"/>
      <c r="CC146" s="256" t="n"/>
      <c r="CD146" s="256" t="n"/>
      <c r="CE146" s="256" t="n"/>
      <c r="CF146" s="256" t="n"/>
      <c r="CG146" s="256" t="n"/>
      <c r="CH146" s="256" t="n"/>
      <c r="CI146" s="256" t="n"/>
      <c r="CJ146" s="256" t="n"/>
      <c r="CK146" s="256" t="n"/>
      <c r="CL146" s="256" t="n"/>
      <c r="CM146" s="256" t="n"/>
      <c r="CN146" s="256" t="n"/>
      <c r="CO146" s="256" t="n"/>
      <c r="CP146" s="256" t="n"/>
      <c r="CQ146" s="256" t="n"/>
      <c r="CR146" s="256" t="n"/>
      <c r="CS146" s="256" t="n"/>
      <c r="CT146" s="256" t="n"/>
      <c r="CU146" s="256" t="n"/>
      <c r="CV146" s="256" t="n"/>
      <c r="CW146" s="256" t="n"/>
    </row>
    <row r="147" ht="10.15" customFormat="1" customHeight="1" s="315">
      <c r="B147" s="451" t="n"/>
      <c r="C147" s="19" t="n"/>
      <c r="D147" s="256" t="n"/>
      <c r="E147" s="470" t="n"/>
      <c r="F147" s="470" t="n"/>
      <c r="G147" s="470" t="n"/>
      <c r="H147" s="23" t="n"/>
      <c r="I147" s="23" t="n"/>
      <c r="K147" s="256" t="n"/>
      <c r="L147" s="256" t="n"/>
      <c r="M147" s="256" t="n"/>
      <c r="N147" s="256" t="n"/>
      <c r="O147" s="256" t="n"/>
      <c r="P147" s="256" t="n"/>
      <c r="Q147" s="256" t="n"/>
      <c r="R147" s="256" t="n"/>
      <c r="S147" s="256" t="n"/>
      <c r="T147" s="256" t="n"/>
      <c r="U147" s="256" t="n"/>
      <c r="V147" s="256" t="n"/>
      <c r="W147" s="256" t="n"/>
      <c r="X147" s="256" t="n"/>
      <c r="Y147" s="256" t="n"/>
      <c r="Z147" s="256" t="n"/>
      <c r="AA147" s="256" t="n"/>
      <c r="AB147" s="256" t="n"/>
      <c r="AC147" s="256" t="n"/>
      <c r="AD147" s="256" t="n"/>
      <c r="AE147" s="256" t="n"/>
      <c r="AF147" s="256" t="n"/>
      <c r="AG147" s="256" t="n"/>
      <c r="AH147" s="256" t="n"/>
      <c r="AI147" s="256" t="n"/>
      <c r="AJ147" s="256" t="n"/>
      <c r="AK147" s="256" t="n"/>
      <c r="AL147" s="256" t="n"/>
      <c r="AM147" s="256" t="n"/>
      <c r="AN147" s="256" t="n"/>
      <c r="AO147" s="256" t="n"/>
      <c r="AP147" s="256" t="n"/>
      <c r="AQ147" s="256" t="n"/>
      <c r="AR147" s="256" t="n"/>
      <c r="AS147" s="256" t="n"/>
      <c r="AT147" s="256" t="n"/>
      <c r="AU147" s="256" t="n"/>
      <c r="AV147" s="256" t="n"/>
      <c r="AW147" s="256" t="n"/>
      <c r="AX147" s="256" t="n"/>
      <c r="AY147" s="256" t="n"/>
      <c r="AZ147" s="256" t="n"/>
      <c r="BA147" s="256" t="n"/>
      <c r="BB147" s="256" t="n"/>
      <c r="BC147" s="256" t="n"/>
      <c r="BD147" s="256" t="n"/>
      <c r="BE147" s="256" t="n"/>
      <c r="BF147" s="256" t="n"/>
      <c r="BG147" s="256" t="n"/>
      <c r="BH147" s="256" t="n"/>
      <c r="BI147" s="256" t="n"/>
      <c r="BJ147" s="256" t="n"/>
      <c r="BK147" s="256" t="n"/>
      <c r="BL147" s="256" t="n"/>
      <c r="BM147" s="256" t="n"/>
      <c r="BN147" s="256" t="n"/>
      <c r="BO147" s="256" t="n"/>
      <c r="BP147" s="256" t="n"/>
      <c r="BQ147" s="256" t="n"/>
      <c r="BR147" s="256" t="n"/>
      <c r="BS147" s="256" t="n"/>
      <c r="BT147" s="256" t="n"/>
      <c r="BU147" s="256" t="n"/>
      <c r="BV147" s="256" t="n"/>
      <c r="BW147" s="256" t="n"/>
      <c r="BX147" s="256" t="n"/>
      <c r="BY147" s="256" t="n"/>
      <c r="BZ147" s="256" t="n"/>
      <c r="CA147" s="256" t="n"/>
      <c r="CB147" s="256" t="n"/>
      <c r="CC147" s="256" t="n"/>
      <c r="CD147" s="256" t="n"/>
      <c r="CE147" s="256" t="n"/>
      <c r="CF147" s="256" t="n"/>
      <c r="CG147" s="256" t="n"/>
      <c r="CH147" s="256" t="n"/>
      <c r="CI147" s="256" t="n"/>
      <c r="CJ147" s="256" t="n"/>
      <c r="CK147" s="256" t="n"/>
      <c r="CL147" s="256" t="n"/>
      <c r="CM147" s="256" t="n"/>
      <c r="CN147" s="256" t="n"/>
      <c r="CO147" s="256" t="n"/>
      <c r="CP147" s="256" t="n"/>
      <c r="CQ147" s="256" t="n"/>
      <c r="CR147" s="256" t="n"/>
      <c r="CS147" s="256" t="n"/>
      <c r="CT147" s="256" t="n"/>
      <c r="CU147" s="256" t="n"/>
      <c r="CV147" s="256" t="n"/>
      <c r="CW147" s="256" t="n"/>
    </row>
    <row r="148" ht="15" customFormat="1" customHeight="1" s="18">
      <c r="A148" s="35" t="n"/>
      <c r="B148" s="19" t="n"/>
      <c r="C148" s="19" t="n"/>
      <c r="D148" s="328" t="n"/>
      <c r="E148" s="470" t="n"/>
      <c r="F148" s="470" t="n"/>
      <c r="G148" s="470" t="n"/>
      <c r="H148" s="23" t="n"/>
      <c r="I148" s="23" t="n"/>
      <c r="K148" s="328" t="n"/>
      <c r="L148" s="328" t="n"/>
      <c r="M148" s="328" t="n"/>
      <c r="N148" s="328" t="n"/>
      <c r="O148" s="328" t="n"/>
      <c r="P148" s="328" t="n"/>
      <c r="Q148" s="328" t="n"/>
      <c r="R148" s="328" t="n"/>
      <c r="S148" s="328" t="n"/>
      <c r="T148" s="328" t="n"/>
      <c r="U148" s="328" t="n"/>
      <c r="V148" s="328" t="n"/>
      <c r="W148" s="328" t="n"/>
      <c r="X148" s="328" t="n"/>
      <c r="Y148" s="328" t="n"/>
      <c r="Z148" s="328" t="n"/>
      <c r="AA148" s="328" t="n"/>
      <c r="AB148" s="328" t="n"/>
      <c r="AC148" s="328" t="n"/>
      <c r="AD148" s="328" t="n"/>
      <c r="AE148" s="328" t="n"/>
      <c r="AF148" s="328" t="n"/>
      <c r="AG148" s="328" t="n"/>
      <c r="AH148" s="328" t="n"/>
      <c r="AI148" s="328" t="n"/>
      <c r="AJ148" s="328" t="n"/>
      <c r="AK148" s="328" t="n"/>
      <c r="AL148" s="328" t="n"/>
      <c r="AM148" s="328" t="n"/>
      <c r="AN148" s="328" t="n"/>
      <c r="AO148" s="328" t="n"/>
      <c r="AP148" s="328" t="n"/>
      <c r="AQ148" s="328" t="n"/>
      <c r="AR148" s="328" t="n"/>
      <c r="AS148" s="328" t="n"/>
      <c r="AT148" s="328" t="n"/>
      <c r="AU148" s="328" t="n"/>
      <c r="AV148" s="328" t="n"/>
      <c r="AW148" s="328" t="n"/>
      <c r="AX148" s="328" t="n"/>
      <c r="AY148" s="328" t="n"/>
      <c r="AZ148" s="328" t="n"/>
      <c r="BA148" s="328" t="n"/>
      <c r="BB148" s="328" t="n"/>
      <c r="BC148" s="328" t="n"/>
      <c r="BD148" s="328" t="n"/>
      <c r="BE148" s="328" t="n"/>
      <c r="BF148" s="328" t="n"/>
      <c r="BG148" s="328" t="n"/>
      <c r="BH148" s="328" t="n"/>
      <c r="BI148" s="328" t="n"/>
      <c r="BJ148" s="328" t="n"/>
      <c r="BK148" s="328" t="n"/>
      <c r="BL148" s="328" t="n"/>
      <c r="BM148" s="328" t="n"/>
      <c r="BN148" s="328" t="n"/>
      <c r="BO148" s="328" t="n"/>
      <c r="BP148" s="328" t="n"/>
      <c r="BQ148" s="328" t="n"/>
      <c r="BR148" s="328" t="n"/>
      <c r="BS148" s="328" t="n"/>
      <c r="BT148" s="328" t="n"/>
      <c r="BU148" s="328" t="n"/>
      <c r="BV148" s="328" t="n"/>
      <c r="BW148" s="328" t="n"/>
      <c r="BX148" s="328" t="n"/>
      <c r="BY148" s="328" t="n"/>
      <c r="BZ148" s="328" t="n"/>
      <c r="CA148" s="328" t="n"/>
      <c r="CB148" s="328" t="n"/>
      <c r="CC148" s="328" t="n"/>
      <c r="CD148" s="328" t="n"/>
      <c r="CE148" s="328" t="n"/>
      <c r="CF148" s="328" t="n"/>
      <c r="CG148" s="328" t="n"/>
      <c r="CH148" s="328" t="n"/>
      <c r="CI148" s="328" t="n"/>
      <c r="CJ148" s="328" t="n"/>
      <c r="CK148" s="328" t="n"/>
      <c r="CL148" s="328" t="n"/>
      <c r="CM148" s="328" t="n"/>
      <c r="CN148" s="328" t="n"/>
      <c r="CO148" s="328" t="n"/>
      <c r="CP148" s="328" t="n"/>
      <c r="CQ148" s="328" t="n"/>
      <c r="CR148" s="328" t="n"/>
      <c r="CS148" s="328" t="n"/>
      <c r="CT148" s="328" t="n"/>
      <c r="CU148" s="328" t="n"/>
      <c r="CV148" s="328" t="n"/>
      <c r="CW148" s="328" t="n"/>
    </row>
    <row r="149" ht="15" customFormat="1" customHeight="1" s="315">
      <c r="B149" s="451" t="n"/>
      <c r="C149" s="19" t="n"/>
      <c r="D149" s="256" t="n"/>
      <c r="E149" s="470" t="n"/>
      <c r="F149" s="470" t="n"/>
      <c r="G149" s="470" t="n"/>
      <c r="H149" s="19" t="n"/>
      <c r="I149" s="19" t="n"/>
      <c r="K149" s="256" t="n"/>
      <c r="L149" s="256" t="n"/>
      <c r="M149" s="256" t="n"/>
      <c r="N149" s="256" t="n"/>
      <c r="O149" s="256" t="n"/>
      <c r="P149" s="256" t="n"/>
      <c r="Q149" s="256" t="n"/>
      <c r="R149" s="256" t="n"/>
      <c r="S149" s="256" t="n"/>
      <c r="T149" s="256" t="n"/>
      <c r="U149" s="256" t="n"/>
      <c r="V149" s="256" t="n"/>
      <c r="W149" s="256" t="n"/>
      <c r="X149" s="256" t="n"/>
      <c r="Y149" s="256" t="n"/>
      <c r="Z149" s="256" t="n"/>
      <c r="AA149" s="256" t="n"/>
      <c r="AB149" s="256" t="n"/>
      <c r="AC149" s="256" t="n"/>
      <c r="AD149" s="256" t="n"/>
      <c r="AE149" s="256" t="n"/>
      <c r="AF149" s="256" t="n"/>
      <c r="AG149" s="256" t="n"/>
      <c r="AH149" s="256" t="n"/>
      <c r="AI149" s="256" t="n"/>
      <c r="AJ149" s="256" t="n"/>
      <c r="AK149" s="256" t="n"/>
      <c r="AL149" s="256" t="n"/>
      <c r="AM149" s="256" t="n"/>
      <c r="AN149" s="256" t="n"/>
      <c r="AO149" s="256" t="n"/>
      <c r="AP149" s="256" t="n"/>
      <c r="AQ149" s="256" t="n"/>
      <c r="AR149" s="256" t="n"/>
      <c r="AS149" s="256" t="n"/>
      <c r="AT149" s="256" t="n"/>
      <c r="AU149" s="256" t="n"/>
      <c r="AV149" s="256" t="n"/>
      <c r="AW149" s="256" t="n"/>
      <c r="AX149" s="256" t="n"/>
      <c r="AY149" s="256" t="n"/>
      <c r="AZ149" s="256" t="n"/>
      <c r="BA149" s="256" t="n"/>
      <c r="BB149" s="256" t="n"/>
      <c r="BC149" s="256" t="n"/>
      <c r="BD149" s="256" t="n"/>
      <c r="BE149" s="256" t="n"/>
      <c r="BF149" s="256" t="n"/>
      <c r="BG149" s="256" t="n"/>
      <c r="BH149" s="256" t="n"/>
      <c r="BI149" s="256" t="n"/>
      <c r="BJ149" s="256" t="n"/>
      <c r="BK149" s="256" t="n"/>
      <c r="BL149" s="256" t="n"/>
      <c r="BM149" s="256" t="n"/>
      <c r="BN149" s="256" t="n"/>
      <c r="BO149" s="256" t="n"/>
      <c r="BP149" s="256" t="n"/>
      <c r="BQ149" s="256" t="n"/>
      <c r="BR149" s="256" t="n"/>
      <c r="BS149" s="256" t="n"/>
      <c r="BT149" s="256" t="n"/>
      <c r="BU149" s="256" t="n"/>
      <c r="BV149" s="256" t="n"/>
      <c r="BW149" s="256" t="n"/>
      <c r="BX149" s="256" t="n"/>
      <c r="BY149" s="256" t="n"/>
      <c r="BZ149" s="256" t="n"/>
      <c r="CA149" s="256" t="n"/>
      <c r="CB149" s="256" t="n"/>
      <c r="CC149" s="256" t="n"/>
      <c r="CD149" s="256" t="n"/>
      <c r="CE149" s="256" t="n"/>
      <c r="CF149" s="256" t="n"/>
      <c r="CG149" s="256" t="n"/>
      <c r="CH149" s="256" t="n"/>
      <c r="CI149" s="256" t="n"/>
      <c r="CJ149" s="256" t="n"/>
      <c r="CK149" s="256" t="n"/>
      <c r="CL149" s="256" t="n"/>
      <c r="CM149" s="256" t="n"/>
      <c r="CN149" s="256" t="n"/>
      <c r="CO149" s="256" t="n"/>
      <c r="CP149" s="256" t="n"/>
      <c r="CQ149" s="256" t="n"/>
      <c r="CR149" s="256" t="n"/>
      <c r="CS149" s="256" t="n"/>
      <c r="CT149" s="256" t="n"/>
      <c r="CU149" s="256" t="n"/>
      <c r="CV149" s="256" t="n"/>
      <c r="CW149" s="256" t="n"/>
    </row>
    <row r="150" ht="15" customFormat="1" customHeight="1" s="315">
      <c r="B150" s="451" t="n"/>
      <c r="C150" s="19" t="n"/>
      <c r="D150" s="256" t="n"/>
      <c r="E150" s="470" t="n"/>
      <c r="F150" s="470" t="n"/>
      <c r="G150" s="470" t="n"/>
      <c r="H150" s="23" t="n"/>
      <c r="I150" s="23" t="n"/>
      <c r="K150" s="256" t="n"/>
      <c r="L150" s="256" t="n"/>
      <c r="M150" s="256" t="n"/>
      <c r="N150" s="256" t="n"/>
      <c r="O150" s="256" t="n"/>
      <c r="P150" s="256" t="n"/>
      <c r="Q150" s="256" t="n"/>
      <c r="R150" s="256" t="n"/>
      <c r="S150" s="256" t="n"/>
      <c r="T150" s="256" t="n"/>
      <c r="U150" s="256" t="n"/>
      <c r="V150" s="256" t="n"/>
      <c r="W150" s="256" t="n"/>
      <c r="X150" s="256" t="n"/>
      <c r="Y150" s="256" t="n"/>
      <c r="Z150" s="256" t="n"/>
      <c r="AA150" s="256" t="n"/>
      <c r="AB150" s="256" t="n"/>
      <c r="AC150" s="256" t="n"/>
      <c r="AD150" s="256" t="n"/>
      <c r="AE150" s="256" t="n"/>
      <c r="AF150" s="256" t="n"/>
      <c r="AG150" s="256" t="n"/>
      <c r="AH150" s="256" t="n"/>
      <c r="AI150" s="256" t="n"/>
      <c r="AJ150" s="256" t="n"/>
      <c r="AK150" s="256" t="n"/>
      <c r="AL150" s="256" t="n"/>
      <c r="AM150" s="256" t="n"/>
      <c r="AN150" s="256" t="n"/>
      <c r="AO150" s="256" t="n"/>
      <c r="AP150" s="256" t="n"/>
      <c r="AQ150" s="256" t="n"/>
      <c r="AR150" s="256" t="n"/>
      <c r="AS150" s="256" t="n"/>
      <c r="AT150" s="256" t="n"/>
      <c r="AU150" s="256" t="n"/>
      <c r="AV150" s="256" t="n"/>
      <c r="AW150" s="256" t="n"/>
      <c r="AX150" s="256" t="n"/>
      <c r="AY150" s="256" t="n"/>
      <c r="AZ150" s="256" t="n"/>
      <c r="BA150" s="256" t="n"/>
      <c r="BB150" s="256" t="n"/>
      <c r="BC150" s="256" t="n"/>
      <c r="BD150" s="256" t="n"/>
      <c r="BE150" s="256" t="n"/>
      <c r="BF150" s="256" t="n"/>
      <c r="BG150" s="256" t="n"/>
      <c r="BH150" s="256" t="n"/>
      <c r="BI150" s="256" t="n"/>
      <c r="BJ150" s="256" t="n"/>
      <c r="BK150" s="256" t="n"/>
      <c r="BL150" s="256" t="n"/>
      <c r="BM150" s="256" t="n"/>
      <c r="BN150" s="256" t="n"/>
      <c r="BO150" s="256" t="n"/>
      <c r="BP150" s="256" t="n"/>
      <c r="BQ150" s="256" t="n"/>
      <c r="BR150" s="256" t="n"/>
      <c r="BS150" s="256" t="n"/>
      <c r="BT150" s="256" t="n"/>
      <c r="BU150" s="256" t="n"/>
      <c r="BV150" s="256" t="n"/>
      <c r="BW150" s="256" t="n"/>
      <c r="BX150" s="256" t="n"/>
      <c r="BY150" s="256" t="n"/>
      <c r="BZ150" s="256" t="n"/>
      <c r="CA150" s="256" t="n"/>
      <c r="CB150" s="256" t="n"/>
      <c r="CC150" s="256" t="n"/>
      <c r="CD150" s="256" t="n"/>
      <c r="CE150" s="256" t="n"/>
      <c r="CF150" s="256" t="n"/>
      <c r="CG150" s="256" t="n"/>
      <c r="CH150" s="256" t="n"/>
      <c r="CI150" s="256" t="n"/>
      <c r="CJ150" s="256" t="n"/>
      <c r="CK150" s="256" t="n"/>
      <c r="CL150" s="256" t="n"/>
      <c r="CM150" s="256" t="n"/>
      <c r="CN150" s="256" t="n"/>
      <c r="CO150" s="256" t="n"/>
      <c r="CP150" s="256" t="n"/>
      <c r="CQ150" s="256" t="n"/>
      <c r="CR150" s="256" t="n"/>
      <c r="CS150" s="256" t="n"/>
      <c r="CT150" s="256" t="n"/>
      <c r="CU150" s="256" t="n"/>
      <c r="CV150" s="256" t="n"/>
      <c r="CW150" s="256" t="n"/>
    </row>
    <row r="151" ht="15" customFormat="1" customHeight="1" s="315">
      <c r="B151" s="451" t="n"/>
      <c r="C151" s="19" t="n"/>
      <c r="D151" s="256" t="n"/>
      <c r="E151" s="470" t="n"/>
      <c r="F151" s="470" t="n"/>
      <c r="G151" s="470" t="n"/>
      <c r="H151" s="23" t="n"/>
      <c r="I151" s="23" t="n"/>
      <c r="K151" s="256" t="n"/>
      <c r="L151" s="256" t="n"/>
      <c r="M151" s="256" t="n"/>
      <c r="N151" s="256" t="n"/>
      <c r="O151" s="256" t="n"/>
      <c r="P151" s="256" t="n"/>
      <c r="Q151" s="256" t="n"/>
      <c r="R151" s="256" t="n"/>
      <c r="S151" s="256" t="n"/>
      <c r="T151" s="256" t="n"/>
      <c r="U151" s="256" t="n"/>
      <c r="V151" s="256" t="n"/>
      <c r="W151" s="256" t="n"/>
      <c r="X151" s="256" t="n"/>
      <c r="Y151" s="256" t="n"/>
      <c r="Z151" s="256" t="n"/>
      <c r="AA151" s="256" t="n"/>
      <c r="AB151" s="256" t="n"/>
      <c r="AC151" s="256" t="n"/>
      <c r="AD151" s="256" t="n"/>
      <c r="AE151" s="256" t="n"/>
      <c r="AF151" s="256" t="n"/>
      <c r="AG151" s="256" t="n"/>
      <c r="AH151" s="256" t="n"/>
      <c r="AI151" s="256" t="n"/>
      <c r="AJ151" s="256" t="n"/>
      <c r="AK151" s="256" t="n"/>
      <c r="AL151" s="256" t="n"/>
      <c r="AM151" s="256" t="n"/>
      <c r="AN151" s="256" t="n"/>
      <c r="AO151" s="256" t="n"/>
      <c r="AP151" s="256" t="n"/>
      <c r="AQ151" s="256" t="n"/>
      <c r="AR151" s="256" t="n"/>
      <c r="AS151" s="256" t="n"/>
      <c r="AT151" s="256" t="n"/>
      <c r="AU151" s="256" t="n"/>
      <c r="AV151" s="256" t="n"/>
      <c r="AW151" s="256" t="n"/>
      <c r="AX151" s="256" t="n"/>
      <c r="AY151" s="256" t="n"/>
      <c r="AZ151" s="256" t="n"/>
      <c r="BA151" s="256" t="n"/>
      <c r="BB151" s="256" t="n"/>
      <c r="BC151" s="256" t="n"/>
      <c r="BD151" s="256" t="n"/>
      <c r="BE151" s="256" t="n"/>
      <c r="BF151" s="256" t="n"/>
      <c r="BG151" s="256" t="n"/>
      <c r="BH151" s="256" t="n"/>
      <c r="BI151" s="256" t="n"/>
      <c r="BJ151" s="256" t="n"/>
      <c r="BK151" s="256" t="n"/>
      <c r="BL151" s="256" t="n"/>
      <c r="BM151" s="256" t="n"/>
      <c r="BN151" s="256" t="n"/>
      <c r="BO151" s="256" t="n"/>
      <c r="BP151" s="256" t="n"/>
      <c r="BQ151" s="256" t="n"/>
      <c r="BR151" s="256" t="n"/>
      <c r="BS151" s="256" t="n"/>
      <c r="BT151" s="256" t="n"/>
      <c r="BU151" s="256" t="n"/>
      <c r="BV151" s="256" t="n"/>
      <c r="BW151" s="256" t="n"/>
      <c r="BX151" s="256" t="n"/>
      <c r="BY151" s="256" t="n"/>
      <c r="BZ151" s="256" t="n"/>
      <c r="CA151" s="256" t="n"/>
      <c r="CB151" s="256" t="n"/>
      <c r="CC151" s="256" t="n"/>
      <c r="CD151" s="256" t="n"/>
      <c r="CE151" s="256" t="n"/>
      <c r="CF151" s="256" t="n"/>
      <c r="CG151" s="256" t="n"/>
      <c r="CH151" s="256" t="n"/>
      <c r="CI151" s="256" t="n"/>
      <c r="CJ151" s="256" t="n"/>
      <c r="CK151" s="256" t="n"/>
      <c r="CL151" s="256" t="n"/>
      <c r="CM151" s="256" t="n"/>
      <c r="CN151" s="256" t="n"/>
      <c r="CO151" s="256" t="n"/>
      <c r="CP151" s="256" t="n"/>
      <c r="CQ151" s="256" t="n"/>
      <c r="CR151" s="256" t="n"/>
      <c r="CS151" s="256" t="n"/>
      <c r="CT151" s="256" t="n"/>
      <c r="CU151" s="256" t="n"/>
      <c r="CV151" s="256" t="n"/>
      <c r="CW151" s="256" t="n"/>
    </row>
    <row r="152" ht="10.15" customFormat="1" customHeight="1" s="315">
      <c r="A152" s="35" t="n"/>
      <c r="B152" s="451" t="n"/>
      <c r="C152" s="42" t="n"/>
      <c r="D152" s="327" t="n"/>
      <c r="E152" s="470" t="n"/>
      <c r="F152" s="470" t="n"/>
      <c r="G152" s="470" t="n"/>
      <c r="H152" s="23" t="n"/>
      <c r="I152" s="23" t="n"/>
      <c r="K152" s="327" t="n"/>
      <c r="L152" s="327" t="n"/>
      <c r="M152" s="327" t="n"/>
      <c r="N152" s="327" t="n"/>
      <c r="O152" s="327" t="n"/>
      <c r="P152" s="327" t="n"/>
      <c r="Q152" s="327" t="n"/>
      <c r="R152" s="327" t="n"/>
      <c r="S152" s="327" t="n"/>
      <c r="T152" s="327" t="n"/>
      <c r="U152" s="327" t="n"/>
      <c r="V152" s="327" t="n"/>
      <c r="W152" s="327" t="n"/>
      <c r="X152" s="327" t="n"/>
      <c r="Y152" s="327" t="n"/>
      <c r="Z152" s="327" t="n"/>
      <c r="AA152" s="327" t="n"/>
      <c r="AB152" s="327" t="n"/>
      <c r="AC152" s="327" t="n"/>
      <c r="AD152" s="327" t="n"/>
      <c r="AE152" s="327" t="n"/>
      <c r="AF152" s="327" t="n"/>
      <c r="AG152" s="327" t="n"/>
      <c r="AH152" s="327" t="n"/>
      <c r="AI152" s="327" t="n"/>
      <c r="AJ152" s="327" t="n"/>
      <c r="AK152" s="327" t="n"/>
      <c r="AL152" s="327" t="n"/>
      <c r="AM152" s="327" t="n"/>
      <c r="AN152" s="327" t="n"/>
      <c r="AO152" s="327" t="n"/>
      <c r="AP152" s="327" t="n"/>
      <c r="AQ152" s="327" t="n"/>
      <c r="AR152" s="327" t="n"/>
      <c r="AS152" s="327" t="n"/>
      <c r="AT152" s="327" t="n"/>
      <c r="AU152" s="327" t="n"/>
      <c r="AV152" s="327" t="n"/>
      <c r="AW152" s="327" t="n"/>
      <c r="AX152" s="327" t="n"/>
      <c r="AY152" s="327" t="n"/>
      <c r="AZ152" s="327" t="n"/>
      <c r="BA152" s="327" t="n"/>
      <c r="BB152" s="327" t="n"/>
      <c r="BC152" s="327" t="n"/>
      <c r="BD152" s="327" t="n"/>
      <c r="BE152" s="327" t="n"/>
      <c r="BF152" s="327" t="n"/>
      <c r="BG152" s="327" t="n"/>
      <c r="BH152" s="327" t="n"/>
      <c r="BI152" s="327" t="n"/>
      <c r="BJ152" s="327" t="n"/>
      <c r="BK152" s="327" t="n"/>
      <c r="BL152" s="327" t="n"/>
      <c r="BM152" s="327" t="n"/>
      <c r="BN152" s="327" t="n"/>
      <c r="BO152" s="327" t="n"/>
      <c r="BP152" s="327" t="n"/>
      <c r="BQ152" s="327" t="n"/>
      <c r="BR152" s="327" t="n"/>
      <c r="BS152" s="327" t="n"/>
      <c r="BT152" s="327" t="n"/>
      <c r="BU152" s="327" t="n"/>
      <c r="BV152" s="327" t="n"/>
      <c r="BW152" s="327" t="n"/>
      <c r="BX152" s="327" t="n"/>
      <c r="BY152" s="327" t="n"/>
      <c r="BZ152" s="327" t="n"/>
      <c r="CA152" s="327" t="n"/>
      <c r="CB152" s="327" t="n"/>
      <c r="CC152" s="327" t="n"/>
      <c r="CD152" s="327" t="n"/>
      <c r="CE152" s="327" t="n"/>
      <c r="CF152" s="327" t="n"/>
      <c r="CG152" s="327" t="n"/>
      <c r="CH152" s="327" t="n"/>
      <c r="CI152" s="327" t="n"/>
      <c r="CJ152" s="327" t="n"/>
      <c r="CK152" s="327" t="n"/>
      <c r="CL152" s="327" t="n"/>
      <c r="CM152" s="327" t="n"/>
      <c r="CN152" s="327" t="n"/>
      <c r="CO152" s="327" t="n"/>
      <c r="CP152" s="327" t="n"/>
      <c r="CQ152" s="327" t="n"/>
      <c r="CR152" s="327" t="n"/>
      <c r="CS152" s="327" t="n"/>
      <c r="CT152" s="327" t="n"/>
      <c r="CU152" s="327" t="n"/>
      <c r="CV152" s="327" t="n"/>
      <c r="CW152" s="327" t="n"/>
    </row>
    <row r="153" ht="15" customFormat="1" customHeight="1" s="315">
      <c r="A153" s="35" t="n"/>
      <c r="B153" s="451" t="n"/>
      <c r="C153" s="19" t="n"/>
      <c r="D153" s="256" t="n"/>
      <c r="E153" s="446" t="n"/>
      <c r="F153" s="446" t="n"/>
      <c r="G153" s="23" t="n"/>
      <c r="H153" s="23" t="n"/>
      <c r="I153" s="23" t="n"/>
      <c r="K153" s="256" t="n"/>
      <c r="L153" s="256" t="n"/>
      <c r="M153" s="256" t="n"/>
      <c r="N153" s="256" t="n"/>
      <c r="O153" s="256" t="n"/>
      <c r="P153" s="256" t="n"/>
      <c r="Q153" s="256" t="n"/>
      <c r="R153" s="256" t="n"/>
      <c r="S153" s="256" t="n"/>
      <c r="T153" s="256" t="n"/>
      <c r="U153" s="256" t="n"/>
      <c r="V153" s="256" t="n"/>
      <c r="W153" s="256" t="n"/>
      <c r="X153" s="256" t="n"/>
      <c r="Y153" s="256" t="n"/>
      <c r="Z153" s="256" t="n"/>
      <c r="AA153" s="256" t="n"/>
      <c r="AB153" s="256" t="n"/>
      <c r="AC153" s="256" t="n"/>
      <c r="AD153" s="256" t="n"/>
      <c r="AE153" s="256" t="n"/>
      <c r="AF153" s="256" t="n"/>
      <c r="AG153" s="256" t="n"/>
      <c r="AH153" s="256" t="n"/>
      <c r="AI153" s="256" t="n"/>
      <c r="AJ153" s="256" t="n"/>
      <c r="AK153" s="256" t="n"/>
      <c r="AL153" s="256" t="n"/>
      <c r="AM153" s="256" t="n"/>
      <c r="AN153" s="256" t="n"/>
      <c r="AO153" s="256" t="n"/>
      <c r="AP153" s="256" t="n"/>
      <c r="AQ153" s="256" t="n"/>
      <c r="AR153" s="256" t="n"/>
      <c r="AS153" s="256" t="n"/>
      <c r="AT153" s="256" t="n"/>
      <c r="AU153" s="256" t="n"/>
      <c r="AV153" s="256" t="n"/>
      <c r="AW153" s="256" t="n"/>
      <c r="AX153" s="256" t="n"/>
      <c r="AY153" s="256" t="n"/>
      <c r="AZ153" s="256" t="n"/>
      <c r="BA153" s="256" t="n"/>
      <c r="BB153" s="256" t="n"/>
      <c r="BC153" s="256" t="n"/>
      <c r="BD153" s="256" t="n"/>
      <c r="BE153" s="256" t="n"/>
      <c r="BF153" s="256" t="n"/>
      <c r="BG153" s="256" t="n"/>
      <c r="BH153" s="256" t="n"/>
      <c r="BI153" s="256" t="n"/>
      <c r="BJ153" s="256" t="n"/>
      <c r="BK153" s="256" t="n"/>
      <c r="BL153" s="256" t="n"/>
      <c r="BM153" s="256" t="n"/>
      <c r="BN153" s="256" t="n"/>
      <c r="BO153" s="256" t="n"/>
      <c r="BP153" s="256" t="n"/>
      <c r="BQ153" s="256" t="n"/>
      <c r="BR153" s="256" t="n"/>
      <c r="BS153" s="256" t="n"/>
      <c r="BT153" s="256" t="n"/>
      <c r="BU153" s="256" t="n"/>
      <c r="BV153" s="256" t="n"/>
      <c r="BW153" s="256" t="n"/>
      <c r="BX153" s="256" t="n"/>
      <c r="BY153" s="256" t="n"/>
      <c r="BZ153" s="256" t="n"/>
      <c r="CA153" s="256" t="n"/>
      <c r="CB153" s="256" t="n"/>
      <c r="CC153" s="256" t="n"/>
      <c r="CD153" s="256" t="n"/>
      <c r="CE153" s="256" t="n"/>
      <c r="CF153" s="256" t="n"/>
      <c r="CG153" s="256" t="n"/>
      <c r="CH153" s="256" t="n"/>
      <c r="CI153" s="256" t="n"/>
      <c r="CJ153" s="256" t="n"/>
      <c r="CK153" s="256" t="n"/>
      <c r="CL153" s="256" t="n"/>
      <c r="CM153" s="256" t="n"/>
      <c r="CN153" s="256" t="n"/>
      <c r="CO153" s="256" t="n"/>
      <c r="CP153" s="256" t="n"/>
      <c r="CQ153" s="256" t="n"/>
      <c r="CR153" s="256" t="n"/>
      <c r="CS153" s="256" t="n"/>
      <c r="CT153" s="256" t="n"/>
      <c r="CU153" s="256" t="n"/>
      <c r="CV153" s="256" t="n"/>
      <c r="CW153" s="256" t="n"/>
    </row>
    <row r="154" ht="15" customFormat="1" customHeight="1" s="315">
      <c r="A154" s="35" t="n"/>
      <c r="B154" s="451" t="n"/>
      <c r="C154" s="37" t="n"/>
      <c r="D154" s="256" t="n"/>
      <c r="E154" s="454" t="n"/>
      <c r="F154" s="454" t="n"/>
      <c r="G154" s="454" t="n"/>
      <c r="H154" s="454" t="n"/>
      <c r="I154" s="454" t="n"/>
      <c r="K154" s="256" t="n"/>
      <c r="L154" s="256" t="n"/>
      <c r="M154" s="256" t="n"/>
      <c r="N154" s="256" t="n"/>
      <c r="O154" s="256" t="n"/>
      <c r="P154" s="256" t="n"/>
      <c r="Q154" s="256" t="n"/>
      <c r="R154" s="256" t="n"/>
      <c r="S154" s="256" t="n"/>
      <c r="T154" s="256" t="n"/>
      <c r="U154" s="256" t="n"/>
      <c r="V154" s="256" t="n"/>
      <c r="W154" s="256" t="n"/>
      <c r="X154" s="256" t="n"/>
      <c r="Y154" s="256" t="n"/>
      <c r="Z154" s="256" t="n"/>
      <c r="AA154" s="256" t="n"/>
      <c r="AB154" s="256" t="n"/>
      <c r="AC154" s="256" t="n"/>
      <c r="AD154" s="256" t="n"/>
      <c r="AE154" s="256" t="n"/>
      <c r="AF154" s="256" t="n"/>
      <c r="AG154" s="256" t="n"/>
      <c r="AH154" s="256" t="n"/>
      <c r="AI154" s="256" t="n"/>
      <c r="AJ154" s="256" t="n"/>
      <c r="AK154" s="256" t="n"/>
      <c r="AL154" s="256" t="n"/>
      <c r="AM154" s="256" t="n"/>
      <c r="AN154" s="256" t="n"/>
      <c r="AO154" s="256" t="n"/>
      <c r="AP154" s="256" t="n"/>
      <c r="AQ154" s="256" t="n"/>
      <c r="AR154" s="256" t="n"/>
      <c r="AS154" s="256" t="n"/>
      <c r="AT154" s="256" t="n"/>
      <c r="AU154" s="256" t="n"/>
      <c r="AV154" s="256" t="n"/>
      <c r="AW154" s="256" t="n"/>
      <c r="AX154" s="256" t="n"/>
      <c r="AY154" s="256" t="n"/>
      <c r="AZ154" s="256" t="n"/>
      <c r="BA154" s="256" t="n"/>
      <c r="BB154" s="256" t="n"/>
      <c r="BC154" s="256" t="n"/>
      <c r="BD154" s="256" t="n"/>
      <c r="BE154" s="256" t="n"/>
      <c r="BF154" s="256" t="n"/>
      <c r="BG154" s="256" t="n"/>
      <c r="BH154" s="256" t="n"/>
      <c r="BI154" s="256" t="n"/>
      <c r="BJ154" s="256" t="n"/>
      <c r="BK154" s="256" t="n"/>
      <c r="BL154" s="256" t="n"/>
      <c r="BM154" s="256" t="n"/>
      <c r="BN154" s="256" t="n"/>
      <c r="BO154" s="256" t="n"/>
      <c r="BP154" s="256" t="n"/>
      <c r="BQ154" s="256" t="n"/>
      <c r="BR154" s="256" t="n"/>
      <c r="BS154" s="256" t="n"/>
      <c r="BT154" s="256" t="n"/>
      <c r="BU154" s="256" t="n"/>
      <c r="BV154" s="256" t="n"/>
      <c r="BW154" s="256" t="n"/>
      <c r="BX154" s="256" t="n"/>
      <c r="BY154" s="256" t="n"/>
      <c r="BZ154" s="256" t="n"/>
      <c r="CA154" s="256" t="n"/>
      <c r="CB154" s="256" t="n"/>
      <c r="CC154" s="256" t="n"/>
      <c r="CD154" s="256" t="n"/>
      <c r="CE154" s="256" t="n"/>
      <c r="CF154" s="256" t="n"/>
      <c r="CG154" s="256" t="n"/>
      <c r="CH154" s="256" t="n"/>
      <c r="CI154" s="256" t="n"/>
      <c r="CJ154" s="256" t="n"/>
      <c r="CK154" s="256" t="n"/>
      <c r="CL154" s="256" t="n"/>
      <c r="CM154" s="256" t="n"/>
      <c r="CN154" s="256" t="n"/>
      <c r="CO154" s="256" t="n"/>
      <c r="CP154" s="256" t="n"/>
      <c r="CQ154" s="256" t="n"/>
      <c r="CR154" s="256" t="n"/>
      <c r="CS154" s="256" t="n"/>
      <c r="CT154" s="256" t="n"/>
      <c r="CU154" s="256" t="n"/>
      <c r="CV154" s="256" t="n"/>
      <c r="CW154" s="256" t="n"/>
    </row>
    <row r="155" ht="10.15" customFormat="1" customHeight="1" s="315">
      <c r="A155" s="35" t="n"/>
      <c r="B155" s="451" t="n"/>
      <c r="C155" s="42" t="n"/>
      <c r="D155" s="327" t="n"/>
      <c r="E155" s="470" t="n"/>
      <c r="F155" s="470" t="n"/>
      <c r="G155" s="470" t="n"/>
      <c r="H155" s="454" t="n"/>
      <c r="I155" s="454" t="n"/>
      <c r="K155" s="327" t="n"/>
      <c r="L155" s="327" t="n"/>
      <c r="M155" s="327" t="n"/>
      <c r="N155" s="327" t="n"/>
      <c r="O155" s="327" t="n"/>
      <c r="P155" s="327" t="n"/>
      <c r="Q155" s="327" t="n"/>
      <c r="R155" s="327" t="n"/>
      <c r="S155" s="327" t="n"/>
      <c r="T155" s="327" t="n"/>
      <c r="U155" s="327" t="n"/>
      <c r="V155" s="327" t="n"/>
      <c r="W155" s="327" t="n"/>
      <c r="X155" s="327" t="n"/>
      <c r="Y155" s="327" t="n"/>
      <c r="Z155" s="327" t="n"/>
      <c r="AA155" s="327" t="n"/>
      <c r="AB155" s="327" t="n"/>
      <c r="AC155" s="327" t="n"/>
      <c r="AD155" s="327" t="n"/>
      <c r="AE155" s="327" t="n"/>
      <c r="AF155" s="327" t="n"/>
      <c r="AG155" s="327" t="n"/>
      <c r="AH155" s="327" t="n"/>
      <c r="AI155" s="327" t="n"/>
      <c r="AJ155" s="327" t="n"/>
      <c r="AK155" s="327" t="n"/>
      <c r="AL155" s="327" t="n"/>
      <c r="AM155" s="327" t="n"/>
      <c r="AN155" s="327" t="n"/>
      <c r="AO155" s="327" t="n"/>
      <c r="AP155" s="327" t="n"/>
      <c r="AQ155" s="327" t="n"/>
      <c r="AR155" s="327" t="n"/>
      <c r="AS155" s="327" t="n"/>
      <c r="AT155" s="327" t="n"/>
      <c r="AU155" s="327" t="n"/>
      <c r="AV155" s="327" t="n"/>
      <c r="AW155" s="327" t="n"/>
      <c r="AX155" s="327" t="n"/>
      <c r="AY155" s="327" t="n"/>
      <c r="AZ155" s="327" t="n"/>
      <c r="BA155" s="327" t="n"/>
      <c r="BB155" s="327" t="n"/>
      <c r="BC155" s="327" t="n"/>
      <c r="BD155" s="327" t="n"/>
      <c r="BE155" s="327" t="n"/>
      <c r="BF155" s="327" t="n"/>
      <c r="BG155" s="327" t="n"/>
      <c r="BH155" s="327" t="n"/>
      <c r="BI155" s="327" t="n"/>
      <c r="BJ155" s="327" t="n"/>
      <c r="BK155" s="327" t="n"/>
      <c r="BL155" s="327" t="n"/>
      <c r="BM155" s="327" t="n"/>
      <c r="BN155" s="327" t="n"/>
      <c r="BO155" s="327" t="n"/>
      <c r="BP155" s="327" t="n"/>
      <c r="BQ155" s="327" t="n"/>
      <c r="BR155" s="327" t="n"/>
      <c r="BS155" s="327" t="n"/>
      <c r="BT155" s="327" t="n"/>
      <c r="BU155" s="327" t="n"/>
      <c r="BV155" s="327" t="n"/>
      <c r="BW155" s="327" t="n"/>
      <c r="BX155" s="327" t="n"/>
      <c r="BY155" s="327" t="n"/>
      <c r="BZ155" s="327" t="n"/>
      <c r="CA155" s="327" t="n"/>
      <c r="CB155" s="327" t="n"/>
      <c r="CC155" s="327" t="n"/>
      <c r="CD155" s="327" t="n"/>
      <c r="CE155" s="327" t="n"/>
      <c r="CF155" s="327" t="n"/>
      <c r="CG155" s="327" t="n"/>
      <c r="CH155" s="327" t="n"/>
      <c r="CI155" s="327" t="n"/>
      <c r="CJ155" s="327" t="n"/>
      <c r="CK155" s="327" t="n"/>
      <c r="CL155" s="327" t="n"/>
      <c r="CM155" s="327" t="n"/>
      <c r="CN155" s="327" t="n"/>
      <c r="CO155" s="327" t="n"/>
      <c r="CP155" s="327" t="n"/>
      <c r="CQ155" s="327" t="n"/>
      <c r="CR155" s="327" t="n"/>
      <c r="CS155" s="327" t="n"/>
      <c r="CT155" s="327" t="n"/>
      <c r="CU155" s="327" t="n"/>
      <c r="CV155" s="327" t="n"/>
      <c r="CW155" s="327" t="n"/>
    </row>
    <row r="156" ht="15" customFormat="1" customHeight="1" s="315">
      <c r="A156" s="35" t="n"/>
      <c r="B156" s="451" t="n"/>
      <c r="C156" s="19" t="n"/>
      <c r="D156" s="327" t="n"/>
      <c r="E156" s="470" t="n"/>
      <c r="F156" s="470" t="n"/>
      <c r="G156" s="470" t="n"/>
      <c r="H156" s="23" t="n"/>
      <c r="I156" s="23" t="n"/>
      <c r="K156" s="327" t="n"/>
      <c r="L156" s="327" t="n"/>
      <c r="M156" s="327" t="n"/>
      <c r="N156" s="327" t="n"/>
      <c r="O156" s="327" t="n"/>
      <c r="P156" s="327" t="n"/>
      <c r="Q156" s="327" t="n"/>
      <c r="R156" s="327" t="n"/>
      <c r="S156" s="327" t="n"/>
      <c r="T156" s="327" t="n"/>
      <c r="U156" s="327" t="n"/>
      <c r="V156" s="327" t="n"/>
      <c r="W156" s="327" t="n"/>
      <c r="X156" s="327" t="n"/>
      <c r="Y156" s="327" t="n"/>
      <c r="Z156" s="327" t="n"/>
      <c r="AA156" s="327" t="n"/>
      <c r="AB156" s="327" t="n"/>
      <c r="AC156" s="327" t="n"/>
      <c r="AD156" s="327" t="n"/>
      <c r="AE156" s="327" t="n"/>
      <c r="AF156" s="327" t="n"/>
      <c r="AG156" s="327" t="n"/>
      <c r="AH156" s="327" t="n"/>
      <c r="AI156" s="327" t="n"/>
      <c r="AJ156" s="327" t="n"/>
      <c r="AK156" s="327" t="n"/>
      <c r="AL156" s="327" t="n"/>
      <c r="AM156" s="327" t="n"/>
      <c r="AN156" s="327" t="n"/>
      <c r="AO156" s="327" t="n"/>
      <c r="AP156" s="327" t="n"/>
      <c r="AQ156" s="327" t="n"/>
      <c r="AR156" s="327" t="n"/>
      <c r="AS156" s="327" t="n"/>
      <c r="AT156" s="327" t="n"/>
      <c r="AU156" s="327" t="n"/>
      <c r="AV156" s="327" t="n"/>
      <c r="AW156" s="327" t="n"/>
      <c r="AX156" s="327" t="n"/>
      <c r="AY156" s="327" t="n"/>
      <c r="AZ156" s="327" t="n"/>
      <c r="BA156" s="327" t="n"/>
      <c r="BB156" s="327" t="n"/>
      <c r="BC156" s="327" t="n"/>
      <c r="BD156" s="327" t="n"/>
      <c r="BE156" s="327" t="n"/>
      <c r="BF156" s="327" t="n"/>
      <c r="BG156" s="327" t="n"/>
      <c r="BH156" s="327" t="n"/>
      <c r="BI156" s="327" t="n"/>
      <c r="BJ156" s="327" t="n"/>
      <c r="BK156" s="327" t="n"/>
      <c r="BL156" s="327" t="n"/>
      <c r="BM156" s="327" t="n"/>
      <c r="BN156" s="327" t="n"/>
      <c r="BO156" s="327" t="n"/>
      <c r="BP156" s="327" t="n"/>
      <c r="BQ156" s="327" t="n"/>
      <c r="BR156" s="327" t="n"/>
      <c r="BS156" s="327" t="n"/>
      <c r="BT156" s="327" t="n"/>
      <c r="BU156" s="327" t="n"/>
      <c r="BV156" s="327" t="n"/>
      <c r="BW156" s="327" t="n"/>
      <c r="BX156" s="327" t="n"/>
      <c r="BY156" s="327" t="n"/>
      <c r="BZ156" s="327" t="n"/>
      <c r="CA156" s="327" t="n"/>
      <c r="CB156" s="327" t="n"/>
      <c r="CC156" s="327" t="n"/>
      <c r="CD156" s="327" t="n"/>
      <c r="CE156" s="327" t="n"/>
      <c r="CF156" s="327" t="n"/>
      <c r="CG156" s="327" t="n"/>
      <c r="CH156" s="327" t="n"/>
      <c r="CI156" s="327" t="n"/>
      <c r="CJ156" s="327" t="n"/>
      <c r="CK156" s="327" t="n"/>
      <c r="CL156" s="327" t="n"/>
      <c r="CM156" s="327" t="n"/>
      <c r="CN156" s="327" t="n"/>
      <c r="CO156" s="327" t="n"/>
      <c r="CP156" s="327" t="n"/>
      <c r="CQ156" s="327" t="n"/>
      <c r="CR156" s="327" t="n"/>
      <c r="CS156" s="327" t="n"/>
      <c r="CT156" s="327" t="n"/>
      <c r="CU156" s="327" t="n"/>
      <c r="CV156" s="327" t="n"/>
      <c r="CW156" s="327" t="n"/>
    </row>
    <row r="157" ht="10.15" customFormat="1" customHeight="1" s="315">
      <c r="A157" s="35" t="n"/>
      <c r="B157" s="451" t="n"/>
      <c r="C157" s="42" t="n"/>
      <c r="D157" s="327" t="n"/>
      <c r="E157" s="470" t="n"/>
      <c r="F157" s="470" t="n"/>
      <c r="G157" s="470" t="n"/>
      <c r="H157" s="23" t="n"/>
      <c r="I157" s="23" t="n"/>
      <c r="K157" s="327" t="n"/>
      <c r="L157" s="327" t="n"/>
      <c r="M157" s="327" t="n"/>
      <c r="N157" s="327" t="n"/>
      <c r="O157" s="327" t="n"/>
      <c r="P157" s="327" t="n"/>
      <c r="Q157" s="327" t="n"/>
      <c r="R157" s="327" t="n"/>
      <c r="S157" s="327" t="n"/>
      <c r="T157" s="327" t="n"/>
      <c r="U157" s="327" t="n"/>
      <c r="V157" s="327" t="n"/>
      <c r="W157" s="327" t="n"/>
      <c r="X157" s="327" t="n"/>
      <c r="Y157" s="327" t="n"/>
      <c r="Z157" s="327" t="n"/>
      <c r="AA157" s="327" t="n"/>
      <c r="AB157" s="327" t="n"/>
      <c r="AC157" s="327" t="n"/>
      <c r="AD157" s="327" t="n"/>
      <c r="AE157" s="327" t="n"/>
      <c r="AF157" s="327" t="n"/>
      <c r="AG157" s="327" t="n"/>
      <c r="AH157" s="327" t="n"/>
      <c r="AI157" s="327" t="n"/>
      <c r="AJ157" s="327" t="n"/>
      <c r="AK157" s="327" t="n"/>
      <c r="AL157" s="327" t="n"/>
      <c r="AM157" s="327" t="n"/>
      <c r="AN157" s="327" t="n"/>
      <c r="AO157" s="327" t="n"/>
      <c r="AP157" s="327" t="n"/>
      <c r="AQ157" s="327" t="n"/>
      <c r="AR157" s="327" t="n"/>
      <c r="AS157" s="327" t="n"/>
      <c r="AT157" s="327" t="n"/>
      <c r="AU157" s="327" t="n"/>
      <c r="AV157" s="327" t="n"/>
      <c r="AW157" s="327" t="n"/>
      <c r="AX157" s="327" t="n"/>
      <c r="AY157" s="327" t="n"/>
      <c r="AZ157" s="327" t="n"/>
      <c r="BA157" s="327" t="n"/>
      <c r="BB157" s="327" t="n"/>
      <c r="BC157" s="327" t="n"/>
      <c r="BD157" s="327" t="n"/>
      <c r="BE157" s="327" t="n"/>
      <c r="BF157" s="327" t="n"/>
      <c r="BG157" s="327" t="n"/>
      <c r="BH157" s="327" t="n"/>
      <c r="BI157" s="327" t="n"/>
      <c r="BJ157" s="327" t="n"/>
      <c r="BK157" s="327" t="n"/>
      <c r="BL157" s="327" t="n"/>
      <c r="BM157" s="327" t="n"/>
      <c r="BN157" s="327" t="n"/>
      <c r="BO157" s="327" t="n"/>
      <c r="BP157" s="327" t="n"/>
      <c r="BQ157" s="327" t="n"/>
      <c r="BR157" s="327" t="n"/>
      <c r="BS157" s="327" t="n"/>
      <c r="BT157" s="327" t="n"/>
      <c r="BU157" s="327" t="n"/>
      <c r="BV157" s="327" t="n"/>
      <c r="BW157" s="327" t="n"/>
      <c r="BX157" s="327" t="n"/>
      <c r="BY157" s="327" t="n"/>
      <c r="BZ157" s="327" t="n"/>
      <c r="CA157" s="327" t="n"/>
      <c r="CB157" s="327" t="n"/>
      <c r="CC157" s="327" t="n"/>
      <c r="CD157" s="327" t="n"/>
      <c r="CE157" s="327" t="n"/>
      <c r="CF157" s="327" t="n"/>
      <c r="CG157" s="327" t="n"/>
      <c r="CH157" s="327" t="n"/>
      <c r="CI157" s="327" t="n"/>
      <c r="CJ157" s="327" t="n"/>
      <c r="CK157" s="327" t="n"/>
      <c r="CL157" s="327" t="n"/>
      <c r="CM157" s="327" t="n"/>
      <c r="CN157" s="327" t="n"/>
      <c r="CO157" s="327" t="n"/>
      <c r="CP157" s="327" t="n"/>
      <c r="CQ157" s="327" t="n"/>
      <c r="CR157" s="327" t="n"/>
      <c r="CS157" s="327" t="n"/>
      <c r="CT157" s="327" t="n"/>
      <c r="CU157" s="327" t="n"/>
      <c r="CV157" s="327" t="n"/>
      <c r="CW157" s="327" t="n"/>
    </row>
    <row r="158" ht="15" customFormat="1" customHeight="1" s="315">
      <c r="A158" s="44" t="n"/>
      <c r="B158" s="19" t="n"/>
      <c r="C158" s="19" t="n"/>
      <c r="D158" s="256" t="n"/>
      <c r="E158" s="470" t="n"/>
      <c r="F158" s="470" t="n"/>
      <c r="G158" s="470" t="n"/>
      <c r="H158" s="19" t="n"/>
      <c r="I158" s="19" t="n"/>
      <c r="K158" s="256" t="n"/>
      <c r="L158" s="256" t="n"/>
      <c r="M158" s="256" t="n"/>
      <c r="N158" s="256" t="n"/>
      <c r="O158" s="256" t="n"/>
      <c r="P158" s="256" t="n"/>
      <c r="Q158" s="256" t="n"/>
      <c r="R158" s="256" t="n"/>
      <c r="S158" s="256" t="n"/>
      <c r="T158" s="256" t="n"/>
      <c r="U158" s="256" t="n"/>
      <c r="V158" s="256" t="n"/>
      <c r="W158" s="256" t="n"/>
      <c r="X158" s="256" t="n"/>
      <c r="Y158" s="256" t="n"/>
      <c r="Z158" s="256" t="n"/>
      <c r="AA158" s="256" t="n"/>
      <c r="AB158" s="256" t="n"/>
      <c r="AC158" s="256" t="n"/>
      <c r="AD158" s="256" t="n"/>
      <c r="AE158" s="256" t="n"/>
      <c r="AF158" s="256" t="n"/>
      <c r="AG158" s="256" t="n"/>
      <c r="AH158" s="256" t="n"/>
      <c r="AI158" s="256" t="n"/>
      <c r="AJ158" s="256" t="n"/>
      <c r="AK158" s="256" t="n"/>
      <c r="AL158" s="256" t="n"/>
      <c r="AM158" s="256" t="n"/>
      <c r="AN158" s="256" t="n"/>
      <c r="AO158" s="256" t="n"/>
      <c r="AP158" s="256" t="n"/>
      <c r="AQ158" s="256" t="n"/>
      <c r="AR158" s="256" t="n"/>
      <c r="AS158" s="256" t="n"/>
      <c r="AT158" s="256" t="n"/>
      <c r="AU158" s="256" t="n"/>
      <c r="AV158" s="256" t="n"/>
      <c r="AW158" s="256" t="n"/>
      <c r="AX158" s="256" t="n"/>
      <c r="AY158" s="256" t="n"/>
      <c r="AZ158" s="256" t="n"/>
      <c r="BA158" s="256" t="n"/>
      <c r="BB158" s="256" t="n"/>
      <c r="BC158" s="256" t="n"/>
      <c r="BD158" s="256" t="n"/>
      <c r="BE158" s="256" t="n"/>
      <c r="BF158" s="256" t="n"/>
      <c r="BG158" s="256" t="n"/>
      <c r="BH158" s="256" t="n"/>
      <c r="BI158" s="256" t="n"/>
      <c r="BJ158" s="256" t="n"/>
      <c r="BK158" s="256" t="n"/>
      <c r="BL158" s="256" t="n"/>
      <c r="BM158" s="256" t="n"/>
      <c r="BN158" s="256" t="n"/>
      <c r="BO158" s="256" t="n"/>
      <c r="BP158" s="256" t="n"/>
      <c r="BQ158" s="256" t="n"/>
      <c r="BR158" s="256" t="n"/>
      <c r="BS158" s="256" t="n"/>
      <c r="BT158" s="256" t="n"/>
      <c r="BU158" s="256" t="n"/>
      <c r="BV158" s="256" t="n"/>
      <c r="BW158" s="256" t="n"/>
      <c r="BX158" s="256" t="n"/>
      <c r="BY158" s="256" t="n"/>
      <c r="BZ158" s="256" t="n"/>
      <c r="CA158" s="256" t="n"/>
      <c r="CB158" s="256" t="n"/>
      <c r="CC158" s="256" t="n"/>
      <c r="CD158" s="256" t="n"/>
      <c r="CE158" s="256" t="n"/>
      <c r="CF158" s="256" t="n"/>
      <c r="CG158" s="256" t="n"/>
      <c r="CH158" s="256" t="n"/>
      <c r="CI158" s="256" t="n"/>
      <c r="CJ158" s="256" t="n"/>
      <c r="CK158" s="256" t="n"/>
      <c r="CL158" s="256" t="n"/>
      <c r="CM158" s="256" t="n"/>
      <c r="CN158" s="256" t="n"/>
      <c r="CO158" s="256" t="n"/>
      <c r="CP158" s="256" t="n"/>
      <c r="CQ158" s="256" t="n"/>
      <c r="CR158" s="256" t="n"/>
      <c r="CS158" s="256" t="n"/>
      <c r="CT158" s="256" t="n"/>
      <c r="CU158" s="256" t="n"/>
      <c r="CV158" s="256" t="n"/>
      <c r="CW158" s="256" t="n"/>
    </row>
    <row r="159">
      <c r="A159" s="291" t="n"/>
      <c r="B159" s="292" t="n"/>
      <c r="C159" s="292" t="n"/>
      <c r="D159" s="313" t="n"/>
      <c r="E159" s="470" t="n"/>
      <c r="F159" s="470" t="n"/>
      <c r="G159" s="470" t="n"/>
      <c r="H159" s="292" t="n"/>
      <c r="I159" s="292" t="n"/>
      <c r="K159" s="313" t="n"/>
      <c r="L159" s="313" t="n"/>
      <c r="M159" s="313" t="n"/>
      <c r="N159" s="313" t="n"/>
      <c r="O159" s="313" t="n"/>
      <c r="P159" s="313" t="n"/>
      <c r="Q159" s="313" t="n"/>
      <c r="R159" s="313" t="n"/>
      <c r="S159" s="313" t="n"/>
      <c r="T159" s="313" t="n"/>
      <c r="U159" s="313" t="n"/>
      <c r="V159" s="313" t="n"/>
      <c r="W159" s="313" t="n"/>
      <c r="X159" s="313" t="n"/>
      <c r="Y159" s="313" t="n"/>
      <c r="Z159" s="313" t="n"/>
      <c r="AA159" s="313" t="n"/>
      <c r="AB159" s="313" t="n"/>
      <c r="AC159" s="313" t="n"/>
      <c r="AD159" s="313" t="n"/>
      <c r="AE159" s="313" t="n"/>
      <c r="AF159" s="313" t="n"/>
      <c r="AG159" s="313" t="n"/>
      <c r="AH159" s="313" t="n"/>
      <c r="AI159" s="313" t="n"/>
      <c r="AJ159" s="313" t="n"/>
      <c r="AK159" s="313" t="n"/>
      <c r="AL159" s="313" t="n"/>
      <c r="AM159" s="313" t="n"/>
      <c r="AN159" s="313" t="n"/>
      <c r="AO159" s="313" t="n"/>
      <c r="AP159" s="313" t="n"/>
      <c r="AQ159" s="313" t="n"/>
      <c r="AR159" s="313" t="n"/>
      <c r="AS159" s="313" t="n"/>
      <c r="AT159" s="313" t="n"/>
      <c r="AU159" s="313" t="n"/>
      <c r="AV159" s="313" t="n"/>
      <c r="AW159" s="313" t="n"/>
      <c r="AX159" s="313" t="n"/>
      <c r="AY159" s="313" t="n"/>
      <c r="AZ159" s="313" t="n"/>
      <c r="BA159" s="313" t="n"/>
      <c r="BB159" s="313" t="n"/>
      <c r="BC159" s="313" t="n"/>
      <c r="BD159" s="313" t="n"/>
      <c r="BE159" s="313" t="n"/>
      <c r="BF159" s="313" t="n"/>
      <c r="BG159" s="313" t="n"/>
      <c r="BH159" s="313" t="n"/>
      <c r="BI159" s="313" t="n"/>
      <c r="BJ159" s="313" t="n"/>
      <c r="BK159" s="313" t="n"/>
      <c r="BL159" s="313" t="n"/>
      <c r="BM159" s="313" t="n"/>
      <c r="BN159" s="313" t="n"/>
      <c r="BO159" s="313" t="n"/>
      <c r="BP159" s="313" t="n"/>
      <c r="BQ159" s="313" t="n"/>
      <c r="BR159" s="313" t="n"/>
      <c r="BS159" s="313" t="n"/>
      <c r="BT159" s="313" t="n"/>
      <c r="BU159" s="313" t="n"/>
      <c r="BV159" s="313" t="n"/>
      <c r="BW159" s="313" t="n"/>
      <c r="BX159" s="313" t="n"/>
      <c r="BY159" s="313" t="n"/>
      <c r="BZ159" s="313" t="n"/>
      <c r="CA159" s="313" t="n"/>
      <c r="CB159" s="313" t="n"/>
      <c r="CC159" s="313" t="n"/>
      <c r="CD159" s="313" t="n"/>
      <c r="CE159" s="313" t="n"/>
      <c r="CF159" s="313" t="n"/>
      <c r="CG159" s="313" t="n"/>
      <c r="CH159" s="313" t="n"/>
      <c r="CI159" s="313" t="n"/>
      <c r="CJ159" s="313" t="n"/>
      <c r="CK159" s="313" t="n"/>
      <c r="CL159" s="313" t="n"/>
      <c r="CM159" s="313" t="n"/>
      <c r="CN159" s="313" t="n"/>
      <c r="CO159" s="313" t="n"/>
      <c r="CP159" s="313" t="n"/>
      <c r="CQ159" s="313" t="n"/>
      <c r="CS159" s="313" t="n"/>
      <c r="CT159" s="313" t="n"/>
      <c r="CU159" s="313" t="n"/>
      <c r="CV159" s="313" t="n"/>
      <c r="CW159" s="313" t="n"/>
    </row>
    <row r="160">
      <c r="A160" s="183" t="n"/>
      <c r="B160" s="292" t="n"/>
      <c r="C160" s="292" t="n"/>
      <c r="D160" s="313" t="n"/>
      <c r="E160" s="292" t="n"/>
      <c r="F160" s="292" t="n"/>
      <c r="G160" s="292" t="n"/>
      <c r="H160" s="292" t="n"/>
      <c r="I160" s="292" t="n"/>
      <c r="K160" s="313" t="n"/>
      <c r="L160" s="313" t="n"/>
      <c r="M160" s="313" t="n"/>
      <c r="N160" s="313" t="n"/>
      <c r="O160" s="313" t="n"/>
      <c r="P160" s="313" t="n"/>
      <c r="Q160" s="313" t="n"/>
      <c r="R160" s="313" t="n"/>
      <c r="S160" s="313" t="n"/>
      <c r="T160" s="313" t="n"/>
      <c r="U160" s="313" t="n"/>
      <c r="V160" s="313" t="n"/>
      <c r="W160" s="313" t="n"/>
      <c r="X160" s="313" t="n"/>
      <c r="Y160" s="313" t="n"/>
      <c r="Z160" s="313" t="n"/>
      <c r="AA160" s="313" t="n"/>
      <c r="AB160" s="313" t="n"/>
      <c r="AC160" s="313" t="n"/>
      <c r="AD160" s="313" t="n"/>
      <c r="AE160" s="313" t="n"/>
      <c r="AF160" s="313" t="n"/>
      <c r="AG160" s="313" t="n"/>
      <c r="AH160" s="313" t="n"/>
      <c r="AI160" s="313" t="n"/>
      <c r="AJ160" s="313" t="n"/>
      <c r="AK160" s="313" t="n"/>
      <c r="AL160" s="313" t="n"/>
      <c r="AM160" s="313" t="n"/>
      <c r="AN160" s="313" t="n"/>
      <c r="AO160" s="313" t="n"/>
      <c r="AP160" s="313" t="n"/>
      <c r="AQ160" s="313" t="n"/>
      <c r="AR160" s="313" t="n"/>
      <c r="AS160" s="313" t="n"/>
      <c r="AT160" s="313" t="n"/>
      <c r="AU160" s="313" t="n"/>
      <c r="AV160" s="313" t="n"/>
      <c r="AW160" s="313" t="n"/>
      <c r="AX160" s="313" t="n"/>
      <c r="AY160" s="313" t="n"/>
      <c r="AZ160" s="313" t="n"/>
      <c r="BA160" s="313" t="n"/>
      <c r="BB160" s="313" t="n"/>
      <c r="BC160" s="313" t="n"/>
      <c r="BD160" s="313" t="n"/>
      <c r="BE160" s="313" t="n"/>
      <c r="BF160" s="313" t="n"/>
      <c r="BG160" s="313" t="n"/>
      <c r="BH160" s="313" t="n"/>
      <c r="BI160" s="313" t="n"/>
      <c r="BJ160" s="313" t="n"/>
      <c r="BK160" s="313" t="n"/>
      <c r="BL160" s="313" t="n"/>
      <c r="BM160" s="313" t="n"/>
      <c r="BN160" s="313" t="n"/>
      <c r="BO160" s="313" t="n"/>
      <c r="BP160" s="313" t="n"/>
      <c r="BQ160" s="313" t="n"/>
      <c r="BR160" s="313" t="n"/>
      <c r="BS160" s="313" t="n"/>
      <c r="BT160" s="313" t="n"/>
      <c r="BU160" s="313" t="n"/>
      <c r="BV160" s="313" t="n"/>
      <c r="BW160" s="313" t="n"/>
      <c r="BX160" s="313" t="n"/>
      <c r="BY160" s="313" t="n"/>
      <c r="BZ160" s="313" t="n"/>
      <c r="CA160" s="313" t="n"/>
      <c r="CB160" s="313" t="n"/>
      <c r="CC160" s="313" t="n"/>
      <c r="CD160" s="313" t="n"/>
      <c r="CE160" s="313" t="n"/>
      <c r="CF160" s="313" t="n"/>
      <c r="CG160" s="313" t="n"/>
      <c r="CH160" s="313" t="n"/>
      <c r="CI160" s="313" t="n"/>
      <c r="CJ160" s="313" t="n"/>
      <c r="CK160" s="313" t="n"/>
      <c r="CL160" s="313" t="n"/>
      <c r="CM160" s="313" t="n"/>
      <c r="CN160" s="313" t="n"/>
      <c r="CO160" s="313" t="n"/>
      <c r="CP160" s="313" t="n"/>
      <c r="CQ160" s="313" t="n"/>
      <c r="CS160" s="313" t="n"/>
      <c r="CT160" s="313" t="n"/>
      <c r="CU160" s="313" t="n"/>
      <c r="CV160" s="313" t="n"/>
      <c r="CW160" s="313" t="n"/>
    </row>
    <row r="161">
      <c r="A161" s="291" t="n"/>
      <c r="B161" s="292" t="n"/>
      <c r="C161" s="292" t="n"/>
      <c r="D161" s="313" t="n"/>
      <c r="E161" s="292" t="n"/>
      <c r="F161" s="292" t="n"/>
      <c r="G161" s="292" t="n"/>
      <c r="H161" s="292" t="n"/>
      <c r="I161" s="292" t="n"/>
      <c r="K161" s="313" t="n"/>
      <c r="L161" s="313" t="n"/>
      <c r="M161" s="313" t="n"/>
      <c r="N161" s="313" t="n"/>
      <c r="O161" s="313" t="n"/>
      <c r="P161" s="313" t="n"/>
      <c r="Q161" s="313" t="n"/>
      <c r="R161" s="313" t="n"/>
      <c r="S161" s="313" t="n"/>
      <c r="T161" s="313" t="n"/>
      <c r="U161" s="313" t="n"/>
      <c r="V161" s="313" t="n"/>
      <c r="W161" s="313" t="n"/>
      <c r="X161" s="313" t="n"/>
      <c r="Y161" s="313" t="n"/>
      <c r="Z161" s="313" t="n"/>
      <c r="AA161" s="313" t="n"/>
      <c r="AB161" s="313" t="n"/>
      <c r="AC161" s="313" t="n"/>
      <c r="AD161" s="313" t="n"/>
      <c r="AE161" s="313" t="n"/>
      <c r="AF161" s="313" t="n"/>
      <c r="AG161" s="313" t="n"/>
      <c r="AH161" s="313" t="n"/>
      <c r="AI161" s="313" t="n"/>
      <c r="AJ161" s="313" t="n"/>
      <c r="AK161" s="313" t="n"/>
      <c r="AL161" s="313" t="n"/>
      <c r="AM161" s="313" t="n"/>
      <c r="AN161" s="313" t="n"/>
      <c r="AO161" s="313" t="n"/>
      <c r="AP161" s="313" t="n"/>
      <c r="AQ161" s="313" t="n"/>
      <c r="AR161" s="313" t="n"/>
      <c r="AS161" s="313" t="n"/>
      <c r="AT161" s="313" t="n"/>
      <c r="AU161" s="313" t="n"/>
      <c r="AV161" s="313" t="n"/>
      <c r="AW161" s="313" t="n"/>
      <c r="AX161" s="313" t="n"/>
      <c r="AY161" s="313" t="n"/>
      <c r="AZ161" s="313" t="n"/>
      <c r="BA161" s="313" t="n"/>
      <c r="BB161" s="313" t="n"/>
      <c r="BC161" s="313" t="n"/>
      <c r="BD161" s="313" t="n"/>
      <c r="BE161" s="313" t="n"/>
      <c r="BF161" s="313" t="n"/>
      <c r="BG161" s="313" t="n"/>
      <c r="BH161" s="313" t="n"/>
      <c r="BI161" s="313" t="n"/>
      <c r="BJ161" s="313" t="n"/>
      <c r="BK161" s="313" t="n"/>
      <c r="BL161" s="313" t="n"/>
      <c r="BM161" s="313" t="n"/>
      <c r="BN161" s="313" t="n"/>
      <c r="BO161" s="313" t="n"/>
      <c r="BP161" s="313" t="n"/>
      <c r="BQ161" s="313" t="n"/>
      <c r="BR161" s="313" t="n"/>
      <c r="BS161" s="313" t="n"/>
      <c r="BT161" s="313" t="n"/>
      <c r="BU161" s="313" t="n"/>
      <c r="BV161" s="313" t="n"/>
      <c r="BW161" s="313" t="n"/>
      <c r="BX161" s="313" t="n"/>
      <c r="BY161" s="313" t="n"/>
      <c r="BZ161" s="313" t="n"/>
      <c r="CA161" s="313" t="n"/>
      <c r="CB161" s="313" t="n"/>
      <c r="CC161" s="313" t="n"/>
      <c r="CD161" s="313" t="n"/>
      <c r="CE161" s="313" t="n"/>
      <c r="CF161" s="313" t="n"/>
      <c r="CG161" s="313" t="n"/>
      <c r="CH161" s="313" t="n"/>
      <c r="CI161" s="313" t="n"/>
      <c r="CJ161" s="313" t="n"/>
      <c r="CK161" s="313" t="n"/>
      <c r="CL161" s="313" t="n"/>
      <c r="CM161" s="313" t="n"/>
      <c r="CN161" s="313" t="n"/>
      <c r="CO161" s="313" t="n"/>
      <c r="CP161" s="313" t="n"/>
      <c r="CQ161" s="313" t="n"/>
      <c r="CS161" s="313" t="n"/>
      <c r="CT161" s="313" t="n"/>
      <c r="CU161" s="313" t="n"/>
      <c r="CV161" s="313" t="n"/>
      <c r="CW161" s="313" t="n"/>
    </row>
    <row r="164">
      <c r="E164" s="454" t="n"/>
      <c r="F164" s="454" t="n"/>
      <c r="G164" s="454" t="n"/>
      <c r="H164" s="454" t="n"/>
      <c r="I164" s="454" t="n"/>
    </row>
    <row r="165">
      <c r="E165" s="454" t="n"/>
      <c r="F165" s="454" t="n"/>
      <c r="G165" s="454" t="n"/>
      <c r="H165" s="454" t="n"/>
      <c r="I165" s="454" t="n"/>
    </row>
    <row r="174">
      <c r="E174" s="454" t="n"/>
      <c r="F174" s="454" t="n"/>
      <c r="G174" s="454" t="n"/>
      <c r="H174" s="454" t="n"/>
      <c r="I174" s="454" t="n"/>
    </row>
    <row r="175">
      <c r="E175" s="454" t="n"/>
      <c r="F175" s="454" t="n"/>
      <c r="G175" s="454" t="n"/>
      <c r="H175" s="454" t="n"/>
      <c r="I175" s="454" t="n"/>
    </row>
    <row r="177">
      <c r="F177" s="292" t="n"/>
    </row>
    <row r="178" ht="17.1" customHeight="1">
      <c r="B178" s="471" t="n"/>
      <c r="F178" s="292" t="n"/>
      <c r="G178" s="11" t="n"/>
      <c r="H178" s="11" t="n"/>
      <c r="I178" s="11" t="n"/>
    </row>
    <row r="179" ht="17.1" customHeight="1">
      <c r="B179" s="471" t="n"/>
      <c r="G179" s="11" t="n"/>
      <c r="H179" s="11" t="n"/>
      <c r="I179" s="11" t="n"/>
    </row>
    <row r="180" ht="17.1" customHeight="1">
      <c r="G180" s="11" t="n"/>
      <c r="H180" s="11" t="n"/>
      <c r="I180" s="11" t="n"/>
    </row>
    <row r="181" ht="17.1" customHeight="1">
      <c r="G181" s="11" t="n"/>
      <c r="H181" s="11" t="n"/>
      <c r="I181" s="11" t="n"/>
    </row>
    <row r="182" ht="17.1" customHeight="1">
      <c r="G182" s="11" t="n"/>
      <c r="H182" s="11" t="n"/>
      <c r="I182" s="11" t="n"/>
    </row>
    <row r="183" ht="17.1" customHeight="1">
      <c r="G183" s="11" t="n"/>
      <c r="H183" s="11" t="n"/>
      <c r="I183" s="11" t="n"/>
    </row>
    <row r="184" ht="17.1" customHeight="1">
      <c r="G184" s="11" t="n"/>
      <c r="H184" s="11" t="n"/>
      <c r="I184" s="11" t="n"/>
    </row>
    <row r="185" ht="17.1" customHeight="1">
      <c r="G185" s="11" t="n"/>
      <c r="H185" s="11" t="n"/>
      <c r="I185" s="11" t="n"/>
    </row>
    <row r="186" ht="17.1" customHeight="1">
      <c r="G186" s="11" t="n"/>
      <c r="H186" s="11" t="n"/>
      <c r="I186" s="11" t="n"/>
    </row>
    <row r="187" ht="17.1" customHeight="1">
      <c r="G187" s="11" t="n"/>
      <c r="H187" s="11" t="n"/>
      <c r="I187" s="11" t="n"/>
    </row>
    <row r="188" ht="17.1" customHeight="1">
      <c r="G188" s="11" t="n"/>
      <c r="H188" s="11" t="n"/>
      <c r="I188" s="11" t="n"/>
    </row>
    <row r="189" ht="17.1" customHeight="1"/>
    <row r="190" ht="17.1" customHeight="1"/>
    <row r="191" ht="17.1" customHeight="1"/>
    <row r="192" ht="17.1" customHeight="1"/>
    <row r="193" ht="17.1" customHeight="1"/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  <row r="201">
      <c r="E201" s="454" t="n"/>
      <c r="F201" s="454" t="n"/>
      <c r="G201" s="454" t="n"/>
      <c r="H201" s="454" t="n"/>
      <c r="I201" s="454" t="n"/>
    </row>
  </sheetData>
  <printOptions horizontalCentered="1"/>
  <pageMargins left="0.5" right="0.5" top="0.91" bottom="0.5" header="0.3" footer="0.11"/>
  <pageSetup orientation="landscape" scale="59" fitToHeight="2"/>
  <headerFooter scaleWithDoc="0" alignWithMargins="0">
    <oddHeader>&amp;C&amp;"Garamond,Bold"ENCINO AND GARDEN GROVE MEDICAL CENTERS_x000a_FUNDING AND CONTRIBUTION LEVELS_x000a_YEAR 2020 BENEFITS RENEWALS</oddHeader>
    <oddFooter>&amp;L&amp;10 Keenan HealthCare_x000a_License No. 0451271&amp;C&amp;10 Page &amp;P&amp;R&amp;10 &amp;D</oddFooter>
    <evenHeader/>
    <evenFooter/>
    <firstHeader/>
    <firstFooter/>
  </headerFooter>
  <rowBreaks count="2" manualBreakCount="2">
    <brk id="66" min="0" max="16383" man="1"/>
    <brk id="161" min="0" max="16383" man="1"/>
  </rowBreaks>
  <colBreaks count="1" manualBreakCount="1">
    <brk id="67" min="0" max="137" man="1"/>
  </colBreaks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tabColor rgb="FFFF0000"/>
    <outlinePr summaryBelow="1" summaryRight="1"/>
    <pageSetUpPr/>
  </sheetPr>
  <dimension ref="A1:CW56"/>
  <sheetViews>
    <sheetView view="pageBreakPreview" topLeftCell="BO1" zoomScale="80" zoomScaleNormal="85" zoomScaleSheetLayoutView="80" workbookViewId="0">
      <selection activeCell="BZ27" sqref="BZ27"/>
    </sheetView>
  </sheetViews>
  <sheetFormatPr baseColWidth="8" defaultRowHeight="15.75"/>
  <cols>
    <col width="50.25" customWidth="1" min="1" max="1"/>
    <col width="16.625" customWidth="1" min="2" max="2"/>
    <col width="25" customWidth="1" min="3" max="3"/>
    <col width="8.5" customWidth="1" min="4" max="4"/>
    <col width="14.375" customWidth="1" min="5" max="5"/>
    <col width="12" customWidth="1" min="6" max="7"/>
    <col hidden="1" width="9" customWidth="1" min="8" max="40"/>
    <col hidden="1" width="21.375" customWidth="1" min="41" max="41"/>
    <col hidden="1" width="8.25" customWidth="1" min="42" max="42"/>
    <col hidden="1" width="7" customWidth="1" min="43" max="43"/>
    <col hidden="1" width="5.625" customWidth="1" min="44" max="44"/>
    <col hidden="1" width="6" customWidth="1" min="45" max="46"/>
    <col hidden="1" width="7.75" customWidth="1" min="47" max="58"/>
    <col width="7.125" bestFit="1" customWidth="1" min="59" max="59"/>
    <col width="7.375" bestFit="1" customWidth="1" min="60" max="60"/>
    <col width="7.125" bestFit="1" customWidth="1" min="61" max="61"/>
    <col width="7" bestFit="1" customWidth="1" min="62" max="62"/>
    <col width="7.5" bestFit="1" customWidth="1" min="63" max="63"/>
    <col width="7.125" bestFit="1" customWidth="1" min="64" max="64"/>
    <col width="6.625" bestFit="1" customWidth="1" min="65" max="65"/>
    <col width="7.5" bestFit="1" customWidth="1" min="66" max="67"/>
    <col width="7.125" bestFit="1" customWidth="1" min="68" max="68"/>
    <col width="7.375" bestFit="1" customWidth="1" min="69" max="69"/>
    <col width="7.5" bestFit="1" customWidth="1" min="70" max="70"/>
    <col width="8.875" customWidth="1" min="71" max="71"/>
    <col width="8" customWidth="1" min="72" max="72"/>
    <col width="8.375" customWidth="1" min="73" max="73"/>
    <col width="8.75" customWidth="1" min="74" max="74"/>
    <col width="9.625" customWidth="1" min="75" max="75"/>
    <col width="8" customWidth="1" min="76" max="78"/>
    <col width="8.5" customWidth="1" min="79" max="101"/>
  </cols>
  <sheetData>
    <row r="1" ht="24.75" customHeight="1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 
Contribution</t>
        </is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2.75" customHeight="1">
      <c r="A2" s="76" t="inlineStr">
        <is>
          <t>St. Francis Medical Center - Client ID H3275</t>
        </is>
      </c>
      <c r="B2" s="390" t="n"/>
      <c r="C2" s="78" t="n"/>
      <c r="D2" s="111" t="n"/>
      <c r="E2" s="391" t="n"/>
      <c r="F2" s="391" t="n"/>
      <c r="G2" s="39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2.75" customHeight="1">
      <c r="A3" s="64" t="inlineStr">
        <is>
          <t>PRIME SEIU 2020 D1 UNIFIED EPO PLAN (Self-Insured)</t>
        </is>
      </c>
      <c r="B3" s="394">
        <f>Legacy!$E$4</f>
        <v/>
      </c>
      <c r="C3" s="246" t="inlineStr">
        <is>
          <t>EE</t>
        </is>
      </c>
      <c r="D3" s="244" t="n">
        <v>527</v>
      </c>
      <c r="E3" s="395" t="n">
        <v>671</v>
      </c>
      <c r="F3" s="395">
        <f>+E3-G3</f>
        <v/>
      </c>
      <c r="G3" s="396" t="n">
        <v>0</v>
      </c>
      <c r="AO3" s="397">
        <f>+"Total:"&amp;TEXT(E3/AP3-1,"0.00%")&amp;"/ EE:"&amp;TEXT(G3/AQ3-1,"0.00%")</f>
        <v/>
      </c>
      <c r="AP3" s="397">
        <f>+'[2]St. Francis'!E3</f>
        <v/>
      </c>
      <c r="AQ3" s="397">
        <f>+'[2]St. Francis'!G3</f>
        <v/>
      </c>
      <c r="AR3" s="244" t="n">
        <v>185</v>
      </c>
      <c r="AS3" s="244" t="n">
        <v>205</v>
      </c>
      <c r="AT3" s="244" t="n">
        <v>223</v>
      </c>
      <c r="AU3" s="244" t="n">
        <v>226</v>
      </c>
      <c r="AV3" s="244" t="n">
        <v>233</v>
      </c>
      <c r="AW3" s="244" t="n">
        <v>242</v>
      </c>
      <c r="AX3" s="244" t="n">
        <v>254</v>
      </c>
      <c r="AY3" s="244" t="n">
        <v>257</v>
      </c>
      <c r="AZ3" s="244" t="n">
        <v>249</v>
      </c>
      <c r="BA3" s="244" t="n">
        <v>251</v>
      </c>
      <c r="BB3" s="244" t="n">
        <v>244</v>
      </c>
      <c r="BC3" s="244" t="n">
        <v>245</v>
      </c>
      <c r="BD3" s="244" t="n">
        <v>243</v>
      </c>
      <c r="BE3" s="244" t="n">
        <v>232</v>
      </c>
      <c r="BF3" s="244" t="n">
        <v>230</v>
      </c>
      <c r="BG3" s="244" t="n">
        <v>257</v>
      </c>
      <c r="BH3" s="244" t="n">
        <v>257</v>
      </c>
      <c r="BI3" s="244" t="n">
        <v>244</v>
      </c>
      <c r="BJ3" s="244" t="n">
        <v>235</v>
      </c>
      <c r="BK3" s="244" t="n">
        <v>235</v>
      </c>
      <c r="BL3" s="244" t="n">
        <v>228</v>
      </c>
      <c r="BM3" s="244" t="n">
        <v>230</v>
      </c>
      <c r="BN3" s="244" t="n">
        <v>225</v>
      </c>
      <c r="BO3" s="244" t="n">
        <v>212</v>
      </c>
      <c r="BP3" s="244" t="n">
        <v>216</v>
      </c>
      <c r="BQ3" s="244" t="n">
        <v>216</v>
      </c>
      <c r="BR3" s="244" t="n">
        <v>212</v>
      </c>
      <c r="BS3" s="244" t="n">
        <v>243</v>
      </c>
      <c r="BT3" s="244" t="n">
        <v>244</v>
      </c>
      <c r="BU3" s="244" t="n">
        <v>237</v>
      </c>
      <c r="BV3" s="244" t="n">
        <v>243</v>
      </c>
      <c r="BW3" s="244" t="n">
        <v>230</v>
      </c>
      <c r="BX3" s="244" t="n">
        <v>234</v>
      </c>
      <c r="BY3" s="244" t="n">
        <v>237</v>
      </c>
      <c r="BZ3" s="244" t="n">
        <v>239</v>
      </c>
      <c r="CA3" s="244" t="n">
        <v>232</v>
      </c>
      <c r="CB3" s="244" t="n">
        <v>225</v>
      </c>
      <c r="CC3" s="244" t="n">
        <v>224</v>
      </c>
      <c r="CD3" s="244" t="n">
        <v>221</v>
      </c>
      <c r="CE3" s="244" t="n">
        <v>249</v>
      </c>
      <c r="CF3" s="244" t="n">
        <v>244</v>
      </c>
      <c r="CG3" s="244" t="n">
        <v>239</v>
      </c>
      <c r="CH3" s="244" t="n">
        <v>242</v>
      </c>
      <c r="CI3" s="244" t="n">
        <v>246</v>
      </c>
      <c r="CJ3" s="244" t="n">
        <v>252</v>
      </c>
      <c r="CK3" s="244" t="n">
        <v>247</v>
      </c>
      <c r="CL3" s="244" t="n">
        <v>246</v>
      </c>
      <c r="CM3" s="244" t="n">
        <v>244</v>
      </c>
      <c r="CN3" s="244" t="n">
        <v>245</v>
      </c>
      <c r="CO3" s="244" t="n">
        <v>247</v>
      </c>
      <c r="CP3" s="244" t="n">
        <v>249</v>
      </c>
      <c r="CQ3" s="244" t="n">
        <v>270</v>
      </c>
      <c r="CR3" s="323" t="n">
        <v>271</v>
      </c>
      <c r="CS3" s="244" t="n">
        <v>264</v>
      </c>
      <c r="CT3" s="244" t="n">
        <v>258</v>
      </c>
      <c r="CU3" s="244" t="n">
        <v>260</v>
      </c>
      <c r="CV3" s="244" t="n">
        <v>261</v>
      </c>
      <c r="CW3" s="244" t="n">
        <v>264</v>
      </c>
    </row>
    <row r="4" ht="12.75" customHeight="1">
      <c r="A4" s="22" t="n"/>
      <c r="B4" s="398" t="n"/>
      <c r="C4" s="246" t="inlineStr">
        <is>
          <t>EE &amp; Spouse</t>
        </is>
      </c>
      <c r="D4" s="244" t="n">
        <v>83</v>
      </c>
      <c r="E4" s="395" t="n">
        <v>1409.16</v>
      </c>
      <c r="F4" s="395">
        <f>+E4-G4</f>
        <v/>
      </c>
      <c r="G4" s="396" t="n">
        <v>0</v>
      </c>
      <c r="AO4" s="397">
        <f>+"Total:"&amp;TEXT(E4/AP4-1,"0.00%")&amp;"/ EE:"&amp;TEXT(G4/AQ4-1,"0.00%")</f>
        <v/>
      </c>
      <c r="AP4" s="397">
        <f>+'[2]St. Francis'!E4</f>
        <v/>
      </c>
      <c r="AQ4" s="397">
        <f>+'[2]St. Francis'!G4</f>
        <v/>
      </c>
      <c r="AR4" s="244" t="n">
        <v>40</v>
      </c>
      <c r="AS4" s="244" t="n">
        <v>42</v>
      </c>
      <c r="AT4" s="244" t="n">
        <v>42</v>
      </c>
      <c r="AU4" s="244" t="n">
        <v>45</v>
      </c>
      <c r="AV4" s="244" t="n">
        <v>45</v>
      </c>
      <c r="AW4" s="244" t="n">
        <v>43</v>
      </c>
      <c r="AX4" s="244" t="n">
        <v>44</v>
      </c>
      <c r="AY4" s="244" t="n">
        <v>44</v>
      </c>
      <c r="AZ4" s="244" t="n">
        <v>44</v>
      </c>
      <c r="BA4" s="244" t="n">
        <v>46</v>
      </c>
      <c r="BB4" s="244" t="n">
        <v>44</v>
      </c>
      <c r="BC4" s="244" t="n">
        <v>43</v>
      </c>
      <c r="BD4" s="244" t="n">
        <v>44</v>
      </c>
      <c r="BE4" s="244" t="n">
        <v>44</v>
      </c>
      <c r="BF4" s="244" t="n">
        <v>45</v>
      </c>
      <c r="BG4" s="244" t="n">
        <v>46</v>
      </c>
      <c r="BH4" s="244" t="n">
        <v>47</v>
      </c>
      <c r="BI4" s="244" t="n">
        <v>48</v>
      </c>
      <c r="BJ4" s="244" t="n">
        <v>47</v>
      </c>
      <c r="BK4" s="244" t="n">
        <v>46</v>
      </c>
      <c r="BL4" s="244" t="n">
        <v>44</v>
      </c>
      <c r="BM4" s="244" t="n">
        <v>44</v>
      </c>
      <c r="BN4" s="244" t="n">
        <v>44</v>
      </c>
      <c r="BO4" s="244" t="n">
        <v>43</v>
      </c>
      <c r="BP4" s="244" t="n">
        <v>42</v>
      </c>
      <c r="BQ4" s="244" t="n">
        <v>41</v>
      </c>
      <c r="BR4" s="244" t="n">
        <v>40</v>
      </c>
      <c r="BS4" s="244" t="n">
        <v>35</v>
      </c>
      <c r="BT4" s="244" t="n">
        <v>36</v>
      </c>
      <c r="BU4" s="244" t="n">
        <v>36</v>
      </c>
      <c r="BV4" s="244" t="n">
        <v>35</v>
      </c>
      <c r="BW4" s="244" t="n">
        <v>36</v>
      </c>
      <c r="BX4" s="244" t="n">
        <v>40</v>
      </c>
      <c r="BY4" s="244" t="n">
        <v>39</v>
      </c>
      <c r="BZ4" s="244" t="n">
        <v>39</v>
      </c>
      <c r="CA4" s="244" t="n">
        <v>40</v>
      </c>
      <c r="CB4" s="244" t="n">
        <v>40</v>
      </c>
      <c r="CC4" s="244" t="n">
        <v>40</v>
      </c>
      <c r="CD4" s="244" t="n">
        <v>39</v>
      </c>
      <c r="CE4" s="244" t="n">
        <v>39</v>
      </c>
      <c r="CF4" s="244" t="n">
        <v>39</v>
      </c>
      <c r="CG4" s="244" t="n">
        <v>39</v>
      </c>
      <c r="CH4" s="244" t="n">
        <v>41</v>
      </c>
      <c r="CI4" s="244" t="n">
        <v>42</v>
      </c>
      <c r="CJ4" s="244" t="n">
        <v>43</v>
      </c>
      <c r="CK4" s="244" t="n">
        <v>43</v>
      </c>
      <c r="CL4" s="244" t="n">
        <v>42</v>
      </c>
      <c r="CM4" s="244" t="n">
        <v>42</v>
      </c>
      <c r="CN4" s="244" t="n">
        <v>44</v>
      </c>
      <c r="CO4" s="244" t="n">
        <v>44</v>
      </c>
      <c r="CP4" s="244" t="n">
        <v>45</v>
      </c>
      <c r="CQ4" s="244" t="n">
        <v>44</v>
      </c>
      <c r="CR4" s="323" t="n">
        <v>46</v>
      </c>
      <c r="CS4" s="244" t="n">
        <v>43</v>
      </c>
      <c r="CT4" s="244" t="n">
        <v>46</v>
      </c>
      <c r="CU4" s="244" t="n">
        <v>47</v>
      </c>
      <c r="CV4" s="244" t="n">
        <v>46</v>
      </c>
      <c r="CW4" s="244" t="n">
        <v>46</v>
      </c>
    </row>
    <row r="5" ht="12.75" customHeight="1">
      <c r="A5" s="22" t="n"/>
      <c r="B5" s="398" t="n"/>
      <c r="C5" s="246" t="inlineStr">
        <is>
          <t>EE &amp; Child(ren)</t>
        </is>
      </c>
      <c r="D5" s="244" t="n">
        <v>181</v>
      </c>
      <c r="E5" s="395" t="n">
        <v>1268.22</v>
      </c>
      <c r="F5" s="395">
        <f>+E5-G5</f>
        <v/>
      </c>
      <c r="G5" s="396" t="n">
        <v>0</v>
      </c>
      <c r="AO5" s="397">
        <f>+"Total:"&amp;TEXT(E5/AP5-1,"0.00%")&amp;"/ EE:"&amp;TEXT(G5/AQ5-1,"0.00%")</f>
        <v/>
      </c>
      <c r="AP5" s="397">
        <f>+'[2]St. Francis'!E5</f>
        <v/>
      </c>
      <c r="AQ5" s="397">
        <f>+'[2]St. Francis'!G5</f>
        <v/>
      </c>
      <c r="AR5" s="244" t="n">
        <v>120</v>
      </c>
      <c r="AS5" s="244" t="n">
        <v>124</v>
      </c>
      <c r="AT5" s="244" t="n">
        <v>131</v>
      </c>
      <c r="AU5" s="244" t="n">
        <v>135</v>
      </c>
      <c r="AV5" s="244" t="n">
        <v>139</v>
      </c>
      <c r="AW5" s="244" t="n">
        <v>142</v>
      </c>
      <c r="AX5" s="244" t="n">
        <v>141</v>
      </c>
      <c r="AY5" s="244" t="n">
        <v>142</v>
      </c>
      <c r="AZ5" s="244" t="n">
        <v>143</v>
      </c>
      <c r="BA5" s="244" t="n">
        <v>143</v>
      </c>
      <c r="BB5" s="244" t="n">
        <v>137</v>
      </c>
      <c r="BC5" s="244" t="n">
        <v>138</v>
      </c>
      <c r="BD5" s="244" t="n">
        <v>137</v>
      </c>
      <c r="BE5" s="244" t="n">
        <v>129</v>
      </c>
      <c r="BF5" s="244" t="n">
        <v>127</v>
      </c>
      <c r="BG5" s="244" t="n">
        <v>129</v>
      </c>
      <c r="BH5" s="244" t="n">
        <v>130</v>
      </c>
      <c r="BI5" s="244" t="n">
        <v>126</v>
      </c>
      <c r="BJ5" s="244" t="n">
        <v>124</v>
      </c>
      <c r="BK5" s="244" t="n">
        <v>122</v>
      </c>
      <c r="BL5" s="244" t="n">
        <v>116</v>
      </c>
      <c r="BM5" s="244" t="n">
        <v>114</v>
      </c>
      <c r="BN5" s="244" t="n">
        <v>113</v>
      </c>
      <c r="BO5" s="244" t="n">
        <v>109</v>
      </c>
      <c r="BP5" s="244" t="n">
        <v>110</v>
      </c>
      <c r="BQ5" s="244" t="n">
        <v>107</v>
      </c>
      <c r="BR5" s="244" t="n">
        <v>107</v>
      </c>
      <c r="BS5" s="244" t="n">
        <v>117</v>
      </c>
      <c r="BT5" s="244" t="n">
        <v>115</v>
      </c>
      <c r="BU5" s="244" t="n">
        <v>113</v>
      </c>
      <c r="BV5" s="244" t="n">
        <v>115</v>
      </c>
      <c r="BW5" s="244" t="n">
        <v>118</v>
      </c>
      <c r="BX5" s="244" t="n">
        <v>115</v>
      </c>
      <c r="BY5" s="244" t="n">
        <v>115</v>
      </c>
      <c r="BZ5" s="244" t="n">
        <v>113</v>
      </c>
      <c r="CA5" s="244" t="n">
        <v>113</v>
      </c>
      <c r="CB5" s="244" t="n">
        <v>108</v>
      </c>
      <c r="CC5" s="244" t="n">
        <v>103</v>
      </c>
      <c r="CD5" s="244" t="n">
        <v>102</v>
      </c>
      <c r="CE5" s="244" t="n">
        <v>106</v>
      </c>
      <c r="CF5" s="244" t="n">
        <v>98</v>
      </c>
      <c r="CG5" s="244" t="n">
        <v>94</v>
      </c>
      <c r="CH5" s="244" t="n">
        <v>94</v>
      </c>
      <c r="CI5" s="244" t="n">
        <v>91</v>
      </c>
      <c r="CJ5" s="244" t="n">
        <v>93</v>
      </c>
      <c r="CK5" s="244" t="n">
        <v>90</v>
      </c>
      <c r="CL5" s="244" t="n">
        <v>90</v>
      </c>
      <c r="CM5" s="244" t="n">
        <v>91</v>
      </c>
      <c r="CN5" s="244" t="n">
        <v>93</v>
      </c>
      <c r="CO5" s="244" t="n">
        <v>96</v>
      </c>
      <c r="CP5" s="244" t="n">
        <v>94</v>
      </c>
      <c r="CQ5" s="244" t="n">
        <v>101</v>
      </c>
      <c r="CR5" s="323" t="n">
        <v>99</v>
      </c>
      <c r="CS5" s="244" t="n">
        <v>102</v>
      </c>
      <c r="CT5" s="244" t="n">
        <v>100</v>
      </c>
      <c r="CU5" s="244" t="n">
        <v>101</v>
      </c>
      <c r="CV5" s="244" t="n">
        <v>98</v>
      </c>
      <c r="CW5" s="244" t="n">
        <v>97</v>
      </c>
    </row>
    <row r="6" ht="12.75" customHeight="1">
      <c r="A6" s="22" t="n"/>
      <c r="B6" s="398" t="n"/>
      <c r="C6" s="246" t="inlineStr">
        <is>
          <t>EE &amp; Family</t>
        </is>
      </c>
      <c r="D6" s="245" t="n">
        <v>140</v>
      </c>
      <c r="E6" s="399" t="n">
        <v>2113.73</v>
      </c>
      <c r="F6" s="399">
        <f>+E6-G6</f>
        <v/>
      </c>
      <c r="G6" s="400" t="n">
        <v>0</v>
      </c>
      <c r="AO6" s="397">
        <f>+"Total:"&amp;TEXT(E6/AP6-1,"0.00%")&amp;"/ EE:"&amp;TEXT(G6/AQ6-1,"0.00%")</f>
        <v/>
      </c>
      <c r="AP6" s="397">
        <f>+'[2]St. Francis'!E6</f>
        <v/>
      </c>
      <c r="AQ6" s="397">
        <f>+'[2]St. Francis'!G6</f>
        <v/>
      </c>
      <c r="AR6" s="245" t="n">
        <v>99</v>
      </c>
      <c r="AS6" s="245" t="n">
        <v>102</v>
      </c>
      <c r="AT6" s="245" t="n">
        <v>104</v>
      </c>
      <c r="AU6" s="245" t="n">
        <v>101</v>
      </c>
      <c r="AV6" s="245" t="n">
        <v>103</v>
      </c>
      <c r="AW6" s="245" t="n">
        <v>108</v>
      </c>
      <c r="AX6" s="245" t="n">
        <v>103</v>
      </c>
      <c r="AY6" s="245" t="n">
        <v>105</v>
      </c>
      <c r="AZ6" s="245" t="n">
        <v>104</v>
      </c>
      <c r="BA6" s="245" t="n">
        <v>104</v>
      </c>
      <c r="BB6" s="245" t="n">
        <v>101</v>
      </c>
      <c r="BC6" s="245" t="n">
        <v>102</v>
      </c>
      <c r="BD6" s="245" t="n">
        <v>102</v>
      </c>
      <c r="BE6" s="245" t="n">
        <v>97</v>
      </c>
      <c r="BF6" s="245" t="n">
        <v>97</v>
      </c>
      <c r="BG6" s="245" t="n">
        <v>96</v>
      </c>
      <c r="BH6" s="245" t="n">
        <v>98</v>
      </c>
      <c r="BI6" s="245" t="n">
        <v>97</v>
      </c>
      <c r="BJ6" s="245" t="n">
        <v>95</v>
      </c>
      <c r="BK6" s="245" t="n">
        <v>95</v>
      </c>
      <c r="BL6" s="245" t="n">
        <v>95</v>
      </c>
      <c r="BM6" s="245" t="n">
        <v>96</v>
      </c>
      <c r="BN6" s="245" t="n">
        <v>92</v>
      </c>
      <c r="BO6" s="245" t="n">
        <v>90</v>
      </c>
      <c r="BP6" s="245" t="n">
        <v>94</v>
      </c>
      <c r="BQ6" s="245" t="n">
        <v>92</v>
      </c>
      <c r="BR6" s="245" t="n">
        <v>93</v>
      </c>
      <c r="BS6" s="245" t="n">
        <v>85</v>
      </c>
      <c r="BT6" s="245" t="n">
        <v>84</v>
      </c>
      <c r="BU6" s="245" t="n">
        <v>86</v>
      </c>
      <c r="BV6" s="245" t="n">
        <v>85</v>
      </c>
      <c r="BW6" s="245" t="n">
        <v>84</v>
      </c>
      <c r="BX6" s="245" t="n">
        <v>84</v>
      </c>
      <c r="BY6" s="245" t="n">
        <v>83</v>
      </c>
      <c r="BZ6" s="245" t="n">
        <v>82</v>
      </c>
      <c r="CA6" s="245" t="n">
        <v>82</v>
      </c>
      <c r="CB6" s="245" t="n">
        <v>80</v>
      </c>
      <c r="CC6" s="245" t="n">
        <v>79</v>
      </c>
      <c r="CD6" s="245" t="n">
        <v>79</v>
      </c>
      <c r="CE6" s="245" t="n">
        <v>78</v>
      </c>
      <c r="CF6" s="245" t="n">
        <v>77</v>
      </c>
      <c r="CG6" s="245" t="n">
        <v>79</v>
      </c>
      <c r="CH6" s="245" t="n">
        <v>78</v>
      </c>
      <c r="CI6" s="245" t="n">
        <v>78</v>
      </c>
      <c r="CJ6" s="245" t="n">
        <v>78</v>
      </c>
      <c r="CK6" s="245" t="n">
        <v>79</v>
      </c>
      <c r="CL6" s="245" t="n">
        <v>78</v>
      </c>
      <c r="CM6" s="245" t="n">
        <v>73</v>
      </c>
      <c r="CN6" s="245" t="n">
        <v>72</v>
      </c>
      <c r="CO6" s="245" t="n">
        <v>71</v>
      </c>
      <c r="CP6" s="245" t="n">
        <v>71</v>
      </c>
      <c r="CQ6" s="245" t="n">
        <v>70</v>
      </c>
      <c r="CR6" s="324" t="n">
        <v>68</v>
      </c>
      <c r="CS6" s="245" t="n">
        <v>67</v>
      </c>
      <c r="CT6" s="245" t="n">
        <v>66</v>
      </c>
      <c r="CU6" s="245" t="n">
        <v>63</v>
      </c>
      <c r="CV6" s="245" t="n">
        <v>65</v>
      </c>
      <c r="CW6" s="245" t="n">
        <v>67</v>
      </c>
    </row>
    <row r="7" ht="12.75" customHeight="1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484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2.75" customHeight="1">
      <c r="A8" s="20" t="n"/>
      <c r="B8" s="398" t="n"/>
      <c r="C8" s="12" t="n"/>
      <c r="D8" s="16" t="n"/>
      <c r="E8" s="403" t="n"/>
      <c r="F8" s="403" t="n"/>
      <c r="G8" s="403" t="n"/>
      <c r="AP8" s="273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2.75" customHeight="1">
      <c r="A9" s="64" t="inlineStr">
        <is>
          <t>PRIME UNAC D1 UNIFIED EPO PLAN (Self-Insured)</t>
        </is>
      </c>
      <c r="B9" s="394">
        <f>$B$3</f>
        <v/>
      </c>
      <c r="C9" s="246" t="inlineStr">
        <is>
          <t>EE</t>
        </is>
      </c>
      <c r="D9" s="244" t="n">
        <v>172</v>
      </c>
      <c r="E9" s="395" t="n">
        <v>671</v>
      </c>
      <c r="F9" s="396">
        <f>+E9-G9</f>
        <v/>
      </c>
      <c r="G9" s="396">
        <f>+G3</f>
        <v/>
      </c>
      <c r="AP9" s="273" t="n"/>
      <c r="AR9" s="244" t="n">
        <v>148</v>
      </c>
      <c r="AS9" s="244" t="n">
        <v>151</v>
      </c>
      <c r="AT9" s="244" t="n">
        <v>150</v>
      </c>
      <c r="AU9" s="244" t="n">
        <v>149</v>
      </c>
      <c r="AV9" s="244" t="n">
        <v>148</v>
      </c>
      <c r="AW9" s="244" t="n">
        <v>163</v>
      </c>
      <c r="AX9" s="244" t="n">
        <v>166</v>
      </c>
      <c r="AY9" s="244" t="n">
        <v>186</v>
      </c>
      <c r="AZ9" s="244" t="n">
        <v>189</v>
      </c>
      <c r="BA9" s="244" t="n">
        <v>183</v>
      </c>
      <c r="BB9" s="244" t="n">
        <v>183</v>
      </c>
      <c r="BC9" s="244" t="n">
        <v>182</v>
      </c>
      <c r="BD9" s="244" t="n">
        <v>183</v>
      </c>
      <c r="BE9" s="244" t="n">
        <v>162</v>
      </c>
      <c r="BF9" s="244" t="n">
        <v>158</v>
      </c>
      <c r="BG9" s="244" t="n">
        <v>192</v>
      </c>
      <c r="BH9" s="244" t="n">
        <v>199</v>
      </c>
      <c r="BI9" s="244" t="n">
        <v>168</v>
      </c>
      <c r="BJ9" s="244" t="n">
        <v>161</v>
      </c>
      <c r="BK9" s="244" t="n">
        <v>150</v>
      </c>
      <c r="BL9" s="244" t="n">
        <v>156</v>
      </c>
      <c r="BM9" s="244" t="n">
        <v>161</v>
      </c>
      <c r="BN9" s="244" t="n">
        <v>161</v>
      </c>
      <c r="BO9" s="244" t="n">
        <v>148</v>
      </c>
      <c r="BP9" s="244" t="n">
        <v>147</v>
      </c>
      <c r="BQ9" s="244" t="n">
        <v>141</v>
      </c>
      <c r="BR9" s="244" t="n">
        <v>143</v>
      </c>
      <c r="BS9" s="244" t="n">
        <v>160</v>
      </c>
      <c r="BT9" s="244" t="n">
        <v>161</v>
      </c>
      <c r="BU9" s="244" t="n">
        <v>158</v>
      </c>
      <c r="BV9" s="244" t="n">
        <v>157</v>
      </c>
      <c r="BW9" s="244" t="n">
        <v>153</v>
      </c>
      <c r="BX9" s="244" t="n">
        <v>155</v>
      </c>
      <c r="BY9" s="244" t="n">
        <v>162</v>
      </c>
      <c r="BZ9" s="244" t="n">
        <v>164</v>
      </c>
      <c r="CA9" s="244" t="n">
        <v>156</v>
      </c>
      <c r="CB9" s="244" t="n">
        <v>154</v>
      </c>
      <c r="CC9" s="244" t="n">
        <v>154</v>
      </c>
      <c r="CD9" s="244" t="n">
        <v>153</v>
      </c>
      <c r="CE9" s="244" t="n">
        <v>159</v>
      </c>
      <c r="CF9" s="244" t="n">
        <v>151</v>
      </c>
      <c r="CG9" s="244" t="n">
        <v>150</v>
      </c>
      <c r="CH9" s="244" t="n">
        <v>153</v>
      </c>
      <c r="CI9" s="244" t="n">
        <v>153</v>
      </c>
      <c r="CJ9" s="244" t="n">
        <v>159</v>
      </c>
      <c r="CK9" s="244" t="n">
        <v>151</v>
      </c>
      <c r="CL9" s="244" t="n">
        <v>148</v>
      </c>
      <c r="CM9" s="244" t="n">
        <v>146</v>
      </c>
      <c r="CN9" s="244" t="n">
        <v>154</v>
      </c>
      <c r="CO9" s="244" t="n">
        <v>152</v>
      </c>
      <c r="CP9" s="244" t="n">
        <v>153</v>
      </c>
      <c r="CQ9" s="244" t="n">
        <v>168</v>
      </c>
      <c r="CR9" s="323" t="n">
        <v>175</v>
      </c>
      <c r="CS9" s="244" t="n">
        <v>173</v>
      </c>
      <c r="CT9" s="244" t="n">
        <v>169</v>
      </c>
      <c r="CU9" s="244" t="n">
        <v>165</v>
      </c>
      <c r="CV9" s="244" t="n">
        <v>167</v>
      </c>
      <c r="CW9" s="244" t="n">
        <v>172</v>
      </c>
    </row>
    <row r="10" ht="12.75" customHeight="1">
      <c r="A10" s="22" t="n"/>
      <c r="B10" s="398" t="n"/>
      <c r="C10" s="246" t="inlineStr">
        <is>
          <t>EE &amp; Spouse</t>
        </is>
      </c>
      <c r="D10" s="244" t="n">
        <v>23</v>
      </c>
      <c r="E10" s="395" t="n">
        <v>1409.16</v>
      </c>
      <c r="F10" s="396">
        <f>+E10-G10</f>
        <v/>
      </c>
      <c r="G10" s="396">
        <f>+G4</f>
        <v/>
      </c>
      <c r="AP10" s="273" t="n"/>
      <c r="AR10" s="244" t="n">
        <v>64</v>
      </c>
      <c r="AS10" s="244" t="n">
        <v>62</v>
      </c>
      <c r="AT10" s="244" t="n">
        <v>60</v>
      </c>
      <c r="AU10" s="244" t="n">
        <v>61</v>
      </c>
      <c r="AV10" s="244" t="n">
        <v>63</v>
      </c>
      <c r="AW10" s="244" t="n">
        <v>65</v>
      </c>
      <c r="AX10" s="244" t="n">
        <v>66</v>
      </c>
      <c r="AY10" s="244" t="n">
        <v>64</v>
      </c>
      <c r="AZ10" s="244" t="n">
        <v>67</v>
      </c>
      <c r="BA10" s="244" t="n">
        <v>66</v>
      </c>
      <c r="BB10" s="244" t="n">
        <v>66</v>
      </c>
      <c r="BC10" s="244" t="n">
        <v>67</v>
      </c>
      <c r="BD10" s="244" t="n">
        <v>67</v>
      </c>
      <c r="BE10" s="244" t="n">
        <v>62</v>
      </c>
      <c r="BF10" s="244" t="n">
        <v>61</v>
      </c>
      <c r="BG10" s="244" t="n">
        <v>48</v>
      </c>
      <c r="BH10" s="244" t="n">
        <v>48</v>
      </c>
      <c r="BI10" s="244" t="n">
        <v>43</v>
      </c>
      <c r="BJ10" s="244" t="n">
        <v>39</v>
      </c>
      <c r="BK10" s="244" t="n">
        <v>37</v>
      </c>
      <c r="BL10" s="244" t="n">
        <v>37</v>
      </c>
      <c r="BM10" s="244" t="n">
        <v>36</v>
      </c>
      <c r="BN10" s="244" t="n">
        <v>37</v>
      </c>
      <c r="BO10" s="244" t="n">
        <v>34</v>
      </c>
      <c r="BP10" s="244" t="n">
        <v>32</v>
      </c>
      <c r="BQ10" s="244" t="n">
        <v>30</v>
      </c>
      <c r="BR10" s="244" t="n">
        <v>29</v>
      </c>
      <c r="BS10" s="244" t="n">
        <v>31</v>
      </c>
      <c r="BT10" s="244" t="n">
        <v>29</v>
      </c>
      <c r="BU10" s="244" t="n">
        <v>27</v>
      </c>
      <c r="BV10" s="244" t="n">
        <v>30</v>
      </c>
      <c r="BW10" s="244" t="n">
        <v>26</v>
      </c>
      <c r="BX10" s="244" t="n">
        <v>25</v>
      </c>
      <c r="BY10" s="244" t="n">
        <v>25</v>
      </c>
      <c r="BZ10" s="244" t="n">
        <v>24</v>
      </c>
      <c r="CA10" s="244" t="n">
        <v>24</v>
      </c>
      <c r="CB10" s="244" t="n">
        <v>23</v>
      </c>
      <c r="CC10" s="244" t="n">
        <v>22</v>
      </c>
      <c r="CD10" s="244" t="n">
        <v>23</v>
      </c>
      <c r="CE10" s="244" t="n">
        <v>24</v>
      </c>
      <c r="CF10" s="244" t="n">
        <v>25</v>
      </c>
      <c r="CG10" s="244" t="n">
        <v>25</v>
      </c>
      <c r="CH10" s="244" t="n">
        <v>24</v>
      </c>
      <c r="CI10" s="244" t="n">
        <v>24</v>
      </c>
      <c r="CJ10" s="244" t="n">
        <v>24</v>
      </c>
      <c r="CK10" s="244" t="n">
        <v>24</v>
      </c>
      <c r="CL10" s="244" t="n">
        <v>24</v>
      </c>
      <c r="CM10" s="244" t="n">
        <v>23</v>
      </c>
      <c r="CN10" s="244" t="n">
        <v>24</v>
      </c>
      <c r="CO10" s="244" t="n">
        <v>23</v>
      </c>
      <c r="CP10" s="244" t="n">
        <v>23</v>
      </c>
      <c r="CQ10" s="244" t="n">
        <v>23</v>
      </c>
      <c r="CR10" s="323" t="n">
        <v>23</v>
      </c>
      <c r="CS10" s="244" t="n">
        <v>23</v>
      </c>
      <c r="CT10" s="244" t="n">
        <v>26</v>
      </c>
      <c r="CU10" s="244" t="n">
        <v>25</v>
      </c>
      <c r="CV10" s="244" t="n">
        <v>24</v>
      </c>
      <c r="CW10" s="244" t="n">
        <v>23</v>
      </c>
    </row>
    <row r="11" ht="12.75" customHeight="1">
      <c r="A11" s="22" t="n"/>
      <c r="B11" s="398" t="n"/>
      <c r="C11" s="246" t="inlineStr">
        <is>
          <t>EE &amp; Child(ren)</t>
        </is>
      </c>
      <c r="D11" s="244" t="n">
        <v>58</v>
      </c>
      <c r="E11" s="395" t="n">
        <v>1268.22</v>
      </c>
      <c r="F11" s="396">
        <f>+E11-G11</f>
        <v/>
      </c>
      <c r="G11" s="396">
        <f>+G5</f>
        <v/>
      </c>
      <c r="AP11" s="273" t="n"/>
      <c r="AR11" s="244" t="n">
        <v>111</v>
      </c>
      <c r="AS11" s="244" t="n">
        <v>104</v>
      </c>
      <c r="AT11" s="244" t="n">
        <v>106</v>
      </c>
      <c r="AU11" s="244" t="n">
        <v>108</v>
      </c>
      <c r="AV11" s="244" t="n">
        <v>108</v>
      </c>
      <c r="AW11" s="244" t="n">
        <v>99</v>
      </c>
      <c r="AX11" s="244" t="n">
        <v>100</v>
      </c>
      <c r="AY11" s="244" t="n">
        <v>102</v>
      </c>
      <c r="AZ11" s="244" t="n">
        <v>98</v>
      </c>
      <c r="BA11" s="244" t="n">
        <v>97</v>
      </c>
      <c r="BB11" s="244" t="n">
        <v>95</v>
      </c>
      <c r="BC11" s="244" t="n">
        <v>96</v>
      </c>
      <c r="BD11" s="244" t="n">
        <v>96</v>
      </c>
      <c r="BE11" s="244" t="n">
        <v>83</v>
      </c>
      <c r="BF11" s="244" t="n">
        <v>81</v>
      </c>
      <c r="BG11" s="244" t="n">
        <v>76</v>
      </c>
      <c r="BH11" s="244" t="n">
        <v>80</v>
      </c>
      <c r="BI11" s="244" t="n">
        <v>75</v>
      </c>
      <c r="BJ11" s="244" t="n">
        <v>70</v>
      </c>
      <c r="BK11" s="244" t="n">
        <v>69</v>
      </c>
      <c r="BL11" s="244" t="n">
        <v>69</v>
      </c>
      <c r="BM11" s="244" t="n">
        <v>68</v>
      </c>
      <c r="BN11" s="244" t="n">
        <v>69</v>
      </c>
      <c r="BO11" s="244" t="n">
        <v>69</v>
      </c>
      <c r="BP11" s="244" t="n">
        <v>71</v>
      </c>
      <c r="BQ11" s="244" t="n">
        <v>70</v>
      </c>
      <c r="BR11" s="244" t="n">
        <v>70</v>
      </c>
      <c r="BS11" s="244" t="n">
        <v>81</v>
      </c>
      <c r="BT11" s="244" t="n">
        <v>81</v>
      </c>
      <c r="BU11" s="244" t="n">
        <v>80</v>
      </c>
      <c r="BV11" s="244" t="n">
        <v>81</v>
      </c>
      <c r="BW11" s="244" t="n">
        <v>81</v>
      </c>
      <c r="BX11" s="244" t="n">
        <v>82</v>
      </c>
      <c r="BY11" s="244" t="n">
        <v>79</v>
      </c>
      <c r="BZ11" s="244" t="n">
        <v>77</v>
      </c>
      <c r="CA11" s="244" t="n">
        <v>73</v>
      </c>
      <c r="CB11" s="244" t="n">
        <v>72</v>
      </c>
      <c r="CC11" s="244" t="n">
        <v>69</v>
      </c>
      <c r="CD11" s="244" t="n">
        <v>70</v>
      </c>
      <c r="CE11" s="244" t="n">
        <v>71</v>
      </c>
      <c r="CF11" s="244" t="n">
        <v>68</v>
      </c>
      <c r="CG11" s="244" t="n">
        <v>67</v>
      </c>
      <c r="CH11" s="244" t="n">
        <v>65</v>
      </c>
      <c r="CI11" s="244" t="n">
        <v>63</v>
      </c>
      <c r="CJ11" s="244" t="n">
        <v>66</v>
      </c>
      <c r="CK11" s="244" t="n">
        <v>64</v>
      </c>
      <c r="CL11" s="244" t="n">
        <v>64</v>
      </c>
      <c r="CM11" s="244" t="n">
        <v>65</v>
      </c>
      <c r="CN11" s="244" t="n">
        <v>63</v>
      </c>
      <c r="CO11" s="244" t="n">
        <v>64</v>
      </c>
      <c r="CP11" s="244" t="n">
        <v>63</v>
      </c>
      <c r="CQ11" s="244" t="n">
        <v>56</v>
      </c>
      <c r="CR11" s="323" t="n">
        <v>54</v>
      </c>
      <c r="CS11" s="244" t="n">
        <v>54</v>
      </c>
      <c r="CT11" s="244" t="n">
        <v>56</v>
      </c>
      <c r="CU11" s="244" t="n">
        <v>56</v>
      </c>
      <c r="CV11" s="244" t="n">
        <v>58</v>
      </c>
      <c r="CW11" s="244" t="n">
        <v>58</v>
      </c>
    </row>
    <row r="12" ht="12.75" customHeight="1">
      <c r="A12" s="22" t="n"/>
      <c r="B12" s="398" t="n"/>
      <c r="C12" s="246" t="inlineStr">
        <is>
          <t>EE &amp; Family</t>
        </is>
      </c>
      <c r="D12" s="245" t="n">
        <v>51</v>
      </c>
      <c r="E12" s="399" t="n">
        <v>2113.73</v>
      </c>
      <c r="F12" s="400">
        <f>+E12-G12</f>
        <v/>
      </c>
      <c r="G12" s="400">
        <f>+G6</f>
        <v/>
      </c>
      <c r="AR12" s="245" t="n">
        <v>109</v>
      </c>
      <c r="AS12" s="245" t="n">
        <v>100</v>
      </c>
      <c r="AT12" s="245" t="n">
        <v>95</v>
      </c>
      <c r="AU12" s="245" t="n">
        <v>93</v>
      </c>
      <c r="AV12" s="245" t="n">
        <v>93</v>
      </c>
      <c r="AW12" s="245" t="n">
        <v>93</v>
      </c>
      <c r="AX12" s="245" t="n">
        <v>94</v>
      </c>
      <c r="AY12" s="245" t="n">
        <v>94</v>
      </c>
      <c r="AZ12" s="245" t="n">
        <v>92</v>
      </c>
      <c r="BA12" s="245" t="n">
        <v>95</v>
      </c>
      <c r="BB12" s="245" t="n">
        <v>95</v>
      </c>
      <c r="BC12" s="245" t="n">
        <v>94</v>
      </c>
      <c r="BD12" s="245" t="n">
        <v>92</v>
      </c>
      <c r="BE12" s="245" t="n">
        <v>84</v>
      </c>
      <c r="BF12" s="245" t="n">
        <v>82</v>
      </c>
      <c r="BG12" s="245" t="n">
        <v>80</v>
      </c>
      <c r="BH12" s="245" t="n">
        <v>82</v>
      </c>
      <c r="BI12" s="245" t="n">
        <v>74</v>
      </c>
      <c r="BJ12" s="245" t="n">
        <v>72</v>
      </c>
      <c r="BK12" s="245" t="n">
        <v>70</v>
      </c>
      <c r="BL12" s="245" t="n">
        <v>67</v>
      </c>
      <c r="BM12" s="245" t="n">
        <v>69</v>
      </c>
      <c r="BN12" s="245" t="n">
        <v>70</v>
      </c>
      <c r="BO12" s="245" t="n">
        <v>66</v>
      </c>
      <c r="BP12" s="245" t="n">
        <v>64</v>
      </c>
      <c r="BQ12" s="245" t="n">
        <v>61</v>
      </c>
      <c r="BR12" s="245" t="n">
        <v>60</v>
      </c>
      <c r="BS12" s="245" t="n">
        <v>51</v>
      </c>
      <c r="BT12" s="245" t="n">
        <v>53</v>
      </c>
      <c r="BU12" s="245" t="n">
        <v>53</v>
      </c>
      <c r="BV12" s="245" t="n">
        <v>52</v>
      </c>
      <c r="BW12" s="245" t="n">
        <v>54</v>
      </c>
      <c r="BX12" s="245" t="n">
        <v>54</v>
      </c>
      <c r="BY12" s="245" t="n">
        <v>53</v>
      </c>
      <c r="BZ12" s="245" t="n">
        <v>52</v>
      </c>
      <c r="CA12" s="245" t="n">
        <v>52</v>
      </c>
      <c r="CB12" s="245" t="n">
        <v>55</v>
      </c>
      <c r="CC12" s="245" t="n">
        <v>55</v>
      </c>
      <c r="CD12" s="245" t="n">
        <v>53</v>
      </c>
      <c r="CE12" s="245" t="n">
        <v>48</v>
      </c>
      <c r="CF12" s="245" t="n">
        <v>47</v>
      </c>
      <c r="CG12" s="245" t="n">
        <v>46</v>
      </c>
      <c r="CH12" s="245" t="n">
        <v>47</v>
      </c>
      <c r="CI12" s="245" t="n">
        <v>48</v>
      </c>
      <c r="CJ12" s="245" t="n">
        <v>47</v>
      </c>
      <c r="CK12" s="245" t="n">
        <v>47</v>
      </c>
      <c r="CL12" s="245" t="n">
        <v>47</v>
      </c>
      <c r="CM12" s="245" t="n">
        <v>46</v>
      </c>
      <c r="CN12" s="245" t="n">
        <v>46</v>
      </c>
      <c r="CO12" s="245" t="n">
        <v>45</v>
      </c>
      <c r="CP12" s="245" t="n">
        <v>43</v>
      </c>
      <c r="CQ12" s="245" t="n">
        <v>47</v>
      </c>
      <c r="CR12" s="324" t="n">
        <v>49</v>
      </c>
      <c r="CS12" s="245" t="n">
        <v>49</v>
      </c>
      <c r="CT12" s="245" t="n">
        <v>47</v>
      </c>
      <c r="CU12" s="245" t="n">
        <v>50</v>
      </c>
      <c r="CV12" s="245" t="n">
        <v>50</v>
      </c>
      <c r="CW12" s="245" t="n">
        <v>51</v>
      </c>
    </row>
    <row r="13" ht="12.75" customHeight="1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301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2.75" customHeight="1">
      <c r="A14" s="20" t="n"/>
      <c r="B14" s="398" t="n"/>
      <c r="C14" s="12" t="n"/>
      <c r="D14" s="16" t="n"/>
      <c r="E14" s="403" t="n"/>
      <c r="F14" s="403" t="n"/>
      <c r="G14" s="403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2.75" customHeight="1">
      <c r="A15" s="64" t="inlineStr">
        <is>
          <t>PRIME Non-Union D1 UNIFIED EPO PLAN (Self-Insured)</t>
        </is>
      </c>
      <c r="B15" s="394">
        <f>$B$3</f>
        <v/>
      </c>
      <c r="C15" s="246" t="inlineStr">
        <is>
          <t>EE</t>
        </is>
      </c>
      <c r="D15" s="244" t="n">
        <v>85</v>
      </c>
      <c r="E15" s="395">
        <f>+E3</f>
        <v/>
      </c>
      <c r="F15" s="396">
        <f>+E15-G15</f>
        <v/>
      </c>
      <c r="G15" s="396">
        <f>+G3</f>
        <v/>
      </c>
      <c r="AR15" s="244" t="n">
        <v>65</v>
      </c>
      <c r="AS15" s="244" t="n">
        <v>67</v>
      </c>
      <c r="AT15" s="244" t="n">
        <v>62</v>
      </c>
      <c r="AU15" s="244" t="n">
        <v>60</v>
      </c>
      <c r="AV15" s="244" t="n">
        <v>59</v>
      </c>
      <c r="AW15" s="244" t="n">
        <v>57</v>
      </c>
      <c r="AX15" s="244" t="n">
        <v>60</v>
      </c>
      <c r="AY15" s="244" t="n">
        <v>63</v>
      </c>
      <c r="AZ15" s="244" t="n">
        <v>64</v>
      </c>
      <c r="BA15" s="244" t="n">
        <v>70</v>
      </c>
      <c r="BB15" s="244" t="n">
        <v>68</v>
      </c>
      <c r="BC15" s="244" t="n">
        <v>70</v>
      </c>
      <c r="BD15" s="244" t="n">
        <v>70</v>
      </c>
      <c r="BE15" s="244" t="n">
        <v>67</v>
      </c>
      <c r="BF15" s="244" t="n">
        <v>69</v>
      </c>
      <c r="BG15" s="244" t="n">
        <v>69</v>
      </c>
      <c r="BH15" s="244" t="n">
        <v>73</v>
      </c>
      <c r="BI15" s="244" t="n">
        <v>69</v>
      </c>
      <c r="BJ15" s="244" t="n">
        <v>71</v>
      </c>
      <c r="BK15" s="244" t="n">
        <v>69</v>
      </c>
      <c r="BL15" s="244" t="n">
        <v>71</v>
      </c>
      <c r="BM15" s="244" t="n">
        <v>67</v>
      </c>
      <c r="BN15" s="244" t="n">
        <v>69</v>
      </c>
      <c r="BO15" s="244" t="n">
        <v>67</v>
      </c>
      <c r="BP15" s="244" t="n">
        <v>68</v>
      </c>
      <c r="BQ15" s="244" t="n">
        <v>68</v>
      </c>
      <c r="BR15" s="244" t="n">
        <v>68</v>
      </c>
      <c r="BS15" s="244" t="n">
        <v>71</v>
      </c>
      <c r="BT15" s="244" t="n">
        <v>68</v>
      </c>
      <c r="BU15" s="244" t="n">
        <v>66</v>
      </c>
      <c r="BV15" s="244" t="n">
        <v>68</v>
      </c>
      <c r="BW15" s="244" t="n">
        <v>65</v>
      </c>
      <c r="BX15" s="244" t="n">
        <v>65</v>
      </c>
      <c r="BY15" s="244" t="n">
        <v>68</v>
      </c>
      <c r="BZ15" s="244" t="n">
        <v>67</v>
      </c>
      <c r="CA15" s="244" t="n">
        <v>67</v>
      </c>
      <c r="CB15" s="244" t="n">
        <v>69</v>
      </c>
      <c r="CC15" s="244" t="n">
        <v>65</v>
      </c>
      <c r="CD15" s="244" t="n">
        <v>67</v>
      </c>
      <c r="CE15" s="244" t="n">
        <v>77</v>
      </c>
      <c r="CF15" s="244" t="n">
        <v>76</v>
      </c>
      <c r="CG15" s="244" t="n">
        <v>76</v>
      </c>
      <c r="CH15" s="244" t="n">
        <v>77</v>
      </c>
      <c r="CI15" s="244" t="n">
        <v>77</v>
      </c>
      <c r="CJ15" s="244" t="n">
        <v>78</v>
      </c>
      <c r="CK15" s="244" t="n">
        <v>78</v>
      </c>
      <c r="CL15" s="244" t="n">
        <v>75</v>
      </c>
      <c r="CM15" s="244" t="n">
        <v>74</v>
      </c>
      <c r="CN15" s="244" t="n">
        <v>73</v>
      </c>
      <c r="CO15" s="244" t="n">
        <v>74</v>
      </c>
      <c r="CP15" s="244" t="n">
        <v>76</v>
      </c>
      <c r="CQ15" s="244" t="n">
        <v>81</v>
      </c>
      <c r="CR15" s="323" t="n">
        <v>81</v>
      </c>
      <c r="CS15" s="244" t="n">
        <v>80</v>
      </c>
      <c r="CT15" s="244" t="n">
        <v>81</v>
      </c>
      <c r="CU15" s="244" t="n">
        <v>80</v>
      </c>
      <c r="CV15" s="244" t="n">
        <v>84</v>
      </c>
      <c r="CW15" s="244" t="n">
        <v>85</v>
      </c>
    </row>
    <row r="16" ht="12.75" customHeight="1">
      <c r="A16" s="22" t="n"/>
      <c r="B16" s="398" t="n"/>
      <c r="C16" s="246" t="inlineStr">
        <is>
          <t>EE &amp; Spouse</t>
        </is>
      </c>
      <c r="D16" s="244" t="n">
        <v>14</v>
      </c>
      <c r="E16" s="395">
        <f>+E4</f>
        <v/>
      </c>
      <c r="F16" s="396">
        <f>+E16-G16</f>
        <v/>
      </c>
      <c r="G16" s="396">
        <f>+G4</f>
        <v/>
      </c>
      <c r="AR16" s="244" t="n">
        <v>9</v>
      </c>
      <c r="AS16" s="244" t="n">
        <v>11</v>
      </c>
      <c r="AT16" s="244" t="n">
        <v>13</v>
      </c>
      <c r="AU16" s="244" t="n">
        <v>13</v>
      </c>
      <c r="AV16" s="244" t="n">
        <v>12</v>
      </c>
      <c r="AW16" s="244" t="n">
        <v>11</v>
      </c>
      <c r="AX16" s="244" t="n">
        <v>11</v>
      </c>
      <c r="AY16" s="244" t="n">
        <v>12</v>
      </c>
      <c r="AZ16" s="244" t="n">
        <v>14</v>
      </c>
      <c r="BA16" s="244" t="n">
        <v>15</v>
      </c>
      <c r="BB16" s="244" t="n">
        <v>16</v>
      </c>
      <c r="BC16" s="244" t="n">
        <v>18</v>
      </c>
      <c r="BD16" s="244" t="n">
        <v>18</v>
      </c>
      <c r="BE16" s="244" t="n">
        <v>15</v>
      </c>
      <c r="BF16" s="244" t="n">
        <v>14</v>
      </c>
      <c r="BG16" s="244" t="n">
        <v>13</v>
      </c>
      <c r="BH16" s="244" t="n">
        <v>14</v>
      </c>
      <c r="BI16" s="244" t="n">
        <v>12</v>
      </c>
      <c r="BJ16" s="244" t="n">
        <v>12</v>
      </c>
      <c r="BK16" s="244" t="n">
        <v>14</v>
      </c>
      <c r="BL16" s="244" t="n">
        <v>13</v>
      </c>
      <c r="BM16" s="244" t="n">
        <v>15</v>
      </c>
      <c r="BN16" s="244" t="n">
        <v>15</v>
      </c>
      <c r="BO16" s="244" t="n">
        <v>14</v>
      </c>
      <c r="BP16" s="244" t="n">
        <v>14</v>
      </c>
      <c r="BQ16" s="244" t="n">
        <v>14</v>
      </c>
      <c r="BR16" s="244" t="n">
        <v>12</v>
      </c>
      <c r="BS16" s="244" t="n">
        <v>10</v>
      </c>
      <c r="BT16" s="244" t="n">
        <v>11</v>
      </c>
      <c r="BU16" s="244" t="n">
        <v>10</v>
      </c>
      <c r="BV16" s="244" t="n">
        <v>11</v>
      </c>
      <c r="BW16" s="244" t="n">
        <v>9</v>
      </c>
      <c r="BX16" s="244" t="n">
        <v>9</v>
      </c>
      <c r="BY16" s="244" t="n">
        <v>9</v>
      </c>
      <c r="BZ16" s="244" t="n">
        <v>10</v>
      </c>
      <c r="CA16" s="244" t="n">
        <v>10</v>
      </c>
      <c r="CB16" s="244" t="n">
        <v>10</v>
      </c>
      <c r="CC16" s="244" t="n">
        <v>11</v>
      </c>
      <c r="CD16" s="244" t="n">
        <v>12</v>
      </c>
      <c r="CE16" s="244" t="n">
        <v>15</v>
      </c>
      <c r="CF16" s="244" t="n">
        <v>13</v>
      </c>
      <c r="CG16" s="244" t="n">
        <v>13</v>
      </c>
      <c r="CH16" s="244" t="n">
        <v>13</v>
      </c>
      <c r="CI16" s="244" t="n">
        <v>13</v>
      </c>
      <c r="CJ16" s="244" t="n">
        <v>13</v>
      </c>
      <c r="CK16" s="244" t="n">
        <v>14</v>
      </c>
      <c r="CL16" s="244" t="n">
        <v>14</v>
      </c>
      <c r="CM16" s="244" t="n">
        <v>15</v>
      </c>
      <c r="CN16" s="244" t="n">
        <v>15</v>
      </c>
      <c r="CO16" s="244" t="n">
        <v>15</v>
      </c>
      <c r="CP16" s="244" t="n">
        <v>15</v>
      </c>
      <c r="CQ16" s="244" t="n">
        <v>14</v>
      </c>
      <c r="CR16" s="323" t="n">
        <v>14</v>
      </c>
      <c r="CS16" s="244" t="n">
        <v>14</v>
      </c>
      <c r="CT16" s="244" t="n">
        <v>14</v>
      </c>
      <c r="CU16" s="244" t="n">
        <v>13</v>
      </c>
      <c r="CV16" s="244" t="n">
        <v>14</v>
      </c>
      <c r="CW16" s="244" t="n">
        <v>14</v>
      </c>
    </row>
    <row r="17" ht="12.75" customHeight="1">
      <c r="A17" s="22" t="n"/>
      <c r="B17" s="398" t="n"/>
      <c r="C17" s="246" t="inlineStr">
        <is>
          <t>EE &amp; Child(ren)</t>
        </is>
      </c>
      <c r="D17" s="244" t="n">
        <v>26</v>
      </c>
      <c r="E17" s="395">
        <f>+E5</f>
        <v/>
      </c>
      <c r="F17" s="396">
        <f>+E17-G17</f>
        <v/>
      </c>
      <c r="G17" s="396">
        <f>+G5</f>
        <v/>
      </c>
      <c r="AR17" s="244" t="n">
        <v>38</v>
      </c>
      <c r="AS17" s="244" t="n">
        <v>42</v>
      </c>
      <c r="AT17" s="244" t="n">
        <v>41</v>
      </c>
      <c r="AU17" s="244" t="n">
        <v>41</v>
      </c>
      <c r="AV17" s="244" t="n">
        <v>43</v>
      </c>
      <c r="AW17" s="244" t="n">
        <v>42</v>
      </c>
      <c r="AX17" s="244" t="n">
        <v>41</v>
      </c>
      <c r="AY17" s="244" t="n">
        <v>44</v>
      </c>
      <c r="AZ17" s="244" t="n">
        <v>43</v>
      </c>
      <c r="BA17" s="244" t="n">
        <v>43</v>
      </c>
      <c r="BB17" s="244" t="n">
        <v>44</v>
      </c>
      <c r="BC17" s="244" t="n">
        <v>46</v>
      </c>
      <c r="BD17" s="244" t="n">
        <v>47</v>
      </c>
      <c r="BE17" s="244" t="n">
        <v>43</v>
      </c>
      <c r="BF17" s="244" t="n">
        <v>43</v>
      </c>
      <c r="BG17" s="244" t="n">
        <v>44</v>
      </c>
      <c r="BH17" s="244" t="n">
        <v>45</v>
      </c>
      <c r="BI17" s="244" t="n">
        <v>41</v>
      </c>
      <c r="BJ17" s="244" t="n">
        <v>41</v>
      </c>
      <c r="BK17" s="244" t="n">
        <v>39</v>
      </c>
      <c r="BL17" s="244" t="n">
        <v>39</v>
      </c>
      <c r="BM17" s="244" t="n">
        <v>38</v>
      </c>
      <c r="BN17" s="244" t="n">
        <v>37</v>
      </c>
      <c r="BO17" s="244" t="n">
        <v>36</v>
      </c>
      <c r="BP17" s="244" t="n">
        <v>34</v>
      </c>
      <c r="BQ17" s="244" t="n">
        <v>31</v>
      </c>
      <c r="BR17" s="244" t="n">
        <v>28</v>
      </c>
      <c r="BS17" s="244" t="n">
        <v>30</v>
      </c>
      <c r="BT17" s="244" t="n">
        <v>32</v>
      </c>
      <c r="BU17" s="244" t="n">
        <v>30</v>
      </c>
      <c r="BV17" s="244" t="n">
        <v>31</v>
      </c>
      <c r="BW17" s="244" t="n">
        <v>32</v>
      </c>
      <c r="BX17" s="244" t="n">
        <v>35</v>
      </c>
      <c r="BY17" s="244" t="n">
        <v>34</v>
      </c>
      <c r="BZ17" s="244" t="n">
        <v>33</v>
      </c>
      <c r="CA17" s="244" t="n">
        <v>33</v>
      </c>
      <c r="CB17" s="244" t="n">
        <v>33</v>
      </c>
      <c r="CC17" s="244" t="n">
        <v>33</v>
      </c>
      <c r="CD17" s="244" t="n">
        <v>34</v>
      </c>
      <c r="CE17" s="244" t="n">
        <v>33</v>
      </c>
      <c r="CF17" s="244" t="n">
        <v>32</v>
      </c>
      <c r="CG17" s="244" t="n">
        <v>31</v>
      </c>
      <c r="CH17" s="244" t="n">
        <v>27</v>
      </c>
      <c r="CI17" s="244" t="n">
        <v>29</v>
      </c>
      <c r="CJ17" s="244" t="n">
        <v>28</v>
      </c>
      <c r="CK17" s="244" t="n">
        <v>28</v>
      </c>
      <c r="CL17" s="244" t="n">
        <v>28</v>
      </c>
      <c r="CM17" s="244" t="n">
        <v>28</v>
      </c>
      <c r="CN17" s="244" t="n">
        <v>29</v>
      </c>
      <c r="CO17" s="244" t="n">
        <v>28</v>
      </c>
      <c r="CP17" s="244" t="n">
        <v>28</v>
      </c>
      <c r="CQ17" s="244" t="n">
        <v>29</v>
      </c>
      <c r="CR17" s="323" t="n">
        <v>29</v>
      </c>
      <c r="CS17" s="244" t="n">
        <v>30</v>
      </c>
      <c r="CT17" s="244" t="n">
        <v>28</v>
      </c>
      <c r="CU17" s="244" t="n">
        <v>28</v>
      </c>
      <c r="CV17" s="244" t="n">
        <v>27</v>
      </c>
      <c r="CW17" s="244" t="n">
        <v>26</v>
      </c>
    </row>
    <row r="18" ht="12.75" customHeight="1">
      <c r="A18" s="22" t="n"/>
      <c r="B18" s="398" t="n"/>
      <c r="C18" s="246" t="inlineStr">
        <is>
          <t>EE &amp; Family</t>
        </is>
      </c>
      <c r="D18" s="245" t="n">
        <v>25</v>
      </c>
      <c r="E18" s="399">
        <f>+E6</f>
        <v/>
      </c>
      <c r="F18" s="400">
        <f>+E18-G18</f>
        <v/>
      </c>
      <c r="G18" s="400">
        <f>+G6</f>
        <v/>
      </c>
      <c r="AR18" s="245" t="n">
        <v>30</v>
      </c>
      <c r="AS18" s="245" t="n">
        <v>28</v>
      </c>
      <c r="AT18" s="245" t="n">
        <v>26</v>
      </c>
      <c r="AU18" s="245" t="n">
        <v>27</v>
      </c>
      <c r="AV18" s="245" t="n">
        <v>26</v>
      </c>
      <c r="AW18" s="245" t="n">
        <v>26</v>
      </c>
      <c r="AX18" s="245" t="n">
        <v>26</v>
      </c>
      <c r="AY18" s="245" t="n">
        <v>27</v>
      </c>
      <c r="AZ18" s="245" t="n">
        <v>26</v>
      </c>
      <c r="BA18" s="245" t="n">
        <v>25</v>
      </c>
      <c r="BB18" s="245" t="n">
        <v>24</v>
      </c>
      <c r="BC18" s="245" t="n">
        <v>25</v>
      </c>
      <c r="BD18" s="245" t="n">
        <v>25</v>
      </c>
      <c r="BE18" s="245" t="n">
        <v>25</v>
      </c>
      <c r="BF18" s="245" t="n">
        <v>23</v>
      </c>
      <c r="BG18" s="245" t="n">
        <v>22</v>
      </c>
      <c r="BH18" s="245" t="n">
        <v>25</v>
      </c>
      <c r="BI18" s="245" t="n">
        <v>23</v>
      </c>
      <c r="BJ18" s="245" t="n">
        <v>23</v>
      </c>
      <c r="BK18" s="245" t="n">
        <v>22</v>
      </c>
      <c r="BL18" s="245" t="n">
        <v>24</v>
      </c>
      <c r="BM18" s="245" t="n">
        <v>24</v>
      </c>
      <c r="BN18" s="245" t="n">
        <v>24</v>
      </c>
      <c r="BO18" s="245" t="n">
        <v>22</v>
      </c>
      <c r="BP18" s="245" t="n">
        <v>22</v>
      </c>
      <c r="BQ18" s="245" t="n">
        <v>20</v>
      </c>
      <c r="BR18" s="245" t="n">
        <v>21</v>
      </c>
      <c r="BS18" s="245" t="n">
        <v>20</v>
      </c>
      <c r="BT18" s="245" t="n">
        <v>21</v>
      </c>
      <c r="BU18" s="245" t="n">
        <v>20</v>
      </c>
      <c r="BV18" s="245" t="n">
        <v>19</v>
      </c>
      <c r="BW18" s="245" t="n">
        <v>19</v>
      </c>
      <c r="BX18" s="245" t="n">
        <v>20</v>
      </c>
      <c r="BY18" s="245" t="n">
        <v>21</v>
      </c>
      <c r="BZ18" s="245" t="n">
        <v>24</v>
      </c>
      <c r="CA18" s="245" t="n">
        <v>24</v>
      </c>
      <c r="CB18" s="245" t="n">
        <v>25</v>
      </c>
      <c r="CC18" s="245" t="n">
        <v>25</v>
      </c>
      <c r="CD18" s="245" t="n">
        <v>24</v>
      </c>
      <c r="CE18" s="245" t="n">
        <v>21</v>
      </c>
      <c r="CF18" s="245" t="n">
        <v>21</v>
      </c>
      <c r="CG18" s="245" t="n">
        <v>22</v>
      </c>
      <c r="CH18" s="245" t="n">
        <v>24</v>
      </c>
      <c r="CI18" s="245" t="n">
        <v>23</v>
      </c>
      <c r="CJ18" s="245" t="n">
        <v>23</v>
      </c>
      <c r="CK18" s="245" t="n">
        <v>25</v>
      </c>
      <c r="CL18" s="245" t="n">
        <v>25</v>
      </c>
      <c r="CM18" s="245" t="n">
        <v>24</v>
      </c>
      <c r="CN18" s="245" t="n">
        <v>24</v>
      </c>
      <c r="CO18" s="245" t="n">
        <v>24</v>
      </c>
      <c r="CP18" s="245" t="n">
        <v>23</v>
      </c>
      <c r="CQ18" s="245" t="n">
        <v>26</v>
      </c>
      <c r="CR18" s="324" t="n">
        <v>26</v>
      </c>
      <c r="CS18" s="245" t="n">
        <v>26</v>
      </c>
      <c r="CT18" s="245" t="n">
        <v>25</v>
      </c>
      <c r="CU18" s="245" t="n">
        <v>25</v>
      </c>
      <c r="CV18" s="245" t="n">
        <v>25</v>
      </c>
      <c r="CW18" s="245" t="n">
        <v>25</v>
      </c>
    </row>
    <row r="19" ht="12.75" customHeight="1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150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2.75" customHeight="1">
      <c r="A20" s="20" t="n"/>
      <c r="B20" s="398" t="n"/>
      <c r="C20" s="12" t="n"/>
      <c r="D20" s="16" t="n"/>
      <c r="E20" s="403" t="n"/>
      <c r="F20" s="403" t="n"/>
      <c r="G20" s="403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2.75" customHeight="1">
      <c r="A21" s="64" t="inlineStr">
        <is>
          <t xml:space="preserve">PRIME VALUE PLAN (Self-Insured) </t>
        </is>
      </c>
      <c r="B21" s="394">
        <f>$B$3</f>
        <v/>
      </c>
      <c r="C21" s="246" t="inlineStr">
        <is>
          <t>EE</t>
        </is>
      </c>
      <c r="D21" s="244" t="n">
        <v>93</v>
      </c>
      <c r="E21" s="396" t="n">
        <v>518.77</v>
      </c>
      <c r="F21" s="396">
        <f>+E21-G21</f>
        <v/>
      </c>
      <c r="G21" s="396" t="n">
        <v>101.79</v>
      </c>
      <c r="AO21" s="397">
        <f>+"Total:"&amp;TEXT(E21/AP21-1,"0.00%")&amp;"/ EE:"&amp;TEXT(G21/AQ21-1,"0.00%")</f>
        <v/>
      </c>
      <c r="AP21" s="397">
        <f>+'[2]St. Francis'!E21</f>
        <v/>
      </c>
      <c r="AQ21" s="397">
        <f>+'[2]St. Francis'!G21</f>
        <v/>
      </c>
      <c r="AR21" s="244" t="n">
        <v>20</v>
      </c>
      <c r="AS21" s="244" t="n">
        <v>25</v>
      </c>
      <c r="AT21" s="244" t="n">
        <v>25</v>
      </c>
      <c r="AU21" s="244" t="n">
        <v>30</v>
      </c>
      <c r="AV21" s="244" t="n">
        <v>35</v>
      </c>
      <c r="AW21" s="244" t="n">
        <v>47</v>
      </c>
      <c r="AX21" s="244" t="n">
        <v>52</v>
      </c>
      <c r="AY21" s="244" t="n">
        <v>53</v>
      </c>
      <c r="AZ21" s="244" t="n">
        <v>58</v>
      </c>
      <c r="BA21" s="244" t="n">
        <v>61</v>
      </c>
      <c r="BB21" s="244" t="n">
        <v>62</v>
      </c>
      <c r="BC21" s="244" t="n">
        <v>65</v>
      </c>
      <c r="BD21" s="244" t="n">
        <v>68</v>
      </c>
      <c r="BE21" s="244" t="n">
        <v>57</v>
      </c>
      <c r="BF21" s="244" t="n">
        <v>58</v>
      </c>
      <c r="BG21" s="244" t="n">
        <v>65</v>
      </c>
      <c r="BH21" s="244" t="n">
        <v>70</v>
      </c>
      <c r="BI21" s="244" t="n">
        <v>68</v>
      </c>
      <c r="BJ21" s="244" t="n">
        <v>68</v>
      </c>
      <c r="BK21" s="244" t="n">
        <v>61</v>
      </c>
      <c r="BL21" s="244" t="n">
        <v>61</v>
      </c>
      <c r="BM21" s="244" t="n">
        <v>66</v>
      </c>
      <c r="BN21" s="244" t="n">
        <v>64</v>
      </c>
      <c r="BO21" s="244" t="n">
        <v>63</v>
      </c>
      <c r="BP21" s="244" t="n">
        <v>66</v>
      </c>
      <c r="BQ21" s="244" t="n">
        <v>68</v>
      </c>
      <c r="BR21" s="244" t="n">
        <v>70</v>
      </c>
      <c r="BS21" s="244" t="n">
        <v>69</v>
      </c>
      <c r="BT21" s="244" t="n">
        <v>65</v>
      </c>
      <c r="BU21" s="244" t="n">
        <v>67</v>
      </c>
      <c r="BV21" s="244" t="n">
        <v>65</v>
      </c>
      <c r="BW21" s="244" t="n">
        <v>69</v>
      </c>
      <c r="BX21" s="244" t="n">
        <v>78</v>
      </c>
      <c r="BY21" s="244" t="n">
        <v>76</v>
      </c>
      <c r="BZ21" s="244" t="n">
        <v>77</v>
      </c>
      <c r="CA21" s="244" t="n">
        <v>76</v>
      </c>
      <c r="CB21" s="244" t="n">
        <v>76</v>
      </c>
      <c r="CC21" s="244" t="n">
        <v>75</v>
      </c>
      <c r="CD21" s="244" t="n">
        <v>78</v>
      </c>
      <c r="CE21" s="244" t="n">
        <v>85</v>
      </c>
      <c r="CF21" s="244" t="n">
        <v>81</v>
      </c>
      <c r="CG21" s="244" t="n">
        <v>83</v>
      </c>
      <c r="CH21" s="244" t="n">
        <v>85</v>
      </c>
      <c r="CI21" s="244" t="n">
        <v>91</v>
      </c>
      <c r="CJ21" s="244" t="n">
        <v>92</v>
      </c>
      <c r="CK21" s="244" t="n">
        <v>94</v>
      </c>
      <c r="CL21" s="244" t="n">
        <v>94</v>
      </c>
      <c r="CM21" s="244" t="n">
        <v>95</v>
      </c>
      <c r="CN21" s="244" t="n">
        <v>96</v>
      </c>
      <c r="CO21" s="244" t="n">
        <v>100</v>
      </c>
      <c r="CP21" s="244" t="n">
        <v>96</v>
      </c>
      <c r="CQ21" s="244" t="n">
        <v>89</v>
      </c>
      <c r="CR21" s="323" t="n">
        <v>92</v>
      </c>
      <c r="CS21" s="244" t="n">
        <v>91</v>
      </c>
      <c r="CT21" s="244" t="n">
        <v>88</v>
      </c>
      <c r="CU21" s="244" t="n">
        <v>91</v>
      </c>
      <c r="CV21" s="244" t="n">
        <v>89</v>
      </c>
      <c r="CW21" s="244" t="n">
        <v>90</v>
      </c>
    </row>
    <row r="22" ht="12.75" customHeight="1">
      <c r="A22" s="22" t="n"/>
      <c r="B22" s="398" t="n"/>
      <c r="C22" s="246" t="inlineStr">
        <is>
          <t>EE &amp; Spouse</t>
        </is>
      </c>
      <c r="D22" s="244" t="n">
        <v>7</v>
      </c>
      <c r="E22" s="396" t="n">
        <v>1037.57</v>
      </c>
      <c r="F22" s="396">
        <f>+E22-G22</f>
        <v/>
      </c>
      <c r="G22" s="396" t="n">
        <v>237.79</v>
      </c>
      <c r="AO22" s="397">
        <f>+"Total:"&amp;TEXT(E22/AP22-1,"0.00%")&amp;"/ EE:"&amp;TEXT(G22/AQ22-1,"0.00%")</f>
        <v/>
      </c>
      <c r="AP22" s="397">
        <f>+'[2]St. Francis'!E22</f>
        <v/>
      </c>
      <c r="AQ22" s="397">
        <f>+'[2]St. Francis'!G22</f>
        <v/>
      </c>
      <c r="AR22" s="244" t="n">
        <v>7</v>
      </c>
      <c r="AS22" s="244" t="n">
        <v>6</v>
      </c>
      <c r="AT22" s="244" t="n">
        <v>7</v>
      </c>
      <c r="AU22" s="244" t="n">
        <v>7</v>
      </c>
      <c r="AV22" s="244" t="n">
        <v>6</v>
      </c>
      <c r="AW22" s="244" t="n">
        <v>8</v>
      </c>
      <c r="AX22" s="244" t="n">
        <v>8</v>
      </c>
      <c r="AY22" s="244" t="n">
        <v>9</v>
      </c>
      <c r="AZ22" s="244" t="n">
        <v>9</v>
      </c>
      <c r="BA22" s="244" t="n">
        <v>10</v>
      </c>
      <c r="BB22" s="244" t="n">
        <v>10</v>
      </c>
      <c r="BC22" s="244" t="n">
        <v>9</v>
      </c>
      <c r="BD22" s="244" t="n">
        <v>9</v>
      </c>
      <c r="BE22" s="244" t="n">
        <v>9</v>
      </c>
      <c r="BF22" s="244" t="n">
        <v>9</v>
      </c>
      <c r="BG22" s="244" t="n">
        <v>10</v>
      </c>
      <c r="BH22" s="244" t="n">
        <v>10</v>
      </c>
      <c r="BI22" s="244" t="n">
        <v>8</v>
      </c>
      <c r="BJ22" s="244" t="n">
        <v>7</v>
      </c>
      <c r="BK22" s="244" t="n">
        <v>7</v>
      </c>
      <c r="BL22" s="244" t="n">
        <v>6</v>
      </c>
      <c r="BM22" s="244" t="n">
        <v>6</v>
      </c>
      <c r="BN22" s="244" t="n">
        <v>6</v>
      </c>
      <c r="BO22" s="244" t="n">
        <v>5</v>
      </c>
      <c r="BP22" s="244" t="n">
        <v>5</v>
      </c>
      <c r="BQ22" s="244" t="n">
        <v>5</v>
      </c>
      <c r="BR22" s="244" t="n">
        <v>5</v>
      </c>
      <c r="BS22" s="244" t="n">
        <v>4</v>
      </c>
      <c r="BT22" s="244" t="n">
        <v>4</v>
      </c>
      <c r="BU22" s="244" t="n">
        <v>4</v>
      </c>
      <c r="BV22" s="244" t="n">
        <v>4</v>
      </c>
      <c r="BW22" s="244" t="n">
        <v>4</v>
      </c>
      <c r="BX22" s="244" t="n">
        <v>5</v>
      </c>
      <c r="BY22" s="244" t="n">
        <v>7</v>
      </c>
      <c r="BZ22" s="244" t="n">
        <v>7</v>
      </c>
      <c r="CA22" s="244" t="n">
        <v>6</v>
      </c>
      <c r="CB22" s="244" t="n">
        <v>5</v>
      </c>
      <c r="CC22" s="244" t="n">
        <v>5</v>
      </c>
      <c r="CD22" s="244" t="n">
        <v>5</v>
      </c>
      <c r="CE22" s="244" t="n">
        <v>7</v>
      </c>
      <c r="CF22" s="244" t="n">
        <v>7</v>
      </c>
      <c r="CG22" s="244" t="n">
        <v>6</v>
      </c>
      <c r="CH22" s="244" t="n">
        <v>7</v>
      </c>
      <c r="CI22" s="244" t="n">
        <v>8</v>
      </c>
      <c r="CJ22" s="244" t="n">
        <v>7</v>
      </c>
      <c r="CK22" s="244" t="n">
        <v>7</v>
      </c>
      <c r="CL22" s="244" t="n">
        <v>7</v>
      </c>
      <c r="CM22" s="244" t="n">
        <v>7</v>
      </c>
      <c r="CN22" s="244" t="n">
        <v>7</v>
      </c>
      <c r="CO22" s="244" t="n">
        <v>5</v>
      </c>
      <c r="CP22" s="244" t="n">
        <v>5</v>
      </c>
      <c r="CQ22" s="244" t="n">
        <v>5</v>
      </c>
      <c r="CR22" s="323" t="n">
        <v>5</v>
      </c>
      <c r="CS22" s="244" t="n">
        <v>5</v>
      </c>
      <c r="CT22" s="244" t="n">
        <v>7</v>
      </c>
      <c r="CU22" s="244" t="n">
        <v>7</v>
      </c>
      <c r="CV22" s="244" t="n">
        <v>7</v>
      </c>
      <c r="CW22" s="244" t="n">
        <v>7</v>
      </c>
    </row>
    <row r="23" ht="12.75" customHeight="1">
      <c r="A23" s="22" t="n"/>
      <c r="B23" s="398" t="n"/>
      <c r="C23" s="246" t="inlineStr">
        <is>
          <t>EE &amp; Child(ren)</t>
        </is>
      </c>
      <c r="D23" s="244" t="n">
        <v>16</v>
      </c>
      <c r="E23" s="396" t="n">
        <v>933.8</v>
      </c>
      <c r="F23" s="396">
        <f>+E23-G23</f>
        <v/>
      </c>
      <c r="G23" s="396" t="n">
        <v>198.56</v>
      </c>
      <c r="AO23" s="397">
        <f>+"Total:"&amp;TEXT(E23/AP23-1,"0.00%")&amp;"/ EE:"&amp;TEXT(G23/AQ23-1,"0.00%")</f>
        <v/>
      </c>
      <c r="AP23" s="397">
        <f>+'[2]St. Francis'!E23</f>
        <v/>
      </c>
      <c r="AQ23" s="397">
        <f>+'[2]St. Francis'!G23</f>
        <v/>
      </c>
      <c r="AR23" s="244" t="n">
        <v>10</v>
      </c>
      <c r="AS23" s="244" t="n">
        <v>10</v>
      </c>
      <c r="AT23" s="244" t="n">
        <v>11</v>
      </c>
      <c r="AU23" s="244" t="n">
        <v>11</v>
      </c>
      <c r="AV23" s="244" t="n">
        <v>10</v>
      </c>
      <c r="AW23" s="244" t="n">
        <v>11</v>
      </c>
      <c r="AX23" s="244" t="n">
        <v>12</v>
      </c>
      <c r="AY23" s="244" t="n">
        <v>14</v>
      </c>
      <c r="AZ23" s="244" t="n">
        <v>16</v>
      </c>
      <c r="BA23" s="244" t="n">
        <v>15</v>
      </c>
      <c r="BB23" s="244" t="n">
        <v>16</v>
      </c>
      <c r="BC23" s="244" t="n">
        <v>16</v>
      </c>
      <c r="BD23" s="244" t="n">
        <v>17</v>
      </c>
      <c r="BE23" s="244" t="n">
        <v>16</v>
      </c>
      <c r="BF23" s="244" t="n">
        <v>17</v>
      </c>
      <c r="BG23" s="244" t="n">
        <v>15</v>
      </c>
      <c r="BH23" s="244" t="n">
        <v>15</v>
      </c>
      <c r="BI23" s="244" t="n">
        <v>14</v>
      </c>
      <c r="BJ23" s="244" t="n">
        <v>15</v>
      </c>
      <c r="BK23" s="244" t="n">
        <v>16</v>
      </c>
      <c r="BL23" s="244" t="n">
        <v>16</v>
      </c>
      <c r="BM23" s="244" t="n">
        <v>19</v>
      </c>
      <c r="BN23" s="244" t="n">
        <v>20</v>
      </c>
      <c r="BO23" s="244" t="n">
        <v>18</v>
      </c>
      <c r="BP23" s="244" t="n">
        <v>18</v>
      </c>
      <c r="BQ23" s="244" t="n">
        <v>18</v>
      </c>
      <c r="BR23" s="244" t="n">
        <v>17</v>
      </c>
      <c r="BS23" s="244" t="n">
        <v>16</v>
      </c>
      <c r="BT23" s="244" t="n">
        <v>14</v>
      </c>
      <c r="BU23" s="244" t="n">
        <v>12</v>
      </c>
      <c r="BV23" s="244" t="n">
        <v>15</v>
      </c>
      <c r="BW23" s="244" t="n">
        <v>12</v>
      </c>
      <c r="BX23" s="244" t="n">
        <v>13</v>
      </c>
      <c r="BY23" s="244" t="n">
        <v>16</v>
      </c>
      <c r="BZ23" s="244" t="n">
        <v>15</v>
      </c>
      <c r="CA23" s="244" t="n">
        <v>16</v>
      </c>
      <c r="CB23" s="244" t="n">
        <v>16</v>
      </c>
      <c r="CC23" s="244" t="n">
        <v>15</v>
      </c>
      <c r="CD23" s="244" t="n">
        <v>15</v>
      </c>
      <c r="CE23" s="244" t="n">
        <v>15</v>
      </c>
      <c r="CF23" s="244" t="n">
        <v>14</v>
      </c>
      <c r="CG23" s="244" t="n">
        <v>14</v>
      </c>
      <c r="CH23" s="244" t="n">
        <v>15</v>
      </c>
      <c r="CI23" s="244" t="n">
        <v>17</v>
      </c>
      <c r="CJ23" s="244" t="n">
        <v>17</v>
      </c>
      <c r="CK23" s="244" t="n">
        <v>17</v>
      </c>
      <c r="CL23" s="244" t="n">
        <v>16</v>
      </c>
      <c r="CM23" s="244" t="n">
        <v>16</v>
      </c>
      <c r="CN23" s="244" t="n">
        <v>16</v>
      </c>
      <c r="CO23" s="244" t="n">
        <v>14</v>
      </c>
      <c r="CP23" s="244" t="n">
        <v>14</v>
      </c>
      <c r="CQ23" s="244" t="n">
        <v>17</v>
      </c>
      <c r="CR23" s="323" t="n">
        <v>15</v>
      </c>
      <c r="CS23" s="244" t="n">
        <v>18</v>
      </c>
      <c r="CT23" s="244" t="n">
        <v>18</v>
      </c>
      <c r="CU23" s="244" t="n">
        <v>18</v>
      </c>
      <c r="CV23" s="244" t="n">
        <v>17</v>
      </c>
      <c r="CW23" s="244" t="n">
        <v>18</v>
      </c>
    </row>
    <row r="24" ht="12.75" customHeight="1">
      <c r="A24" s="22" t="n"/>
      <c r="B24" s="398" t="n"/>
      <c r="C24" s="246" t="inlineStr">
        <is>
          <t>EE &amp; Family</t>
        </is>
      </c>
      <c r="D24" s="245" t="n">
        <v>9</v>
      </c>
      <c r="E24" s="396" t="n">
        <v>1556.37</v>
      </c>
      <c r="F24" s="400">
        <f>+E24-G24</f>
        <v/>
      </c>
      <c r="G24" s="400" t="n">
        <v>396.28</v>
      </c>
      <c r="AO24" s="397">
        <f>+"Total:"&amp;TEXT(E24/AP24-1,"0.00%")&amp;"/ EE:"&amp;TEXT(G24/AQ24-1,"0.00%")</f>
        <v/>
      </c>
      <c r="AP24" s="397">
        <f>+'[2]St. Francis'!E24</f>
        <v/>
      </c>
      <c r="AQ24" s="397">
        <f>+'[2]St. Francis'!G24</f>
        <v/>
      </c>
      <c r="AR24" s="245" t="n">
        <v>7</v>
      </c>
      <c r="AS24" s="245" t="n">
        <v>5</v>
      </c>
      <c r="AT24" s="245" t="n">
        <v>4</v>
      </c>
      <c r="AU24" s="245" t="n">
        <v>4</v>
      </c>
      <c r="AV24" s="245" t="n">
        <v>6</v>
      </c>
      <c r="AW24" s="245" t="n">
        <v>8</v>
      </c>
      <c r="AX24" s="245" t="n">
        <v>9</v>
      </c>
      <c r="AY24" s="245" t="n">
        <v>12</v>
      </c>
      <c r="AZ24" s="245" t="n">
        <v>13</v>
      </c>
      <c r="BA24" s="245" t="n">
        <v>12</v>
      </c>
      <c r="BB24" s="245" t="n">
        <v>11</v>
      </c>
      <c r="BC24" s="245" t="n">
        <v>11</v>
      </c>
      <c r="BD24" s="245" t="n">
        <v>11</v>
      </c>
      <c r="BE24" s="245" t="n">
        <v>10</v>
      </c>
      <c r="BF24" s="245" t="n">
        <v>9</v>
      </c>
      <c r="BG24" s="245" t="n">
        <v>8</v>
      </c>
      <c r="BH24" s="245" t="n">
        <v>7</v>
      </c>
      <c r="BI24" s="245" t="n">
        <v>5</v>
      </c>
      <c r="BJ24" s="245" t="n">
        <v>5</v>
      </c>
      <c r="BK24" s="245" t="n">
        <v>5</v>
      </c>
      <c r="BL24" s="245" t="n">
        <v>5</v>
      </c>
      <c r="BM24" s="245" t="n">
        <v>5</v>
      </c>
      <c r="BN24" s="245" t="n">
        <v>7</v>
      </c>
      <c r="BO24" s="245" t="n">
        <v>7</v>
      </c>
      <c r="BP24" s="245" t="n">
        <v>8</v>
      </c>
      <c r="BQ24" s="245" t="n">
        <v>8</v>
      </c>
      <c r="BR24" s="245" t="n">
        <v>9</v>
      </c>
      <c r="BS24" s="245" t="n">
        <v>11</v>
      </c>
      <c r="BT24" s="245" t="n">
        <v>10</v>
      </c>
      <c r="BU24" s="245" t="n">
        <v>11</v>
      </c>
      <c r="BV24" s="245" t="n">
        <v>10</v>
      </c>
      <c r="BW24" s="245" t="n">
        <v>8</v>
      </c>
      <c r="BX24" s="245" t="n">
        <v>8</v>
      </c>
      <c r="BY24" s="245" t="n">
        <v>8</v>
      </c>
      <c r="BZ24" s="245" t="n">
        <v>8</v>
      </c>
      <c r="CA24" s="245" t="n">
        <v>9</v>
      </c>
      <c r="CB24" s="245" t="n">
        <v>9</v>
      </c>
      <c r="CC24" s="245" t="n">
        <v>10</v>
      </c>
      <c r="CD24" s="245" t="n">
        <v>9</v>
      </c>
      <c r="CE24" s="245" t="n">
        <v>8</v>
      </c>
      <c r="CF24" s="245" t="n">
        <v>9</v>
      </c>
      <c r="CG24" s="245" t="n">
        <v>9</v>
      </c>
      <c r="CH24" s="245" t="n">
        <v>8</v>
      </c>
      <c r="CI24" s="245" t="n">
        <v>8</v>
      </c>
      <c r="CJ24" s="245" t="n">
        <v>8</v>
      </c>
      <c r="CK24" s="245" t="n">
        <v>7</v>
      </c>
      <c r="CL24" s="245" t="n">
        <v>8</v>
      </c>
      <c r="CM24" s="245" t="n">
        <v>7</v>
      </c>
      <c r="CN24" s="245" t="n">
        <v>7</v>
      </c>
      <c r="CO24" s="245" t="n">
        <v>8</v>
      </c>
      <c r="CP24" s="245" t="n">
        <v>10</v>
      </c>
      <c r="CQ24" s="245" t="n">
        <v>9</v>
      </c>
      <c r="CR24" s="324" t="n">
        <v>9</v>
      </c>
      <c r="CS24" s="245" t="n">
        <v>8</v>
      </c>
      <c r="CT24" s="245" t="n">
        <v>8</v>
      </c>
      <c r="CU24" s="245" t="n">
        <v>9</v>
      </c>
      <c r="CV24" s="245" t="n">
        <v>9</v>
      </c>
      <c r="CW24" s="245" t="n">
        <v>10</v>
      </c>
    </row>
    <row r="25" ht="12.75" customHeight="1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121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ht="12.75" customHeight="1">
      <c r="A26" s="20" t="n"/>
      <c r="B26" s="398" t="n"/>
      <c r="C26" s="398" t="n"/>
      <c r="D26" s="398" t="n"/>
      <c r="E26" s="398" t="n"/>
      <c r="F26" s="398" t="n"/>
      <c r="G26" s="398" t="n"/>
      <c r="AR26" s="94" t="n"/>
      <c r="AS26" s="94" t="n"/>
      <c r="AT26" s="94" t="n"/>
      <c r="AU26" s="94" t="n"/>
      <c r="AV26" s="94" t="n"/>
      <c r="AW26" s="94" t="n"/>
      <c r="AX26" s="94" t="n"/>
      <c r="AY26" s="94" t="n"/>
      <c r="AZ26" s="94" t="n"/>
      <c r="BA26" s="94" t="n"/>
      <c r="BB26" s="94" t="n"/>
      <c r="BC26" s="94" t="n"/>
      <c r="BD26" s="94" t="n"/>
      <c r="BE26" s="94" t="n"/>
      <c r="BF26" s="94" t="n"/>
      <c r="BG26" s="94" t="n"/>
      <c r="BH26" s="94" t="n"/>
      <c r="BI26" s="94" t="n"/>
      <c r="BJ26" s="94" t="n"/>
      <c r="BK26" s="94" t="n"/>
      <c r="BL26" s="94" t="n"/>
      <c r="BM26" s="94" t="n"/>
      <c r="BN26" s="94" t="n"/>
      <c r="BO26" s="94" t="n"/>
      <c r="BP26" s="94" t="n"/>
      <c r="BQ26" s="94" t="n"/>
      <c r="BR26" s="94" t="n"/>
      <c r="BS26" s="94" t="n"/>
      <c r="BT26" s="94" t="n"/>
      <c r="BU26" s="94" t="n"/>
      <c r="BV26" s="94" t="n"/>
      <c r="BW26" s="94" t="n"/>
      <c r="BX26" s="94" t="n"/>
      <c r="BY26" s="398" t="n"/>
      <c r="BZ26" s="398" t="n"/>
      <c r="CA26" s="398" t="n"/>
      <c r="CB26" s="398" t="n"/>
      <c r="CC26" s="398" t="n"/>
      <c r="CD26" s="398" t="n"/>
      <c r="CE26" s="398" t="n"/>
      <c r="CF26" s="398" t="n"/>
      <c r="CG26" s="398" t="n"/>
      <c r="CH26" s="398" t="n"/>
      <c r="CI26" s="398" t="n"/>
      <c r="CJ26" s="398" t="n"/>
      <c r="CK26" s="398" t="n"/>
      <c r="CL26" s="398" t="n"/>
      <c r="CM26" s="398" t="n"/>
      <c r="CN26" s="398" t="n"/>
      <c r="CO26" s="398" t="n"/>
      <c r="CP26" s="398" t="n"/>
      <c r="CQ26" s="398" t="n"/>
      <c r="CR26" s="398" t="n"/>
      <c r="CS26" s="398" t="n"/>
      <c r="CT26" s="398" t="n"/>
      <c r="CU26" s="398" t="n"/>
      <c r="CV26" s="398" t="n"/>
      <c r="CW26" s="398" t="n"/>
    </row>
    <row r="27" ht="12.75" customHeight="1">
      <c r="A27" s="76" t="inlineStr">
        <is>
          <t>Shoreline Surgery Center - Client ID H3276</t>
        </is>
      </c>
      <c r="B27" s="390" t="n"/>
      <c r="C27" s="78" t="n"/>
      <c r="D27" s="111" t="n"/>
      <c r="E27" s="391" t="n"/>
      <c r="F27" s="391" t="n"/>
      <c r="G27" s="391" t="n"/>
      <c r="AR27" s="111" t="n"/>
      <c r="AS27" s="111" t="n"/>
      <c r="AT27" s="111" t="n"/>
      <c r="AU27" s="111" t="n"/>
      <c r="AV27" s="111" t="n"/>
      <c r="AW27" s="111" t="n"/>
      <c r="AX27" s="111" t="n"/>
      <c r="AY27" s="111" t="n"/>
      <c r="AZ27" s="111" t="n"/>
      <c r="BA27" s="111" t="n"/>
      <c r="BB27" s="111" t="n"/>
      <c r="BC27" s="111" t="n"/>
      <c r="BD27" s="111" t="n"/>
      <c r="BE27" s="111" t="n"/>
      <c r="BF27" s="111" t="n"/>
      <c r="BG27" s="111" t="n"/>
      <c r="BH27" s="111" t="n"/>
      <c r="BI27" s="111" t="n"/>
      <c r="BJ27" s="111" t="n"/>
      <c r="BK27" s="111" t="n"/>
      <c r="BL27" s="111" t="n"/>
      <c r="BM27" s="111" t="n"/>
      <c r="BN27" s="111" t="n"/>
      <c r="BO27" s="111" t="n"/>
      <c r="BP27" s="111" t="n"/>
      <c r="BQ27" s="111" t="n"/>
      <c r="BR27" s="111" t="n"/>
      <c r="BS27" s="111" t="n"/>
      <c r="BT27" s="111" t="n"/>
      <c r="BU27" s="111" t="n"/>
      <c r="BV27" s="111" t="n"/>
      <c r="BW27" s="111" t="n"/>
      <c r="BX27" s="111" t="n"/>
      <c r="BY27" s="111" t="n"/>
      <c r="BZ27" s="111" t="n"/>
      <c r="CA27" s="111" t="n"/>
      <c r="CB27" s="111" t="n"/>
      <c r="CC27" s="111" t="n"/>
      <c r="CD27" s="111" t="n"/>
      <c r="CE27" s="111" t="n"/>
      <c r="CF27" s="111" t="n"/>
      <c r="CG27" s="111" t="n"/>
      <c r="CH27" s="111" t="n"/>
      <c r="CI27" s="111" t="n"/>
      <c r="CJ27" s="111" t="n"/>
      <c r="CK27" s="111" t="n"/>
      <c r="CL27" s="111" t="n"/>
      <c r="CM27" s="111" t="n"/>
      <c r="CN27" s="111" t="n"/>
      <c r="CO27" s="111" t="n"/>
      <c r="CP27" s="111" t="n"/>
      <c r="CQ27" s="111" t="n"/>
      <c r="CR27" s="111" t="n"/>
      <c r="CS27" s="111" t="n"/>
      <c r="CT27" s="111" t="n"/>
      <c r="CU27" s="111" t="n"/>
      <c r="CV27" s="111" t="n"/>
      <c r="CW27" s="111" t="n"/>
    </row>
    <row r="28" ht="12.75" customHeight="1">
      <c r="A28" s="64" t="inlineStr">
        <is>
          <t>PRIME EPO PLAN (Self-Insured)</t>
        </is>
      </c>
      <c r="B28" s="394">
        <f>$B$3</f>
        <v/>
      </c>
      <c r="C28" s="246" t="inlineStr">
        <is>
          <t>EE</t>
        </is>
      </c>
      <c r="D28" s="244" t="n">
        <v>1</v>
      </c>
      <c r="E28" s="395" t="n">
        <v>671</v>
      </c>
      <c r="F28" s="395">
        <f>+E28-G28</f>
        <v/>
      </c>
      <c r="G28" s="396" t="n">
        <v>54.17</v>
      </c>
      <c r="AR28" s="111" t="n"/>
      <c r="AS28" s="111" t="n"/>
      <c r="AT28" s="111" t="n"/>
      <c r="AU28" s="111" t="n"/>
      <c r="AV28" s="111" t="n"/>
      <c r="AW28" s="111" t="n"/>
      <c r="AX28" s="111" t="n"/>
      <c r="AY28" s="111" t="n"/>
      <c r="AZ28" s="111" t="n"/>
      <c r="BA28" s="111" t="n"/>
      <c r="BB28" s="111" t="n"/>
      <c r="BC28" s="111" t="n"/>
      <c r="BD28" s="111" t="n"/>
      <c r="BE28" s="111" t="n"/>
      <c r="BF28" s="111" t="n"/>
      <c r="BG28" s="111" t="n"/>
      <c r="BH28" s="111" t="n"/>
      <c r="BI28" s="111" t="n"/>
      <c r="BJ28" s="111" t="n"/>
      <c r="BK28" s="111" t="n"/>
      <c r="BL28" s="111" t="n"/>
      <c r="BM28" s="111" t="n"/>
      <c r="BN28" s="111" t="n"/>
      <c r="BO28" s="111" t="n"/>
      <c r="BP28" s="111" t="n"/>
      <c r="BQ28" s="111" t="n"/>
      <c r="BR28" s="111" t="n"/>
      <c r="BS28" s="111" t="n"/>
      <c r="BT28" s="111" t="n"/>
      <c r="BU28" s="111" t="n"/>
      <c r="BV28" s="111" t="n"/>
      <c r="BW28" s="111" t="n"/>
      <c r="BX28" s="111" t="n"/>
      <c r="BY28" s="244" t="n">
        <v>1</v>
      </c>
      <c r="BZ28" s="244" t="n">
        <v>1</v>
      </c>
      <c r="CA28" s="244" t="n">
        <v>1</v>
      </c>
      <c r="CB28" s="244" t="n">
        <v>1</v>
      </c>
      <c r="CC28" s="244" t="n">
        <v>1</v>
      </c>
      <c r="CD28" s="244" t="n">
        <v>1</v>
      </c>
      <c r="CE28" s="244" t="n">
        <v>1</v>
      </c>
      <c r="CF28" s="244" t="n">
        <v>1</v>
      </c>
      <c r="CG28" s="244" t="n">
        <v>1</v>
      </c>
      <c r="CH28" s="244" t="n">
        <v>1</v>
      </c>
      <c r="CI28" s="244" t="n">
        <v>1</v>
      </c>
      <c r="CJ28" s="244" t="n">
        <v>1</v>
      </c>
      <c r="CK28" s="244" t="n">
        <v>1</v>
      </c>
      <c r="CL28" s="244" t="n">
        <v>1</v>
      </c>
      <c r="CM28" s="244" t="n">
        <v>1</v>
      </c>
      <c r="CN28" s="244" t="n">
        <v>1</v>
      </c>
      <c r="CO28" s="244" t="n">
        <v>1</v>
      </c>
      <c r="CP28" s="244" t="n">
        <v>1</v>
      </c>
      <c r="CQ28" s="244" t="n">
        <v>2</v>
      </c>
      <c r="CR28" s="323" t="n">
        <v>2</v>
      </c>
      <c r="CS28" s="244" t="n">
        <v>2</v>
      </c>
      <c r="CT28" s="244" t="n">
        <v>2</v>
      </c>
      <c r="CU28" s="244" t="n">
        <v>1</v>
      </c>
      <c r="CV28" s="244" t="n">
        <v>1</v>
      </c>
      <c r="CW28" s="244" t="n">
        <v>1</v>
      </c>
    </row>
    <row r="29" ht="12.75" customHeight="1">
      <c r="A29" s="22" t="n"/>
      <c r="B29" s="394" t="n"/>
      <c r="C29" s="246" t="inlineStr">
        <is>
          <t>EE &amp; Spouse</t>
        </is>
      </c>
      <c r="D29" s="244" t="n">
        <v>0</v>
      </c>
      <c r="E29" s="395" t="n">
        <v>1409.16</v>
      </c>
      <c r="F29" s="395">
        <f>+E29-G29</f>
        <v/>
      </c>
      <c r="G29" s="396" t="n">
        <v>137.41</v>
      </c>
      <c r="AR29" s="111" t="n"/>
      <c r="AS29" s="111" t="n"/>
      <c r="AT29" s="111" t="n"/>
      <c r="AU29" s="111" t="n"/>
      <c r="AV29" s="111" t="n"/>
      <c r="AW29" s="111" t="n"/>
      <c r="AX29" s="111" t="n"/>
      <c r="AY29" s="111" t="n"/>
      <c r="AZ29" s="111" t="n"/>
      <c r="BA29" s="111" t="n"/>
      <c r="BB29" s="111" t="n"/>
      <c r="BC29" s="111" t="n"/>
      <c r="BD29" s="111" t="n"/>
      <c r="BE29" s="111" t="n"/>
      <c r="BF29" s="111" t="n"/>
      <c r="BG29" s="111" t="n"/>
      <c r="BH29" s="111" t="n"/>
      <c r="BI29" s="111" t="n"/>
      <c r="BJ29" s="111" t="n"/>
      <c r="BK29" s="111" t="n"/>
      <c r="BL29" s="111" t="n"/>
      <c r="BM29" s="111" t="n"/>
      <c r="BN29" s="111" t="n"/>
      <c r="BO29" s="111" t="n"/>
      <c r="BP29" s="111" t="n"/>
      <c r="BQ29" s="111" t="n"/>
      <c r="BR29" s="111" t="n"/>
      <c r="BS29" s="111" t="n"/>
      <c r="BT29" s="111" t="n"/>
      <c r="BU29" s="111" t="n"/>
      <c r="BV29" s="111" t="n"/>
      <c r="BW29" s="111" t="n"/>
      <c r="BX29" s="111" t="n"/>
      <c r="BY29" s="244" t="n"/>
      <c r="BZ29" s="244" t="n">
        <v>0</v>
      </c>
      <c r="CA29" s="244" t="n">
        <v>0</v>
      </c>
      <c r="CB29" s="244" t="n">
        <v>0</v>
      </c>
      <c r="CC29" s="244" t="n">
        <v>0</v>
      </c>
      <c r="CD29" s="244" t="n">
        <v>0</v>
      </c>
      <c r="CE29" s="244" t="n">
        <v>1</v>
      </c>
      <c r="CF29" s="244" t="n">
        <v>1</v>
      </c>
      <c r="CG29" s="244" t="n">
        <v>1</v>
      </c>
      <c r="CH29" s="244" t="n">
        <v>1</v>
      </c>
      <c r="CI29" s="244" t="n">
        <v>1</v>
      </c>
      <c r="CJ29" s="244" t="n">
        <v>1</v>
      </c>
      <c r="CK29" s="244" t="n">
        <v>0</v>
      </c>
      <c r="CL29" s="244" t="n">
        <v>0</v>
      </c>
      <c r="CM29" s="244" t="n">
        <v>0</v>
      </c>
      <c r="CN29" s="244" t="n">
        <v>0</v>
      </c>
      <c r="CO29" s="244" t="n">
        <v>0</v>
      </c>
      <c r="CP29" s="244" t="n">
        <v>0</v>
      </c>
      <c r="CQ29" s="244" t="n">
        <v>0</v>
      </c>
      <c r="CR29" s="323" t="n">
        <v>0</v>
      </c>
      <c r="CS29" s="244" t="n">
        <v>1</v>
      </c>
      <c r="CT29" s="244" t="n">
        <v>1</v>
      </c>
      <c r="CU29" s="244" t="n">
        <v>1</v>
      </c>
      <c r="CV29" s="244" t="n">
        <v>1</v>
      </c>
      <c r="CW29" s="244" t="n">
        <v>0</v>
      </c>
    </row>
    <row r="30" ht="12.75" customHeight="1">
      <c r="A30" s="22" t="n"/>
      <c r="B30" s="394" t="n"/>
      <c r="C30" s="246" t="inlineStr">
        <is>
          <t>EE &amp; Child(ren)</t>
        </is>
      </c>
      <c r="D30" s="244" t="n">
        <v>1</v>
      </c>
      <c r="E30" s="395" t="n">
        <v>1268.22</v>
      </c>
      <c r="F30" s="395">
        <f>+E30-G30</f>
        <v/>
      </c>
      <c r="G30" s="396" t="n">
        <v>112.43</v>
      </c>
      <c r="AR30" s="111" t="n"/>
      <c r="AS30" s="111" t="n"/>
      <c r="AT30" s="111" t="n"/>
      <c r="AU30" s="111" t="n"/>
      <c r="AV30" s="111" t="n"/>
      <c r="AW30" s="111" t="n"/>
      <c r="AX30" s="111" t="n"/>
      <c r="AY30" s="111" t="n"/>
      <c r="AZ30" s="111" t="n"/>
      <c r="BA30" s="111" t="n"/>
      <c r="BB30" s="111" t="n"/>
      <c r="BC30" s="111" t="n"/>
      <c r="BD30" s="111" t="n"/>
      <c r="BE30" s="111" t="n"/>
      <c r="BF30" s="111" t="n"/>
      <c r="BG30" s="111" t="n"/>
      <c r="BH30" s="111" t="n"/>
      <c r="BI30" s="111" t="n"/>
      <c r="BJ30" s="111" t="n"/>
      <c r="BK30" s="111" t="n"/>
      <c r="BL30" s="111" t="n"/>
      <c r="BM30" s="111" t="n"/>
      <c r="BN30" s="111" t="n"/>
      <c r="BO30" s="111" t="n"/>
      <c r="BP30" s="111" t="n"/>
      <c r="BQ30" s="111" t="n"/>
      <c r="BR30" s="111" t="n"/>
      <c r="BS30" s="111" t="n"/>
      <c r="BT30" s="111" t="n"/>
      <c r="BU30" s="111" t="n"/>
      <c r="BV30" s="111" t="n"/>
      <c r="BW30" s="111" t="n"/>
      <c r="BX30" s="111" t="n"/>
      <c r="BY30" s="244" t="n"/>
      <c r="BZ30" s="244" t="n">
        <v>0</v>
      </c>
      <c r="CA30" s="244" t="n">
        <v>0</v>
      </c>
      <c r="CB30" s="244" t="n">
        <v>0</v>
      </c>
      <c r="CC30" s="244" t="n">
        <v>0</v>
      </c>
      <c r="CD30" s="244" t="n">
        <v>0</v>
      </c>
      <c r="CE30" s="244" t="n">
        <v>0</v>
      </c>
      <c r="CF30" s="244" t="n">
        <v>0</v>
      </c>
      <c r="CG30" s="244" t="n">
        <v>0</v>
      </c>
      <c r="CH30" s="244" t="n">
        <v>0</v>
      </c>
      <c r="CI30" s="244" t="n">
        <v>0</v>
      </c>
      <c r="CJ30" s="244" t="n">
        <v>1</v>
      </c>
      <c r="CK30" s="244" t="n">
        <v>1</v>
      </c>
      <c r="CL30" s="244" t="n">
        <v>1</v>
      </c>
      <c r="CM30" s="244" t="n">
        <v>1</v>
      </c>
      <c r="CN30" s="244" t="n">
        <v>1</v>
      </c>
      <c r="CO30" s="244" t="n">
        <v>1</v>
      </c>
      <c r="CP30" s="244" t="n">
        <v>1</v>
      </c>
      <c r="CQ30" s="244" t="n">
        <v>1</v>
      </c>
      <c r="CR30" s="323" t="n">
        <v>1</v>
      </c>
      <c r="CS30" s="244" t="n">
        <v>1</v>
      </c>
      <c r="CT30" s="244" t="n">
        <v>1</v>
      </c>
      <c r="CU30" s="244" t="n">
        <v>1</v>
      </c>
      <c r="CV30" s="244" t="n">
        <v>1</v>
      </c>
      <c r="CW30" s="244" t="n">
        <v>1</v>
      </c>
    </row>
    <row r="31" ht="12.75" customHeight="1">
      <c r="A31" s="22" t="n"/>
      <c r="B31" s="394" t="n"/>
      <c r="C31" s="246" t="inlineStr">
        <is>
          <t>EE &amp; Family</t>
        </is>
      </c>
      <c r="D31" s="244" t="n">
        <v>0</v>
      </c>
      <c r="E31" s="399" t="n">
        <v>2113.73</v>
      </c>
      <c r="F31" s="399">
        <f>+E31-G31</f>
        <v/>
      </c>
      <c r="G31" s="400" t="n">
        <v>281.07</v>
      </c>
      <c r="AR31" s="111" t="n"/>
      <c r="AS31" s="111" t="n"/>
      <c r="AT31" s="111" t="n"/>
      <c r="AU31" s="111" t="n"/>
      <c r="AV31" s="111" t="n"/>
      <c r="AW31" s="111" t="n"/>
      <c r="AX31" s="111" t="n"/>
      <c r="AY31" s="111" t="n"/>
      <c r="AZ31" s="111" t="n"/>
      <c r="BA31" s="111" t="n"/>
      <c r="BB31" s="111" t="n"/>
      <c r="BC31" s="111" t="n"/>
      <c r="BD31" s="111" t="n"/>
      <c r="BE31" s="111" t="n"/>
      <c r="BF31" s="111" t="n"/>
      <c r="BG31" s="111" t="n"/>
      <c r="BH31" s="111" t="n"/>
      <c r="BI31" s="111" t="n"/>
      <c r="BJ31" s="111" t="n"/>
      <c r="BK31" s="111" t="n"/>
      <c r="BL31" s="111" t="n"/>
      <c r="BM31" s="111" t="n"/>
      <c r="BN31" s="111" t="n"/>
      <c r="BO31" s="111" t="n"/>
      <c r="BP31" s="111" t="n"/>
      <c r="BQ31" s="111" t="n"/>
      <c r="BR31" s="111" t="n"/>
      <c r="BS31" s="111" t="n"/>
      <c r="BT31" s="111" t="n"/>
      <c r="BU31" s="111" t="n"/>
      <c r="BV31" s="111" t="n"/>
      <c r="BW31" s="111" t="n"/>
      <c r="BX31" s="111" t="n"/>
      <c r="BY31" s="244" t="n"/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323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t="12.75" customHeight="1">
      <c r="A32" s="22" t="n"/>
      <c r="B32" s="394" t="n"/>
      <c r="C32" s="69" t="inlineStr">
        <is>
          <t>Estimated Monthly Premium</t>
        </is>
      </c>
      <c r="D32" s="94">
        <f>SUM(D28:D31)</f>
        <v/>
      </c>
      <c r="E32" s="401">
        <f>SUMPRODUCT(E28:E31,$D28:$D31)</f>
        <v/>
      </c>
      <c r="F32" s="401">
        <f>SUMPRODUCT(F28:F31,$D28:$D31)</f>
        <v/>
      </c>
      <c r="G32" s="401">
        <f>SUMPRODUCT(G28:G31,$D28:$D31)</f>
        <v/>
      </c>
      <c r="AR32" s="111" t="n"/>
      <c r="AS32" s="111" t="n"/>
      <c r="AT32" s="111" t="n"/>
      <c r="AU32" s="111" t="n"/>
      <c r="AV32" s="111" t="n"/>
      <c r="AW32" s="111" t="n"/>
      <c r="AX32" s="111" t="n"/>
      <c r="AY32" s="111" t="n"/>
      <c r="AZ32" s="111" t="n"/>
      <c r="BA32" s="111" t="n"/>
      <c r="BB32" s="111" t="n"/>
      <c r="BC32" s="111" t="n"/>
      <c r="BD32" s="111" t="n"/>
      <c r="BE32" s="111" t="n"/>
      <c r="BF32" s="111" t="n"/>
      <c r="BG32" s="111" t="n"/>
      <c r="BH32" s="111" t="n"/>
      <c r="BI32" s="111" t="n"/>
      <c r="BJ32" s="111" t="n"/>
      <c r="BK32" s="111" t="n"/>
      <c r="BL32" s="111" t="n"/>
      <c r="BM32" s="111" t="n"/>
      <c r="BN32" s="111" t="n"/>
      <c r="BO32" s="111" t="n"/>
      <c r="BP32" s="111" t="n"/>
      <c r="BQ32" s="111" t="n"/>
      <c r="BR32" s="111" t="n"/>
      <c r="BS32" s="111" t="n"/>
      <c r="BT32" s="111" t="n"/>
      <c r="BU32" s="111" t="n"/>
      <c r="BV32" s="111" t="n"/>
      <c r="BW32" s="111" t="n"/>
      <c r="BX32" s="111" t="n"/>
      <c r="BY32" s="94">
        <f>SUM(BY28:BY31)</f>
        <v/>
      </c>
      <c r="BZ32" s="94">
        <f>SUM(BZ28:BZ31)</f>
        <v/>
      </c>
      <c r="CA32" s="94">
        <f>SUM(CA28:CA31)</f>
        <v/>
      </c>
      <c r="CB32" s="94">
        <f>SUM(CB28:CB31)</f>
        <v/>
      </c>
      <c r="CC32" s="94">
        <f>SUM(CC28:CC31)</f>
        <v/>
      </c>
      <c r="CD32" s="94">
        <f>SUM(CD28:CD31)</f>
        <v/>
      </c>
      <c r="CE32" s="94">
        <f>SUM(CE28:CE31)</f>
        <v/>
      </c>
      <c r="CF32" s="94">
        <f>SUM(CF28:CF31)</f>
        <v/>
      </c>
      <c r="CG32" s="94">
        <f>SUM(CG28:CG31)</f>
        <v/>
      </c>
      <c r="CH32" s="94">
        <f>SUM(CH28:CH31)</f>
        <v/>
      </c>
      <c r="CI32" s="94">
        <f>SUM(CI28:CI31)</f>
        <v/>
      </c>
      <c r="CJ32" s="94">
        <f>SUM(CJ28:CJ31)</f>
        <v/>
      </c>
      <c r="CK32" s="94">
        <f>SUM(CK28:CK31)</f>
        <v/>
      </c>
      <c r="CL32" s="94">
        <f>SUM(CL28:CL31)</f>
        <v/>
      </c>
      <c r="CM32" s="94">
        <f>SUM(CM28:CM31)</f>
        <v/>
      </c>
      <c r="CN32" s="94">
        <f>SUM(CN28:CN31)</f>
        <v/>
      </c>
      <c r="CO32" s="94">
        <f>SUM(CO28:CO31)</f>
        <v/>
      </c>
      <c r="CP32" s="94">
        <f>SUM(CP28:CP31)</f>
        <v/>
      </c>
      <c r="CQ32" s="94">
        <f>SUM(CQ28:CQ31)</f>
        <v/>
      </c>
      <c r="CR32" s="94" t="n">
        <v>3</v>
      </c>
      <c r="CS32" s="94">
        <f>SUM(CS28:CS31)</f>
        <v/>
      </c>
      <c r="CT32" s="94">
        <f>SUM(CT28:CT31)</f>
        <v/>
      </c>
      <c r="CU32" s="94">
        <f>SUM(CU28:CU31)</f>
        <v/>
      </c>
      <c r="CV32" s="94">
        <f>SUM(CV28:CV31)</f>
        <v/>
      </c>
      <c r="CW32" s="94">
        <f>SUM(CW28:CW31)</f>
        <v/>
      </c>
    </row>
    <row r="33" ht="12.75" customHeight="1">
      <c r="A33" s="20" t="n"/>
      <c r="B33" s="398" t="n"/>
      <c r="C33" s="398" t="n"/>
      <c r="D33" s="398" t="n"/>
      <c r="E33" s="398" t="n"/>
      <c r="F33" s="398" t="n"/>
      <c r="G33" s="398" t="n"/>
      <c r="AR33" s="94" t="n"/>
      <c r="AS33" s="94" t="n"/>
      <c r="AT33" s="94" t="n"/>
      <c r="AU33" s="94" t="n"/>
      <c r="AV33" s="94" t="n"/>
      <c r="AW33" s="94" t="n"/>
      <c r="AX33" s="94" t="n"/>
      <c r="AY33" s="94" t="n"/>
      <c r="AZ33" s="94" t="n"/>
      <c r="BA33" s="94" t="n"/>
      <c r="BB33" s="94" t="n"/>
      <c r="BC33" s="94" t="n"/>
      <c r="BD33" s="94" t="n"/>
      <c r="BE33" s="94" t="n"/>
      <c r="BF33" s="94" t="n"/>
      <c r="BG33" s="94" t="n"/>
      <c r="BH33" s="94" t="n"/>
      <c r="BI33" s="94" t="n"/>
      <c r="BJ33" s="94" t="n"/>
      <c r="BK33" s="94" t="n"/>
      <c r="BL33" s="94" t="n"/>
      <c r="BM33" s="94" t="n"/>
      <c r="BN33" s="94" t="n"/>
      <c r="BO33" s="94" t="n"/>
      <c r="BP33" s="94" t="n"/>
      <c r="BQ33" s="94" t="n"/>
      <c r="BR33" s="94" t="n"/>
      <c r="BS33" s="94" t="n"/>
      <c r="BT33" s="94" t="n"/>
      <c r="BU33" s="94" t="n"/>
      <c r="BV33" s="94" t="n"/>
      <c r="BW33" s="94" t="n"/>
      <c r="BX33" s="94" t="n"/>
      <c r="BY33" s="398" t="n"/>
      <c r="BZ33" s="398" t="n"/>
      <c r="CA33" s="398" t="n"/>
      <c r="CB33" s="398" t="n"/>
      <c r="CC33" s="398" t="n"/>
      <c r="CD33" s="398" t="n"/>
      <c r="CE33" s="398" t="n"/>
      <c r="CF33" s="398" t="n"/>
      <c r="CG33" s="398" t="n"/>
      <c r="CH33" s="398" t="n"/>
      <c r="CI33" s="398" t="n"/>
      <c r="CJ33" s="398" t="n"/>
      <c r="CK33" s="398" t="n"/>
      <c r="CL33" s="398" t="n"/>
      <c r="CM33" s="398" t="n"/>
      <c r="CN33" s="398" t="n"/>
      <c r="CO33" s="398" t="n"/>
      <c r="CP33" s="398" t="n"/>
      <c r="CQ33" s="398" t="n"/>
      <c r="CR33" s="398" t="n"/>
      <c r="CS33" s="398" t="n"/>
      <c r="CT33" s="398" t="n"/>
      <c r="CU33" s="398" t="n"/>
      <c r="CV33" s="398" t="n"/>
      <c r="CW33" s="398" t="n"/>
    </row>
    <row r="34" ht="12.75" customHeight="1">
      <c r="A34" s="64" t="inlineStr">
        <is>
          <t>PRIME VALUE PLAN (Self-Insured)</t>
        </is>
      </c>
      <c r="B34" s="394">
        <f>$B$3</f>
        <v/>
      </c>
      <c r="C34" s="246" t="inlineStr">
        <is>
          <t>EE</t>
        </is>
      </c>
      <c r="D34" s="244" t="n">
        <v>1</v>
      </c>
      <c r="E34" s="396" t="n">
        <v>518.77</v>
      </c>
      <c r="F34" s="396" t="n">
        <v>405.57</v>
      </c>
      <c r="G34" s="396" t="n">
        <v>113.2</v>
      </c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244" t="n">
        <v>1</v>
      </c>
      <c r="BZ34" s="244" t="n">
        <v>1</v>
      </c>
      <c r="CA34" s="244" t="n">
        <v>1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1</v>
      </c>
      <c r="CR34" s="323" t="n">
        <v>1</v>
      </c>
      <c r="CS34" s="244" t="n">
        <v>1</v>
      </c>
      <c r="CT34" s="244" t="n">
        <v>1</v>
      </c>
      <c r="CU34" s="244" t="n">
        <v>1</v>
      </c>
      <c r="CV34" s="244" t="n">
        <v>1</v>
      </c>
      <c r="CW34" s="244" t="n">
        <v>1</v>
      </c>
    </row>
    <row r="35" ht="12.75" customHeight="1">
      <c r="A35" s="22" t="inlineStr">
        <is>
          <t xml:space="preserve"> </t>
        </is>
      </c>
      <c r="B35" s="394" t="n"/>
      <c r="C35" s="246" t="inlineStr">
        <is>
          <t>EE &amp; Spouse</t>
        </is>
      </c>
      <c r="D35" s="244" t="n">
        <v>0</v>
      </c>
      <c r="E35" s="396" t="n">
        <v>1037.57</v>
      </c>
      <c r="F35" s="396">
        <f>+E35-G35</f>
        <v/>
      </c>
      <c r="G35" s="396" t="n">
        <v>240.98</v>
      </c>
      <c r="AR35" s="111" t="n"/>
      <c r="AS35" s="111" t="n"/>
      <c r="AT35" s="111" t="n"/>
      <c r="AU35" s="111" t="n"/>
      <c r="AV35" s="111" t="n"/>
      <c r="AW35" s="111" t="n"/>
      <c r="AX35" s="111" t="n"/>
      <c r="AY35" s="111" t="n"/>
      <c r="AZ35" s="111" t="n"/>
      <c r="BA35" s="111" t="n"/>
      <c r="BB35" s="111" t="n"/>
      <c r="BC35" s="111" t="n"/>
      <c r="BD35" s="111" t="n"/>
      <c r="BE35" s="111" t="n"/>
      <c r="BF35" s="111" t="n"/>
      <c r="BG35" s="111" t="n"/>
      <c r="BH35" s="111" t="n"/>
      <c r="BI35" s="111" t="n"/>
      <c r="BJ35" s="111" t="n"/>
      <c r="BK35" s="111" t="n"/>
      <c r="BL35" s="111" t="n"/>
      <c r="BM35" s="111" t="n"/>
      <c r="BN35" s="111" t="n"/>
      <c r="BO35" s="111" t="n"/>
      <c r="BP35" s="111" t="n"/>
      <c r="BQ35" s="111" t="n"/>
      <c r="BR35" s="111" t="n"/>
      <c r="BS35" s="111" t="n"/>
      <c r="BT35" s="111" t="n"/>
      <c r="BU35" s="111" t="n"/>
      <c r="BV35" s="111" t="n"/>
      <c r="BW35" s="111" t="n"/>
      <c r="BX35" s="111" t="n"/>
      <c r="BY35" s="244" t="n"/>
      <c r="BZ35" s="244" t="n">
        <v>0</v>
      </c>
      <c r="CA35" s="244" t="n">
        <v>0</v>
      </c>
      <c r="CB35" s="244" t="n">
        <v>1</v>
      </c>
      <c r="CC35" s="244" t="n">
        <v>1</v>
      </c>
      <c r="CD35" s="244" t="n">
        <v>1</v>
      </c>
      <c r="CE35" s="244" t="n">
        <v>0</v>
      </c>
      <c r="CF35" s="244" t="n">
        <v>0</v>
      </c>
      <c r="CG35" s="244" t="n">
        <v>0</v>
      </c>
      <c r="CH35" s="244" t="n">
        <v>0</v>
      </c>
      <c r="CI35" s="244" t="n">
        <v>0</v>
      </c>
      <c r="CJ35" s="244" t="n">
        <v>0</v>
      </c>
      <c r="CK35" s="244" t="n">
        <v>0</v>
      </c>
      <c r="CL35" s="244" t="n">
        <v>0</v>
      </c>
      <c r="CM35" s="244" t="n">
        <v>0</v>
      </c>
      <c r="CN35" s="244" t="n">
        <v>0</v>
      </c>
      <c r="CO35" s="244" t="n">
        <v>0</v>
      </c>
      <c r="CP35" s="244" t="n">
        <v>0</v>
      </c>
      <c r="CQ35" s="244" t="n">
        <v>0</v>
      </c>
      <c r="CR35" s="323" t="n">
        <v>0</v>
      </c>
      <c r="CS35" s="244" t="n">
        <v>0</v>
      </c>
      <c r="CT35" s="244" t="n">
        <v>0</v>
      </c>
      <c r="CU35" s="244" t="n">
        <v>0</v>
      </c>
      <c r="CV35" s="244" t="n">
        <v>0</v>
      </c>
      <c r="CW35" s="244" t="n">
        <v>0</v>
      </c>
    </row>
    <row r="36">
      <c r="A36" s="22" t="n"/>
      <c r="B36" s="394" t="n"/>
      <c r="C36" s="246" t="inlineStr">
        <is>
          <t>EE &amp; Child(ren)</t>
        </is>
      </c>
      <c r="D36" s="244" t="n">
        <v>0</v>
      </c>
      <c r="E36" s="396" t="n">
        <v>933.8</v>
      </c>
      <c r="F36" s="396">
        <f>+E36-G36</f>
        <v/>
      </c>
      <c r="G36" s="396" t="n">
        <v>201.22</v>
      </c>
      <c r="AR36" s="111" t="n"/>
      <c r="AS36" s="111" t="n"/>
      <c r="AT36" s="111" t="n"/>
      <c r="AU36" s="111" t="n"/>
      <c r="AV36" s="111" t="n"/>
      <c r="AW36" s="111" t="n"/>
      <c r="AX36" s="111" t="n"/>
      <c r="AY36" s="111" t="n"/>
      <c r="AZ36" s="111" t="n"/>
      <c r="BA36" s="111" t="n"/>
      <c r="BB36" s="111" t="n"/>
      <c r="BC36" s="111" t="n"/>
      <c r="BD36" s="111" t="n"/>
      <c r="BE36" s="111" t="n"/>
      <c r="BF36" s="111" t="n"/>
      <c r="BG36" s="111" t="n"/>
      <c r="BH36" s="111" t="n"/>
      <c r="BI36" s="111" t="n"/>
      <c r="BJ36" s="111" t="n"/>
      <c r="BK36" s="111" t="n"/>
      <c r="BL36" s="111" t="n"/>
      <c r="BM36" s="111" t="n"/>
      <c r="BN36" s="111" t="n"/>
      <c r="BO36" s="111" t="n"/>
      <c r="BP36" s="111" t="n"/>
      <c r="BQ36" s="111" t="n"/>
      <c r="BR36" s="111" t="n"/>
      <c r="BS36" s="111" t="n"/>
      <c r="BT36" s="111" t="n"/>
      <c r="BU36" s="111" t="n"/>
      <c r="BV36" s="111" t="n"/>
      <c r="BW36" s="111" t="n"/>
      <c r="BX36" s="111" t="n"/>
      <c r="BY36" s="244" t="n"/>
      <c r="BZ36" s="244" t="n">
        <v>0</v>
      </c>
      <c r="CA36" s="244" t="n">
        <v>0</v>
      </c>
      <c r="CB36" s="244" t="n">
        <v>0</v>
      </c>
      <c r="CC36" s="244" t="n">
        <v>0</v>
      </c>
      <c r="CD36" s="244" t="n">
        <v>0</v>
      </c>
      <c r="CE36" s="244" t="n">
        <v>0</v>
      </c>
      <c r="CF36" s="244" t="n">
        <v>0</v>
      </c>
      <c r="CG36" s="244" t="n">
        <v>0</v>
      </c>
      <c r="CH36" s="244" t="n">
        <v>0</v>
      </c>
      <c r="CI36" s="244" t="n">
        <v>0</v>
      </c>
      <c r="CJ36" s="244" t="n">
        <v>0</v>
      </c>
      <c r="CK36" s="244" t="n">
        <v>0</v>
      </c>
      <c r="CL36" s="244" t="n">
        <v>0</v>
      </c>
      <c r="CM36" s="244" t="n">
        <v>0</v>
      </c>
      <c r="CN36" s="244" t="n">
        <v>0</v>
      </c>
      <c r="CO36" s="244" t="n">
        <v>0</v>
      </c>
      <c r="CP36" s="244" t="n">
        <v>0</v>
      </c>
      <c r="CQ36" s="244" t="n">
        <v>0</v>
      </c>
      <c r="CR36" s="323" t="n">
        <v>0</v>
      </c>
      <c r="CS36" s="244" t="n">
        <v>0</v>
      </c>
      <c r="CT36" s="244" t="n">
        <v>0</v>
      </c>
      <c r="CU36" s="244" t="n">
        <v>0</v>
      </c>
      <c r="CV36" s="244" t="n">
        <v>0</v>
      </c>
      <c r="CW36" s="244" t="n">
        <v>0</v>
      </c>
    </row>
    <row r="37">
      <c r="A37" s="22" t="n"/>
      <c r="B37" s="394" t="n"/>
      <c r="C37" s="246" t="inlineStr">
        <is>
          <t>EE &amp; Family</t>
        </is>
      </c>
      <c r="D37" s="244" t="n">
        <v>0</v>
      </c>
      <c r="E37" s="396" t="n">
        <v>1556.37</v>
      </c>
      <c r="F37" s="400">
        <f>+E37-G37</f>
        <v/>
      </c>
      <c r="G37" s="400" t="n">
        <v>401.59</v>
      </c>
      <c r="AR37" s="111" t="n"/>
      <c r="AS37" s="111" t="n"/>
      <c r="AT37" s="111" t="n"/>
      <c r="AU37" s="111" t="n"/>
      <c r="AV37" s="111" t="n"/>
      <c r="AW37" s="111" t="n"/>
      <c r="AX37" s="111" t="n"/>
      <c r="AY37" s="111" t="n"/>
      <c r="AZ37" s="111" t="n"/>
      <c r="BA37" s="111" t="n"/>
      <c r="BB37" s="111" t="n"/>
      <c r="BC37" s="111" t="n"/>
      <c r="BD37" s="111" t="n"/>
      <c r="BE37" s="111" t="n"/>
      <c r="BF37" s="111" t="n"/>
      <c r="BG37" s="111" t="n"/>
      <c r="BH37" s="111" t="n"/>
      <c r="BI37" s="111" t="n"/>
      <c r="BJ37" s="111" t="n"/>
      <c r="BK37" s="111" t="n"/>
      <c r="BL37" s="111" t="n"/>
      <c r="BM37" s="111" t="n"/>
      <c r="BN37" s="111" t="n"/>
      <c r="BO37" s="111" t="n"/>
      <c r="BP37" s="111" t="n"/>
      <c r="BQ37" s="111" t="n"/>
      <c r="BR37" s="111" t="n"/>
      <c r="BS37" s="111" t="n"/>
      <c r="BT37" s="111" t="n"/>
      <c r="BU37" s="111" t="n"/>
      <c r="BV37" s="111" t="n"/>
      <c r="BW37" s="111" t="n"/>
      <c r="BX37" s="111" t="n"/>
      <c r="BY37" s="244" t="n"/>
      <c r="BZ37" s="244" t="n">
        <v>0</v>
      </c>
      <c r="CA37" s="244" t="n">
        <v>0</v>
      </c>
      <c r="CB37" s="244" t="n">
        <v>0</v>
      </c>
      <c r="CC37" s="244" t="n">
        <v>0</v>
      </c>
      <c r="CD37" s="244" t="n">
        <v>0</v>
      </c>
      <c r="CE37" s="244" t="n">
        <v>0</v>
      </c>
      <c r="CF37" s="244" t="n">
        <v>0</v>
      </c>
      <c r="CG37" s="244" t="n">
        <v>0</v>
      </c>
      <c r="CH37" s="244" t="n">
        <v>0</v>
      </c>
      <c r="CI37" s="244" t="n">
        <v>0</v>
      </c>
      <c r="CJ37" s="244" t="n">
        <v>0</v>
      </c>
      <c r="CK37" s="244" t="n">
        <v>0</v>
      </c>
      <c r="CL37" s="244" t="n">
        <v>0</v>
      </c>
      <c r="CM37" s="244" t="n">
        <v>0</v>
      </c>
      <c r="CN37" s="244" t="n">
        <v>0</v>
      </c>
      <c r="CO37" s="244" t="n">
        <v>0</v>
      </c>
      <c r="CP37" s="244" t="n">
        <v>0</v>
      </c>
      <c r="CQ37" s="244" t="n">
        <v>0</v>
      </c>
      <c r="CR37" s="323" t="n">
        <v>0</v>
      </c>
      <c r="CS37" s="244" t="n">
        <v>0</v>
      </c>
      <c r="CT37" s="244" t="n">
        <v>0</v>
      </c>
      <c r="CU37" s="244" t="n">
        <v>0</v>
      </c>
      <c r="CV37" s="244" t="n">
        <v>0</v>
      </c>
      <c r="CW37" s="244" t="n">
        <v>0</v>
      </c>
    </row>
    <row r="38">
      <c r="A38" s="22" t="n"/>
      <c r="B38" s="394" t="n"/>
      <c r="C38" s="69" t="inlineStr">
        <is>
          <t>Estimated Monthly Premium</t>
        </is>
      </c>
      <c r="D38" s="94">
        <f>SUM(D34:D37)</f>
        <v/>
      </c>
      <c r="E38" s="401">
        <f>SUMPRODUCT(E34:E37,$D34:$D37)</f>
        <v/>
      </c>
      <c r="F38" s="401">
        <f>SUMPRODUCT(F34:F37,$D34:$D37)</f>
        <v/>
      </c>
      <c r="G38" s="401">
        <f>SUMPRODUCT(G34:G37,$D34:$D37)</f>
        <v/>
      </c>
      <c r="AR38" s="111" t="n"/>
      <c r="AS38" s="111" t="n"/>
      <c r="AT38" s="111" t="n"/>
      <c r="AU38" s="111" t="n"/>
      <c r="AV38" s="111" t="n"/>
      <c r="AW38" s="111" t="n"/>
      <c r="AX38" s="111" t="n"/>
      <c r="AY38" s="111" t="n"/>
      <c r="AZ38" s="111" t="n"/>
      <c r="BA38" s="111" t="n"/>
      <c r="BB38" s="111" t="n"/>
      <c r="BC38" s="111" t="n"/>
      <c r="BD38" s="111" t="n"/>
      <c r="BE38" s="111" t="n"/>
      <c r="BF38" s="111" t="n"/>
      <c r="BG38" s="111" t="n"/>
      <c r="BH38" s="111" t="n"/>
      <c r="BI38" s="111" t="n"/>
      <c r="BJ38" s="111" t="n"/>
      <c r="BK38" s="111" t="n"/>
      <c r="BL38" s="111" t="n"/>
      <c r="BM38" s="111" t="n"/>
      <c r="BN38" s="111" t="n"/>
      <c r="BO38" s="111" t="n"/>
      <c r="BP38" s="111" t="n"/>
      <c r="BQ38" s="111" t="n"/>
      <c r="BR38" s="111" t="n"/>
      <c r="BS38" s="111" t="n"/>
      <c r="BT38" s="111" t="n"/>
      <c r="BU38" s="111" t="n"/>
      <c r="BV38" s="111" t="n"/>
      <c r="BW38" s="111" t="n"/>
      <c r="BX38" s="111" t="n"/>
      <c r="BY38" s="94">
        <f>SUM(BY34:BY37)</f>
        <v/>
      </c>
      <c r="BZ38" s="94">
        <f>SUM(BZ34:BZ37)</f>
        <v/>
      </c>
      <c r="CA38" s="94">
        <f>SUM(CA34:CA37)</f>
        <v/>
      </c>
      <c r="CB38" s="94">
        <f>SUM(CB34:CB37)</f>
        <v/>
      </c>
      <c r="CC38" s="94">
        <f>SUM(CC34:CC37)</f>
        <v/>
      </c>
      <c r="CD38" s="94">
        <f>SUM(CD34:CD37)</f>
        <v/>
      </c>
      <c r="CE38" s="94">
        <f>SUM(CE34:CE37)</f>
        <v/>
      </c>
      <c r="CF38" s="94">
        <f>SUM(CF34:CF37)</f>
        <v/>
      </c>
      <c r="CG38" s="94">
        <f>SUM(CG34:CG37)</f>
        <v/>
      </c>
      <c r="CH38" s="94">
        <f>SUM(CH34:CH37)</f>
        <v/>
      </c>
      <c r="CI38" s="94">
        <f>SUM(CI34:CI37)</f>
        <v/>
      </c>
      <c r="CJ38" s="94">
        <f>SUM(CJ34:CJ37)</f>
        <v/>
      </c>
      <c r="CK38" s="94">
        <f>SUM(CK34:CK37)</f>
        <v/>
      </c>
      <c r="CL38" s="94">
        <f>SUM(CL34:CL37)</f>
        <v/>
      </c>
      <c r="CM38" s="94">
        <f>SUM(CM34:CM37)</f>
        <v/>
      </c>
      <c r="CN38" s="94">
        <f>SUM(CN34:CN37)</f>
        <v/>
      </c>
      <c r="CO38" s="94">
        <f>SUM(CO34:CO37)</f>
        <v/>
      </c>
      <c r="CP38" s="94">
        <f>SUM(CP34:CP37)</f>
        <v/>
      </c>
      <c r="CQ38" s="94">
        <f>SUM(CQ34:CQ37)</f>
        <v/>
      </c>
      <c r="CR38" s="94" t="n">
        <v>1</v>
      </c>
      <c r="CS38" s="94">
        <f>SUM(CS34:CS37)</f>
        <v/>
      </c>
      <c r="CT38" s="94">
        <f>SUM(CT34:CT37)</f>
        <v/>
      </c>
      <c r="CU38" s="94">
        <f>SUM(CU34:CU37)</f>
        <v/>
      </c>
      <c r="CV38" s="94">
        <f>SUM(CV34:CV37)</f>
        <v/>
      </c>
      <c r="CW38" s="94">
        <f>SUM(CW34:CW37)</f>
        <v/>
      </c>
    </row>
    <row r="39">
      <c r="A39" s="20" t="n"/>
      <c r="B39" s="398" t="n"/>
      <c r="C39" s="12" t="n"/>
      <c r="D39" s="16" t="n"/>
      <c r="E39" s="403" t="n"/>
      <c r="F39" s="403" t="n"/>
      <c r="G39" s="403" t="n"/>
      <c r="AR39" s="16" t="n"/>
      <c r="AS39" s="16" t="n"/>
      <c r="AT39" s="16" t="n"/>
      <c r="AU39" s="16" t="n"/>
      <c r="AV39" s="16" t="n"/>
      <c r="AW39" s="16" t="n"/>
      <c r="AX39" s="16" t="n"/>
      <c r="AY39" s="16" t="n"/>
      <c r="AZ39" s="16" t="n"/>
      <c r="BA39" s="16" t="n"/>
      <c r="BB39" s="16" t="n"/>
      <c r="BC39" s="16" t="n"/>
      <c r="BD39" s="16" t="n"/>
      <c r="BE39" s="16" t="n"/>
      <c r="BF39" s="16" t="n"/>
      <c r="BG39" s="16" t="n"/>
      <c r="BH39" s="16" t="n"/>
      <c r="BI39" s="16" t="n"/>
      <c r="BJ39" s="16" t="n"/>
      <c r="BK39" s="16" t="n"/>
      <c r="BL39" s="16" t="n"/>
      <c r="BM39" s="16" t="n"/>
      <c r="BN39" s="16" t="n"/>
      <c r="BO39" s="16" t="n"/>
      <c r="BP39" s="16" t="n"/>
      <c r="BQ39" s="16" t="n"/>
      <c r="BR39" s="16" t="n"/>
      <c r="BS39" s="16" t="n"/>
      <c r="BT39" s="16" t="n"/>
      <c r="BU39" s="16" t="n"/>
      <c r="BV39" s="16" t="n"/>
      <c r="BW39" s="16" t="n"/>
      <c r="BX39" s="16" t="n"/>
      <c r="BY39" s="16" t="n"/>
      <c r="BZ39" s="16" t="n"/>
      <c r="CA39" s="16" t="n"/>
      <c r="CB39" s="16" t="n"/>
      <c r="CC39" s="16" t="n"/>
      <c r="CD39" s="16" t="n"/>
      <c r="CE39" s="16" t="n"/>
      <c r="CF39" s="16" t="n"/>
      <c r="CG39" s="16" t="n"/>
      <c r="CH39" s="16" t="n"/>
      <c r="CI39" s="16" t="n"/>
      <c r="CJ39" s="16" t="n"/>
      <c r="CK39" s="16" t="n"/>
      <c r="CL39" s="16" t="n"/>
      <c r="CM39" s="16" t="n"/>
      <c r="CN39" s="16" t="n"/>
      <c r="CO39" s="16" t="n"/>
      <c r="CP39" s="16" t="n"/>
      <c r="CQ39" s="16" t="n"/>
      <c r="CR39" s="16" t="n"/>
      <c r="CS39" s="16" t="n"/>
      <c r="CT39" s="16" t="n"/>
      <c r="CU39" s="16" t="n"/>
      <c r="CV39" s="16" t="n"/>
      <c r="CW39" s="16" t="n"/>
    </row>
    <row r="40">
      <c r="A40" s="76" t="inlineStr">
        <is>
          <t>Physician's Surgery Center Downey - Client ID H3277</t>
        </is>
      </c>
      <c r="B40" s="390" t="n"/>
      <c r="C40" s="78" t="n"/>
      <c r="D40" s="111" t="n"/>
      <c r="E40" s="391" t="n"/>
      <c r="F40" s="391" t="n"/>
      <c r="G40" s="391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11" t="n"/>
      <c r="CT40" s="111" t="n"/>
      <c r="CU40" s="111" t="n"/>
      <c r="CV40" s="111" t="n"/>
      <c r="CW40" s="111" t="n"/>
    </row>
    <row r="41">
      <c r="A41" s="64" t="inlineStr">
        <is>
          <t>PRIME EPO PLAN (Self-Insured)</t>
        </is>
      </c>
      <c r="B41" s="394">
        <f>$B$3</f>
        <v/>
      </c>
      <c r="C41" s="246" t="inlineStr">
        <is>
          <t>EE</t>
        </is>
      </c>
      <c r="D41" s="244" t="n">
        <v>2</v>
      </c>
      <c r="E41" s="395" t="n">
        <v>671</v>
      </c>
      <c r="F41" s="395">
        <f>+E41-G41</f>
        <v/>
      </c>
      <c r="G41" s="396" t="n">
        <v>54.17</v>
      </c>
      <c r="AR41" s="16" t="n"/>
      <c r="AS41" s="16" t="n"/>
      <c r="AT41" s="16" t="n"/>
      <c r="AU41" s="16" t="n"/>
      <c r="AV41" s="16" t="n"/>
      <c r="AW41" s="16" t="n"/>
      <c r="AX41" s="16" t="n"/>
      <c r="AY41" s="16" t="n"/>
      <c r="AZ41" s="16" t="n"/>
      <c r="BA41" s="16" t="n"/>
      <c r="BB41" s="16" t="n"/>
      <c r="BC41" s="16" t="n"/>
      <c r="BD41" s="16" t="n"/>
      <c r="BE41" s="16" t="n"/>
      <c r="BF41" s="16" t="n"/>
      <c r="BG41" s="16" t="n"/>
      <c r="BH41" s="16" t="n"/>
      <c r="BI41" s="16" t="n"/>
      <c r="BJ41" s="16" t="n"/>
      <c r="BK41" s="16" t="n"/>
      <c r="BL41" s="16" t="n"/>
      <c r="BM41" s="16" t="n"/>
      <c r="BN41" s="16" t="n"/>
      <c r="BO41" s="16" t="n"/>
      <c r="BP41" s="16" t="n"/>
      <c r="BQ41" s="16" t="n"/>
      <c r="BR41" s="16" t="n"/>
      <c r="BS41" s="16" t="n"/>
      <c r="BT41" s="16" t="n"/>
      <c r="BU41" s="16" t="n"/>
      <c r="BV41" s="16" t="n"/>
      <c r="BW41" s="16" t="n"/>
      <c r="BX41" s="16" t="n"/>
      <c r="BY41" s="16" t="n"/>
      <c r="BZ41" s="16" t="n"/>
      <c r="CA41" s="16" t="n"/>
      <c r="CB41" s="16" t="n"/>
      <c r="CC41" s="16" t="n"/>
      <c r="CD41" s="16" t="n"/>
      <c r="CE41" s="16" t="n"/>
      <c r="CF41" s="16" t="n"/>
      <c r="CG41" s="16" t="n"/>
      <c r="CH41" s="16" t="n"/>
      <c r="CI41" s="16" t="n"/>
      <c r="CJ41" s="16" t="n"/>
      <c r="CK41" s="16" t="n"/>
      <c r="CL41" s="16" t="n"/>
      <c r="CM41" s="16" t="n"/>
      <c r="CN41" s="16" t="n"/>
      <c r="CO41" s="16" t="n"/>
      <c r="CP41" s="16" t="n"/>
      <c r="CQ41" s="16" t="n"/>
      <c r="CR41" s="16" t="n"/>
      <c r="CS41" s="244" t="n">
        <v>1</v>
      </c>
      <c r="CT41" s="244" t="n">
        <v>0</v>
      </c>
      <c r="CU41" s="244" t="n">
        <v>1</v>
      </c>
      <c r="CV41" s="244" t="n">
        <v>1</v>
      </c>
      <c r="CW41" s="244" t="n">
        <v>1</v>
      </c>
    </row>
    <row r="42">
      <c r="A42" s="22" t="n"/>
      <c r="B42" s="394" t="n"/>
      <c r="C42" s="246" t="inlineStr">
        <is>
          <t>EE &amp; Spouse</t>
        </is>
      </c>
      <c r="D42" s="244" t="n">
        <v>0</v>
      </c>
      <c r="E42" s="395" t="n">
        <v>1409.16</v>
      </c>
      <c r="F42" s="395">
        <f>+E42-G42</f>
        <v/>
      </c>
      <c r="G42" s="396" t="n">
        <v>137.41</v>
      </c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244" t="n">
        <v>0</v>
      </c>
      <c r="CT42" s="244" t="n">
        <v>0</v>
      </c>
      <c r="CU42" s="244" t="n">
        <v>0</v>
      </c>
      <c r="CV42" s="244" t="n">
        <v>0</v>
      </c>
      <c r="CW42" s="244" t="n">
        <v>0</v>
      </c>
    </row>
    <row r="43">
      <c r="A43" s="22" t="n"/>
      <c r="B43" s="394" t="n"/>
      <c r="C43" s="246" t="inlineStr">
        <is>
          <t>EE &amp; Child(ren)</t>
        </is>
      </c>
      <c r="D43" s="244" t="n">
        <v>0</v>
      </c>
      <c r="E43" s="395" t="n">
        <v>1268.22</v>
      </c>
      <c r="F43" s="395">
        <f>+E43-G43</f>
        <v/>
      </c>
      <c r="G43" s="396" t="n">
        <v>112.43</v>
      </c>
      <c r="AR43" s="16" t="n"/>
      <c r="AS43" s="16" t="n"/>
      <c r="AT43" s="16" t="n"/>
      <c r="AU43" s="16" t="n"/>
      <c r="AV43" s="16" t="n"/>
      <c r="AW43" s="16" t="n"/>
      <c r="AX43" s="16" t="n"/>
      <c r="AY43" s="16" t="n"/>
      <c r="AZ43" s="16" t="n"/>
      <c r="BA43" s="16" t="n"/>
      <c r="BB43" s="16" t="n"/>
      <c r="BC43" s="16" t="n"/>
      <c r="BD43" s="16" t="n"/>
      <c r="BE43" s="16" t="n"/>
      <c r="BF43" s="16" t="n"/>
      <c r="BG43" s="16" t="n"/>
      <c r="BH43" s="16" t="n"/>
      <c r="BI43" s="16" t="n"/>
      <c r="BJ43" s="16" t="n"/>
      <c r="BK43" s="16" t="n"/>
      <c r="BL43" s="16" t="n"/>
      <c r="BM43" s="16" t="n"/>
      <c r="BN43" s="16" t="n"/>
      <c r="BO43" s="16" t="n"/>
      <c r="BP43" s="16" t="n"/>
      <c r="BQ43" s="16" t="n"/>
      <c r="BR43" s="16" t="n"/>
      <c r="BS43" s="16" t="n"/>
      <c r="BT43" s="16" t="n"/>
      <c r="BU43" s="16" t="n"/>
      <c r="BV43" s="16" t="n"/>
      <c r="BW43" s="16" t="n"/>
      <c r="BX43" s="16" t="n"/>
      <c r="BY43" s="16" t="n"/>
      <c r="BZ43" s="16" t="n"/>
      <c r="CA43" s="16" t="n"/>
      <c r="CB43" s="16" t="n"/>
      <c r="CC43" s="16" t="n"/>
      <c r="CD43" s="16" t="n"/>
      <c r="CE43" s="16" t="n"/>
      <c r="CF43" s="16" t="n"/>
      <c r="CG43" s="16" t="n"/>
      <c r="CH43" s="16" t="n"/>
      <c r="CI43" s="16" t="n"/>
      <c r="CJ43" s="16" t="n"/>
      <c r="CK43" s="16" t="n"/>
      <c r="CL43" s="16" t="n"/>
      <c r="CM43" s="16" t="n"/>
      <c r="CN43" s="16" t="n"/>
      <c r="CO43" s="16" t="n"/>
      <c r="CP43" s="16" t="n"/>
      <c r="CQ43" s="16" t="n"/>
      <c r="CR43" s="16" t="n"/>
      <c r="CS43" s="244" t="n">
        <v>0</v>
      </c>
      <c r="CT43" s="244" t="n">
        <v>0</v>
      </c>
      <c r="CU43" s="244" t="n">
        <v>0</v>
      </c>
      <c r="CV43" s="244" t="n">
        <v>0</v>
      </c>
      <c r="CW43" s="244" t="n">
        <v>0</v>
      </c>
    </row>
    <row r="44">
      <c r="A44" s="22" t="n"/>
      <c r="B44" s="394" t="n"/>
      <c r="C44" s="246" t="inlineStr">
        <is>
          <t>EE &amp; Family</t>
        </is>
      </c>
      <c r="D44" s="244" t="n">
        <v>0</v>
      </c>
      <c r="E44" s="399" t="n">
        <v>2113.73</v>
      </c>
      <c r="F44" s="399">
        <f>+E44-G44</f>
        <v/>
      </c>
      <c r="G44" s="400" t="n">
        <v>281.07</v>
      </c>
      <c r="AR44" s="16" t="n"/>
      <c r="AS44" s="16" t="n"/>
      <c r="AT44" s="16" t="n"/>
      <c r="AU44" s="16" t="n"/>
      <c r="AV44" s="16" t="n"/>
      <c r="AW44" s="16" t="n"/>
      <c r="AX44" s="16" t="n"/>
      <c r="AY44" s="16" t="n"/>
      <c r="AZ44" s="16" t="n"/>
      <c r="BA44" s="16" t="n"/>
      <c r="BB44" s="16" t="n"/>
      <c r="BC44" s="16" t="n"/>
      <c r="BD44" s="16" t="n"/>
      <c r="BE44" s="16" t="n"/>
      <c r="BF44" s="16" t="n"/>
      <c r="BG44" s="16" t="n"/>
      <c r="BH44" s="16" t="n"/>
      <c r="BI44" s="16" t="n"/>
      <c r="BJ44" s="16" t="n"/>
      <c r="BK44" s="16" t="n"/>
      <c r="BL44" s="16" t="n"/>
      <c r="BM44" s="16" t="n"/>
      <c r="BN44" s="16" t="n"/>
      <c r="BO44" s="16" t="n"/>
      <c r="BP44" s="16" t="n"/>
      <c r="BQ44" s="16" t="n"/>
      <c r="BR44" s="16" t="n"/>
      <c r="BS44" s="16" t="n"/>
      <c r="BT44" s="16" t="n"/>
      <c r="BU44" s="16" t="n"/>
      <c r="BV44" s="16" t="n"/>
      <c r="BW44" s="16" t="n"/>
      <c r="BX44" s="16" t="n"/>
      <c r="BY44" s="16" t="n"/>
      <c r="BZ44" s="16" t="n"/>
      <c r="CA44" s="16" t="n"/>
      <c r="CB44" s="16" t="n"/>
      <c r="CC44" s="16" t="n"/>
      <c r="CD44" s="16" t="n"/>
      <c r="CE44" s="16" t="n"/>
      <c r="CF44" s="16" t="n"/>
      <c r="CG44" s="16" t="n"/>
      <c r="CH44" s="16" t="n"/>
      <c r="CI44" s="16" t="n"/>
      <c r="CJ44" s="16" t="n"/>
      <c r="CK44" s="16" t="n"/>
      <c r="CL44" s="16" t="n"/>
      <c r="CM44" s="16" t="n"/>
      <c r="CN44" s="16" t="n"/>
      <c r="CO44" s="16" t="n"/>
      <c r="CP44" s="16" t="n"/>
      <c r="CQ44" s="16" t="n"/>
      <c r="CR44" s="16" t="n"/>
      <c r="CS44" s="244" t="n">
        <v>0</v>
      </c>
      <c r="CT44" s="244" t="n">
        <v>0</v>
      </c>
      <c r="CU44" s="244" t="n">
        <v>0</v>
      </c>
      <c r="CV44" s="244" t="n">
        <v>0</v>
      </c>
      <c r="CW44" s="244" t="n">
        <v>0</v>
      </c>
    </row>
    <row r="45">
      <c r="A45" s="22" t="n"/>
      <c r="B45" s="394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>
      <c r="A46" s="20" t="n"/>
      <c r="B46" s="398" t="n"/>
      <c r="C46" s="398" t="n"/>
      <c r="D46" s="398" t="n"/>
      <c r="E46" s="398" t="n"/>
      <c r="F46" s="398" t="n"/>
      <c r="G46" s="398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398" t="n"/>
      <c r="CT46" s="398" t="n"/>
      <c r="CU46" s="398" t="n"/>
      <c r="CV46" s="398" t="n"/>
      <c r="CW46" s="398" t="n"/>
    </row>
    <row r="47">
      <c r="A47" s="64" t="inlineStr">
        <is>
          <t>PRIME VALUE PLAN (Self-Insured)</t>
        </is>
      </c>
      <c r="B47" s="394">
        <f>$B$3</f>
        <v/>
      </c>
      <c r="C47" s="246" t="inlineStr">
        <is>
          <t>EE</t>
        </is>
      </c>
      <c r="D47" s="244" t="n">
        <v>2</v>
      </c>
      <c r="E47" s="396" t="n">
        <v>518.77</v>
      </c>
      <c r="F47" s="396" t="n">
        <v>405.57</v>
      </c>
      <c r="G47" s="396" t="n">
        <v>113.2</v>
      </c>
      <c r="AR47" s="16" t="n"/>
      <c r="AS47" s="16" t="n"/>
      <c r="AT47" s="16" t="n"/>
      <c r="AU47" s="16" t="n"/>
      <c r="AV47" s="16" t="n"/>
      <c r="AW47" s="16" t="n"/>
      <c r="AX47" s="16" t="n"/>
      <c r="AY47" s="16" t="n"/>
      <c r="AZ47" s="16" t="n"/>
      <c r="BA47" s="16" t="n"/>
      <c r="BB47" s="16" t="n"/>
      <c r="BC47" s="16" t="n"/>
      <c r="BD47" s="16" t="n"/>
      <c r="BE47" s="16" t="n"/>
      <c r="BF47" s="16" t="n"/>
      <c r="BG47" s="16" t="n"/>
      <c r="BH47" s="16" t="n"/>
      <c r="BI47" s="16" t="n"/>
      <c r="BJ47" s="16" t="n"/>
      <c r="BK47" s="16" t="n"/>
      <c r="BL47" s="16" t="n"/>
      <c r="BM47" s="16" t="n"/>
      <c r="BN47" s="16" t="n"/>
      <c r="BO47" s="16" t="n"/>
      <c r="BP47" s="16" t="n"/>
      <c r="BQ47" s="16" t="n"/>
      <c r="BR47" s="16" t="n"/>
      <c r="BS47" s="16" t="n"/>
      <c r="BT47" s="16" t="n"/>
      <c r="BU47" s="16" t="n"/>
      <c r="BV47" s="16" t="n"/>
      <c r="BW47" s="16" t="n"/>
      <c r="BX47" s="16" t="n"/>
      <c r="BY47" s="16" t="n"/>
      <c r="BZ47" s="16" t="n"/>
      <c r="CA47" s="16" t="n"/>
      <c r="CB47" s="16" t="n"/>
      <c r="CC47" s="16" t="n"/>
      <c r="CD47" s="16" t="n"/>
      <c r="CE47" s="16" t="n"/>
      <c r="CF47" s="16" t="n"/>
      <c r="CG47" s="16" t="n"/>
      <c r="CH47" s="16" t="n"/>
      <c r="CI47" s="16" t="n"/>
      <c r="CJ47" s="16" t="n"/>
      <c r="CK47" s="16" t="n"/>
      <c r="CL47" s="16" t="n"/>
      <c r="CM47" s="16" t="n"/>
      <c r="CN47" s="16" t="n"/>
      <c r="CO47" s="16" t="n"/>
      <c r="CP47" s="16" t="n"/>
      <c r="CQ47" s="16" t="n"/>
      <c r="CR47" s="16" t="n"/>
      <c r="CS47" s="244" t="n">
        <v>1</v>
      </c>
      <c r="CT47" s="244" t="n">
        <v>1</v>
      </c>
      <c r="CU47" s="244" t="n">
        <v>3</v>
      </c>
      <c r="CV47" s="244" t="n">
        <v>2</v>
      </c>
      <c r="CW47" s="244" t="n">
        <v>2</v>
      </c>
    </row>
    <row r="48">
      <c r="A48" s="22" t="inlineStr">
        <is>
          <t xml:space="preserve"> </t>
        </is>
      </c>
      <c r="B48" s="394" t="n"/>
      <c r="C48" s="246" t="inlineStr">
        <is>
          <t>EE &amp; Spouse</t>
        </is>
      </c>
      <c r="D48" s="244" t="n">
        <v>0</v>
      </c>
      <c r="E48" s="396" t="n">
        <v>1037.57</v>
      </c>
      <c r="F48" s="396">
        <f>+E48-G48</f>
        <v/>
      </c>
      <c r="G48" s="396" t="n">
        <v>240.98</v>
      </c>
      <c r="AR48" s="16" t="n"/>
      <c r="AS48" s="16" t="n"/>
      <c r="AT48" s="16" t="n"/>
      <c r="AU48" s="16" t="n"/>
      <c r="AV48" s="16" t="n"/>
      <c r="AW48" s="16" t="n"/>
      <c r="AX48" s="16" t="n"/>
      <c r="AY48" s="16" t="n"/>
      <c r="AZ48" s="16" t="n"/>
      <c r="BA48" s="16" t="n"/>
      <c r="BB48" s="16" t="n"/>
      <c r="BC48" s="16" t="n"/>
      <c r="BD48" s="16" t="n"/>
      <c r="BE48" s="16" t="n"/>
      <c r="BF48" s="16" t="n"/>
      <c r="BG48" s="16" t="n"/>
      <c r="BH48" s="16" t="n"/>
      <c r="BI48" s="16" t="n"/>
      <c r="BJ48" s="16" t="n"/>
      <c r="BK48" s="16" t="n"/>
      <c r="BL48" s="16" t="n"/>
      <c r="BM48" s="16" t="n"/>
      <c r="BN48" s="16" t="n"/>
      <c r="BO48" s="16" t="n"/>
      <c r="BP48" s="16" t="n"/>
      <c r="BQ48" s="16" t="n"/>
      <c r="BR48" s="16" t="n"/>
      <c r="BS48" s="16" t="n"/>
      <c r="BT48" s="16" t="n"/>
      <c r="BU48" s="16" t="n"/>
      <c r="BV48" s="16" t="n"/>
      <c r="BW48" s="16" t="n"/>
      <c r="BX48" s="16" t="n"/>
      <c r="BY48" s="16" t="n"/>
      <c r="BZ48" s="16" t="n"/>
      <c r="CA48" s="16" t="n"/>
      <c r="CB48" s="16" t="n"/>
      <c r="CC48" s="16" t="n"/>
      <c r="CD48" s="16" t="n"/>
      <c r="CE48" s="16" t="n"/>
      <c r="CF48" s="16" t="n"/>
      <c r="CG48" s="16" t="n"/>
      <c r="CH48" s="16" t="n"/>
      <c r="CI48" s="16" t="n"/>
      <c r="CJ48" s="16" t="n"/>
      <c r="CK48" s="16" t="n"/>
      <c r="CL48" s="16" t="n"/>
      <c r="CM48" s="16" t="n"/>
      <c r="CN48" s="16" t="n"/>
      <c r="CO48" s="16" t="n"/>
      <c r="CP48" s="16" t="n"/>
      <c r="CQ48" s="16" t="n"/>
      <c r="CR48" s="16" t="n"/>
      <c r="CS48" s="244" t="n">
        <v>0</v>
      </c>
      <c r="CT48" s="244" t="n">
        <v>0</v>
      </c>
      <c r="CU48" s="244" t="n">
        <v>0</v>
      </c>
      <c r="CV48" s="244" t="n">
        <v>0</v>
      </c>
      <c r="CW48" s="244" t="n">
        <v>0</v>
      </c>
    </row>
    <row r="49">
      <c r="A49" s="22" t="n"/>
      <c r="B49" s="394" t="n"/>
      <c r="C49" s="246" t="inlineStr">
        <is>
          <t>EE &amp; Child(ren)</t>
        </is>
      </c>
      <c r="D49" s="244" t="n">
        <v>3</v>
      </c>
      <c r="E49" s="396" t="n">
        <v>933.8</v>
      </c>
      <c r="F49" s="396">
        <f>+E49-G49</f>
        <v/>
      </c>
      <c r="G49" s="396" t="n">
        <v>201.22</v>
      </c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244" t="n">
        <v>2</v>
      </c>
      <c r="CT49" s="244" t="n">
        <v>0</v>
      </c>
      <c r="CU49" s="244" t="n">
        <v>3</v>
      </c>
      <c r="CV49" s="244" t="n">
        <v>3</v>
      </c>
      <c r="CW49" s="244" t="n">
        <v>3</v>
      </c>
    </row>
    <row r="50">
      <c r="A50" s="22" t="n"/>
      <c r="B50" s="394" t="n"/>
      <c r="C50" s="246" t="inlineStr">
        <is>
          <t>EE &amp; Family</t>
        </is>
      </c>
      <c r="D50" s="244" t="n">
        <v>0</v>
      </c>
      <c r="E50" s="396" t="n">
        <v>1556.37</v>
      </c>
      <c r="F50" s="400">
        <f>+E50-G50</f>
        <v/>
      </c>
      <c r="G50" s="400" t="n">
        <v>401.59</v>
      </c>
      <c r="AR50" s="16" t="n"/>
      <c r="AS50" s="16" t="n"/>
      <c r="AT50" s="16" t="n"/>
      <c r="AU50" s="16" t="n"/>
      <c r="AV50" s="16" t="n"/>
      <c r="AW50" s="16" t="n"/>
      <c r="AX50" s="16" t="n"/>
      <c r="AY50" s="16" t="n"/>
      <c r="AZ50" s="16" t="n"/>
      <c r="BA50" s="16" t="n"/>
      <c r="BB50" s="16" t="n"/>
      <c r="BC50" s="16" t="n"/>
      <c r="BD50" s="16" t="n"/>
      <c r="BE50" s="16" t="n"/>
      <c r="BF50" s="16" t="n"/>
      <c r="BG50" s="16" t="n"/>
      <c r="BH50" s="16" t="n"/>
      <c r="BI50" s="16" t="n"/>
      <c r="BJ50" s="16" t="n"/>
      <c r="BK50" s="16" t="n"/>
      <c r="BL50" s="16" t="n"/>
      <c r="BM50" s="16" t="n"/>
      <c r="BN50" s="16" t="n"/>
      <c r="BO50" s="16" t="n"/>
      <c r="BP50" s="16" t="n"/>
      <c r="BQ50" s="16" t="n"/>
      <c r="BR50" s="16" t="n"/>
      <c r="BS50" s="16" t="n"/>
      <c r="BT50" s="16" t="n"/>
      <c r="BU50" s="16" t="n"/>
      <c r="BV50" s="16" t="n"/>
      <c r="BW50" s="16" t="n"/>
      <c r="BX50" s="16" t="n"/>
      <c r="BY50" s="16" t="n"/>
      <c r="BZ50" s="16" t="n"/>
      <c r="CA50" s="16" t="n"/>
      <c r="CB50" s="16" t="n"/>
      <c r="CC50" s="16" t="n"/>
      <c r="CD50" s="16" t="n"/>
      <c r="CE50" s="16" t="n"/>
      <c r="CF50" s="16" t="n"/>
      <c r="CG50" s="16" t="n"/>
      <c r="CH50" s="16" t="n"/>
      <c r="CI50" s="16" t="n"/>
      <c r="CJ50" s="16" t="n"/>
      <c r="CK50" s="16" t="n"/>
      <c r="CL50" s="16" t="n"/>
      <c r="CM50" s="16" t="n"/>
      <c r="CN50" s="16" t="n"/>
      <c r="CO50" s="16" t="n"/>
      <c r="CP50" s="16" t="n"/>
      <c r="CQ50" s="16" t="n"/>
      <c r="CR50" s="16" t="n"/>
      <c r="CS50" s="244" t="n">
        <v>0</v>
      </c>
      <c r="CT50" s="244" t="n">
        <v>0</v>
      </c>
      <c r="CU50" s="244" t="n">
        <v>0</v>
      </c>
      <c r="CV50" s="244" t="n">
        <v>0</v>
      </c>
      <c r="CW50" s="244" t="n">
        <v>0</v>
      </c>
    </row>
    <row r="51">
      <c r="A51" s="22" t="n"/>
      <c r="B51" s="394" t="n"/>
      <c r="C51" s="69" t="inlineStr">
        <is>
          <t>Estimated Monthly Premium</t>
        </is>
      </c>
      <c r="D51" s="94">
        <f>SUM(D47:D50)</f>
        <v/>
      </c>
      <c r="E51" s="401">
        <f>SUMPRODUCT(E47:E50,$D47:$D50)</f>
        <v/>
      </c>
      <c r="F51" s="401">
        <f>SUMPRODUCT(F47:F50,$D47:$D50)</f>
        <v/>
      </c>
      <c r="G51" s="401">
        <f>SUMPRODUCT(G47:G50,$D47:$D50)</f>
        <v/>
      </c>
      <c r="AR51" s="16" t="n"/>
      <c r="AS51" s="16" t="n"/>
      <c r="AT51" s="16" t="n"/>
      <c r="AU51" s="16" t="n"/>
      <c r="AV51" s="16" t="n"/>
      <c r="AW51" s="16" t="n"/>
      <c r="AX51" s="16" t="n"/>
      <c r="AY51" s="16" t="n"/>
      <c r="AZ51" s="16" t="n"/>
      <c r="BA51" s="16" t="n"/>
      <c r="BB51" s="16" t="n"/>
      <c r="BC51" s="16" t="n"/>
      <c r="BD51" s="16" t="n"/>
      <c r="BE51" s="16" t="n"/>
      <c r="BF51" s="16" t="n"/>
      <c r="BG51" s="16" t="n"/>
      <c r="BH51" s="16" t="n"/>
      <c r="BI51" s="16" t="n"/>
      <c r="BJ51" s="16" t="n"/>
      <c r="BK51" s="16" t="n"/>
      <c r="BL51" s="16" t="n"/>
      <c r="BM51" s="16" t="n"/>
      <c r="BN51" s="16" t="n"/>
      <c r="BO51" s="16" t="n"/>
      <c r="BP51" s="16" t="n"/>
      <c r="BQ51" s="16" t="n"/>
      <c r="BR51" s="16" t="n"/>
      <c r="BS51" s="16" t="n"/>
      <c r="BT51" s="16" t="n"/>
      <c r="BU51" s="16" t="n"/>
      <c r="BV51" s="16" t="n"/>
      <c r="BW51" s="16" t="n"/>
      <c r="BX51" s="16" t="n"/>
      <c r="BY51" s="16" t="n"/>
      <c r="BZ51" s="16" t="n"/>
      <c r="CA51" s="16" t="n"/>
      <c r="CB51" s="16" t="n"/>
      <c r="CC51" s="16" t="n"/>
      <c r="CD51" s="16" t="n"/>
      <c r="CE51" s="16" t="n"/>
      <c r="CF51" s="16" t="n"/>
      <c r="CG51" s="16" t="n"/>
      <c r="CH51" s="16" t="n"/>
      <c r="CI51" s="16" t="n"/>
      <c r="CJ51" s="16" t="n"/>
      <c r="CK51" s="16" t="n"/>
      <c r="CL51" s="16" t="n"/>
      <c r="CM51" s="16" t="n"/>
      <c r="CN51" s="16" t="n"/>
      <c r="CO51" s="16" t="n"/>
      <c r="CP51" s="16" t="n"/>
      <c r="CQ51" s="16" t="n"/>
      <c r="CR51" s="16" t="n"/>
      <c r="CS51" s="94">
        <f>SUM(CS47:CS50)</f>
        <v/>
      </c>
      <c r="CT51" s="94">
        <f>SUM(CT47:CT50)</f>
        <v/>
      </c>
      <c r="CU51" s="94">
        <f>SUM(CU47:CU50)</f>
        <v/>
      </c>
      <c r="CV51" s="94">
        <f>SUM(CV47:CV50)</f>
        <v/>
      </c>
      <c r="CW51" s="94">
        <f>SUM(CW47:CW50)</f>
        <v/>
      </c>
    </row>
    <row r="52">
      <c r="A52" s="20" t="n"/>
      <c r="B52" s="398" t="n"/>
      <c r="C52" s="12" t="n"/>
      <c r="D52" s="16" t="n"/>
      <c r="E52" s="403" t="n"/>
      <c r="F52" s="403" t="n"/>
      <c r="G52" s="403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</row>
    <row r="53">
      <c r="A53" s="48" t="inlineStr">
        <is>
          <t>Total Medical Monthly</t>
        </is>
      </c>
      <c r="B53" s="432" t="n"/>
      <c r="C53" s="50" t="inlineStr">
        <is>
          <t>Total Medical Employees</t>
        </is>
      </c>
      <c r="D53" s="51">
        <f>+D7+D13+D19+D25+D32+D38+D45+D51</f>
        <v/>
      </c>
      <c r="E53" s="472">
        <f>+E7+E13+E19+E25+E32+E38+E45+E51</f>
        <v/>
      </c>
      <c r="F53" s="472">
        <f>+F7+F13+F19+F25+F32+F38+F45+F51</f>
        <v/>
      </c>
      <c r="G53" s="472">
        <f>+G7+G13+G19+G25+G32+G38+G45+G51</f>
        <v/>
      </c>
      <c r="AR53" s="51">
        <f>+AR7+AR13+AR19+AR25</f>
        <v/>
      </c>
      <c r="AS53" s="51">
        <f>+AS7+AS13+AS19+AS25</f>
        <v/>
      </c>
      <c r="AT53" s="51">
        <f>+AT7+AT13+AT19+AT25</f>
        <v/>
      </c>
      <c r="AU53" s="51">
        <f>+AU7+AU13+AU19+AU25</f>
        <v/>
      </c>
      <c r="AV53" s="51">
        <f>+AV7+AV13+AV19+AV25</f>
        <v/>
      </c>
      <c r="AW53" s="51">
        <f>+AW7+AW13+AW19+AW25</f>
        <v/>
      </c>
      <c r="AX53" s="51">
        <f>+AX7+AX13+AX19+AX25</f>
        <v/>
      </c>
      <c r="AY53" s="51">
        <f>+AY7+AY13+AY19+AY25</f>
        <v/>
      </c>
      <c r="AZ53" s="51">
        <f>+AZ7+AZ13+AZ19+AZ25</f>
        <v/>
      </c>
      <c r="BA53" s="51">
        <f>+BA7+BA13+BA19+BA25</f>
        <v/>
      </c>
      <c r="BB53" s="51">
        <f>+BB7+BB13+BB19+BB25</f>
        <v/>
      </c>
      <c r="BC53" s="51">
        <f>+BC7+BC13+BC19+BC25</f>
        <v/>
      </c>
      <c r="BD53" s="51">
        <f>+BD7+BD13+BD19+BD25</f>
        <v/>
      </c>
      <c r="BE53" s="51">
        <f>+BE7+BE13+BE19+BE25</f>
        <v/>
      </c>
      <c r="BF53" s="51">
        <f>+BF7+BF13+BF19+BF25</f>
        <v/>
      </c>
      <c r="BG53" s="51">
        <f>+BG7+BG13+BG19+BG25</f>
        <v/>
      </c>
      <c r="BH53" s="51">
        <f>+BH7+BH13+BH19+BH25</f>
        <v/>
      </c>
      <c r="BI53" s="51">
        <f>+BI7+BI13+BI19+BI25</f>
        <v/>
      </c>
      <c r="BJ53" s="51">
        <f>+BJ7+BJ13+BJ19+BJ25</f>
        <v/>
      </c>
      <c r="BK53" s="51">
        <f>+BK7+BK13+BK19+BK25</f>
        <v/>
      </c>
      <c r="BL53" s="51">
        <f>+BL7+BL13+BL19+BL25</f>
        <v/>
      </c>
      <c r="BM53" s="51">
        <f>+BM7+BM13+BM19+BM25</f>
        <v/>
      </c>
      <c r="BN53" s="51">
        <f>+BN7+BN13+BN19+BN25</f>
        <v/>
      </c>
      <c r="BO53" s="51">
        <f>+BO7+BO13+BO19+BO25</f>
        <v/>
      </c>
      <c r="BP53" s="51">
        <f>+BP7+BP13+BP19+BP25</f>
        <v/>
      </c>
      <c r="BQ53" s="51">
        <f>+BQ7+BQ13+BQ19+BQ25</f>
        <v/>
      </c>
      <c r="BR53" s="51">
        <f>+BR7+BR13+BR19+BR25</f>
        <v/>
      </c>
      <c r="BS53" s="51">
        <f>+BS7+BS13+BS19+BS25</f>
        <v/>
      </c>
      <c r="BT53" s="51">
        <f>+BT7+BT13+BT19+BT25</f>
        <v/>
      </c>
      <c r="BU53" s="51">
        <f>+BU7+BU13+BU19+BU25</f>
        <v/>
      </c>
      <c r="BV53" s="51">
        <f>+BV7+BV13+BV19+BV25</f>
        <v/>
      </c>
      <c r="BW53" s="51">
        <f>+BW7+BW13+BW19+BW25</f>
        <v/>
      </c>
      <c r="BX53" s="51">
        <f>+BX7+BX13+BX19+BX25</f>
        <v/>
      </c>
      <c r="BY53" s="51">
        <f>+BY7+BY13+BY19+BY25+BY32+BY38</f>
        <v/>
      </c>
      <c r="BZ53" s="51">
        <f>+BZ7+BZ13+BZ19+BZ25+BZ32+BZ38</f>
        <v/>
      </c>
      <c r="CA53" s="51">
        <f>+CA7+CA13+CA19+CA25+CA32+CA38</f>
        <v/>
      </c>
      <c r="CB53" s="51">
        <f>+CB7+CB13+CB19+CB25+CB32+CB38</f>
        <v/>
      </c>
      <c r="CC53" s="51">
        <f>+CC7+CC13+CC19+CC25+CC32+CC38</f>
        <v/>
      </c>
      <c r="CD53" s="51">
        <f>+CD7+CD13+CD19+CD25+CD32+CD38</f>
        <v/>
      </c>
      <c r="CE53" s="51">
        <f>+CE7+CE13+CE19+CE25+CE32+CE38</f>
        <v/>
      </c>
      <c r="CF53" s="51">
        <f>+CF7+CF13+CF19+CF25+CF32+CF38</f>
        <v/>
      </c>
      <c r="CG53" s="51">
        <f>+CG7+CG13+CG19+CG25+CG32+CG38</f>
        <v/>
      </c>
      <c r="CH53" s="51">
        <f>+CH7+CH13+CH19+CH25+CH32+CH38</f>
        <v/>
      </c>
      <c r="CI53" s="51">
        <f>+CI7+CI13+CI19+CI25+CI32+CI38</f>
        <v/>
      </c>
      <c r="CJ53" s="51">
        <f>+CJ7+CJ13+CJ19+CJ25+CJ32+CJ38</f>
        <v/>
      </c>
      <c r="CK53" s="51">
        <f>+CK7+CK13+CK19+CK25+CK32+CK38</f>
        <v/>
      </c>
      <c r="CL53" s="51">
        <f>+CL7+CL13+CL19+CL25+CL32+CL38</f>
        <v/>
      </c>
      <c r="CM53" s="51">
        <f>+CM7+CM13+CM19+CM25+CM32+CM38</f>
        <v/>
      </c>
      <c r="CN53" s="51">
        <f>+CN7+CN13+CN19+CN25+CN32+CN38</f>
        <v/>
      </c>
      <c r="CO53" s="51">
        <f>+CO7+CO13+CO19+CO25+CO32+CO38</f>
        <v/>
      </c>
      <c r="CP53" s="51">
        <f>+CP7+CP13+CP19+CP25+CP32+CP38</f>
        <v/>
      </c>
      <c r="CQ53" s="51">
        <f>+CQ7+CQ13+CQ19+CQ25+CQ32+CQ38</f>
        <v/>
      </c>
      <c r="CR53" s="51" t="n">
        <v>1060</v>
      </c>
      <c r="CS53" s="51">
        <f>+CS7+CS13+CS19+CS25+CS32+CS38+CS45+CS51</f>
        <v/>
      </c>
      <c r="CT53" s="51">
        <f>+CT7+CT13+CT19+CT25+CT32+CT38+CT45+CT51</f>
        <v/>
      </c>
      <c r="CU53" s="51">
        <f>+CU7+CU13+CU19+CU25+CU32+CU38+CU45+CU51</f>
        <v/>
      </c>
      <c r="CV53" s="51">
        <f>+CV7+CV13+CV19+CV25+CV32+CV38+CV45+CV51</f>
        <v/>
      </c>
      <c r="CW53" s="51">
        <f>+CW7+CW13+CW19+CW25+CW32+CW38+CW45+CW51</f>
        <v/>
      </c>
    </row>
    <row r="54">
      <c r="A54" s="48" t="inlineStr">
        <is>
          <t>Total Medical Annual</t>
        </is>
      </c>
      <c r="B54" s="50" t="n"/>
      <c r="C54" s="96" t="n"/>
      <c r="D54" s="96" t="n"/>
      <c r="E54" s="448">
        <f>E53*12</f>
        <v/>
      </c>
      <c r="F54" s="448">
        <f>F53*12</f>
        <v/>
      </c>
      <c r="G54" s="448">
        <f>G53*12</f>
        <v/>
      </c>
      <c r="BC54" s="282" t="n"/>
      <c r="BD54" s="96" t="n"/>
      <c r="BE54" s="96" t="n"/>
      <c r="BF54" s="96" t="n"/>
      <c r="BG54" s="96" t="n"/>
      <c r="BH54" s="96" t="n"/>
      <c r="BI54" s="96" t="n"/>
      <c r="BJ54" s="96" t="n"/>
      <c r="BK54" s="96" t="n"/>
      <c r="BL54" s="96" t="n"/>
      <c r="BM54" s="96" t="n"/>
      <c r="BN54" s="96" t="n"/>
      <c r="BO54" s="96" t="n"/>
      <c r="BP54" s="96" t="n"/>
      <c r="BQ54" s="96" t="n"/>
      <c r="BR54" s="96" t="n"/>
      <c r="BS54" s="96" t="n"/>
      <c r="BT54" s="96" t="n"/>
      <c r="BU54" s="96" t="n"/>
      <c r="BV54" s="96" t="n"/>
      <c r="BW54" s="96" t="n"/>
      <c r="BX54" s="96" t="n"/>
      <c r="BY54" s="96" t="n"/>
      <c r="BZ54" s="96" t="n"/>
      <c r="CA54" s="96" t="n"/>
      <c r="CB54" s="96" t="n"/>
      <c r="CC54" s="96" t="n"/>
      <c r="CD54" s="96" t="n"/>
      <c r="CE54" s="96" t="n"/>
      <c r="CF54" s="96" t="n"/>
      <c r="CG54" s="96" t="n"/>
      <c r="CH54" s="96" t="n"/>
      <c r="CI54" s="96" t="n"/>
      <c r="CJ54" s="96" t="n"/>
      <c r="CK54" s="96" t="n"/>
      <c r="CL54" s="96" t="n"/>
      <c r="CM54" s="96" t="n"/>
      <c r="CN54" s="96" t="n"/>
      <c r="CO54" s="96" t="n"/>
      <c r="CP54" s="96" t="n"/>
      <c r="CQ54" s="96" t="n"/>
      <c r="CR54" s="96" t="n"/>
      <c r="CS54" s="96" t="n"/>
      <c r="CT54" s="96" t="n"/>
      <c r="CU54" s="96" t="n"/>
      <c r="CV54" s="96" t="n"/>
      <c r="CW54" s="96" t="n"/>
    </row>
    <row r="55">
      <c r="A55" s="52" t="n"/>
      <c r="B55" s="184" t="n"/>
      <c r="C55" s="282" t="n"/>
      <c r="D55" s="282" t="n"/>
      <c r="E55" s="450" t="n"/>
      <c r="F55" s="450" t="n"/>
      <c r="G55" s="450" t="n"/>
      <c r="AT55" s="282" t="n"/>
      <c r="AU55" s="282" t="n"/>
      <c r="AV55" s="282" t="n"/>
      <c r="AW55" s="282" t="n"/>
      <c r="AX55" s="282" t="n"/>
      <c r="AY55" s="282" t="n"/>
      <c r="AZ55" s="282" t="n"/>
      <c r="BA55" s="282" t="n"/>
      <c r="BB55" s="282" t="n"/>
      <c r="BC55" s="282" t="n"/>
      <c r="BD55" s="282" t="n"/>
      <c r="BE55" s="282" t="n"/>
      <c r="BF55" s="282" t="n"/>
      <c r="BG55" s="282" t="n"/>
      <c r="BH55" s="282" t="n"/>
      <c r="BI55" s="282" t="n"/>
      <c r="BJ55" s="282" t="n"/>
      <c r="BK55" s="282" t="n"/>
      <c r="BL55" s="282" t="n"/>
      <c r="BM55" s="282" t="n"/>
      <c r="BN55" s="282" t="n"/>
      <c r="BO55" s="282" t="n"/>
      <c r="BP55" s="282" t="n"/>
      <c r="BQ55" s="282" t="n"/>
      <c r="BR55" s="282" t="n"/>
      <c r="BS55" s="282" t="n"/>
      <c r="BT55" s="282" t="n"/>
      <c r="BU55" s="282" t="n"/>
      <c r="BV55" s="282" t="n"/>
      <c r="BW55" s="282" t="n"/>
      <c r="BX55" s="282" t="n"/>
      <c r="BY55" s="282" t="n"/>
      <c r="BZ55" s="282" t="n"/>
      <c r="CA55" s="282" t="n"/>
      <c r="CB55" s="282" t="n"/>
      <c r="CC55" s="282" t="n"/>
      <c r="CD55" s="282" t="n"/>
      <c r="CE55" s="282" t="n"/>
      <c r="CF55" s="282" t="n"/>
      <c r="CG55" s="282" t="n"/>
      <c r="CH55" s="282" t="n"/>
      <c r="CI55" s="282" t="n"/>
      <c r="CJ55" s="282" t="n"/>
      <c r="CK55" s="282" t="n"/>
      <c r="CL55" s="282" t="n"/>
      <c r="CM55" s="282" t="n"/>
      <c r="CN55" s="282" t="n"/>
      <c r="CO55" s="282" t="n"/>
      <c r="CP55" s="282" t="n"/>
      <c r="CQ55" s="282" t="n"/>
      <c r="CR55" s="282" t="n"/>
      <c r="CS55" s="282" t="n"/>
      <c r="CT55" s="282" t="n"/>
      <c r="CU55" s="282" t="n"/>
      <c r="CV55" s="282" t="n"/>
      <c r="CW55" s="282" t="n"/>
    </row>
    <row r="56">
      <c r="A56" s="195" t="inlineStr">
        <is>
          <t>Assumes contributions of FT employees. Does not account for difference in contribution for PT or C-Suite employees.</t>
        </is>
      </c>
      <c r="B56" s="451" t="n"/>
      <c r="C56" s="19" t="n"/>
      <c r="D56" s="315" t="n"/>
      <c r="E56" s="397" t="n"/>
      <c r="F56" s="397" t="n"/>
      <c r="G56" s="397" t="n"/>
      <c r="AT56" s="315" t="n"/>
      <c r="AU56" s="315" t="n"/>
      <c r="AV56" s="315" t="n"/>
      <c r="AW56" s="315" t="n"/>
      <c r="AX56" s="315" t="n"/>
      <c r="AY56" s="315" t="n"/>
      <c r="AZ56" s="315" t="n"/>
      <c r="BA56" s="315" t="n"/>
      <c r="BB56" s="315" t="n"/>
      <c r="BC56" s="315" t="n"/>
      <c r="BD56" s="315" t="n"/>
      <c r="BE56" s="315" t="n"/>
      <c r="BF56" s="315" t="n"/>
      <c r="BG56" s="315" t="n"/>
      <c r="BH56" s="315" t="n"/>
      <c r="BI56" s="315" t="n"/>
      <c r="BJ56" s="315" t="n"/>
      <c r="BK56" s="315" t="n"/>
      <c r="BL56" s="315" t="n"/>
      <c r="BM56" s="315" t="n"/>
      <c r="BN56" s="315" t="n"/>
      <c r="BO56" s="315" t="n"/>
      <c r="BP56" s="315" t="n"/>
      <c r="BQ56" s="315" t="n"/>
      <c r="BR56" s="315" t="n"/>
      <c r="BS56" s="315" t="n"/>
      <c r="BT56" s="315" t="n"/>
      <c r="BU56" s="315" t="n"/>
      <c r="BV56" s="315" t="n"/>
      <c r="BW56" s="315" t="n"/>
      <c r="BX56" s="315" t="n"/>
      <c r="BY56" s="315" t="n"/>
      <c r="BZ56" s="315" t="n"/>
      <c r="CA56" s="315" t="n"/>
      <c r="CB56" s="315" t="n"/>
      <c r="CC56" s="315" t="n"/>
      <c r="CD56" s="315" t="n"/>
      <c r="CE56" s="315" t="n"/>
      <c r="CF56" s="315" t="n"/>
      <c r="CG56" s="315" t="n"/>
      <c r="CH56" s="315" t="n"/>
      <c r="CI56" s="315" t="n"/>
      <c r="CJ56" s="315" t="n"/>
      <c r="CK56" s="315" t="n"/>
      <c r="CL56" s="315" t="n"/>
      <c r="CM56" s="315" t="n"/>
      <c r="CN56" s="315" t="n"/>
      <c r="CO56" s="315" t="n"/>
      <c r="CP56" s="315" t="n"/>
      <c r="CQ56" s="315" t="n"/>
      <c r="CR56" s="315" t="n"/>
      <c r="CS56" s="315" t="n"/>
      <c r="CT56" s="315" t="n"/>
      <c r="CU56" s="315" t="n"/>
      <c r="CV56" s="315" t="n"/>
      <c r="CW56" s="315" t="n"/>
    </row>
  </sheetData>
  <pageMargins left="0.7" right="0.7" top="0.75" bottom="0.75" header="0.3" footer="0.3"/>
  <pageSetup orientation="portrait" scale="57" horizontalDpi="4294967293"/>
</worksheet>
</file>

<file path=xl/worksheets/sheet5.xml><?xml version="1.0" encoding="utf-8"?>
<worksheet xmlns="http://schemas.openxmlformats.org/spreadsheetml/2006/main">
  <sheetPr codeName="Sheet4">
    <tabColor rgb="FF00B050"/>
    <outlinePr summaryBelow="1" summaryRight="1"/>
    <pageSetUpPr/>
  </sheetPr>
  <dimension ref="A1:CV201"/>
  <sheetViews>
    <sheetView view="pageBreakPreview" zoomScale="70" zoomScaleNormal="70" zoomScaleSheetLayoutView="70" workbookViewId="0">
      <selection activeCell="CU1" sqref="CU1:CV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75" customWidth="1" style="292" min="8" max="8"/>
    <col hidden="1" width="8.25" customWidth="1" style="292" min="9" max="9"/>
    <col hidden="1" width="7.125" customWidth="1" style="9" min="10" max="10"/>
    <col hidden="1" width="7.25" customWidth="1" style="294" min="11" max="43"/>
    <col hidden="1" width="7.25" customWidth="1" style="291" min="44" max="44"/>
    <col hidden="1" width="7.25" customWidth="1" style="294" min="45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73"/>
    <col width="7.25" customWidth="1" style="294" min="74" max="74"/>
    <col width="8.625" customWidth="1" style="294" min="75" max="75"/>
    <col width="7.25" customWidth="1" style="294" min="76" max="95"/>
    <col width="7.25" customWidth="1" style="294" min="96" max="96"/>
    <col width="7.25" customWidth="1" style="294" min="97" max="100"/>
    <col width="9" customWidth="1" style="291" min="10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</row>
    <row r="2" ht="13.15" customFormat="1" customHeight="1" s="82">
      <c r="A2" s="76" t="inlineStr">
        <is>
          <t>Alvarado Hospital Medical Center - Client ID H3310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</row>
    <row r="3" ht="13.15" customFormat="1" customHeight="1" s="315">
      <c r="A3" s="64" t="inlineStr">
        <is>
          <t>PRIME Non-Union 2020 D1 UNIFIED EPO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669.24</v>
      </c>
      <c r="F3" s="396">
        <f>+E3-G3</f>
        <v/>
      </c>
      <c r="G3" s="396" t="n">
        <v>0</v>
      </c>
      <c r="H3" s="315">
        <f>+"Total:"&amp;TEXT(E3/I3-1,"0.00%")&amp;"/ EE:"&amp;TEXT(G3/J3-1,"0.00%")</f>
        <v/>
      </c>
      <c r="I3" s="397">
        <f>+[2]Alvarado!E3</f>
        <v/>
      </c>
      <c r="J3" s="397">
        <f>+[2]Alvarado!G3</f>
        <v/>
      </c>
      <c r="K3" s="244" t="n">
        <v>228</v>
      </c>
      <c r="L3" s="244" t="n">
        <v>224</v>
      </c>
      <c r="M3" s="244" t="n">
        <v>220</v>
      </c>
      <c r="N3" s="244" t="n">
        <v>217</v>
      </c>
      <c r="O3" s="244" t="n">
        <v>218</v>
      </c>
      <c r="P3" s="244" t="n">
        <v>223</v>
      </c>
      <c r="Q3" s="244" t="n">
        <v>219</v>
      </c>
      <c r="R3" s="244" t="n">
        <v>224</v>
      </c>
      <c r="S3" s="244" t="n">
        <v>225</v>
      </c>
      <c r="T3" s="244" t="n">
        <v>224</v>
      </c>
      <c r="U3" s="244" t="n">
        <v>214</v>
      </c>
      <c r="V3" s="244" t="n">
        <v>210</v>
      </c>
      <c r="W3" s="244" t="n">
        <v>219</v>
      </c>
      <c r="X3" s="244" t="n">
        <v>213</v>
      </c>
      <c r="Y3" s="244" t="n">
        <v>213</v>
      </c>
      <c r="Z3" s="244" t="n">
        <v>215</v>
      </c>
      <c r="AA3" s="244" t="n">
        <v>216</v>
      </c>
      <c r="AB3" s="244" t="n">
        <v>212</v>
      </c>
      <c r="AC3" s="244" t="n">
        <v>216</v>
      </c>
      <c r="AD3" s="244" t="n">
        <v>216</v>
      </c>
      <c r="AE3" s="244" t="n">
        <v>219</v>
      </c>
      <c r="AF3" s="244" t="n">
        <v>212</v>
      </c>
      <c r="AG3" s="244" t="n">
        <v>216</v>
      </c>
      <c r="AH3" s="244" t="n">
        <v>217</v>
      </c>
      <c r="AI3" s="244" t="n">
        <v>255</v>
      </c>
      <c r="AJ3" s="244" t="n">
        <v>245</v>
      </c>
      <c r="AK3" s="244" t="n">
        <v>241</v>
      </c>
      <c r="AL3" s="244" t="n">
        <v>248</v>
      </c>
      <c r="AM3" s="244" t="n">
        <v>251</v>
      </c>
      <c r="AN3" s="244" t="n">
        <v>170</v>
      </c>
      <c r="AO3" s="244" t="n">
        <v>165</v>
      </c>
      <c r="AP3" s="244" t="n">
        <v>160</v>
      </c>
      <c r="AQ3" s="244" t="n">
        <v>162</v>
      </c>
      <c r="AR3" s="244" t="n">
        <v>164</v>
      </c>
      <c r="AS3" s="244" t="n">
        <v>165</v>
      </c>
      <c r="AT3" s="244" t="n">
        <v>162</v>
      </c>
      <c r="AU3" s="244" t="n">
        <v>173</v>
      </c>
      <c r="AV3" s="244" t="n">
        <v>172</v>
      </c>
      <c r="AW3" s="244" t="n">
        <v>180</v>
      </c>
      <c r="AX3" s="244" t="n">
        <v>178</v>
      </c>
      <c r="AY3" s="244" t="n">
        <v>185</v>
      </c>
      <c r="AZ3" s="244" t="n">
        <v>183</v>
      </c>
      <c r="BA3" s="244" t="n">
        <v>180</v>
      </c>
      <c r="BB3" s="244" t="n">
        <v>173</v>
      </c>
      <c r="BC3" s="244" t="n">
        <v>178</v>
      </c>
      <c r="BD3" s="244" t="n">
        <v>177</v>
      </c>
      <c r="BE3" s="244" t="n">
        <v>172</v>
      </c>
      <c r="BF3" s="244" t="n">
        <v>169</v>
      </c>
      <c r="BG3" s="244" t="n">
        <v>172</v>
      </c>
      <c r="BH3" s="244" t="n">
        <v>169</v>
      </c>
      <c r="BI3" s="244" t="n">
        <v>159</v>
      </c>
      <c r="BJ3" s="244" t="n">
        <v>165</v>
      </c>
      <c r="BK3" s="244" t="n">
        <v>162</v>
      </c>
      <c r="BL3" s="244" t="n">
        <v>162</v>
      </c>
      <c r="BM3" s="244" t="n">
        <v>156</v>
      </c>
      <c r="BN3" s="244" t="n">
        <v>152</v>
      </c>
      <c r="BO3" s="244" t="n">
        <v>151</v>
      </c>
      <c r="BP3" s="244" t="n">
        <v>152</v>
      </c>
      <c r="BQ3" s="244" t="n">
        <v>153</v>
      </c>
      <c r="BR3" s="244" t="n">
        <v>58</v>
      </c>
      <c r="BS3" s="244" t="n">
        <v>163</v>
      </c>
      <c r="BT3" s="244" t="n">
        <v>155</v>
      </c>
      <c r="BU3" s="244" t="n">
        <v>148</v>
      </c>
      <c r="BV3" s="244" t="n">
        <v>152</v>
      </c>
      <c r="BW3" s="244" t="n">
        <v>151</v>
      </c>
      <c r="BX3" s="244" t="n">
        <v>155</v>
      </c>
      <c r="BY3" s="244" t="n">
        <v>156</v>
      </c>
      <c r="BZ3" s="244" t="n">
        <v>161</v>
      </c>
      <c r="CA3" s="244" t="n">
        <v>165</v>
      </c>
      <c r="CB3" s="244" t="n">
        <v>172</v>
      </c>
      <c r="CC3" s="244" t="n">
        <v>175</v>
      </c>
      <c r="CD3" s="244" t="n">
        <v>175</v>
      </c>
      <c r="CE3" s="244" t="n">
        <v>178</v>
      </c>
      <c r="CF3" s="244" t="n">
        <v>3</v>
      </c>
      <c r="CG3" s="244" t="n">
        <v>0</v>
      </c>
      <c r="CH3" s="244" t="n">
        <v>0</v>
      </c>
      <c r="CI3" s="244" t="n">
        <v>0</v>
      </c>
      <c r="CJ3" s="244" t="n">
        <v>0</v>
      </c>
      <c r="CK3" s="244" t="n">
        <v>0</v>
      </c>
      <c r="CL3" s="244" t="n">
        <v>0</v>
      </c>
      <c r="CM3" s="244" t="n">
        <v>0</v>
      </c>
      <c r="CN3" s="244" t="n">
        <v>0</v>
      </c>
      <c r="CO3" s="244" t="n">
        <v>0</v>
      </c>
      <c r="CP3" s="244" t="n">
        <v>0</v>
      </c>
      <c r="CQ3" s="244" t="n">
        <v>0</v>
      </c>
      <c r="CR3" s="323" t="n">
        <v>0</v>
      </c>
      <c r="CS3" s="244" t="n">
        <v>0</v>
      </c>
      <c r="CT3" s="244" t="n">
        <v>0</v>
      </c>
      <c r="CU3" s="244" t="n">
        <v>0</v>
      </c>
      <c r="CV3" s="244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1405.44</v>
      </c>
      <c r="F4" s="396">
        <f>+E4-G4</f>
        <v/>
      </c>
      <c r="G4" s="396" t="n">
        <v>121.28</v>
      </c>
      <c r="H4" s="315">
        <f>+"Total:"&amp;TEXT(E4/I4-1,"0.00%")&amp;"/ EE:"&amp;TEXT(G4/J4-1,"0.00%")</f>
        <v/>
      </c>
      <c r="I4" s="397">
        <f>+[2]Alvarado!E4</f>
        <v/>
      </c>
      <c r="J4" s="397">
        <f>+[2]Alvarado!G4</f>
        <v/>
      </c>
      <c r="K4" s="244" t="n">
        <v>61</v>
      </c>
      <c r="L4" s="244" t="n">
        <v>59</v>
      </c>
      <c r="M4" s="244" t="n">
        <v>60</v>
      </c>
      <c r="N4" s="244" t="n">
        <v>59</v>
      </c>
      <c r="O4" s="244" t="n">
        <v>56</v>
      </c>
      <c r="P4" s="244" t="n">
        <v>56</v>
      </c>
      <c r="Q4" s="244" t="n">
        <v>56</v>
      </c>
      <c r="R4" s="244" t="n">
        <v>59</v>
      </c>
      <c r="S4" s="244" t="n">
        <v>60</v>
      </c>
      <c r="T4" s="244" t="n">
        <v>58</v>
      </c>
      <c r="U4" s="244" t="n">
        <v>55</v>
      </c>
      <c r="V4" s="244" t="n">
        <v>55</v>
      </c>
      <c r="W4" s="244" t="n">
        <v>52</v>
      </c>
      <c r="X4" s="244" t="n">
        <v>51</v>
      </c>
      <c r="Y4" s="244" t="n">
        <v>51</v>
      </c>
      <c r="Z4" s="244" t="n">
        <v>51</v>
      </c>
      <c r="AA4" s="244" t="n">
        <v>51</v>
      </c>
      <c r="AB4" s="244" t="n">
        <v>48</v>
      </c>
      <c r="AC4" s="244" t="n">
        <v>48</v>
      </c>
      <c r="AD4" s="244" t="n">
        <v>48</v>
      </c>
      <c r="AE4" s="244" t="n">
        <v>47</v>
      </c>
      <c r="AF4" s="244" t="n">
        <v>48</v>
      </c>
      <c r="AG4" s="244" t="n">
        <v>47</v>
      </c>
      <c r="AH4" s="244" t="n">
        <v>47</v>
      </c>
      <c r="AI4" s="244" t="n">
        <v>51</v>
      </c>
      <c r="AJ4" s="244" t="n">
        <v>49</v>
      </c>
      <c r="AK4" s="244" t="n">
        <v>47</v>
      </c>
      <c r="AL4" s="244" t="n">
        <v>46</v>
      </c>
      <c r="AM4" s="244" t="n">
        <v>47</v>
      </c>
      <c r="AN4" s="244" t="n">
        <v>35</v>
      </c>
      <c r="AO4" s="244" t="n">
        <v>36</v>
      </c>
      <c r="AP4" s="244" t="n">
        <v>35</v>
      </c>
      <c r="AQ4" s="244" t="n">
        <v>37</v>
      </c>
      <c r="AR4" s="244" t="n">
        <v>38</v>
      </c>
      <c r="AS4" s="244" t="n">
        <v>36</v>
      </c>
      <c r="AT4" s="244" t="n">
        <v>37</v>
      </c>
      <c r="AU4" s="244" t="n">
        <v>35</v>
      </c>
      <c r="AV4" s="244" t="n">
        <v>37</v>
      </c>
      <c r="AW4" s="244" t="n">
        <v>36</v>
      </c>
      <c r="AX4" s="244" t="n">
        <v>36</v>
      </c>
      <c r="AY4" s="244" t="n">
        <v>37</v>
      </c>
      <c r="AZ4" s="244" t="n">
        <v>38</v>
      </c>
      <c r="BA4" s="244" t="n">
        <v>39</v>
      </c>
      <c r="BB4" s="244" t="n">
        <v>37</v>
      </c>
      <c r="BC4" s="244" t="n">
        <v>39</v>
      </c>
      <c r="BD4" s="244" t="n">
        <v>39</v>
      </c>
      <c r="BE4" s="244" t="n">
        <v>37</v>
      </c>
      <c r="BF4" s="244" t="n">
        <v>36</v>
      </c>
      <c r="BG4" s="244" t="n">
        <v>39</v>
      </c>
      <c r="BH4" s="244" t="n">
        <v>40</v>
      </c>
      <c r="BI4" s="244" t="n">
        <v>38</v>
      </c>
      <c r="BJ4" s="244" t="n">
        <v>38</v>
      </c>
      <c r="BK4" s="244" t="n">
        <v>37</v>
      </c>
      <c r="BL4" s="244" t="n">
        <v>39</v>
      </c>
      <c r="BM4" s="244" t="n">
        <v>37</v>
      </c>
      <c r="BN4" s="244" t="n">
        <v>37</v>
      </c>
      <c r="BO4" s="244" t="n">
        <v>37</v>
      </c>
      <c r="BP4" s="244" t="n">
        <v>37</v>
      </c>
      <c r="BQ4" s="244" t="n">
        <v>37</v>
      </c>
      <c r="BR4" s="244" t="n">
        <v>8</v>
      </c>
      <c r="BS4" s="244" t="n">
        <v>36</v>
      </c>
      <c r="BT4" s="244" t="n">
        <v>37</v>
      </c>
      <c r="BU4" s="244" t="n">
        <v>38</v>
      </c>
      <c r="BV4" s="244" t="n">
        <v>37</v>
      </c>
      <c r="BW4" s="244" t="n">
        <v>37</v>
      </c>
      <c r="BX4" s="244" t="n">
        <v>38</v>
      </c>
      <c r="BY4" s="244" t="n">
        <v>36</v>
      </c>
      <c r="BZ4" s="244" t="n">
        <v>37</v>
      </c>
      <c r="CA4" s="244" t="n">
        <v>35</v>
      </c>
      <c r="CB4" s="244" t="n">
        <v>35</v>
      </c>
      <c r="CC4" s="244" t="n">
        <v>36</v>
      </c>
      <c r="CD4" s="244" t="n">
        <v>35</v>
      </c>
      <c r="CE4" s="244" t="n">
        <v>35</v>
      </c>
      <c r="CF4" s="244" t="n">
        <v>0</v>
      </c>
      <c r="CG4" s="244" t="n">
        <v>0</v>
      </c>
      <c r="CH4" s="244" t="n">
        <v>0</v>
      </c>
      <c r="CI4" s="244" t="n">
        <v>0</v>
      </c>
      <c r="CJ4" s="244" t="n">
        <v>0</v>
      </c>
      <c r="CK4" s="244" t="n">
        <v>0</v>
      </c>
      <c r="CL4" s="244" t="n">
        <v>0</v>
      </c>
      <c r="CM4" s="244" t="n">
        <v>0</v>
      </c>
      <c r="CN4" s="244" t="n">
        <v>0</v>
      </c>
      <c r="CO4" s="244" t="n">
        <v>0</v>
      </c>
      <c r="CP4" s="244" t="n">
        <v>0</v>
      </c>
      <c r="CQ4" s="244" t="n">
        <v>0</v>
      </c>
      <c r="CR4" s="323" t="n">
        <v>0</v>
      </c>
      <c r="CS4" s="244" t="n">
        <v>0</v>
      </c>
      <c r="CT4" s="244" t="n">
        <v>0</v>
      </c>
      <c r="CU4" s="244" t="n">
        <v>0</v>
      </c>
      <c r="CV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1264.9</v>
      </c>
      <c r="F5" s="396">
        <f>+E5-G5</f>
        <v/>
      </c>
      <c r="G5" s="396" t="n">
        <v>99.23</v>
      </c>
      <c r="H5" s="315">
        <f>+"Total:"&amp;TEXT(E5/I5-1,"0.00%")&amp;"/ EE:"&amp;TEXT(G5/J5-1,"0.00%")</f>
        <v/>
      </c>
      <c r="I5" s="397">
        <f>+[2]Alvarado!E5</f>
        <v/>
      </c>
      <c r="J5" s="397">
        <f>+[2]Alvarado!G5</f>
        <v/>
      </c>
      <c r="K5" s="244" t="n">
        <v>77</v>
      </c>
      <c r="L5" s="244" t="n">
        <v>81</v>
      </c>
      <c r="M5" s="244" t="n">
        <v>77</v>
      </c>
      <c r="N5" s="244" t="n">
        <v>78</v>
      </c>
      <c r="O5" s="244" t="n">
        <v>77</v>
      </c>
      <c r="P5" s="244" t="n">
        <v>74</v>
      </c>
      <c r="Q5" s="244" t="n">
        <v>74</v>
      </c>
      <c r="R5" s="244" t="n">
        <v>72</v>
      </c>
      <c r="S5" s="244" t="n">
        <v>72</v>
      </c>
      <c r="T5" s="244" t="n">
        <v>67</v>
      </c>
      <c r="U5" s="244" t="n">
        <v>67</v>
      </c>
      <c r="V5" s="244" t="n">
        <v>66</v>
      </c>
      <c r="W5" s="244" t="n">
        <v>60</v>
      </c>
      <c r="X5" s="244" t="n">
        <v>60</v>
      </c>
      <c r="Y5" s="244" t="n">
        <v>61</v>
      </c>
      <c r="Z5" s="244" t="n">
        <v>59</v>
      </c>
      <c r="AA5" s="244" t="n">
        <v>58</v>
      </c>
      <c r="AB5" s="244" t="n">
        <v>60</v>
      </c>
      <c r="AC5" s="244" t="n">
        <v>58</v>
      </c>
      <c r="AD5" s="244" t="n">
        <v>57</v>
      </c>
      <c r="AE5" s="244" t="n">
        <v>57</v>
      </c>
      <c r="AF5" s="244" t="n">
        <v>57</v>
      </c>
      <c r="AG5" s="244" t="n">
        <v>60</v>
      </c>
      <c r="AH5" s="244" t="n">
        <v>62</v>
      </c>
      <c r="AI5" s="244" t="n">
        <v>72</v>
      </c>
      <c r="AJ5" s="244" t="n">
        <v>72</v>
      </c>
      <c r="AK5" s="244" t="n">
        <v>73</v>
      </c>
      <c r="AL5" s="244" t="n">
        <v>73</v>
      </c>
      <c r="AM5" s="244" t="n">
        <v>73</v>
      </c>
      <c r="AN5" s="244" t="n">
        <v>54</v>
      </c>
      <c r="AO5" s="244" t="n">
        <v>55</v>
      </c>
      <c r="AP5" s="244" t="n">
        <v>52</v>
      </c>
      <c r="AQ5" s="244" t="n">
        <v>50</v>
      </c>
      <c r="AR5" s="244" t="n">
        <v>46</v>
      </c>
      <c r="AS5" s="244" t="n">
        <v>44</v>
      </c>
      <c r="AT5" s="244" t="n">
        <v>41</v>
      </c>
      <c r="AU5" s="244" t="n">
        <v>42</v>
      </c>
      <c r="AV5" s="244" t="n">
        <v>41</v>
      </c>
      <c r="AW5" s="244" t="n">
        <v>40</v>
      </c>
      <c r="AX5" s="244" t="n">
        <v>42</v>
      </c>
      <c r="AY5" s="244" t="n">
        <v>41</v>
      </c>
      <c r="AZ5" s="244" t="n">
        <v>41</v>
      </c>
      <c r="BA5" s="244" t="n">
        <v>40</v>
      </c>
      <c r="BB5" s="244" t="n">
        <v>41</v>
      </c>
      <c r="BC5" s="244" t="n">
        <v>44</v>
      </c>
      <c r="BD5" s="244" t="n">
        <v>44</v>
      </c>
      <c r="BE5" s="244" t="n">
        <v>42</v>
      </c>
      <c r="BF5" s="244" t="n">
        <v>44</v>
      </c>
      <c r="BG5" s="244" t="n">
        <v>48</v>
      </c>
      <c r="BH5" s="244" t="n">
        <v>47</v>
      </c>
      <c r="BI5" s="244" t="n">
        <v>46</v>
      </c>
      <c r="BJ5" s="244" t="n">
        <v>45</v>
      </c>
      <c r="BK5" s="244" t="n">
        <v>45</v>
      </c>
      <c r="BL5" s="244" t="n">
        <v>45</v>
      </c>
      <c r="BM5" s="244" t="n">
        <v>44</v>
      </c>
      <c r="BN5" s="244" t="n">
        <v>46</v>
      </c>
      <c r="BO5" s="244" t="n">
        <v>44</v>
      </c>
      <c r="BP5" s="244" t="n">
        <v>45</v>
      </c>
      <c r="BQ5" s="244" t="n">
        <v>40</v>
      </c>
      <c r="BR5" s="244" t="n">
        <v>9</v>
      </c>
      <c r="BS5" s="244" t="n">
        <v>33</v>
      </c>
      <c r="BT5" s="244" t="n">
        <v>33</v>
      </c>
      <c r="BU5" s="244" t="n">
        <v>33</v>
      </c>
      <c r="BV5" s="244" t="n">
        <v>31</v>
      </c>
      <c r="BW5" s="244" t="n">
        <v>30</v>
      </c>
      <c r="BX5" s="244" t="n">
        <v>31</v>
      </c>
      <c r="BY5" s="244" t="n">
        <v>31</v>
      </c>
      <c r="BZ5" s="244" t="n">
        <v>32</v>
      </c>
      <c r="CA5" s="244" t="n">
        <v>29</v>
      </c>
      <c r="CB5" s="244" t="n">
        <v>27</v>
      </c>
      <c r="CC5" s="244" t="n">
        <v>26</v>
      </c>
      <c r="CD5" s="244" t="n">
        <v>26</v>
      </c>
      <c r="CE5" s="244" t="n">
        <v>25</v>
      </c>
      <c r="CF5" s="244" t="n">
        <v>1</v>
      </c>
      <c r="CG5" s="244" t="n">
        <v>0</v>
      </c>
      <c r="CH5" s="244" t="n">
        <v>0</v>
      </c>
      <c r="CI5" s="244" t="n">
        <v>0</v>
      </c>
      <c r="CJ5" s="244" t="n">
        <v>0</v>
      </c>
      <c r="CK5" s="244" t="n">
        <v>0</v>
      </c>
      <c r="CL5" s="244" t="n">
        <v>0</v>
      </c>
      <c r="CM5" s="244" t="n">
        <v>0</v>
      </c>
      <c r="CN5" s="244" t="n">
        <v>0</v>
      </c>
      <c r="CO5" s="244" t="n">
        <v>0</v>
      </c>
      <c r="CP5" s="244" t="n">
        <v>0</v>
      </c>
      <c r="CQ5" s="244" t="n">
        <v>0</v>
      </c>
      <c r="CR5" s="323" t="n">
        <v>0</v>
      </c>
      <c r="CS5" s="244" t="n">
        <v>0</v>
      </c>
      <c r="CT5" s="244" t="n">
        <v>0</v>
      </c>
      <c r="CU5" s="244" t="n">
        <v>0</v>
      </c>
      <c r="CV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2108.17</v>
      </c>
      <c r="F6" s="400">
        <f>+E6-G6</f>
        <v/>
      </c>
      <c r="G6" s="400" t="n">
        <v>248.07</v>
      </c>
      <c r="H6" s="315">
        <f>+"Total:"&amp;TEXT(E6/I6-1,"0.00%")&amp;"/ EE:"&amp;TEXT(G6/J6-1,"0.00%")</f>
        <v/>
      </c>
      <c r="I6" s="397">
        <f>+[2]Alvarado!E6</f>
        <v/>
      </c>
      <c r="J6" s="397">
        <f>+[2]Alvarado!G6</f>
        <v/>
      </c>
      <c r="K6" s="245" t="n">
        <v>56</v>
      </c>
      <c r="L6" s="245" t="n">
        <v>54</v>
      </c>
      <c r="M6" s="245" t="n">
        <v>54</v>
      </c>
      <c r="N6" s="245" t="n">
        <v>56</v>
      </c>
      <c r="O6" s="245" t="n">
        <v>55</v>
      </c>
      <c r="P6" s="245" t="n">
        <v>54</v>
      </c>
      <c r="Q6" s="245" t="n">
        <v>53</v>
      </c>
      <c r="R6" s="245" t="n">
        <v>53</v>
      </c>
      <c r="S6" s="245" t="n">
        <v>53</v>
      </c>
      <c r="T6" s="245" t="n">
        <v>50</v>
      </c>
      <c r="U6" s="245" t="n">
        <v>48</v>
      </c>
      <c r="V6" s="245" t="n">
        <v>49</v>
      </c>
      <c r="W6" s="245" t="n">
        <v>54</v>
      </c>
      <c r="X6" s="245" t="n">
        <v>56</v>
      </c>
      <c r="Y6" s="245" t="n">
        <v>55</v>
      </c>
      <c r="Z6" s="245" t="n">
        <v>56</v>
      </c>
      <c r="AA6" s="245" t="n">
        <v>54</v>
      </c>
      <c r="AB6" s="245" t="n">
        <v>55</v>
      </c>
      <c r="AC6" s="245" t="n">
        <v>54</v>
      </c>
      <c r="AD6" s="245" t="n">
        <v>54</v>
      </c>
      <c r="AE6" s="245" t="n">
        <v>54</v>
      </c>
      <c r="AF6" s="245" t="n">
        <v>53</v>
      </c>
      <c r="AG6" s="245" t="n">
        <v>50</v>
      </c>
      <c r="AH6" s="245" t="n">
        <v>50</v>
      </c>
      <c r="AI6" s="245" t="n">
        <v>52</v>
      </c>
      <c r="AJ6" s="245" t="n">
        <v>50</v>
      </c>
      <c r="AK6" s="245" t="n">
        <v>50</v>
      </c>
      <c r="AL6" s="245" t="n">
        <v>51</v>
      </c>
      <c r="AM6" s="245" t="n">
        <v>55</v>
      </c>
      <c r="AN6" s="245" t="n">
        <v>40</v>
      </c>
      <c r="AO6" s="245" t="n">
        <v>38</v>
      </c>
      <c r="AP6" s="245" t="n">
        <v>37</v>
      </c>
      <c r="AQ6" s="245" t="n">
        <v>37</v>
      </c>
      <c r="AR6" s="245" t="n">
        <v>37</v>
      </c>
      <c r="AS6" s="245" t="n">
        <v>37</v>
      </c>
      <c r="AT6" s="245" t="n">
        <v>38</v>
      </c>
      <c r="AU6" s="245" t="n">
        <v>39</v>
      </c>
      <c r="AV6" s="245" t="n">
        <v>39</v>
      </c>
      <c r="AW6" s="245" t="n">
        <v>37</v>
      </c>
      <c r="AX6" s="245" t="n">
        <v>38</v>
      </c>
      <c r="AY6" s="245" t="n">
        <v>39</v>
      </c>
      <c r="AZ6" s="245" t="n">
        <v>37</v>
      </c>
      <c r="BA6" s="245" t="n">
        <v>35</v>
      </c>
      <c r="BB6" s="245" t="n">
        <v>33</v>
      </c>
      <c r="BC6" s="245" t="n">
        <v>33</v>
      </c>
      <c r="BD6" s="245" t="n">
        <v>33</v>
      </c>
      <c r="BE6" s="245" t="n">
        <v>33</v>
      </c>
      <c r="BF6" s="245" t="n">
        <v>32</v>
      </c>
      <c r="BG6" s="245" t="n">
        <v>28</v>
      </c>
      <c r="BH6" s="245" t="n">
        <v>29</v>
      </c>
      <c r="BI6" s="245" t="n">
        <v>29</v>
      </c>
      <c r="BJ6" s="245" t="n">
        <v>29</v>
      </c>
      <c r="BK6" s="245" t="n">
        <v>28</v>
      </c>
      <c r="BL6" s="245" t="n">
        <v>27</v>
      </c>
      <c r="BM6" s="245" t="n">
        <v>28</v>
      </c>
      <c r="BN6" s="245" t="n">
        <v>28</v>
      </c>
      <c r="BO6" s="245" t="n">
        <v>26</v>
      </c>
      <c r="BP6" s="245" t="n">
        <v>26</v>
      </c>
      <c r="BQ6" s="245" t="n">
        <v>27</v>
      </c>
      <c r="BR6" s="244" t="n">
        <v>13</v>
      </c>
      <c r="BS6" s="245" t="n">
        <v>30</v>
      </c>
      <c r="BT6" s="245" t="n">
        <v>28</v>
      </c>
      <c r="BU6" s="245" t="n">
        <v>27</v>
      </c>
      <c r="BV6" s="245" t="n">
        <v>29</v>
      </c>
      <c r="BW6" s="245" t="n">
        <v>29</v>
      </c>
      <c r="BX6" s="245" t="n">
        <v>27</v>
      </c>
      <c r="BY6" s="245" t="n">
        <v>25</v>
      </c>
      <c r="BZ6" s="245" t="n">
        <v>24</v>
      </c>
      <c r="CA6" s="245" t="n">
        <v>22</v>
      </c>
      <c r="CB6" s="245" t="n">
        <v>20</v>
      </c>
      <c r="CC6" s="245" t="n">
        <v>20</v>
      </c>
      <c r="CD6" s="245" t="n">
        <v>21</v>
      </c>
      <c r="CE6" s="245" t="n">
        <v>19</v>
      </c>
      <c r="CF6" s="245" t="n">
        <v>0</v>
      </c>
      <c r="CG6" s="245" t="n">
        <v>0</v>
      </c>
      <c r="CH6" s="245" t="n">
        <v>0</v>
      </c>
      <c r="CI6" s="245" t="n">
        <v>0</v>
      </c>
      <c r="CJ6" s="245" t="n">
        <v>0</v>
      </c>
      <c r="CK6" s="245" t="n">
        <v>0</v>
      </c>
      <c r="CL6" s="245" t="n">
        <v>0</v>
      </c>
      <c r="CM6" s="245" t="n">
        <v>0</v>
      </c>
      <c r="CN6" s="245" t="n">
        <v>0</v>
      </c>
      <c r="CO6" s="245" t="n">
        <v>0</v>
      </c>
      <c r="CP6" s="245" t="n">
        <v>0</v>
      </c>
      <c r="CQ6" s="245" t="n">
        <v>0</v>
      </c>
      <c r="CR6" s="324" t="n">
        <v>0</v>
      </c>
      <c r="CS6" s="245" t="n">
        <v>0</v>
      </c>
      <c r="CT6" s="245" t="n">
        <v>0</v>
      </c>
      <c r="CU6" s="245" t="n">
        <v>0</v>
      </c>
      <c r="CV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</row>
    <row r="8" customForma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</row>
    <row r="9" ht="13.15" customFormat="1" customHeight="1" s="315">
      <c r="A9" s="64" t="inlineStr">
        <is>
          <t>PRIME CNA 2019 D1 UNIFIED EPO PLAN (Self-Insured)</t>
        </is>
      </c>
      <c r="B9" s="394">
        <f>B3</f>
        <v/>
      </c>
      <c r="C9" s="246" t="inlineStr">
        <is>
          <t>EE</t>
        </is>
      </c>
      <c r="D9" s="244" t="n">
        <v>0</v>
      </c>
      <c r="E9" s="395" t="n">
        <v>683.6</v>
      </c>
      <c r="F9" s="396">
        <f>+E9-G9</f>
        <v/>
      </c>
      <c r="G9" s="396" t="n">
        <v>0</v>
      </c>
      <c r="H9" s="315">
        <f>+"Total:"&amp;TEXT(E9/I9-1,"0.00%")&amp;"/ EE:"&amp;TEXT(G9/J9-1,"0.00%")</f>
        <v/>
      </c>
      <c r="I9" s="397">
        <f>+[2]Alvarado!E9</f>
        <v/>
      </c>
      <c r="J9" s="397">
        <f>+[2]Alvarado!G9</f>
        <v/>
      </c>
      <c r="K9" s="253" t="n"/>
      <c r="L9" s="253" t="n"/>
      <c r="M9" s="253" t="n"/>
      <c r="N9" s="253" t="n"/>
      <c r="O9" s="253" t="n"/>
      <c r="P9" s="253" t="n"/>
      <c r="Q9" s="253" t="n"/>
      <c r="R9" s="253" t="n"/>
      <c r="S9" s="253" t="n"/>
      <c r="T9" s="253" t="n"/>
      <c r="U9" s="253" t="n"/>
      <c r="V9" s="253" t="n"/>
      <c r="W9" s="253" t="n"/>
      <c r="X9" s="253" t="n"/>
      <c r="Y9" s="253" t="n"/>
      <c r="Z9" s="253" t="n"/>
      <c r="AA9" s="253" t="n"/>
      <c r="AB9" s="253" t="n"/>
      <c r="AC9" s="253" t="n"/>
      <c r="AD9" s="253" t="n"/>
      <c r="AE9" s="253" t="n"/>
      <c r="AF9" s="253" t="n"/>
      <c r="AG9" s="253" t="n"/>
      <c r="AH9" s="253" t="n"/>
      <c r="AI9" s="253" t="n"/>
      <c r="AJ9" s="253" t="n"/>
      <c r="AK9" s="253" t="n"/>
      <c r="AL9" s="253" t="n"/>
      <c r="AM9" s="253" t="n"/>
      <c r="AN9" s="244" t="n">
        <v>81</v>
      </c>
      <c r="AO9" s="244" t="n">
        <v>81</v>
      </c>
      <c r="AP9" s="244" t="n">
        <v>77</v>
      </c>
      <c r="AQ9" s="244" t="n">
        <v>78</v>
      </c>
      <c r="AR9" s="244" t="n">
        <v>81</v>
      </c>
      <c r="AS9" s="244" t="n">
        <v>79</v>
      </c>
      <c r="AT9" s="244" t="n">
        <v>80</v>
      </c>
      <c r="AU9" s="244" t="n">
        <v>80</v>
      </c>
      <c r="AV9" s="244" t="n">
        <v>76</v>
      </c>
      <c r="AW9" s="244" t="n">
        <v>68</v>
      </c>
      <c r="AX9" s="244" t="n">
        <v>68</v>
      </c>
      <c r="AY9" s="244" t="n">
        <v>70</v>
      </c>
      <c r="AZ9" s="244" t="n">
        <v>67</v>
      </c>
      <c r="BA9" s="244" t="n">
        <v>67</v>
      </c>
      <c r="BB9" s="244" t="n">
        <v>70</v>
      </c>
      <c r="BC9" s="244" t="n">
        <v>60</v>
      </c>
      <c r="BD9" s="244" t="n">
        <v>55</v>
      </c>
      <c r="BE9" s="244" t="n">
        <v>48</v>
      </c>
      <c r="BF9" s="244" t="n">
        <v>51</v>
      </c>
      <c r="BG9" s="244" t="n">
        <v>54</v>
      </c>
      <c r="BH9" s="244" t="n">
        <v>66</v>
      </c>
      <c r="BI9" s="244" t="n">
        <v>62</v>
      </c>
      <c r="BJ9" s="244" t="n">
        <v>61</v>
      </c>
      <c r="BK9" s="244" t="n">
        <v>56</v>
      </c>
      <c r="BL9" s="244" t="n">
        <v>54</v>
      </c>
      <c r="BM9" s="244" t="n">
        <v>52</v>
      </c>
      <c r="BN9" s="244" t="n">
        <v>56</v>
      </c>
      <c r="BO9" s="244" t="n">
        <v>56</v>
      </c>
      <c r="BP9" s="244" t="n">
        <v>55</v>
      </c>
      <c r="BQ9" s="244" t="n">
        <v>53</v>
      </c>
      <c r="BR9" s="244" t="n">
        <v>146</v>
      </c>
      <c r="BS9" s="244" t="n">
        <v>57</v>
      </c>
      <c r="BT9" s="244" t="n">
        <v>49</v>
      </c>
      <c r="BU9" s="244" t="n">
        <v>45</v>
      </c>
      <c r="BV9" s="244" t="n">
        <v>45</v>
      </c>
      <c r="BW9" s="244" t="n">
        <v>41</v>
      </c>
      <c r="BX9" s="244" t="n">
        <v>43</v>
      </c>
      <c r="BY9" s="244" t="n">
        <v>46</v>
      </c>
      <c r="BZ9" s="244" t="n">
        <v>45</v>
      </c>
      <c r="CA9" s="244" t="n">
        <v>44</v>
      </c>
      <c r="CB9" s="244" t="n">
        <v>43</v>
      </c>
      <c r="CC9" s="244" t="n">
        <v>48</v>
      </c>
      <c r="CD9" s="244" t="n">
        <v>51</v>
      </c>
      <c r="CE9" s="244" t="n">
        <v>52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323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1435.59</v>
      </c>
      <c r="F10" s="396">
        <f>+E10-G10</f>
        <v/>
      </c>
      <c r="G10" s="396" t="n">
        <v>121.28</v>
      </c>
      <c r="H10" s="315">
        <f>+"Total:"&amp;TEXT(E10/I10-1,"0.00%")&amp;"/ EE:"&amp;TEXT(G10/J10-1,"0.00%")</f>
        <v/>
      </c>
      <c r="I10" s="397">
        <f>+[2]Alvarado!E10</f>
        <v/>
      </c>
      <c r="J10" s="397">
        <f>+[2]Alvarado!G10</f>
        <v/>
      </c>
      <c r="K10" s="253" t="n"/>
      <c r="L10" s="253" t="n"/>
      <c r="M10" s="253" t="n"/>
      <c r="N10" s="253" t="n"/>
      <c r="O10" s="253" t="n"/>
      <c r="P10" s="253" t="n"/>
      <c r="Q10" s="253" t="n"/>
      <c r="R10" s="253" t="n"/>
      <c r="S10" s="253" t="n"/>
      <c r="T10" s="253" t="n"/>
      <c r="U10" s="253" t="n"/>
      <c r="V10" s="253" t="n"/>
      <c r="W10" s="253" t="n"/>
      <c r="X10" s="253" t="n"/>
      <c r="Y10" s="253" t="n"/>
      <c r="Z10" s="253" t="n"/>
      <c r="AA10" s="253" t="n"/>
      <c r="AB10" s="253" t="n"/>
      <c r="AC10" s="253" t="n"/>
      <c r="AD10" s="253" t="n"/>
      <c r="AE10" s="253" t="n"/>
      <c r="AF10" s="253" t="n"/>
      <c r="AG10" s="253" t="n"/>
      <c r="AH10" s="253" t="n"/>
      <c r="AI10" s="253" t="n"/>
      <c r="AJ10" s="253" t="n"/>
      <c r="AK10" s="253" t="n"/>
      <c r="AL10" s="253" t="n"/>
      <c r="AM10" s="253" t="n"/>
      <c r="AN10" s="244" t="n">
        <v>12</v>
      </c>
      <c r="AO10" s="244" t="n">
        <v>11</v>
      </c>
      <c r="AP10" s="244" t="n">
        <v>11</v>
      </c>
      <c r="AQ10" s="244" t="n">
        <v>11</v>
      </c>
      <c r="AR10" s="244" t="n">
        <v>10</v>
      </c>
      <c r="AS10" s="244" t="n">
        <v>12</v>
      </c>
      <c r="AT10" s="244" t="n">
        <v>12</v>
      </c>
      <c r="AU10" s="244" t="n">
        <v>12</v>
      </c>
      <c r="AV10" s="244" t="n">
        <v>12</v>
      </c>
      <c r="AW10" s="244" t="n">
        <v>12</v>
      </c>
      <c r="AX10" s="244" t="n">
        <v>12</v>
      </c>
      <c r="AY10" s="244" t="n">
        <v>12</v>
      </c>
      <c r="AZ10" s="244" t="n">
        <v>14</v>
      </c>
      <c r="BA10" s="244" t="n">
        <v>14</v>
      </c>
      <c r="BB10" s="244" t="n">
        <v>13</v>
      </c>
      <c r="BC10" s="244" t="n">
        <v>13</v>
      </c>
      <c r="BD10" s="244" t="n">
        <v>13</v>
      </c>
      <c r="BE10" s="244" t="n">
        <v>12</v>
      </c>
      <c r="BF10" s="244" t="n">
        <v>12</v>
      </c>
      <c r="BG10" s="244" t="n">
        <v>12</v>
      </c>
      <c r="BH10" s="244" t="n">
        <v>12</v>
      </c>
      <c r="BI10" s="244" t="n">
        <v>11</v>
      </c>
      <c r="BJ10" s="244" t="n">
        <v>12</v>
      </c>
      <c r="BK10" s="244" t="n">
        <v>12</v>
      </c>
      <c r="BL10" s="244" t="n">
        <v>12</v>
      </c>
      <c r="BM10" s="244" t="n">
        <v>11</v>
      </c>
      <c r="BN10" s="244" t="n">
        <v>11</v>
      </c>
      <c r="BO10" s="244" t="n">
        <v>10</v>
      </c>
      <c r="BP10" s="244" t="n">
        <v>8</v>
      </c>
      <c r="BQ10" s="244" t="n">
        <v>8</v>
      </c>
      <c r="BR10" s="244" t="n">
        <v>36</v>
      </c>
      <c r="BS10" s="244" t="n">
        <v>7</v>
      </c>
      <c r="BT10" s="244" t="n">
        <v>8</v>
      </c>
      <c r="BU10" s="244" t="n">
        <v>8</v>
      </c>
      <c r="BV10" s="244" t="n">
        <v>8</v>
      </c>
      <c r="BW10" s="244" t="n">
        <v>8</v>
      </c>
      <c r="BX10" s="244" t="n">
        <v>8</v>
      </c>
      <c r="BY10" s="244" t="n">
        <v>8</v>
      </c>
      <c r="BZ10" s="244" t="n">
        <v>8</v>
      </c>
      <c r="CA10" s="244" t="n">
        <v>7</v>
      </c>
      <c r="CB10" s="244" t="n">
        <v>6</v>
      </c>
      <c r="CC10" s="244" t="n">
        <v>6</v>
      </c>
      <c r="CD10" s="244" t="n">
        <v>5</v>
      </c>
      <c r="CE10" s="244" t="n">
        <v>5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323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1292.03</v>
      </c>
      <c r="F11" s="396">
        <f>+E11-G11</f>
        <v/>
      </c>
      <c r="G11" s="396" t="n">
        <v>99.23</v>
      </c>
      <c r="H11" s="315">
        <f>+"Total:"&amp;TEXT(E11/I11-1,"0.00%")&amp;"/ EE:"&amp;TEXT(G11/J11-1,"0.00%")</f>
        <v/>
      </c>
      <c r="I11" s="397">
        <f>+[2]Alvarado!E11</f>
        <v/>
      </c>
      <c r="J11" s="397">
        <f>+[2]Alvarado!G11</f>
        <v/>
      </c>
      <c r="K11" s="253" t="n"/>
      <c r="L11" s="253" t="n"/>
      <c r="M11" s="253" t="n"/>
      <c r="N11" s="253" t="n"/>
      <c r="O11" s="253" t="n"/>
      <c r="P11" s="253" t="n"/>
      <c r="Q11" s="253" t="n"/>
      <c r="R11" s="253" t="n"/>
      <c r="S11" s="253" t="n"/>
      <c r="T11" s="253" t="n"/>
      <c r="U11" s="253" t="n"/>
      <c r="V11" s="253" t="n"/>
      <c r="W11" s="253" t="n"/>
      <c r="X11" s="253" t="n"/>
      <c r="Y11" s="253" t="n"/>
      <c r="Z11" s="253" t="n"/>
      <c r="AA11" s="253" t="n"/>
      <c r="AB11" s="253" t="n"/>
      <c r="AC11" s="253" t="n"/>
      <c r="AD11" s="253" t="n"/>
      <c r="AE11" s="253" t="n"/>
      <c r="AF11" s="253" t="n"/>
      <c r="AG11" s="253" t="n"/>
      <c r="AH11" s="253" t="n"/>
      <c r="AI11" s="253" t="n"/>
      <c r="AJ11" s="253" t="n"/>
      <c r="AK11" s="253" t="n"/>
      <c r="AL11" s="253" t="n"/>
      <c r="AM11" s="253" t="n"/>
      <c r="AN11" s="244" t="n">
        <v>19</v>
      </c>
      <c r="AO11" s="244" t="n">
        <v>18</v>
      </c>
      <c r="AP11" s="244" t="n">
        <v>17</v>
      </c>
      <c r="AQ11" s="244" t="n">
        <v>19</v>
      </c>
      <c r="AR11" s="244" t="n">
        <v>19</v>
      </c>
      <c r="AS11" s="244" t="n">
        <v>19</v>
      </c>
      <c r="AT11" s="244" t="n">
        <v>19</v>
      </c>
      <c r="AU11" s="244" t="n">
        <v>17</v>
      </c>
      <c r="AV11" s="244" t="n">
        <v>19</v>
      </c>
      <c r="AW11" s="244" t="n">
        <v>20</v>
      </c>
      <c r="AX11" s="244" t="n">
        <v>19</v>
      </c>
      <c r="AY11" s="244" t="n">
        <v>19</v>
      </c>
      <c r="AZ11" s="244" t="n">
        <v>19</v>
      </c>
      <c r="BA11" s="244" t="n">
        <v>17</v>
      </c>
      <c r="BB11" s="244" t="n">
        <v>18</v>
      </c>
      <c r="BC11" s="244" t="n">
        <v>17</v>
      </c>
      <c r="BD11" s="244" t="n">
        <v>16</v>
      </c>
      <c r="BE11" s="244" t="n">
        <v>13</v>
      </c>
      <c r="BF11" s="244" t="n">
        <v>13</v>
      </c>
      <c r="BG11" s="244" t="n">
        <v>12</v>
      </c>
      <c r="BH11" s="244" t="n">
        <v>12</v>
      </c>
      <c r="BI11" s="244" t="n">
        <v>11</v>
      </c>
      <c r="BJ11" s="244" t="n">
        <v>11</v>
      </c>
      <c r="BK11" s="244" t="n">
        <v>11</v>
      </c>
      <c r="BL11" s="244" t="n">
        <v>11</v>
      </c>
      <c r="BM11" s="244" t="n">
        <v>11</v>
      </c>
      <c r="BN11" s="244" t="n">
        <v>11</v>
      </c>
      <c r="BO11" s="244" t="n">
        <v>9</v>
      </c>
      <c r="BP11" s="244" t="n">
        <v>9</v>
      </c>
      <c r="BQ11" s="244" t="n">
        <v>9</v>
      </c>
      <c r="BR11" s="244" t="n">
        <v>39</v>
      </c>
      <c r="BS11" s="244" t="n">
        <v>9</v>
      </c>
      <c r="BT11" s="244" t="n">
        <v>6</v>
      </c>
      <c r="BU11" s="244" t="n">
        <v>6</v>
      </c>
      <c r="BV11" s="244" t="n">
        <v>6</v>
      </c>
      <c r="BW11" s="244" t="n">
        <v>6</v>
      </c>
      <c r="BX11" s="244" t="n">
        <v>6</v>
      </c>
      <c r="BY11" s="244" t="n">
        <v>5</v>
      </c>
      <c r="BZ11" s="244" t="n">
        <v>6</v>
      </c>
      <c r="CA11" s="244" t="n">
        <v>6</v>
      </c>
      <c r="CB11" s="244" t="n">
        <v>6</v>
      </c>
      <c r="CC11" s="244" t="n">
        <v>6</v>
      </c>
      <c r="CD11" s="244" t="n">
        <v>6</v>
      </c>
      <c r="CE11" s="244" t="n">
        <v>5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323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2153.4</v>
      </c>
      <c r="F12" s="400">
        <f>+E12-G12</f>
        <v/>
      </c>
      <c r="G12" s="400" t="n">
        <v>248.07</v>
      </c>
      <c r="H12" s="315">
        <f>+"Total:"&amp;TEXT(E12/I12-1,"0.00%")&amp;"/ EE:"&amp;TEXT(G12/J12-1,"0.00%")</f>
        <v/>
      </c>
      <c r="I12" s="397">
        <f>+[2]Alvarado!E12</f>
        <v/>
      </c>
      <c r="J12" s="397">
        <f>+[2]Alvarado!G12</f>
        <v/>
      </c>
      <c r="K12" s="254" t="n"/>
      <c r="L12" s="254" t="n"/>
      <c r="M12" s="254" t="n"/>
      <c r="N12" s="254" t="n"/>
      <c r="O12" s="254" t="n"/>
      <c r="P12" s="254" t="n"/>
      <c r="Q12" s="254" t="n"/>
      <c r="R12" s="254" t="n"/>
      <c r="S12" s="254" t="n"/>
      <c r="T12" s="254" t="n"/>
      <c r="U12" s="254" t="n"/>
      <c r="V12" s="254" t="n"/>
      <c r="W12" s="254" t="n"/>
      <c r="X12" s="254" t="n"/>
      <c r="Y12" s="254" t="n"/>
      <c r="Z12" s="254" t="n"/>
      <c r="AA12" s="254" t="n"/>
      <c r="AB12" s="254" t="n"/>
      <c r="AC12" s="254" t="n"/>
      <c r="AD12" s="254" t="n"/>
      <c r="AE12" s="254" t="n"/>
      <c r="AF12" s="254" t="n"/>
      <c r="AG12" s="254" t="n"/>
      <c r="AH12" s="254" t="n"/>
      <c r="AI12" s="254" t="n"/>
      <c r="AJ12" s="254" t="n"/>
      <c r="AK12" s="254" t="n"/>
      <c r="AL12" s="254" t="n"/>
      <c r="AM12" s="254" t="n"/>
      <c r="AN12" s="245" t="n">
        <v>15</v>
      </c>
      <c r="AO12" s="245" t="n">
        <v>15</v>
      </c>
      <c r="AP12" s="245" t="n">
        <v>15</v>
      </c>
      <c r="AQ12" s="245" t="n">
        <v>15</v>
      </c>
      <c r="AR12" s="245" t="n">
        <v>15</v>
      </c>
      <c r="AS12" s="245" t="n">
        <v>13</v>
      </c>
      <c r="AT12" s="245" t="n">
        <v>12</v>
      </c>
      <c r="AU12" s="245" t="n">
        <v>12</v>
      </c>
      <c r="AV12" s="245" t="n">
        <v>13</v>
      </c>
      <c r="AW12" s="245" t="n">
        <v>14</v>
      </c>
      <c r="AX12" s="245" t="n">
        <v>14</v>
      </c>
      <c r="AY12" s="245" t="n">
        <v>13</v>
      </c>
      <c r="AZ12" s="245" t="n">
        <v>12</v>
      </c>
      <c r="BA12" s="245" t="n">
        <v>13</v>
      </c>
      <c r="BB12" s="245" t="n">
        <v>14</v>
      </c>
      <c r="BC12" s="245" t="n">
        <v>15</v>
      </c>
      <c r="BD12" s="245" t="n">
        <v>15</v>
      </c>
      <c r="BE12" s="245" t="n">
        <v>15</v>
      </c>
      <c r="BF12" s="245" t="n">
        <v>14</v>
      </c>
      <c r="BG12" s="245" t="n">
        <v>13</v>
      </c>
      <c r="BH12" s="245" t="n">
        <v>14</v>
      </c>
      <c r="BI12" s="245" t="n">
        <v>14</v>
      </c>
      <c r="BJ12" s="245" t="n">
        <v>14</v>
      </c>
      <c r="BK12" s="245" t="n">
        <v>14</v>
      </c>
      <c r="BL12" s="245" t="n">
        <v>13</v>
      </c>
      <c r="BM12" s="245" t="n">
        <v>13</v>
      </c>
      <c r="BN12" s="245" t="n">
        <v>13</v>
      </c>
      <c r="BO12" s="245" t="n">
        <v>13</v>
      </c>
      <c r="BP12" s="245" t="n">
        <v>13</v>
      </c>
      <c r="BQ12" s="244" t="n">
        <v>12</v>
      </c>
      <c r="BR12" s="245" t="n">
        <v>28</v>
      </c>
      <c r="BS12" s="245" t="n">
        <v>13</v>
      </c>
      <c r="BT12" s="245" t="n">
        <v>14</v>
      </c>
      <c r="BU12" s="245" t="n">
        <v>14</v>
      </c>
      <c r="BV12" s="245" t="n">
        <v>14</v>
      </c>
      <c r="BW12" s="245" t="n">
        <v>13</v>
      </c>
      <c r="BX12" s="245" t="n">
        <v>13</v>
      </c>
      <c r="BY12" s="245" t="n">
        <v>13</v>
      </c>
      <c r="BZ12" s="245" t="n">
        <v>11</v>
      </c>
      <c r="CA12" s="245" t="n">
        <v>9</v>
      </c>
      <c r="CB12" s="245" t="n">
        <v>10</v>
      </c>
      <c r="CC12" s="245" t="n">
        <v>10</v>
      </c>
      <c r="CD12" s="245" t="n">
        <v>10</v>
      </c>
      <c r="CE12" s="245" t="n">
        <v>10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324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02" t="n"/>
      <c r="K13" s="237" t="n"/>
      <c r="L13" s="237" t="n"/>
      <c r="M13" s="237" t="n"/>
      <c r="N13" s="237" t="n"/>
      <c r="O13" s="237" t="n"/>
      <c r="P13" s="237" t="n"/>
      <c r="Q13" s="237" t="n"/>
      <c r="R13" s="237" t="n"/>
      <c r="S13" s="237" t="n"/>
      <c r="T13" s="237" t="n"/>
      <c r="U13" s="237" t="n"/>
      <c r="V13" s="237" t="n"/>
      <c r="W13" s="237" t="n"/>
      <c r="X13" s="237" t="n"/>
      <c r="Y13" s="237" t="n"/>
      <c r="Z13" s="237" t="n"/>
      <c r="AA13" s="237" t="n"/>
      <c r="AB13" s="237" t="n"/>
      <c r="AC13" s="237" t="n"/>
      <c r="AD13" s="237" t="n"/>
      <c r="AE13" s="237" t="n"/>
      <c r="AF13" s="237" t="n"/>
      <c r="AG13" s="237" t="n"/>
      <c r="AH13" s="237" t="n"/>
      <c r="AI13" s="237" t="n"/>
      <c r="AJ13" s="237" t="n"/>
      <c r="AK13" s="237" t="n"/>
      <c r="AL13" s="237" t="n"/>
      <c r="AM13" s="237" t="n"/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</row>
    <row r="14" customForma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</row>
    <row r="15" hidden="1" customFormat="1" s="315">
      <c r="A15" s="197" t="inlineStr">
        <is>
          <t xml:space="preserve">PRIME PPO LOW OPTION PLAN (Self-Insured) </t>
        </is>
      </c>
      <c r="B15" s="415">
        <f>B3</f>
        <v/>
      </c>
      <c r="C15" s="199" t="inlineStr">
        <is>
          <t>EE</t>
        </is>
      </c>
      <c r="D15" s="251" t="n">
        <v>0</v>
      </c>
      <c r="E15" s="474" t="n">
        <v>809.1900000000001</v>
      </c>
      <c r="F15" s="413" t="n">
        <v>656.33</v>
      </c>
      <c r="G15" s="475">
        <f>E15-F15</f>
        <v/>
      </c>
      <c r="H15" s="476" t="n"/>
      <c r="I15" s="476" t="n"/>
      <c r="J15" s="476" t="n"/>
      <c r="K15" s="244" t="n">
        <v>36</v>
      </c>
      <c r="L15" s="244" t="n">
        <v>37</v>
      </c>
      <c r="M15" s="244" t="n">
        <v>38</v>
      </c>
      <c r="N15" s="244" t="n">
        <v>39</v>
      </c>
      <c r="O15" s="244" t="n">
        <v>39</v>
      </c>
      <c r="P15" s="244" t="n">
        <v>41</v>
      </c>
      <c r="Q15" s="244" t="n">
        <v>41</v>
      </c>
      <c r="R15" s="244" t="n">
        <v>40</v>
      </c>
      <c r="S15" s="244" t="n">
        <v>44</v>
      </c>
      <c r="T15" s="244" t="n">
        <v>42</v>
      </c>
      <c r="U15" s="244" t="n">
        <v>38</v>
      </c>
      <c r="V15" s="244" t="n">
        <v>38</v>
      </c>
      <c r="W15" s="244" t="n">
        <v>37</v>
      </c>
      <c r="X15" s="244" t="n">
        <v>37</v>
      </c>
      <c r="Y15" s="244" t="n">
        <v>37</v>
      </c>
      <c r="Z15" s="244" t="n">
        <v>36</v>
      </c>
      <c r="AA15" s="244" t="n">
        <v>36</v>
      </c>
      <c r="AB15" s="244" t="n">
        <v>32</v>
      </c>
      <c r="AC15" s="244" t="n">
        <v>35</v>
      </c>
      <c r="AD15" s="244" t="n">
        <v>35</v>
      </c>
      <c r="AE15" s="244" t="n">
        <v>36</v>
      </c>
      <c r="AF15" s="244" t="n">
        <v>36</v>
      </c>
      <c r="AG15" s="244" t="n">
        <v>37</v>
      </c>
      <c r="AH15" s="244" t="n">
        <v>37</v>
      </c>
      <c r="AI15" s="251" t="n">
        <v>0</v>
      </c>
      <c r="AJ15" s="251" t="n">
        <v>0</v>
      </c>
      <c r="AK15" s="251" t="n">
        <v>0</v>
      </c>
      <c r="AL15" s="251" t="n">
        <v>0</v>
      </c>
      <c r="AM15" s="251" t="n">
        <v>0</v>
      </c>
      <c r="AN15" s="251" t="n">
        <v>0</v>
      </c>
      <c r="AO15" s="251" t="n">
        <v>0</v>
      </c>
      <c r="AP15" s="251" t="n">
        <v>0</v>
      </c>
      <c r="AQ15" s="251" t="n">
        <v>0</v>
      </c>
      <c r="AR15" s="251" t="n">
        <v>0</v>
      </c>
      <c r="AS15" s="251" t="n">
        <v>0</v>
      </c>
      <c r="AT15" s="251" t="n">
        <v>0</v>
      </c>
      <c r="AU15" s="251" t="n">
        <v>0</v>
      </c>
      <c r="AV15" s="251" t="n">
        <v>0</v>
      </c>
      <c r="AW15" s="251" t="n">
        <v>0</v>
      </c>
      <c r="AX15" s="251" t="n">
        <v>0</v>
      </c>
      <c r="AY15" s="251" t="n">
        <v>0</v>
      </c>
      <c r="AZ15" s="251" t="n">
        <v>0</v>
      </c>
      <c r="BA15" s="251" t="n">
        <v>0</v>
      </c>
      <c r="BB15" s="251" t="n">
        <v>0</v>
      </c>
      <c r="BC15" s="251" t="n">
        <v>0</v>
      </c>
      <c r="BD15" s="251" t="n">
        <v>0</v>
      </c>
      <c r="BE15" s="251" t="n">
        <v>0</v>
      </c>
      <c r="BF15" s="251" t="n">
        <v>0</v>
      </c>
      <c r="BG15" s="251" t="n">
        <v>0</v>
      </c>
      <c r="BH15" s="251" t="n">
        <v>0</v>
      </c>
      <c r="BI15" s="251" t="n">
        <v>0</v>
      </c>
      <c r="BJ15" s="251" t="n">
        <v>0</v>
      </c>
      <c r="BK15" s="251" t="n">
        <v>0</v>
      </c>
      <c r="BL15" s="251" t="n">
        <v>0</v>
      </c>
      <c r="BM15" s="251" t="n">
        <v>0</v>
      </c>
      <c r="BN15" s="251" t="n">
        <v>0</v>
      </c>
      <c r="BO15" s="251" t="n">
        <v>0</v>
      </c>
      <c r="BP15" s="251" t="n">
        <v>0</v>
      </c>
      <c r="BQ15" s="251" t="n">
        <v>0</v>
      </c>
      <c r="BR15" s="251" t="n">
        <v>0</v>
      </c>
      <c r="BS15" s="251" t="n">
        <v>0</v>
      </c>
      <c r="BT15" s="251" t="n">
        <v>0</v>
      </c>
      <c r="BU15" s="251" t="n">
        <v>0</v>
      </c>
      <c r="BV15" s="251" t="n">
        <v>0</v>
      </c>
      <c r="BW15" s="251" t="n">
        <v>0</v>
      </c>
      <c r="BX15" s="251" t="n">
        <v>0</v>
      </c>
      <c r="BY15" s="251" t="n">
        <v>0</v>
      </c>
      <c r="BZ15" s="251" t="n">
        <v>0</v>
      </c>
      <c r="CA15" s="251" t="n">
        <v>0</v>
      </c>
      <c r="CB15" s="251" t="n">
        <v>0</v>
      </c>
      <c r="CC15" s="251" t="n">
        <v>0</v>
      </c>
      <c r="CD15" s="251" t="n">
        <v>0</v>
      </c>
      <c r="CE15" s="251" t="n">
        <v>0</v>
      </c>
      <c r="CF15" s="251" t="n">
        <v>0</v>
      </c>
      <c r="CG15" s="251" t="n">
        <v>0</v>
      </c>
      <c r="CH15" s="251" t="n">
        <v>0</v>
      </c>
      <c r="CI15" s="251" t="n">
        <v>0</v>
      </c>
      <c r="CJ15" s="251" t="n">
        <v>0</v>
      </c>
      <c r="CK15" s="251" t="n">
        <v>0</v>
      </c>
      <c r="CL15" s="251" t="n">
        <v>0</v>
      </c>
      <c r="CM15" s="251" t="n">
        <v>0</v>
      </c>
      <c r="CN15" s="251" t="n">
        <v>0</v>
      </c>
      <c r="CO15" s="251" t="n">
        <v>0</v>
      </c>
      <c r="CP15" s="251" t="n">
        <v>0</v>
      </c>
      <c r="CQ15" s="251" t="n">
        <v>0</v>
      </c>
      <c r="CR15" s="329" t="n">
        <v>0</v>
      </c>
      <c r="CS15" s="251" t="n">
        <v>0</v>
      </c>
      <c r="CT15" s="251" t="n">
        <v>0</v>
      </c>
      <c r="CU15" s="251" t="n">
        <v>0</v>
      </c>
      <c r="CV15" s="251" t="n">
        <v>0</v>
      </c>
    </row>
    <row r="16" hidden="1" customFormat="1" s="315">
      <c r="A16" s="203" t="n"/>
      <c r="B16" s="415" t="n"/>
      <c r="C16" s="199" t="inlineStr">
        <is>
          <t>EE &amp; Spouse</t>
        </is>
      </c>
      <c r="D16" s="251" t="n">
        <v>0</v>
      </c>
      <c r="E16" s="474" t="n">
        <v>1618.41</v>
      </c>
      <c r="F16" s="413" t="n">
        <v>1120.74</v>
      </c>
      <c r="G16" s="475">
        <f>E16-F16</f>
        <v/>
      </c>
      <c r="H16" s="476" t="n"/>
      <c r="I16" s="476" t="n"/>
      <c r="J16" s="476" t="n"/>
      <c r="K16" s="244" t="n">
        <v>6</v>
      </c>
      <c r="L16" s="244" t="n">
        <v>6</v>
      </c>
      <c r="M16" s="244" t="n">
        <v>6</v>
      </c>
      <c r="N16" s="244" t="n">
        <v>6</v>
      </c>
      <c r="O16" s="244" t="n">
        <v>6</v>
      </c>
      <c r="P16" s="244" t="n">
        <v>6</v>
      </c>
      <c r="Q16" s="244" t="n">
        <v>6</v>
      </c>
      <c r="R16" s="244" t="n">
        <v>7</v>
      </c>
      <c r="S16" s="244" t="n">
        <v>7</v>
      </c>
      <c r="T16" s="244" t="n">
        <v>7</v>
      </c>
      <c r="U16" s="244" t="n">
        <v>7</v>
      </c>
      <c r="V16" s="244" t="n">
        <v>7</v>
      </c>
      <c r="W16" s="244" t="n">
        <v>6</v>
      </c>
      <c r="X16" s="244" t="n">
        <v>6</v>
      </c>
      <c r="Y16" s="244" t="n">
        <v>6</v>
      </c>
      <c r="Z16" s="244" t="n">
        <v>6</v>
      </c>
      <c r="AA16" s="244" t="n">
        <v>6</v>
      </c>
      <c r="AB16" s="244" t="n">
        <v>5</v>
      </c>
      <c r="AC16" s="244" t="n">
        <v>5</v>
      </c>
      <c r="AD16" s="244" t="n">
        <v>5</v>
      </c>
      <c r="AE16" s="244" t="n">
        <v>5</v>
      </c>
      <c r="AF16" s="244" t="n">
        <v>5</v>
      </c>
      <c r="AG16" s="244" t="n">
        <v>5</v>
      </c>
      <c r="AH16" s="244" t="n">
        <v>4</v>
      </c>
      <c r="AI16" s="251" t="n">
        <v>0</v>
      </c>
      <c r="AJ16" s="251" t="n">
        <v>0</v>
      </c>
      <c r="AK16" s="251" t="n">
        <v>0</v>
      </c>
      <c r="AL16" s="251" t="n">
        <v>0</v>
      </c>
      <c r="AM16" s="251" t="n">
        <v>0</v>
      </c>
      <c r="AN16" s="251" t="n">
        <v>0</v>
      </c>
      <c r="AO16" s="251" t="n">
        <v>0</v>
      </c>
      <c r="AP16" s="251" t="n">
        <v>0</v>
      </c>
      <c r="AQ16" s="251" t="n">
        <v>0</v>
      </c>
      <c r="AR16" s="251" t="n">
        <v>0</v>
      </c>
      <c r="AS16" s="251" t="n">
        <v>0</v>
      </c>
      <c r="AT16" s="251" t="n">
        <v>0</v>
      </c>
      <c r="AU16" s="251" t="n">
        <v>0</v>
      </c>
      <c r="AV16" s="251" t="n">
        <v>0</v>
      </c>
      <c r="AW16" s="251" t="n">
        <v>0</v>
      </c>
      <c r="AX16" s="251" t="n">
        <v>0</v>
      </c>
      <c r="AY16" s="251" t="n">
        <v>0</v>
      </c>
      <c r="AZ16" s="251" t="n">
        <v>0</v>
      </c>
      <c r="BA16" s="251" t="n">
        <v>0</v>
      </c>
      <c r="BB16" s="251" t="n">
        <v>0</v>
      </c>
      <c r="BC16" s="251" t="n">
        <v>0</v>
      </c>
      <c r="BD16" s="251" t="n">
        <v>0</v>
      </c>
      <c r="BE16" s="251" t="n">
        <v>0</v>
      </c>
      <c r="BF16" s="251" t="n">
        <v>0</v>
      </c>
      <c r="BG16" s="251" t="n">
        <v>0</v>
      </c>
      <c r="BH16" s="251" t="n">
        <v>0</v>
      </c>
      <c r="BI16" s="251" t="n">
        <v>0</v>
      </c>
      <c r="BJ16" s="251" t="n">
        <v>0</v>
      </c>
      <c r="BK16" s="251" t="n">
        <v>0</v>
      </c>
      <c r="BL16" s="251" t="n">
        <v>0</v>
      </c>
      <c r="BM16" s="251" t="n">
        <v>0</v>
      </c>
      <c r="BN16" s="251" t="n">
        <v>0</v>
      </c>
      <c r="BO16" s="251" t="n">
        <v>0</v>
      </c>
      <c r="BP16" s="251" t="n">
        <v>0</v>
      </c>
      <c r="BQ16" s="251" t="n">
        <v>0</v>
      </c>
      <c r="BR16" s="251" t="n">
        <v>0</v>
      </c>
      <c r="BS16" s="251" t="n">
        <v>0</v>
      </c>
      <c r="BT16" s="251" t="n">
        <v>0</v>
      </c>
      <c r="BU16" s="251" t="n">
        <v>0</v>
      </c>
      <c r="BV16" s="251" t="n">
        <v>0</v>
      </c>
      <c r="BW16" s="251" t="n">
        <v>0</v>
      </c>
      <c r="BX16" s="251" t="n">
        <v>0</v>
      </c>
      <c r="BY16" s="251" t="n">
        <v>0</v>
      </c>
      <c r="BZ16" s="251" t="n">
        <v>0</v>
      </c>
      <c r="CA16" s="251" t="n">
        <v>0</v>
      </c>
      <c r="CB16" s="251" t="n">
        <v>0</v>
      </c>
      <c r="CC16" s="251" t="n">
        <v>0</v>
      </c>
      <c r="CD16" s="251" t="n">
        <v>0</v>
      </c>
      <c r="CE16" s="251" t="n">
        <v>0</v>
      </c>
      <c r="CF16" s="251" t="n">
        <v>0</v>
      </c>
      <c r="CG16" s="251" t="n">
        <v>0</v>
      </c>
      <c r="CH16" s="251" t="n">
        <v>0</v>
      </c>
      <c r="CI16" s="251" t="n">
        <v>0</v>
      </c>
      <c r="CJ16" s="251" t="n">
        <v>0</v>
      </c>
      <c r="CK16" s="251" t="n">
        <v>0</v>
      </c>
      <c r="CL16" s="251" t="n">
        <v>0</v>
      </c>
      <c r="CM16" s="251" t="n">
        <v>0</v>
      </c>
      <c r="CN16" s="251" t="n">
        <v>0</v>
      </c>
      <c r="CO16" s="251" t="n">
        <v>0</v>
      </c>
      <c r="CP16" s="251" t="n">
        <v>0</v>
      </c>
      <c r="CQ16" s="251" t="n">
        <v>0</v>
      </c>
      <c r="CR16" s="329" t="n">
        <v>0</v>
      </c>
      <c r="CS16" s="251" t="n">
        <v>0</v>
      </c>
      <c r="CT16" s="251" t="n">
        <v>0</v>
      </c>
      <c r="CU16" s="251" t="n">
        <v>0</v>
      </c>
      <c r="CV16" s="251" t="n">
        <v>0</v>
      </c>
    </row>
    <row r="17" hidden="1" customFormat="1" s="315">
      <c r="A17" s="203" t="n"/>
      <c r="B17" s="415" t="n"/>
      <c r="C17" s="199" t="inlineStr">
        <is>
          <t>EE &amp; Child(ren)</t>
        </is>
      </c>
      <c r="D17" s="251" t="n">
        <v>0</v>
      </c>
      <c r="E17" s="474" t="n">
        <v>1456.55</v>
      </c>
      <c r="F17" s="413" t="n">
        <v>1143.22</v>
      </c>
      <c r="G17" s="413">
        <f>E17-F17</f>
        <v/>
      </c>
      <c r="H17" s="414" t="n"/>
      <c r="I17" s="414" t="n"/>
      <c r="J17" s="414" t="n"/>
      <c r="K17" s="244" t="n">
        <v>8</v>
      </c>
      <c r="L17" s="244" t="n">
        <v>6</v>
      </c>
      <c r="M17" s="244" t="n">
        <v>5</v>
      </c>
      <c r="N17" s="244" t="n">
        <v>6</v>
      </c>
      <c r="O17" s="244" t="n">
        <v>6</v>
      </c>
      <c r="P17" s="244" t="n">
        <v>6</v>
      </c>
      <c r="Q17" s="244" t="n">
        <v>6</v>
      </c>
      <c r="R17" s="244" t="n">
        <v>6</v>
      </c>
      <c r="S17" s="244" t="n">
        <v>6</v>
      </c>
      <c r="T17" s="244" t="n">
        <v>4</v>
      </c>
      <c r="U17" s="244" t="n">
        <v>4</v>
      </c>
      <c r="V17" s="244" t="n">
        <v>4</v>
      </c>
      <c r="W17" s="244" t="n">
        <v>4</v>
      </c>
      <c r="X17" s="244" t="n">
        <v>4</v>
      </c>
      <c r="Y17" s="244" t="n">
        <v>5</v>
      </c>
      <c r="Z17" s="244" t="n">
        <v>6</v>
      </c>
      <c r="AA17" s="244" t="n">
        <v>6</v>
      </c>
      <c r="AB17" s="244" t="n">
        <v>6</v>
      </c>
      <c r="AC17" s="244" t="n">
        <v>6</v>
      </c>
      <c r="AD17" s="244" t="n">
        <v>6</v>
      </c>
      <c r="AE17" s="244" t="n">
        <v>7</v>
      </c>
      <c r="AF17" s="244" t="n">
        <v>7</v>
      </c>
      <c r="AG17" s="244" t="n">
        <v>8</v>
      </c>
      <c r="AH17" s="244" t="n">
        <v>8</v>
      </c>
      <c r="AI17" s="251" t="n">
        <v>0</v>
      </c>
      <c r="AJ17" s="251" t="n">
        <v>0</v>
      </c>
      <c r="AK17" s="251" t="n">
        <v>0</v>
      </c>
      <c r="AL17" s="251" t="n">
        <v>0</v>
      </c>
      <c r="AM17" s="251" t="n">
        <v>0</v>
      </c>
      <c r="AN17" s="251" t="n">
        <v>0</v>
      </c>
      <c r="AO17" s="251" t="n">
        <v>0</v>
      </c>
      <c r="AP17" s="251" t="n">
        <v>0</v>
      </c>
      <c r="AQ17" s="251" t="n">
        <v>0</v>
      </c>
      <c r="AR17" s="251" t="n">
        <v>0</v>
      </c>
      <c r="AS17" s="251" t="n">
        <v>0</v>
      </c>
      <c r="AT17" s="251" t="n">
        <v>0</v>
      </c>
      <c r="AU17" s="251" t="n">
        <v>0</v>
      </c>
      <c r="AV17" s="251" t="n">
        <v>0</v>
      </c>
      <c r="AW17" s="251" t="n">
        <v>0</v>
      </c>
      <c r="AX17" s="251" t="n">
        <v>0</v>
      </c>
      <c r="AY17" s="251" t="n">
        <v>0</v>
      </c>
      <c r="AZ17" s="251" t="n">
        <v>0</v>
      </c>
      <c r="BA17" s="251" t="n">
        <v>0</v>
      </c>
      <c r="BB17" s="251" t="n">
        <v>0</v>
      </c>
      <c r="BC17" s="251" t="n">
        <v>0</v>
      </c>
      <c r="BD17" s="251" t="n">
        <v>0</v>
      </c>
      <c r="BE17" s="251" t="n">
        <v>0</v>
      </c>
      <c r="BF17" s="251" t="n">
        <v>0</v>
      </c>
      <c r="BG17" s="251" t="n">
        <v>0</v>
      </c>
      <c r="BH17" s="251" t="n">
        <v>0</v>
      </c>
      <c r="BI17" s="251" t="n">
        <v>0</v>
      </c>
      <c r="BJ17" s="251" t="n">
        <v>0</v>
      </c>
      <c r="BK17" s="251" t="n">
        <v>0</v>
      </c>
      <c r="BL17" s="251" t="n">
        <v>0</v>
      </c>
      <c r="BM17" s="251" t="n">
        <v>0</v>
      </c>
      <c r="BN17" s="251" t="n">
        <v>0</v>
      </c>
      <c r="BO17" s="251" t="n">
        <v>0</v>
      </c>
      <c r="BP17" s="251" t="n">
        <v>0</v>
      </c>
      <c r="BQ17" s="251" t="n">
        <v>0</v>
      </c>
      <c r="BR17" s="251" t="n">
        <v>0</v>
      </c>
      <c r="BS17" s="251" t="n">
        <v>0</v>
      </c>
      <c r="BT17" s="251" t="n">
        <v>0</v>
      </c>
      <c r="BU17" s="251" t="n">
        <v>0</v>
      </c>
      <c r="BV17" s="251" t="n">
        <v>0</v>
      </c>
      <c r="BW17" s="251" t="n">
        <v>0</v>
      </c>
      <c r="BX17" s="251" t="n">
        <v>0</v>
      </c>
      <c r="BY17" s="251" t="n">
        <v>0</v>
      </c>
      <c r="BZ17" s="251" t="n">
        <v>0</v>
      </c>
      <c r="CA17" s="251" t="n">
        <v>0</v>
      </c>
      <c r="CB17" s="251" t="n">
        <v>0</v>
      </c>
      <c r="CC17" s="251" t="n">
        <v>0</v>
      </c>
      <c r="CD17" s="251" t="n">
        <v>0</v>
      </c>
      <c r="CE17" s="251" t="n">
        <v>0</v>
      </c>
      <c r="CF17" s="251" t="n">
        <v>0</v>
      </c>
      <c r="CG17" s="251" t="n">
        <v>0</v>
      </c>
      <c r="CH17" s="251" t="n">
        <v>0</v>
      </c>
      <c r="CI17" s="251" t="n">
        <v>0</v>
      </c>
      <c r="CJ17" s="251" t="n">
        <v>0</v>
      </c>
      <c r="CK17" s="251" t="n">
        <v>0</v>
      </c>
      <c r="CL17" s="251" t="n">
        <v>0</v>
      </c>
      <c r="CM17" s="251" t="n">
        <v>0</v>
      </c>
      <c r="CN17" s="251" t="n">
        <v>0</v>
      </c>
      <c r="CO17" s="251" t="n">
        <v>0</v>
      </c>
      <c r="CP17" s="251" t="n">
        <v>0</v>
      </c>
      <c r="CQ17" s="251" t="n">
        <v>0</v>
      </c>
      <c r="CR17" s="329" t="n">
        <v>0</v>
      </c>
      <c r="CS17" s="251" t="n">
        <v>0</v>
      </c>
      <c r="CT17" s="251" t="n">
        <v>0</v>
      </c>
      <c r="CU17" s="251" t="n">
        <v>0</v>
      </c>
      <c r="CV17" s="251" t="n">
        <v>0</v>
      </c>
    </row>
    <row r="18" hidden="1" customFormat="1" s="315">
      <c r="A18" s="203" t="n"/>
      <c r="B18" s="415" t="n"/>
      <c r="C18" s="199" t="inlineStr">
        <is>
          <t>EE &amp; Family</t>
        </is>
      </c>
      <c r="D18" s="252" t="n">
        <v>0</v>
      </c>
      <c r="E18" s="477" t="n">
        <v>2427.55</v>
      </c>
      <c r="F18" s="416" t="n">
        <v>1717.56</v>
      </c>
      <c r="G18" s="416">
        <f>E18-F18</f>
        <v/>
      </c>
      <c r="H18" s="417" t="n"/>
      <c r="I18" s="417" t="n"/>
      <c r="J18" s="417" t="n"/>
      <c r="K18" s="245" t="n">
        <v>5</v>
      </c>
      <c r="L18" s="245" t="n">
        <v>5</v>
      </c>
      <c r="M18" s="245" t="n">
        <v>5</v>
      </c>
      <c r="N18" s="245" t="n">
        <v>6</v>
      </c>
      <c r="O18" s="245" t="n">
        <v>6</v>
      </c>
      <c r="P18" s="245" t="n">
        <v>6</v>
      </c>
      <c r="Q18" s="245" t="n">
        <v>6</v>
      </c>
      <c r="R18" s="245" t="n">
        <v>5</v>
      </c>
      <c r="S18" s="245" t="n">
        <v>5</v>
      </c>
      <c r="T18" s="245" t="n">
        <v>6</v>
      </c>
      <c r="U18" s="245" t="n">
        <v>6</v>
      </c>
      <c r="V18" s="245" t="n">
        <v>6</v>
      </c>
      <c r="W18" s="245" t="n">
        <v>8</v>
      </c>
      <c r="X18" s="245" t="n">
        <v>7</v>
      </c>
      <c r="Y18" s="245" t="n">
        <v>7</v>
      </c>
      <c r="Z18" s="245" t="n">
        <v>7</v>
      </c>
      <c r="AA18" s="245" t="n">
        <v>8</v>
      </c>
      <c r="AB18" s="245" t="n">
        <v>8</v>
      </c>
      <c r="AC18" s="245" t="n">
        <v>8</v>
      </c>
      <c r="AD18" s="245" t="n">
        <v>8</v>
      </c>
      <c r="AE18" s="245" t="n">
        <v>7</v>
      </c>
      <c r="AF18" s="245" t="n">
        <v>7</v>
      </c>
      <c r="AG18" s="245" t="n">
        <v>7</v>
      </c>
      <c r="AH18" s="245" t="n">
        <v>7</v>
      </c>
      <c r="AI18" s="252" t="n">
        <v>0</v>
      </c>
      <c r="AJ18" s="252" t="n">
        <v>0</v>
      </c>
      <c r="AK18" s="252" t="n">
        <v>0</v>
      </c>
      <c r="AL18" s="252" t="n">
        <v>0</v>
      </c>
      <c r="AM18" s="252" t="n">
        <v>0</v>
      </c>
      <c r="AN18" s="252" t="n">
        <v>0</v>
      </c>
      <c r="AO18" s="252" t="n">
        <v>0</v>
      </c>
      <c r="AP18" s="252" t="n">
        <v>0</v>
      </c>
      <c r="AQ18" s="252" t="n">
        <v>0</v>
      </c>
      <c r="AR18" s="252" t="n">
        <v>0</v>
      </c>
      <c r="AS18" s="252" t="n">
        <v>0</v>
      </c>
      <c r="AT18" s="252" t="n">
        <v>0</v>
      </c>
      <c r="AU18" s="252" t="n">
        <v>0</v>
      </c>
      <c r="AV18" s="252" t="n">
        <v>0</v>
      </c>
      <c r="AW18" s="252" t="n">
        <v>0</v>
      </c>
      <c r="AX18" s="252" t="n">
        <v>0</v>
      </c>
      <c r="AY18" s="252" t="n">
        <v>0</v>
      </c>
      <c r="AZ18" s="252" t="n">
        <v>0</v>
      </c>
      <c r="BA18" s="252" t="n">
        <v>0</v>
      </c>
      <c r="BB18" s="252" t="n">
        <v>0</v>
      </c>
      <c r="BC18" s="252" t="n">
        <v>0</v>
      </c>
      <c r="BD18" s="252" t="n">
        <v>0</v>
      </c>
      <c r="BE18" s="252" t="n">
        <v>0</v>
      </c>
      <c r="BF18" s="252" t="n">
        <v>0</v>
      </c>
      <c r="BG18" s="252" t="n">
        <v>0</v>
      </c>
      <c r="BH18" s="252" t="n">
        <v>0</v>
      </c>
      <c r="BI18" s="252" t="n">
        <v>0</v>
      </c>
      <c r="BJ18" s="252" t="n">
        <v>0</v>
      </c>
      <c r="BK18" s="252" t="n">
        <v>0</v>
      </c>
      <c r="BL18" s="252" t="n">
        <v>0</v>
      </c>
      <c r="BM18" s="252" t="n">
        <v>0</v>
      </c>
      <c r="BN18" s="252" t="n">
        <v>0</v>
      </c>
      <c r="BO18" s="252" t="n">
        <v>0</v>
      </c>
      <c r="BP18" s="252" t="n">
        <v>0</v>
      </c>
      <c r="BQ18" s="252" t="n">
        <v>0</v>
      </c>
      <c r="BR18" s="252" t="n">
        <v>0</v>
      </c>
      <c r="BS18" s="252" t="n">
        <v>0</v>
      </c>
      <c r="BT18" s="252" t="n">
        <v>0</v>
      </c>
      <c r="BU18" s="252" t="n">
        <v>0</v>
      </c>
      <c r="BV18" s="252" t="n">
        <v>0</v>
      </c>
      <c r="BW18" s="252" t="n">
        <v>0</v>
      </c>
      <c r="BX18" s="252" t="n">
        <v>0</v>
      </c>
      <c r="BY18" s="252" t="n">
        <v>0</v>
      </c>
      <c r="BZ18" s="252" t="n">
        <v>0</v>
      </c>
      <c r="CA18" s="252" t="n">
        <v>0</v>
      </c>
      <c r="CB18" s="252" t="n">
        <v>0</v>
      </c>
      <c r="CC18" s="252" t="n">
        <v>0</v>
      </c>
      <c r="CD18" s="252" t="n">
        <v>0</v>
      </c>
      <c r="CE18" s="252" t="n">
        <v>0</v>
      </c>
      <c r="CF18" s="252" t="n">
        <v>0</v>
      </c>
      <c r="CG18" s="252" t="n">
        <v>0</v>
      </c>
      <c r="CH18" s="252" t="n">
        <v>0</v>
      </c>
      <c r="CI18" s="252" t="n">
        <v>0</v>
      </c>
      <c r="CJ18" s="252" t="n">
        <v>0</v>
      </c>
      <c r="CK18" s="252" t="n">
        <v>0</v>
      </c>
      <c r="CL18" s="252" t="n">
        <v>0</v>
      </c>
      <c r="CM18" s="252" t="n">
        <v>0</v>
      </c>
      <c r="CN18" s="252" t="n">
        <v>0</v>
      </c>
      <c r="CO18" s="252" t="n">
        <v>0</v>
      </c>
      <c r="CP18" s="252" t="n">
        <v>0</v>
      </c>
      <c r="CQ18" s="252" t="n">
        <v>0</v>
      </c>
      <c r="CR18" s="330" t="n">
        <v>0</v>
      </c>
      <c r="CS18" s="252" t="n">
        <v>0</v>
      </c>
      <c r="CT18" s="252" t="n">
        <v>0</v>
      </c>
      <c r="CU18" s="252" t="n">
        <v>0</v>
      </c>
      <c r="CV18" s="252" t="n">
        <v>0</v>
      </c>
    </row>
    <row r="19" hidden="1" customFormat="1" s="315">
      <c r="A19" s="207" t="n"/>
      <c r="B19" s="415" t="n"/>
      <c r="C19" s="208" t="inlineStr">
        <is>
          <t>Estimated Monthly Premium</t>
        </is>
      </c>
      <c r="D19" s="209">
        <f>SUM(D15:D18)</f>
        <v/>
      </c>
      <c r="E19" s="418">
        <f>SUMPRODUCT(E15:E18,$D15:$D18)</f>
        <v/>
      </c>
      <c r="F19" s="418">
        <f>SUMPRODUCT(F15:F18,$D15:$D18)</f>
        <v/>
      </c>
      <c r="G19" s="418">
        <f>SUMPRODUCT(G15:G18,$D15:$D18)</f>
        <v/>
      </c>
      <c r="H19" s="419" t="n"/>
      <c r="I19" s="419" t="n"/>
      <c r="J19" s="419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209">
        <f>SUM(AI15:AI18)</f>
        <v/>
      </c>
      <c r="AJ19" s="209">
        <f>SUM(AJ15:AJ18)</f>
        <v/>
      </c>
      <c r="AK19" s="209">
        <f>SUM(AK15:AK18)</f>
        <v/>
      </c>
      <c r="AL19" s="209">
        <f>SUM(AL15:AL18)</f>
        <v/>
      </c>
      <c r="AM19" s="209">
        <f>SUM(AM15:AM18)</f>
        <v/>
      </c>
      <c r="AN19" s="209">
        <f>SUM(AN15:AN18)</f>
        <v/>
      </c>
      <c r="AO19" s="209">
        <f>SUM(AO15:AO18)</f>
        <v/>
      </c>
      <c r="AP19" s="209">
        <f>SUM(AP15:AP18)</f>
        <v/>
      </c>
      <c r="AQ19" s="209">
        <f>SUM(AQ15:AQ18)</f>
        <v/>
      </c>
      <c r="AR19" s="209">
        <f>SUM(AR15:AR18)</f>
        <v/>
      </c>
      <c r="AS19" s="209">
        <f>SUM(AS15:AS18)</f>
        <v/>
      </c>
      <c r="AT19" s="209">
        <f>SUM(AT15:AT18)</f>
        <v/>
      </c>
      <c r="AU19" s="209">
        <f>SUM(AU15:AU18)</f>
        <v/>
      </c>
      <c r="AV19" s="209">
        <f>SUM(AV15:AV18)</f>
        <v/>
      </c>
      <c r="AW19" s="209">
        <f>SUM(AW15:AW18)</f>
        <v/>
      </c>
      <c r="AX19" s="209">
        <f>SUM(AX15:AX18)</f>
        <v/>
      </c>
      <c r="AY19" s="209">
        <f>SUM(AY15:AY18)</f>
        <v/>
      </c>
      <c r="AZ19" s="209">
        <f>SUM(AZ15:AZ18)</f>
        <v/>
      </c>
      <c r="BA19" s="209">
        <f>SUM(BA15:BA18)</f>
        <v/>
      </c>
      <c r="BB19" s="209">
        <f>SUM(BB15:BB18)</f>
        <v/>
      </c>
      <c r="BC19" s="209">
        <f>SUM(BC15:BC18)</f>
        <v/>
      </c>
      <c r="BD19" s="209">
        <f>SUM(BD15:BD18)</f>
        <v/>
      </c>
      <c r="BE19" s="209">
        <f>SUM(BE15:BE18)</f>
        <v/>
      </c>
      <c r="BF19" s="209">
        <f>SUM(BF15:BF18)</f>
        <v/>
      </c>
      <c r="BG19" s="209">
        <f>SUM(BG15:BG18)</f>
        <v/>
      </c>
      <c r="BH19" s="209">
        <f>SUM(BH15:BH18)</f>
        <v/>
      </c>
      <c r="BI19" s="209">
        <f>SUM(BI15:BI18)</f>
        <v/>
      </c>
      <c r="BJ19" s="209">
        <f>SUM(BJ15:BJ18)</f>
        <v/>
      </c>
      <c r="BK19" s="209">
        <f>SUM(BK15:BK18)</f>
        <v/>
      </c>
      <c r="BL19" s="209">
        <f>SUM(BL15:BL18)</f>
        <v/>
      </c>
      <c r="BM19" s="209">
        <f>SUM(BM15:BM18)</f>
        <v/>
      </c>
      <c r="BN19" s="209">
        <f>SUM(BN15:BN18)</f>
        <v/>
      </c>
      <c r="BO19" s="209">
        <f>SUM(BO15:BO18)</f>
        <v/>
      </c>
      <c r="BP19" s="209">
        <f>SUM(BP15:BP18)</f>
        <v/>
      </c>
      <c r="BQ19" s="209">
        <f>SUM(BQ15:BQ18)</f>
        <v/>
      </c>
      <c r="BR19" s="209">
        <f>SUM(BR15:BR18)</f>
        <v/>
      </c>
      <c r="BS19" s="209">
        <f>SUM(BS15:BS18)</f>
        <v/>
      </c>
      <c r="BT19" s="209">
        <f>SUM(BT15:BT18)</f>
        <v/>
      </c>
      <c r="BU19" s="209">
        <f>SUM(BU15:BU18)</f>
        <v/>
      </c>
      <c r="BV19" s="209">
        <f>SUM(BV15:BV18)</f>
        <v/>
      </c>
      <c r="BW19" s="209">
        <f>SUM(BW15:BW18)</f>
        <v/>
      </c>
      <c r="BX19" s="209">
        <f>SUM(BX15:BX18)</f>
        <v/>
      </c>
      <c r="BY19" s="209">
        <f>SUM(BY15:BY18)</f>
        <v/>
      </c>
      <c r="BZ19" s="209">
        <f>SUM(BZ15:BZ18)</f>
        <v/>
      </c>
      <c r="CA19" s="209">
        <f>SUM(CA15:CA18)</f>
        <v/>
      </c>
      <c r="CB19" s="209">
        <f>SUM(CB15:CB18)</f>
        <v/>
      </c>
      <c r="CC19" s="209">
        <f>SUM(CC15:CC18)</f>
        <v/>
      </c>
      <c r="CD19" s="209">
        <f>SUM(CD15:CD18)</f>
        <v/>
      </c>
      <c r="CE19" s="209">
        <f>SUM(CE15:CE18)</f>
        <v/>
      </c>
      <c r="CF19" s="209">
        <f>SUM(CF15:CF18)</f>
        <v/>
      </c>
      <c r="CG19" s="209">
        <f>SUM(CG15:CG18)</f>
        <v/>
      </c>
      <c r="CH19" s="209">
        <f>SUM(CH15:CH18)</f>
        <v/>
      </c>
      <c r="CI19" s="209">
        <f>SUM(CI15:CI18)</f>
        <v/>
      </c>
      <c r="CJ19" s="209">
        <f>SUM(CJ15:CJ18)</f>
        <v/>
      </c>
      <c r="CK19" s="209">
        <f>SUM(CK15:CK18)</f>
        <v/>
      </c>
      <c r="CL19" s="209">
        <f>SUM(CL15:CL18)</f>
        <v/>
      </c>
      <c r="CM19" s="209">
        <f>SUM(CM15:CM18)</f>
        <v/>
      </c>
      <c r="CN19" s="209">
        <f>SUM(CN15:CN18)</f>
        <v/>
      </c>
      <c r="CO19" s="209">
        <f>SUM(CO15:CO18)</f>
        <v/>
      </c>
      <c r="CP19" s="209">
        <f>SUM(CP15:CP18)</f>
        <v/>
      </c>
      <c r="CQ19" s="209">
        <f>SUM(CQ15:CQ18)</f>
        <v/>
      </c>
      <c r="CR19" s="209" t="n">
        <v>0</v>
      </c>
      <c r="CS19" s="209">
        <f>SUM(CS15:CS18)</f>
        <v/>
      </c>
      <c r="CT19" s="209">
        <f>SUM(CT15:CT18)</f>
        <v/>
      </c>
      <c r="CU19" s="209">
        <f>SUM(CU15:CU18)</f>
        <v/>
      </c>
      <c r="CV19" s="209">
        <f>SUM(CV15:CV18)</f>
        <v/>
      </c>
    </row>
    <row r="20" hidden="1" customFormat="1" s="315">
      <c r="A20" s="207" t="n"/>
      <c r="B20" s="415" t="n"/>
      <c r="C20" s="199" t="n"/>
      <c r="D20" s="209" t="n"/>
      <c r="E20" s="413" t="n"/>
      <c r="F20" s="413" t="n"/>
      <c r="G20" s="413" t="n"/>
      <c r="H20" s="414" t="n"/>
      <c r="I20" s="414" t="n"/>
      <c r="J20" s="41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209" t="n"/>
      <c r="AJ20" s="209" t="n"/>
      <c r="AK20" s="209" t="n"/>
      <c r="AL20" s="209" t="n"/>
      <c r="AM20" s="209" t="n"/>
      <c r="AN20" s="209" t="n"/>
      <c r="AO20" s="209" t="n"/>
      <c r="AP20" s="209" t="n"/>
      <c r="AQ20" s="209" t="n"/>
      <c r="AR20" s="209" t="n"/>
      <c r="AS20" s="209" t="n"/>
      <c r="AT20" s="209" t="n"/>
      <c r="AU20" s="209" t="n"/>
      <c r="AV20" s="209" t="n"/>
      <c r="AW20" s="209" t="n"/>
      <c r="AX20" s="209" t="n"/>
      <c r="AY20" s="209" t="n"/>
      <c r="AZ20" s="209" t="n"/>
      <c r="BA20" s="209" t="n"/>
      <c r="BB20" s="209" t="n"/>
      <c r="BC20" s="209" t="n"/>
      <c r="BD20" s="209" t="n"/>
      <c r="BE20" s="209" t="n"/>
      <c r="BF20" s="209" t="n"/>
      <c r="BG20" s="209" t="n"/>
      <c r="BH20" s="209" t="n"/>
      <c r="BI20" s="209" t="n"/>
      <c r="BJ20" s="209" t="n"/>
      <c r="BK20" s="209" t="n"/>
      <c r="BL20" s="209" t="n"/>
      <c r="BM20" s="209" t="n"/>
      <c r="BN20" s="209" t="n"/>
      <c r="BO20" s="209" t="n"/>
      <c r="BP20" s="209" t="n"/>
      <c r="BQ20" s="209" t="n"/>
      <c r="BR20" s="209" t="n"/>
      <c r="BS20" s="209" t="n"/>
      <c r="BT20" s="209" t="n"/>
      <c r="BU20" s="209" t="n"/>
      <c r="BV20" s="209" t="n"/>
      <c r="BW20" s="209" t="n"/>
      <c r="BX20" s="209" t="n"/>
      <c r="BY20" s="209" t="n"/>
      <c r="BZ20" s="209" t="n"/>
      <c r="CA20" s="209" t="n"/>
      <c r="CB20" s="209" t="n"/>
      <c r="CC20" s="209" t="n"/>
      <c r="CD20" s="209" t="n"/>
      <c r="CE20" s="209" t="n"/>
      <c r="CF20" s="209" t="n"/>
      <c r="CG20" s="209" t="n"/>
      <c r="CH20" s="209" t="n"/>
      <c r="CI20" s="209" t="n"/>
      <c r="CJ20" s="209" t="n"/>
      <c r="CK20" s="209" t="n"/>
      <c r="CL20" s="209" t="n"/>
      <c r="CM20" s="209" t="n"/>
      <c r="CN20" s="209" t="n"/>
      <c r="CO20" s="209" t="n"/>
      <c r="CP20" s="209" t="n"/>
      <c r="CQ20" s="209" t="n"/>
      <c r="CR20" s="209" t="n"/>
      <c r="CS20" s="209" t="n"/>
      <c r="CT20" s="209" t="n"/>
      <c r="CU20" s="209" t="n"/>
      <c r="CV20" s="209" t="n"/>
    </row>
    <row r="21" ht="13.15" customFormat="1" customHeight="1" s="315">
      <c r="A21" s="64" t="inlineStr">
        <is>
          <t xml:space="preserve">PRIME VALUE PLAN (Self-Insured) </t>
        </is>
      </c>
      <c r="B21" s="394">
        <f>B3</f>
        <v/>
      </c>
      <c r="C21" s="246" t="inlineStr">
        <is>
          <t>EE</t>
        </is>
      </c>
      <c r="D21" s="244" t="n">
        <v>0</v>
      </c>
      <c r="E21" s="396" t="n">
        <v>518.77</v>
      </c>
      <c r="F21" s="396">
        <f>+E21-G21</f>
        <v/>
      </c>
      <c r="G21" s="396" t="n">
        <v>92.39</v>
      </c>
      <c r="H21" s="315">
        <f>+"Total:"&amp;TEXT(E21/I21-1,"0.00%")&amp;"/ EE:"&amp;TEXT(G21/J21-1,"0.00%")</f>
        <v/>
      </c>
      <c r="I21" s="397">
        <f>+[2]Alvarado!E21</f>
        <v/>
      </c>
      <c r="J21" s="397">
        <f>+[2]Alvarado!G21</f>
        <v/>
      </c>
      <c r="K21" s="244" t="n">
        <v>10</v>
      </c>
      <c r="L21" s="244" t="n">
        <v>12</v>
      </c>
      <c r="M21" s="244" t="n">
        <v>14</v>
      </c>
      <c r="N21" s="244" t="n">
        <v>12</v>
      </c>
      <c r="O21" s="244" t="n">
        <v>18</v>
      </c>
      <c r="P21" s="244" t="n">
        <v>19</v>
      </c>
      <c r="Q21" s="244" t="n">
        <v>18</v>
      </c>
      <c r="R21" s="244" t="n">
        <v>16</v>
      </c>
      <c r="S21" s="244" t="n">
        <v>18</v>
      </c>
      <c r="T21" s="244" t="n">
        <v>19</v>
      </c>
      <c r="U21" s="244" t="n">
        <v>18</v>
      </c>
      <c r="V21" s="244" t="n">
        <v>19</v>
      </c>
      <c r="W21" s="244" t="n">
        <v>19</v>
      </c>
      <c r="X21" s="244" t="n">
        <v>17</v>
      </c>
      <c r="Y21" s="244" t="n">
        <v>17</v>
      </c>
      <c r="Z21" s="244" t="n">
        <v>21</v>
      </c>
      <c r="AA21" s="244" t="n">
        <v>22</v>
      </c>
      <c r="AB21" s="244" t="n">
        <v>22</v>
      </c>
      <c r="AC21" s="244" t="n">
        <v>23</v>
      </c>
      <c r="AD21" s="244" t="n">
        <v>23</v>
      </c>
      <c r="AE21" s="244" t="n">
        <v>24</v>
      </c>
      <c r="AF21" s="244" t="n">
        <v>25</v>
      </c>
      <c r="AG21" s="244" t="n">
        <v>27</v>
      </c>
      <c r="AH21" s="244" t="n">
        <v>27</v>
      </c>
      <c r="AI21" s="244" t="n">
        <v>27</v>
      </c>
      <c r="AJ21" s="244" t="n">
        <v>24</v>
      </c>
      <c r="AK21" s="244" t="n">
        <v>24</v>
      </c>
      <c r="AL21" s="244" t="n">
        <v>19</v>
      </c>
      <c r="AM21" s="244" t="n">
        <v>20</v>
      </c>
      <c r="AN21" s="244" t="n">
        <v>17</v>
      </c>
      <c r="AO21" s="244" t="n">
        <v>18</v>
      </c>
      <c r="AP21" s="244" t="n">
        <v>22</v>
      </c>
      <c r="AQ21" s="244" t="n">
        <v>25</v>
      </c>
      <c r="AR21" s="244" t="n">
        <v>25</v>
      </c>
      <c r="AS21" s="244" t="n">
        <v>29</v>
      </c>
      <c r="AT21" s="244" t="n">
        <v>28</v>
      </c>
      <c r="AU21" s="244" t="n">
        <v>33</v>
      </c>
      <c r="AV21" s="244" t="n">
        <v>32</v>
      </c>
      <c r="AW21" s="244" t="n">
        <v>29</v>
      </c>
      <c r="AX21" s="244" t="n">
        <v>30</v>
      </c>
      <c r="AY21" s="244" t="n">
        <v>31</v>
      </c>
      <c r="AZ21" s="244" t="n">
        <v>32</v>
      </c>
      <c r="BA21" s="244" t="n">
        <v>32</v>
      </c>
      <c r="BB21" s="244" t="n">
        <v>32</v>
      </c>
      <c r="BC21" s="244" t="n">
        <v>31</v>
      </c>
      <c r="BD21" s="244" t="n">
        <v>32</v>
      </c>
      <c r="BE21" s="244" t="n">
        <v>33</v>
      </c>
      <c r="BF21" s="244" t="n">
        <v>34</v>
      </c>
      <c r="BG21" s="244" t="n">
        <v>34</v>
      </c>
      <c r="BH21" s="244" t="n">
        <v>34</v>
      </c>
      <c r="BI21" s="244" t="n">
        <v>29</v>
      </c>
      <c r="BJ21" s="244" t="n">
        <v>30</v>
      </c>
      <c r="BK21" s="244" t="n">
        <v>28</v>
      </c>
      <c r="BL21" s="244" t="n">
        <v>26</v>
      </c>
      <c r="BM21" s="244" t="n">
        <v>23</v>
      </c>
      <c r="BN21" s="244" t="n">
        <v>22</v>
      </c>
      <c r="BO21" s="244" t="n">
        <v>21</v>
      </c>
      <c r="BP21" s="244" t="n">
        <v>21</v>
      </c>
      <c r="BQ21" s="244" t="n">
        <v>21</v>
      </c>
      <c r="BR21" s="244" t="n">
        <v>22</v>
      </c>
      <c r="BS21" s="244" t="n">
        <v>25</v>
      </c>
      <c r="BT21" s="244" t="n">
        <v>24</v>
      </c>
      <c r="BU21" s="244" t="n">
        <v>23</v>
      </c>
      <c r="BV21" s="244" t="n">
        <v>25</v>
      </c>
      <c r="BW21" s="244" t="n">
        <v>25</v>
      </c>
      <c r="BX21" s="244" t="n">
        <v>24</v>
      </c>
      <c r="BY21" s="244" t="n">
        <v>24</v>
      </c>
      <c r="BZ21" s="244" t="n">
        <v>28</v>
      </c>
      <c r="CA21" s="244" t="n">
        <v>27</v>
      </c>
      <c r="CB21" s="244" t="n">
        <v>25</v>
      </c>
      <c r="CC21" s="244" t="n">
        <v>27</v>
      </c>
      <c r="CD21" s="244" t="n">
        <v>27</v>
      </c>
      <c r="CE21" s="244" t="n">
        <v>26</v>
      </c>
      <c r="CF21" s="244" t="n">
        <v>1</v>
      </c>
      <c r="CG21" s="244" t="n">
        <v>1</v>
      </c>
      <c r="CH21" s="244" t="n">
        <v>1</v>
      </c>
      <c r="CI21" s="244" t="n">
        <v>1</v>
      </c>
      <c r="CJ21" s="244" t="n">
        <v>0</v>
      </c>
      <c r="CK21" s="244" t="n">
        <v>0</v>
      </c>
      <c r="CL21" s="244" t="n">
        <v>0</v>
      </c>
      <c r="CM21" s="244" t="n">
        <v>0</v>
      </c>
      <c r="CN21" s="244" t="n">
        <v>0</v>
      </c>
      <c r="CO21" s="244" t="n">
        <v>0</v>
      </c>
      <c r="CP21" s="244" t="n">
        <v>0</v>
      </c>
      <c r="CQ21" s="244" t="n">
        <v>0</v>
      </c>
      <c r="CR21" s="323" t="n">
        <v>0</v>
      </c>
      <c r="CS21" s="244" t="n">
        <v>0</v>
      </c>
      <c r="CT21" s="244" t="n">
        <v>0</v>
      </c>
      <c r="CU21" s="244" t="n">
        <v>0</v>
      </c>
      <c r="CV21" s="244" t="n">
        <v>0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0</v>
      </c>
      <c r="E22" s="396" t="n">
        <v>1037.57</v>
      </c>
      <c r="F22" s="396">
        <f>+E22-G22</f>
        <v/>
      </c>
      <c r="G22" s="396" t="n">
        <v>197.6</v>
      </c>
      <c r="H22" s="315">
        <f>+"Total:"&amp;TEXT(E22/I22-1,"0.00%")&amp;"/ EE:"&amp;TEXT(G22/J22-1,"0.00%")</f>
        <v/>
      </c>
      <c r="I22" s="397">
        <f>+[2]Alvarado!E22</f>
        <v/>
      </c>
      <c r="J22" s="397">
        <f>+[2]Alvarado!G22</f>
        <v/>
      </c>
      <c r="K22" s="244" t="n">
        <v>1</v>
      </c>
      <c r="L22" s="244" t="n">
        <v>1</v>
      </c>
      <c r="M22" s="244" t="n">
        <v>1</v>
      </c>
      <c r="N22" s="244" t="n">
        <v>1</v>
      </c>
      <c r="O22" s="244" t="n">
        <v>1</v>
      </c>
      <c r="P22" s="244" t="n">
        <v>1</v>
      </c>
      <c r="Q22" s="244" t="n">
        <v>1</v>
      </c>
      <c r="R22" s="244" t="n">
        <v>0</v>
      </c>
      <c r="S22" s="244" t="n">
        <v>2</v>
      </c>
      <c r="T22" s="244" t="n">
        <v>2</v>
      </c>
      <c r="U22" s="244" t="n">
        <v>1</v>
      </c>
      <c r="V22" s="244" t="n">
        <v>1</v>
      </c>
      <c r="W22" s="244" t="n">
        <v>1</v>
      </c>
      <c r="X22" s="244" t="n">
        <v>0</v>
      </c>
      <c r="Y22" s="244" t="n">
        <v>0</v>
      </c>
      <c r="Z22" s="244" t="n">
        <v>1</v>
      </c>
      <c r="AA22" s="244" t="n">
        <v>2</v>
      </c>
      <c r="AB22" s="244" t="n">
        <v>2</v>
      </c>
      <c r="AC22" s="244" t="n">
        <v>2</v>
      </c>
      <c r="AD22" s="244" t="n">
        <v>2</v>
      </c>
      <c r="AE22" s="244" t="n">
        <v>2</v>
      </c>
      <c r="AF22" s="244" t="n">
        <v>2</v>
      </c>
      <c r="AG22" s="244" t="n">
        <v>2</v>
      </c>
      <c r="AH22" s="244" t="n">
        <v>2</v>
      </c>
      <c r="AI22" s="244" t="n">
        <v>3</v>
      </c>
      <c r="AJ22" s="244" t="n">
        <v>3</v>
      </c>
      <c r="AK22" s="244" t="n">
        <v>3</v>
      </c>
      <c r="AL22" s="244" t="n">
        <v>3</v>
      </c>
      <c r="AM22" s="244" t="n">
        <v>3</v>
      </c>
      <c r="AN22" s="244" t="n">
        <v>3</v>
      </c>
      <c r="AO22" s="244" t="n">
        <v>3</v>
      </c>
      <c r="AP22" s="244" t="n">
        <v>3</v>
      </c>
      <c r="AQ22" s="244" t="n">
        <v>3</v>
      </c>
      <c r="AR22" s="244" t="n">
        <v>3</v>
      </c>
      <c r="AS22" s="244" t="n">
        <v>3</v>
      </c>
      <c r="AT22" s="244" t="n">
        <v>3</v>
      </c>
      <c r="AU22" s="244" t="n">
        <v>3</v>
      </c>
      <c r="AV22" s="244" t="n">
        <v>2</v>
      </c>
      <c r="AW22" s="244" t="n">
        <v>1</v>
      </c>
      <c r="AX22" s="244" t="n">
        <v>1</v>
      </c>
      <c r="AY22" s="244" t="n">
        <v>0</v>
      </c>
      <c r="AZ22" s="244" t="n">
        <v>0</v>
      </c>
      <c r="BA22" s="244" t="n">
        <v>0</v>
      </c>
      <c r="BB22" s="244" t="n">
        <v>0</v>
      </c>
      <c r="BC22" s="244" t="n">
        <v>0</v>
      </c>
      <c r="BD22" s="244" t="n">
        <v>0</v>
      </c>
      <c r="BE22" s="244" t="n">
        <v>0</v>
      </c>
      <c r="BF22" s="244" t="n">
        <v>1</v>
      </c>
      <c r="BG22" s="244" t="n">
        <v>1</v>
      </c>
      <c r="BH22" s="244" t="n">
        <v>2</v>
      </c>
      <c r="BI22" s="244" t="n">
        <v>2</v>
      </c>
      <c r="BJ22" s="244" t="n">
        <v>2</v>
      </c>
      <c r="BK22" s="244" t="n">
        <v>2</v>
      </c>
      <c r="BL22" s="244" t="n">
        <v>2</v>
      </c>
      <c r="BM22" s="244" t="n">
        <v>2</v>
      </c>
      <c r="BN22" s="244" t="n">
        <v>1</v>
      </c>
      <c r="BO22" s="244" t="n">
        <v>0</v>
      </c>
      <c r="BP22" s="244" t="n">
        <v>0</v>
      </c>
      <c r="BQ22" s="244" t="n">
        <v>0</v>
      </c>
      <c r="BR22" s="244" t="n">
        <v>0</v>
      </c>
      <c r="BS22" s="244" t="n">
        <v>0</v>
      </c>
      <c r="BT22" s="244" t="n">
        <v>1</v>
      </c>
      <c r="BU22" s="244" t="n">
        <v>1</v>
      </c>
      <c r="BV22" s="244" t="n">
        <v>1</v>
      </c>
      <c r="BW22" s="244" t="n">
        <v>1</v>
      </c>
      <c r="BX22" s="244" t="n">
        <v>2</v>
      </c>
      <c r="BY22" s="244" t="n">
        <v>3</v>
      </c>
      <c r="BZ22" s="244" t="n">
        <v>3</v>
      </c>
      <c r="CA22" s="244" t="n">
        <v>3</v>
      </c>
      <c r="CB22" s="244" t="n">
        <v>2</v>
      </c>
      <c r="CC22" s="244" t="n">
        <v>2</v>
      </c>
      <c r="CD22" s="244" t="n">
        <v>1</v>
      </c>
      <c r="CE22" s="244" t="n">
        <v>1</v>
      </c>
      <c r="CF22" s="244" t="n">
        <v>0</v>
      </c>
      <c r="CG22" s="244" t="n">
        <v>0</v>
      </c>
      <c r="CH22" s="244" t="n">
        <v>0</v>
      </c>
      <c r="CI22" s="244" t="n">
        <v>0</v>
      </c>
      <c r="CJ22" s="244" t="n">
        <v>0</v>
      </c>
      <c r="CK22" s="244" t="n">
        <v>0</v>
      </c>
      <c r="CL22" s="244" t="n">
        <v>0</v>
      </c>
      <c r="CM22" s="244" t="n">
        <v>0</v>
      </c>
      <c r="CN22" s="244" t="n">
        <v>0</v>
      </c>
      <c r="CO22" s="244" t="n">
        <v>0</v>
      </c>
      <c r="CP22" s="244" t="n">
        <v>0</v>
      </c>
      <c r="CQ22" s="244" t="n">
        <v>0</v>
      </c>
      <c r="CR22" s="323" t="n">
        <v>0</v>
      </c>
      <c r="CS22" s="244" t="n">
        <v>0</v>
      </c>
      <c r="CT22" s="244" t="n">
        <v>0</v>
      </c>
      <c r="CU22" s="244" t="n">
        <v>0</v>
      </c>
      <c r="CV22" s="244" t="n">
        <v>0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0</v>
      </c>
      <c r="E23" s="396" t="n">
        <v>933.8</v>
      </c>
      <c r="F23" s="396">
        <f>+E23-G23</f>
        <v/>
      </c>
      <c r="G23" s="396" t="n">
        <v>165</v>
      </c>
      <c r="H23" s="315">
        <f>+"Total:"&amp;TEXT(E23/I23-1,"0.00%")&amp;"/ EE:"&amp;TEXT(G23/J23-1,"0.00%")</f>
        <v/>
      </c>
      <c r="I23" s="397">
        <f>+[2]Alvarado!E23</f>
        <v/>
      </c>
      <c r="J23" s="397">
        <f>+[2]Alvarado!G23</f>
        <v/>
      </c>
      <c r="K23" s="244" t="n">
        <v>1</v>
      </c>
      <c r="L23" s="244" t="n">
        <v>1</v>
      </c>
      <c r="M23" s="244" t="n">
        <v>1</v>
      </c>
      <c r="N23" s="244" t="n">
        <v>1</v>
      </c>
      <c r="O23" s="244" t="n">
        <v>1</v>
      </c>
      <c r="P23" s="244" t="n">
        <v>2</v>
      </c>
      <c r="Q23" s="244" t="n">
        <v>2</v>
      </c>
      <c r="R23" s="244" t="n">
        <v>2</v>
      </c>
      <c r="S23" s="244" t="n">
        <v>2</v>
      </c>
      <c r="T23" s="244" t="n">
        <v>2</v>
      </c>
      <c r="U23" s="244" t="n">
        <v>2</v>
      </c>
      <c r="V23" s="244" t="n">
        <v>1</v>
      </c>
      <c r="W23" s="244" t="n">
        <v>2</v>
      </c>
      <c r="X23" s="244" t="n">
        <v>2</v>
      </c>
      <c r="Y23" s="244" t="n">
        <v>2</v>
      </c>
      <c r="Z23" s="244" t="n">
        <v>2</v>
      </c>
      <c r="AA23" s="244" t="n">
        <v>2</v>
      </c>
      <c r="AB23" s="244" t="n">
        <v>2</v>
      </c>
      <c r="AC23" s="244" t="n">
        <v>2</v>
      </c>
      <c r="AD23" s="244" t="n">
        <v>2</v>
      </c>
      <c r="AE23" s="244" t="n">
        <v>2</v>
      </c>
      <c r="AF23" s="244" t="n">
        <v>2</v>
      </c>
      <c r="AG23" s="244" t="n">
        <v>3</v>
      </c>
      <c r="AH23" s="244" t="n">
        <v>2</v>
      </c>
      <c r="AI23" s="244" t="n">
        <v>3</v>
      </c>
      <c r="AJ23" s="244" t="n">
        <v>3</v>
      </c>
      <c r="AK23" s="244" t="n">
        <v>2</v>
      </c>
      <c r="AL23" s="244" t="n">
        <v>3</v>
      </c>
      <c r="AM23" s="244" t="n">
        <v>2</v>
      </c>
      <c r="AN23" s="244" t="n">
        <v>1</v>
      </c>
      <c r="AO23" s="244" t="n">
        <v>1</v>
      </c>
      <c r="AP23" s="244" t="n">
        <v>1</v>
      </c>
      <c r="AQ23" s="244" t="n">
        <v>1</v>
      </c>
      <c r="AR23" s="244" t="n">
        <v>2</v>
      </c>
      <c r="AS23" s="244" t="n">
        <v>3</v>
      </c>
      <c r="AT23" s="244" t="n">
        <v>3</v>
      </c>
      <c r="AU23" s="244" t="n">
        <v>2</v>
      </c>
      <c r="AV23" s="244" t="n">
        <v>2</v>
      </c>
      <c r="AW23" s="244" t="n">
        <v>2</v>
      </c>
      <c r="AX23" s="244" t="n">
        <v>3</v>
      </c>
      <c r="AY23" s="244" t="n">
        <v>3</v>
      </c>
      <c r="AZ23" s="244" t="n">
        <v>3</v>
      </c>
      <c r="BA23" s="244" t="n">
        <v>3</v>
      </c>
      <c r="BB23" s="244" t="n">
        <v>2</v>
      </c>
      <c r="BC23" s="244" t="n">
        <v>2</v>
      </c>
      <c r="BD23" s="244" t="n">
        <v>2</v>
      </c>
      <c r="BE23" s="244" t="n">
        <v>2</v>
      </c>
      <c r="BF23" s="244" t="n">
        <v>2</v>
      </c>
      <c r="BG23" s="244" t="n">
        <v>2</v>
      </c>
      <c r="BH23" s="244" t="n">
        <v>2</v>
      </c>
      <c r="BI23" s="244" t="n">
        <v>2</v>
      </c>
      <c r="BJ23" s="244" t="n">
        <v>2</v>
      </c>
      <c r="BK23" s="244" t="n">
        <v>1</v>
      </c>
      <c r="BL23" s="244" t="n">
        <v>1</v>
      </c>
      <c r="BM23" s="244" t="n">
        <v>0</v>
      </c>
      <c r="BN23" s="244" t="n">
        <v>0</v>
      </c>
      <c r="BO23" s="244" t="n">
        <v>0</v>
      </c>
      <c r="BP23" s="244" t="n">
        <v>1</v>
      </c>
      <c r="BQ23" s="244" t="n">
        <v>1</v>
      </c>
      <c r="BR23" s="244" t="n">
        <v>1</v>
      </c>
      <c r="BS23" s="244" t="n">
        <v>1</v>
      </c>
      <c r="BT23" s="244" t="n">
        <v>1</v>
      </c>
      <c r="BU23" s="244" t="n">
        <v>1</v>
      </c>
      <c r="BV23" s="244" t="n">
        <v>1</v>
      </c>
      <c r="BW23" s="244" t="n">
        <v>0</v>
      </c>
      <c r="BX23" s="244" t="n">
        <v>0</v>
      </c>
      <c r="BY23" s="244" t="n">
        <v>0</v>
      </c>
      <c r="BZ23" s="244" t="n">
        <v>0</v>
      </c>
      <c r="CA23" s="244" t="n">
        <v>2</v>
      </c>
      <c r="CB23" s="244" t="n">
        <v>3</v>
      </c>
      <c r="CC23" s="244" t="n">
        <v>3</v>
      </c>
      <c r="CD23" s="244" t="n">
        <v>2</v>
      </c>
      <c r="CE23" s="244" t="n">
        <v>2</v>
      </c>
      <c r="CF23" s="244" t="n">
        <v>0</v>
      </c>
      <c r="CG23" s="244" t="n">
        <v>0</v>
      </c>
      <c r="CH23" s="244" t="n">
        <v>0</v>
      </c>
      <c r="CI23" s="244" t="n">
        <v>0</v>
      </c>
      <c r="CJ23" s="244" t="n">
        <v>0</v>
      </c>
      <c r="CK23" s="244" t="n">
        <v>0</v>
      </c>
      <c r="CL23" s="244" t="n">
        <v>0</v>
      </c>
      <c r="CM23" s="244" t="n">
        <v>0</v>
      </c>
      <c r="CN23" s="244" t="n">
        <v>0</v>
      </c>
      <c r="CO23" s="244" t="n">
        <v>0</v>
      </c>
      <c r="CP23" s="244" t="n">
        <v>0</v>
      </c>
      <c r="CQ23" s="244" t="n">
        <v>0</v>
      </c>
      <c r="CR23" s="323" t="n">
        <v>0</v>
      </c>
      <c r="CS23" s="244" t="n">
        <v>0</v>
      </c>
      <c r="CT23" s="244" t="n">
        <v>0</v>
      </c>
      <c r="CU23" s="244" t="n">
        <v>0</v>
      </c>
      <c r="CV23" s="244" t="n">
        <v>0</v>
      </c>
    </row>
    <row r="24" ht="13.15" customFormat="1" customHeight="1" s="315">
      <c r="A24" s="22" t="n"/>
      <c r="B24" s="398" t="n"/>
      <c r="C24" s="246" t="inlineStr">
        <is>
          <t>EE &amp; Family</t>
        </is>
      </c>
      <c r="D24" s="245" t="n">
        <v>0</v>
      </c>
      <c r="E24" s="400" t="n">
        <v>1556.37</v>
      </c>
      <c r="F24" s="400">
        <f>+E24-G24</f>
        <v/>
      </c>
      <c r="G24" s="400" t="n">
        <v>329.3</v>
      </c>
      <c r="H24" s="315">
        <f>+"Total:"&amp;TEXT(E24/I24-1,"0.00%")&amp;"/ EE:"&amp;TEXT(G24/J24-1,"0.00%")</f>
        <v/>
      </c>
      <c r="I24" s="397">
        <f>+[2]Alvarado!E24</f>
        <v/>
      </c>
      <c r="J24" s="397">
        <f>+[2]Alvarado!G24</f>
        <v/>
      </c>
      <c r="K24" s="245" t="n">
        <v>0</v>
      </c>
      <c r="L24" s="245" t="n">
        <v>0</v>
      </c>
      <c r="M24" s="245" t="n">
        <v>0</v>
      </c>
      <c r="N24" s="245" t="n">
        <v>0</v>
      </c>
      <c r="O24" s="245" t="n">
        <v>0</v>
      </c>
      <c r="P24" s="245" t="n">
        <v>0</v>
      </c>
      <c r="Q24" s="245" t="n">
        <v>0</v>
      </c>
      <c r="R24" s="245" t="n">
        <v>0</v>
      </c>
      <c r="S24" s="245" t="n">
        <v>0</v>
      </c>
      <c r="T24" s="245" t="n">
        <v>0</v>
      </c>
      <c r="U24" s="245" t="n">
        <v>0</v>
      </c>
      <c r="V24" s="245" t="n">
        <v>0</v>
      </c>
      <c r="W24" s="245" t="n">
        <v>0</v>
      </c>
      <c r="X24" s="245" t="n">
        <v>0</v>
      </c>
      <c r="Y24" s="245" t="n">
        <v>0</v>
      </c>
      <c r="Z24" s="245" t="n">
        <v>0</v>
      </c>
      <c r="AA24" s="245" t="n">
        <v>0</v>
      </c>
      <c r="AB24" s="245" t="n">
        <v>0</v>
      </c>
      <c r="AC24" s="245" t="n">
        <v>0</v>
      </c>
      <c r="AD24" s="245" t="n">
        <v>0</v>
      </c>
      <c r="AE24" s="245" t="n">
        <v>0</v>
      </c>
      <c r="AF24" s="245" t="n">
        <v>0</v>
      </c>
      <c r="AG24" s="245" t="n">
        <v>0</v>
      </c>
      <c r="AH24" s="245" t="n">
        <v>0</v>
      </c>
      <c r="AI24" s="245" t="n">
        <v>1</v>
      </c>
      <c r="AJ24" s="245" t="n">
        <v>1</v>
      </c>
      <c r="AK24" s="245" t="n">
        <v>1</v>
      </c>
      <c r="AL24" s="245" t="n">
        <v>1</v>
      </c>
      <c r="AM24" s="245" t="n">
        <v>1</v>
      </c>
      <c r="AN24" s="245" t="n">
        <v>1</v>
      </c>
      <c r="AO24" s="245" t="n">
        <v>1</v>
      </c>
      <c r="AP24" s="245" t="n">
        <v>1</v>
      </c>
      <c r="AQ24" s="245" t="n">
        <v>1</v>
      </c>
      <c r="AR24" s="245" t="n">
        <v>1</v>
      </c>
      <c r="AS24" s="245" t="n">
        <v>1</v>
      </c>
      <c r="AT24" s="245" t="n">
        <v>1</v>
      </c>
      <c r="AU24" s="245" t="n">
        <v>1</v>
      </c>
      <c r="AV24" s="245" t="n">
        <v>1</v>
      </c>
      <c r="AW24" s="245" t="n">
        <v>0</v>
      </c>
      <c r="AX24" s="245" t="n">
        <v>0</v>
      </c>
      <c r="AY24" s="245" t="n">
        <v>0</v>
      </c>
      <c r="AZ24" s="245" t="n">
        <v>0</v>
      </c>
      <c r="BA24" s="245" t="n">
        <v>0</v>
      </c>
      <c r="BB24" s="245" t="n">
        <v>1</v>
      </c>
      <c r="BC24" s="245" t="n">
        <v>1</v>
      </c>
      <c r="BD24" s="245" t="n">
        <v>1</v>
      </c>
      <c r="BE24" s="245" t="n">
        <v>1</v>
      </c>
      <c r="BF24" s="245" t="n">
        <v>1</v>
      </c>
      <c r="BG24" s="245" t="n">
        <v>1</v>
      </c>
      <c r="BH24" s="245" t="n">
        <v>2</v>
      </c>
      <c r="BI24" s="245" t="n">
        <v>2</v>
      </c>
      <c r="BJ24" s="245" t="n">
        <v>1</v>
      </c>
      <c r="BK24" s="245" t="n">
        <v>1</v>
      </c>
      <c r="BL24" s="245" t="n">
        <v>1</v>
      </c>
      <c r="BM24" s="245" t="n">
        <v>2</v>
      </c>
      <c r="BN24" s="245" t="n">
        <v>2</v>
      </c>
      <c r="BO24" s="245" t="n">
        <v>3</v>
      </c>
      <c r="BP24" s="245" t="n">
        <v>3</v>
      </c>
      <c r="BQ24" s="245" t="n">
        <v>3</v>
      </c>
      <c r="BR24" s="245" t="n">
        <v>2</v>
      </c>
      <c r="BS24" s="245" t="n">
        <v>2</v>
      </c>
      <c r="BT24" s="245" t="n">
        <v>2</v>
      </c>
      <c r="BU24" s="245" t="n">
        <v>1</v>
      </c>
      <c r="BV24" s="245" t="n">
        <v>1</v>
      </c>
      <c r="BW24" s="245" t="n">
        <v>1</v>
      </c>
      <c r="BX24" s="245" t="n">
        <v>2</v>
      </c>
      <c r="BY24" s="245" t="n">
        <v>1</v>
      </c>
      <c r="BZ24" s="245" t="n">
        <v>2</v>
      </c>
      <c r="CA24" s="245" t="n">
        <v>1</v>
      </c>
      <c r="CB24" s="245" t="n">
        <v>1</v>
      </c>
      <c r="CC24" s="245" t="n">
        <v>1</v>
      </c>
      <c r="CD24" s="245" t="n">
        <v>1</v>
      </c>
      <c r="CE24" s="245" t="n">
        <v>1</v>
      </c>
      <c r="CF24" s="245" t="n">
        <v>0</v>
      </c>
      <c r="CG24" s="245" t="n">
        <v>0</v>
      </c>
      <c r="CH24" s="245" t="n">
        <v>0</v>
      </c>
      <c r="CI24" s="245" t="n">
        <v>0</v>
      </c>
      <c r="CJ24" s="245" t="n">
        <v>0</v>
      </c>
      <c r="CK24" s="245" t="n">
        <v>0</v>
      </c>
      <c r="CL24" s="245" t="n">
        <v>0</v>
      </c>
      <c r="CM24" s="245" t="n">
        <v>0</v>
      </c>
      <c r="CN24" s="245" t="n">
        <v>0</v>
      </c>
      <c r="CO24" s="245" t="n">
        <v>0</v>
      </c>
      <c r="CP24" s="245" t="n">
        <v>0</v>
      </c>
      <c r="CQ24" s="245" t="n">
        <v>0</v>
      </c>
      <c r="CR24" s="324" t="n">
        <v>0</v>
      </c>
      <c r="CS24" s="245" t="n">
        <v>0</v>
      </c>
      <c r="CT24" s="245" t="n">
        <v>0</v>
      </c>
      <c r="CU24" s="245" t="n">
        <v>0</v>
      </c>
      <c r="CV24" s="245" t="n">
        <v>0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H25" s="402" t="n"/>
      <c r="I25" s="402" t="n"/>
      <c r="J25" s="464" t="n"/>
      <c r="K25" s="94">
        <f>SUM(K21:K24)</f>
        <v/>
      </c>
      <c r="L25" s="94">
        <f>SUM(L21:L24)</f>
        <v/>
      </c>
      <c r="M25" s="94">
        <f>SUM(M21:M24)</f>
        <v/>
      </c>
      <c r="N25" s="94">
        <f>SUM(N21:N24)</f>
        <v/>
      </c>
      <c r="O25" s="94">
        <f>SUM(O21:O24)</f>
        <v/>
      </c>
      <c r="P25" s="94">
        <f>SUM(P21:P24)</f>
        <v/>
      </c>
      <c r="Q25" s="94">
        <f>SUM(Q21:Q24)</f>
        <v/>
      </c>
      <c r="R25" s="94">
        <f>SUM(R21:R24)</f>
        <v/>
      </c>
      <c r="S25" s="94">
        <f>SUM(S21:S24)</f>
        <v/>
      </c>
      <c r="T25" s="94">
        <f>SUM(T21:T24)</f>
        <v/>
      </c>
      <c r="U25" s="94">
        <f>SUM(U21:U24)</f>
        <v/>
      </c>
      <c r="V25" s="94">
        <f>SUM(V21:V24)</f>
        <v/>
      </c>
      <c r="W25" s="94">
        <f>SUM(W21:W24)</f>
        <v/>
      </c>
      <c r="X25" s="94">
        <f>SUM(X21:X24)</f>
        <v/>
      </c>
      <c r="Y25" s="94">
        <f>SUM(Y21:Y24)</f>
        <v/>
      </c>
      <c r="Z25" s="94">
        <f>SUM(Z21:Z24)</f>
        <v/>
      </c>
      <c r="AA25" s="94">
        <f>SUM(AA21:AA24)</f>
        <v/>
      </c>
      <c r="AB25" s="94">
        <f>SUM(AB21:AB24)</f>
        <v/>
      </c>
      <c r="AC25" s="94">
        <f>SUM(AC21:AC24)</f>
        <v/>
      </c>
      <c r="AD25" s="94">
        <f>SUM(AD21:AD24)</f>
        <v/>
      </c>
      <c r="AE25" s="94">
        <f>SUM(AE21:AE24)</f>
        <v/>
      </c>
      <c r="AF25" s="94">
        <f>SUM(AF21:AF24)</f>
        <v/>
      </c>
      <c r="AG25" s="94">
        <f>SUM(AG21:AG24)</f>
        <v/>
      </c>
      <c r="AH25" s="94">
        <f>SUM(AH21:AH24)</f>
        <v/>
      </c>
      <c r="AI25" s="94">
        <f>SUM(AI21:AI24)</f>
        <v/>
      </c>
      <c r="AJ25" s="94">
        <f>SUM(AJ21:AJ24)</f>
        <v/>
      </c>
      <c r="AK25" s="94">
        <f>SUM(AK21:AK24)</f>
        <v/>
      </c>
      <c r="AL25" s="94">
        <f>SUM(AL21:AL24)</f>
        <v/>
      </c>
      <c r="AM25" s="94">
        <f>SUM(AM21:AM24)</f>
        <v/>
      </c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0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</row>
    <row r="26" ht="13.15" customFormat="1" customHeight="1" s="315">
      <c r="A26" s="20" t="n"/>
      <c r="B26" s="398" t="n"/>
      <c r="C26" s="12" t="n"/>
      <c r="D26" s="16" t="n"/>
      <c r="E26" s="403" t="n"/>
      <c r="F26" s="403" t="n"/>
      <c r="G26" s="403" t="n"/>
      <c r="H26" s="404" t="n"/>
      <c r="I26" s="404" t="n"/>
      <c r="J26" s="464" t="n"/>
      <c r="K26" s="16" t="n"/>
      <c r="L26" s="16" t="n"/>
      <c r="M26" s="16" t="n"/>
      <c r="N26" s="16" t="n"/>
      <c r="O26" s="16" t="n"/>
      <c r="P26" s="16" t="n"/>
      <c r="Q26" s="16" t="n"/>
      <c r="R26" s="16" t="n"/>
      <c r="S26" s="16" t="n"/>
      <c r="T26" s="16" t="n"/>
      <c r="U26" s="16" t="n"/>
      <c r="V26" s="16" t="n"/>
      <c r="W26" s="16" t="n"/>
      <c r="X26" s="16" t="n"/>
      <c r="Y26" s="16" t="n"/>
      <c r="Z26" s="16" t="n"/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16" t="n"/>
      <c r="AL26" s="16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6" t="n"/>
      <c r="AV26" s="16" t="n"/>
      <c r="AW26" s="16" t="n"/>
      <c r="AX26" s="16" t="n"/>
      <c r="AY26" s="16" t="n"/>
      <c r="AZ26" s="16" t="n"/>
      <c r="BA26" s="16" t="n"/>
      <c r="BB26" s="16" t="n"/>
      <c r="BC26" s="16" t="n"/>
      <c r="BD26" s="16" t="n"/>
      <c r="BE26" s="16" t="n"/>
      <c r="BF26" s="16" t="n"/>
      <c r="BG26" s="16" t="n"/>
      <c r="BH26" s="16" t="n"/>
      <c r="BI26" s="16" t="n"/>
      <c r="BJ26" s="16" t="n"/>
      <c r="BK26" s="16" t="n"/>
      <c r="BL26" s="16" t="n"/>
      <c r="BM26" s="16" t="n"/>
      <c r="BN26" s="16" t="n"/>
      <c r="BO26" s="16" t="n"/>
      <c r="BP26" s="16" t="n"/>
      <c r="BQ26" s="16" t="n"/>
      <c r="BR26" s="16" t="n"/>
      <c r="BS26" s="16" t="n"/>
      <c r="BT26" s="16" t="n"/>
      <c r="BU26" s="16" t="n"/>
      <c r="BV26" s="16" t="n"/>
      <c r="BW26" s="16" t="n"/>
      <c r="BX26" s="16" t="n"/>
      <c r="BY26" s="16" t="n"/>
      <c r="BZ26" s="16" t="n"/>
      <c r="CA26" s="16" t="n"/>
      <c r="CB26" s="16" t="n"/>
      <c r="CC26" s="16" t="n"/>
      <c r="CD26" s="16" t="n"/>
      <c r="CE26" s="16" t="n"/>
      <c r="CF26" s="16" t="n"/>
      <c r="CG26" s="16" t="n"/>
      <c r="CH26" s="16" t="n"/>
      <c r="CI26" s="16" t="n"/>
      <c r="CJ26" s="16" t="n"/>
      <c r="CK26" s="16" t="n"/>
      <c r="CL26" s="16" t="n"/>
      <c r="CM26" s="16" t="n"/>
      <c r="CN26" s="16" t="n"/>
      <c r="CO26" s="16" t="n"/>
      <c r="CP26" s="16" t="n"/>
      <c r="CQ26" s="16" t="n"/>
      <c r="CR26" s="16" t="n"/>
      <c r="CS26" s="16" t="n"/>
      <c r="CT26" s="16" t="n"/>
      <c r="CU26" s="16" t="n"/>
      <c r="CV26" s="16" t="n"/>
    </row>
    <row r="27" ht="13.15" customFormat="1" customHeight="1" s="183">
      <c r="A27" s="48" t="inlineStr">
        <is>
          <t>Total Medical Monthly</t>
        </is>
      </c>
      <c r="B27" s="432" t="n"/>
      <c r="C27" s="50" t="inlineStr">
        <is>
          <t>Total Medical Employees</t>
        </is>
      </c>
      <c r="D27" s="51">
        <f>+D7+D13+D25</f>
        <v/>
      </c>
      <c r="E27" s="472">
        <f>+E7+E13+E25</f>
        <v/>
      </c>
      <c r="F27" s="472">
        <f>+F7+F13+F25</f>
        <v/>
      </c>
      <c r="G27" s="472">
        <f>+G7+G13+G25</f>
        <v/>
      </c>
      <c r="H27" s="478" t="n"/>
      <c r="I27" s="478" t="n"/>
      <c r="J27" s="282" t="n"/>
      <c r="K27" s="51">
        <f>+K7+K19+K25</f>
        <v/>
      </c>
      <c r="L27" s="51">
        <f>+L7+L19+L25</f>
        <v/>
      </c>
      <c r="M27" s="51">
        <f>+M7+M19+M25</f>
        <v/>
      </c>
      <c r="N27" s="51">
        <f>+N7+N19+N25</f>
        <v/>
      </c>
      <c r="O27" s="51">
        <f>+O7+O19+O25</f>
        <v/>
      </c>
      <c r="P27" s="51">
        <f>+P7+P19+P25</f>
        <v/>
      </c>
      <c r="Q27" s="51">
        <f>+Q7+Q19+Q25</f>
        <v/>
      </c>
      <c r="R27" s="51">
        <f>+R7+R19+R25</f>
        <v/>
      </c>
      <c r="S27" s="51">
        <f>+S7+S19+S25</f>
        <v/>
      </c>
      <c r="T27" s="51">
        <f>+T7+T19+T25</f>
        <v/>
      </c>
      <c r="U27" s="51">
        <f>+U7+U19+U25</f>
        <v/>
      </c>
      <c r="V27" s="51">
        <f>+V7+V19+V25</f>
        <v/>
      </c>
      <c r="W27" s="51">
        <f>+W7+W19+W25</f>
        <v/>
      </c>
      <c r="X27" s="51">
        <f>+X7+X19+X25</f>
        <v/>
      </c>
      <c r="Y27" s="51">
        <f>+Y7+Y19+Y25</f>
        <v/>
      </c>
      <c r="Z27" s="51">
        <f>+Z7+Z19+Z25</f>
        <v/>
      </c>
      <c r="AA27" s="51">
        <f>+AA7+AA19+AA25</f>
        <v/>
      </c>
      <c r="AB27" s="51">
        <f>+AB7+AB19+AB25</f>
        <v/>
      </c>
      <c r="AC27" s="51">
        <f>+AC7+AC19+AC25</f>
        <v/>
      </c>
      <c r="AD27" s="51">
        <f>+AD7+AD19+AD25</f>
        <v/>
      </c>
      <c r="AE27" s="51">
        <f>+AE7+AE19+AE25</f>
        <v/>
      </c>
      <c r="AF27" s="51">
        <f>+AF7+AF19+AF25</f>
        <v/>
      </c>
      <c r="AG27" s="51">
        <f>+AG7+AG19+AG25</f>
        <v/>
      </c>
      <c r="AH27" s="51">
        <f>+AH7+AH19+AH25</f>
        <v/>
      </c>
      <c r="AI27" s="51">
        <f>+AI7+AI19+AI25</f>
        <v/>
      </c>
      <c r="AJ27" s="51">
        <f>+AJ7+AJ19+AJ25</f>
        <v/>
      </c>
      <c r="AK27" s="51">
        <f>+AK7+AK19+AK25</f>
        <v/>
      </c>
      <c r="AL27" s="51">
        <f>+AL7+AL19+AL25</f>
        <v/>
      </c>
      <c r="AM27" s="51">
        <f>+AM7+AM19+AM25</f>
        <v/>
      </c>
      <c r="AN27" s="51">
        <f>+AN7+AN13+AN25</f>
        <v/>
      </c>
      <c r="AO27" s="51">
        <f>+AO7+AO13+AO25</f>
        <v/>
      </c>
      <c r="AP27" s="51">
        <f>+AP7+AP13+AP25</f>
        <v/>
      </c>
      <c r="AQ27" s="51">
        <f>+AQ7+AQ13+AQ25</f>
        <v/>
      </c>
      <c r="AR27" s="51">
        <f>+AR7+AR13+AR25</f>
        <v/>
      </c>
      <c r="AS27" s="51">
        <f>+AS7+AS13+AS25</f>
        <v/>
      </c>
      <c r="AT27" s="51">
        <f>+AT7+AT13+AT25</f>
        <v/>
      </c>
      <c r="AU27" s="51">
        <f>+AU7+AU13+AU25</f>
        <v/>
      </c>
      <c r="AV27" s="51">
        <f>+AV7+AV13+AV25</f>
        <v/>
      </c>
      <c r="AW27" s="51">
        <f>+AW7+AW13+AW25</f>
        <v/>
      </c>
      <c r="AX27" s="51">
        <f>+AX7+AX13+AX25</f>
        <v/>
      </c>
      <c r="AY27" s="51">
        <f>+AY7+AY13+AY25</f>
        <v/>
      </c>
      <c r="AZ27" s="51">
        <f>+AZ7+AZ13+AZ25</f>
        <v/>
      </c>
      <c r="BA27" s="51">
        <f>+BA7+BA13+BA25</f>
        <v/>
      </c>
      <c r="BB27" s="51">
        <f>+BB7+BB13+BB25</f>
        <v/>
      </c>
      <c r="BC27" s="51">
        <f>+BC7+BC13+BC25</f>
        <v/>
      </c>
      <c r="BD27" s="51">
        <f>+BD7+BD13+BD25</f>
        <v/>
      </c>
      <c r="BE27" s="51">
        <f>+BE7+BE13+BE25</f>
        <v/>
      </c>
      <c r="BF27" s="51">
        <f>+BF7+BF13+BF25</f>
        <v/>
      </c>
      <c r="BG27" s="51">
        <f>+BG7+BG13+BG25</f>
        <v/>
      </c>
      <c r="BH27" s="51">
        <f>+BH7+BH13+BH25</f>
        <v/>
      </c>
      <c r="BI27" s="51">
        <f>+BI7+BI13+BI25</f>
        <v/>
      </c>
      <c r="BJ27" s="51">
        <f>+BJ7+BJ13+BJ25</f>
        <v/>
      </c>
      <c r="BK27" s="51">
        <f>+BK7+BK13+BK25</f>
        <v/>
      </c>
      <c r="BL27" s="51">
        <f>+BL7+BL13+BL25</f>
        <v/>
      </c>
      <c r="BM27" s="51">
        <f>+BM7+BM13+BM25</f>
        <v/>
      </c>
      <c r="BN27" s="51">
        <f>+BN7+BN13+BN25</f>
        <v/>
      </c>
      <c r="BO27" s="51">
        <f>+BO7+BO13+BO25</f>
        <v/>
      </c>
      <c r="BP27" s="51">
        <f>+BP7+BP13+BP25</f>
        <v/>
      </c>
      <c r="BQ27" s="51">
        <f>+BQ7+BQ13+BQ25</f>
        <v/>
      </c>
      <c r="BR27" s="51">
        <f>+BR7+BR13+BR25</f>
        <v/>
      </c>
      <c r="BS27" s="51">
        <f>+BS7+BS13+BS25</f>
        <v/>
      </c>
      <c r="BT27" s="51">
        <f>+BT7+BT13+BT25</f>
        <v/>
      </c>
      <c r="BU27" s="51">
        <f>+BU7+BU13+BU25</f>
        <v/>
      </c>
      <c r="BV27" s="51">
        <f>+BV7+BV13+BV25</f>
        <v/>
      </c>
      <c r="BW27" s="51">
        <f>+BW7+BW13+BW25</f>
        <v/>
      </c>
      <c r="BX27" s="51">
        <f>+BX7+BX13+BX25</f>
        <v/>
      </c>
      <c r="BY27" s="51">
        <f>+BY7+BY13+BY25</f>
        <v/>
      </c>
      <c r="BZ27" s="51">
        <f>+BZ7+BZ13+BZ25</f>
        <v/>
      </c>
      <c r="CA27" s="51">
        <f>+CA7+CA13+CA25</f>
        <v/>
      </c>
      <c r="CB27" s="51">
        <f>+CB7+CB13+CB25</f>
        <v/>
      </c>
      <c r="CC27" s="51">
        <f>+CC7+CC13+CC25</f>
        <v/>
      </c>
      <c r="CD27" s="51">
        <f>+CD7+CD13+CD25</f>
        <v/>
      </c>
      <c r="CE27" s="51">
        <f>+CE7+CE13+CE25</f>
        <v/>
      </c>
      <c r="CF27" s="51">
        <f>+CF7+CF13+CF25</f>
        <v/>
      </c>
      <c r="CG27" s="51">
        <f>+CG7+CG13+CG25</f>
        <v/>
      </c>
      <c r="CH27" s="51">
        <f>+CH7+CH13+CH25</f>
        <v/>
      </c>
      <c r="CI27" s="51">
        <f>+CI7+CI13+CI25</f>
        <v/>
      </c>
      <c r="CJ27" s="51">
        <f>+CJ7+CJ13+CJ25</f>
        <v/>
      </c>
      <c r="CK27" s="51">
        <f>+CK7+CK13+CK25</f>
        <v/>
      </c>
      <c r="CL27" s="51">
        <f>+CL7+CL13+CL25</f>
        <v/>
      </c>
      <c r="CM27" s="51">
        <f>+CM7+CM13+CM25</f>
        <v/>
      </c>
      <c r="CN27" s="51">
        <f>+CN7+CN13+CN25</f>
        <v/>
      </c>
      <c r="CO27" s="51">
        <f>+CO7+CO13+CO25</f>
        <v/>
      </c>
      <c r="CP27" s="51">
        <f>+CP7+CP13+CP25</f>
        <v/>
      </c>
      <c r="CQ27" s="51">
        <f>+CQ7+CQ13+CQ25</f>
        <v/>
      </c>
      <c r="CR27" s="51" t="n">
        <v>0</v>
      </c>
      <c r="CS27" s="51">
        <f>+CS7+CS13+CS25</f>
        <v/>
      </c>
      <c r="CT27" s="51">
        <f>+CT7+CT13+CT25</f>
        <v/>
      </c>
      <c r="CU27" s="51">
        <f>+CU7+CU13+CU25</f>
        <v/>
      </c>
      <c r="CV27" s="51">
        <f>+CV7+CV13+CV25</f>
        <v/>
      </c>
    </row>
    <row r="28" ht="13.15" customFormat="1" customHeight="1" s="315">
      <c r="A28" s="48" t="inlineStr">
        <is>
          <t>Total Medical Annual</t>
        </is>
      </c>
      <c r="B28" s="50" t="n"/>
      <c r="C28" s="96" t="n"/>
      <c r="D28" s="96" t="n"/>
      <c r="E28" s="448">
        <f>E27*12</f>
        <v/>
      </c>
      <c r="F28" s="448">
        <f>F27*12</f>
        <v/>
      </c>
      <c r="G28" s="448">
        <f>G27*12</f>
        <v/>
      </c>
      <c r="H28" s="449" t="n"/>
      <c r="I28" s="449" t="n"/>
      <c r="J28" s="402" t="n"/>
      <c r="K28" s="96" t="n"/>
      <c r="L28" s="96" t="n"/>
      <c r="M28" s="96" t="n"/>
      <c r="N28" s="96" t="n"/>
      <c r="O28" s="96" t="n"/>
      <c r="P28" s="96" t="n"/>
      <c r="Q28" s="96" t="n"/>
      <c r="R28" s="96" t="n"/>
      <c r="S28" s="96" t="n"/>
      <c r="T28" s="96" t="n"/>
      <c r="U28" s="96" t="n"/>
      <c r="V28" s="96" t="n"/>
      <c r="W28" s="96" t="n"/>
      <c r="X28" s="96" t="n"/>
      <c r="Y28" s="96" t="n"/>
      <c r="Z28" s="96" t="n"/>
      <c r="AA28" s="96" t="n"/>
      <c r="AB28" s="96" t="n"/>
      <c r="AC28" s="96" t="n"/>
      <c r="AD28" s="96" t="n"/>
      <c r="AE28" s="96" t="n"/>
      <c r="AF28" s="96" t="n"/>
      <c r="AG28" s="96" t="n"/>
      <c r="AH28" s="96" t="n"/>
      <c r="AI28" s="96" t="n"/>
      <c r="AJ28" s="96" t="n"/>
      <c r="AK28" s="96" t="n"/>
      <c r="AL28" s="96" t="n"/>
      <c r="AM28" s="96" t="n"/>
      <c r="AN28" s="96" t="n"/>
      <c r="AO28" s="96" t="n"/>
      <c r="AP28" s="96" t="n"/>
      <c r="AQ28" s="96" t="n"/>
      <c r="AR28" s="96" t="n"/>
      <c r="AS28" s="96" t="n"/>
      <c r="AT28" s="96" t="n"/>
      <c r="AU28" s="96" t="n"/>
      <c r="AV28" s="96" t="n"/>
      <c r="AW28" s="96" t="n"/>
      <c r="AX28" s="96" t="n"/>
      <c r="AY28" s="96" t="n"/>
      <c r="AZ28" s="96" t="n"/>
      <c r="BA28" s="96" t="n"/>
      <c r="BB28" s="96" t="n"/>
      <c r="BC28" s="96" t="n"/>
      <c r="BD28" s="96" t="n"/>
      <c r="BE28" s="96" t="n"/>
      <c r="BF28" s="96" t="n"/>
      <c r="BG28" s="96" t="n"/>
      <c r="BH28" s="96" t="n"/>
      <c r="BI28" s="96" t="n"/>
      <c r="BJ28" s="96" t="n"/>
      <c r="BK28" s="96" t="n"/>
      <c r="BL28" s="96" t="n"/>
      <c r="BM28" s="96" t="n"/>
      <c r="BN28" s="96" t="n"/>
      <c r="BO28" s="96" t="n"/>
      <c r="BP28" s="96" t="n"/>
      <c r="BQ28" s="96" t="n"/>
      <c r="BR28" s="96" t="n"/>
      <c r="BS28" s="96" t="n"/>
      <c r="BT28" s="96" t="n"/>
      <c r="BU28" s="96" t="n"/>
      <c r="BV28" s="96" t="n"/>
      <c r="BW28" s="96" t="n"/>
      <c r="BX28" s="96" t="n"/>
      <c r="BY28" s="96" t="n"/>
      <c r="BZ28" s="96" t="n"/>
      <c r="CA28" s="96" t="n"/>
      <c r="CB28" s="96" t="n"/>
      <c r="CC28" s="96" t="n"/>
      <c r="CD28" s="96" t="n"/>
      <c r="CE28" s="96" t="n"/>
      <c r="CF28" s="96" t="n"/>
      <c r="CG28" s="96" t="n"/>
      <c r="CH28" s="96" t="n"/>
      <c r="CI28" s="96" t="n"/>
      <c r="CJ28" s="96" t="n"/>
      <c r="CK28" s="96" t="n"/>
      <c r="CL28" s="96" t="n"/>
      <c r="CM28" s="96" t="n"/>
      <c r="CN28" s="96" t="n"/>
      <c r="CO28" s="96" t="n"/>
      <c r="CP28" s="96" t="n"/>
      <c r="CQ28" s="96" t="n"/>
      <c r="CR28" s="96" t="n"/>
      <c r="CS28" s="96" t="n"/>
      <c r="CT28" s="96" t="n"/>
      <c r="CU28" s="96" t="n"/>
      <c r="CV28" s="96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02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</row>
    <row r="30" ht="15" customFormat="1" customHeight="1" s="315">
      <c r="A30" s="195" t="inlineStr">
        <is>
          <t>Assumes contributions of FT employees. Does not account for difference in contribution for PT or C-Suite employees.</t>
        </is>
      </c>
      <c r="B30" s="451" t="n"/>
      <c r="C30" s="19" t="n"/>
      <c r="E30" s="397" t="n"/>
      <c r="F30" s="397" t="n"/>
      <c r="G30" s="397" t="n"/>
      <c r="H30" s="397" t="n"/>
      <c r="I30" s="397" t="n"/>
      <c r="J30" s="402" t="n"/>
      <c r="K30" s="283" t="n"/>
      <c r="L30" s="283" t="n"/>
      <c r="M30" s="283" t="n"/>
      <c r="N30" s="283" t="n"/>
      <c r="BS30" s="315" t="n"/>
      <c r="BT30" s="315" t="n"/>
      <c r="BU30" s="315" t="n"/>
      <c r="CR30" s="315" t="n"/>
    </row>
    <row r="31" ht="15" customFormat="1" customHeight="1" s="315"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02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</row>
    <row r="32" ht="15" customFormat="1" customHeight="1" s="315">
      <c r="B32" s="451" t="n"/>
      <c r="C32" s="37" t="n"/>
      <c r="D32" s="283" t="n"/>
      <c r="E32" s="402" t="n"/>
      <c r="F32" s="397" t="n"/>
      <c r="G32" s="402" t="n"/>
      <c r="H32" s="402" t="n"/>
      <c r="I32" s="402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</row>
    <row r="33" ht="15" customFormat="1" customHeight="1" s="315">
      <c r="A33" s="52" t="n"/>
      <c r="B33" s="451" t="n"/>
      <c r="C33" s="37" t="n"/>
      <c r="D33" s="284" t="n"/>
      <c r="E33" s="452" t="n"/>
      <c r="F33" s="452" t="n"/>
      <c r="G33" s="452" t="n"/>
      <c r="H33" s="452" t="n"/>
      <c r="I33" s="452" t="n"/>
      <c r="J33" s="451" t="n"/>
      <c r="K33" s="284" t="n"/>
      <c r="L33" s="284" t="n"/>
      <c r="M33" s="284" t="n"/>
      <c r="N33" s="284" t="n"/>
      <c r="O33" s="284" t="n"/>
      <c r="P33" s="284" t="n"/>
      <c r="Q33" s="284" t="n"/>
      <c r="R33" s="284" t="n"/>
      <c r="S33" s="284" t="n"/>
      <c r="T33" s="284" t="n"/>
      <c r="U33" s="284" t="n"/>
      <c r="V33" s="284" t="n"/>
      <c r="W33" s="284" t="n"/>
      <c r="X33" s="284" t="n"/>
      <c r="Y33" s="284" t="n"/>
      <c r="Z33" s="284" t="n"/>
      <c r="AA33" s="284" t="n"/>
      <c r="AB33" s="284" t="n"/>
      <c r="AC33" s="284" t="n"/>
      <c r="AD33" s="284" t="n"/>
      <c r="AE33" s="284" t="n"/>
      <c r="AF33" s="284" t="n"/>
      <c r="AG33" s="284" t="n"/>
      <c r="AH33" s="284" t="n"/>
      <c r="AI33" s="284" t="n"/>
      <c r="AJ33" s="284" t="n"/>
      <c r="AK33" s="284" t="n"/>
      <c r="AL33" s="284" t="n"/>
      <c r="AM33" s="284" t="n"/>
      <c r="AN33" s="284" t="n"/>
      <c r="AO33" s="284" t="n"/>
      <c r="AP33" s="284" t="n"/>
      <c r="AQ33" s="284" t="n"/>
      <c r="AS33" s="284" t="n"/>
      <c r="AT33" s="284" t="n"/>
      <c r="AU33" s="284" t="n"/>
      <c r="AV33" s="284" t="n"/>
      <c r="AW33" s="284" t="n"/>
      <c r="AX33" s="284" t="n"/>
      <c r="AY33" s="284" t="n"/>
      <c r="AZ33" s="284" t="n"/>
      <c r="BA33" s="284" t="n"/>
      <c r="BB33" s="284" t="n"/>
      <c r="BC33" s="284" t="n"/>
      <c r="BD33" s="284" t="n"/>
      <c r="BE33" s="284" t="n"/>
      <c r="BF33" s="284" t="n"/>
      <c r="BG33" s="284" t="n"/>
      <c r="BH33" s="284" t="n"/>
      <c r="BI33" s="284" t="n"/>
      <c r="BJ33" s="284" t="n"/>
      <c r="BK33" s="284" t="n"/>
      <c r="BL33" s="284" t="n"/>
      <c r="BM33" s="284" t="n"/>
      <c r="BN33" s="284" t="n"/>
      <c r="BO33" s="284" t="n"/>
      <c r="BP33" s="284" t="n"/>
      <c r="BQ33" s="284" t="n"/>
      <c r="BR33" s="284" t="n"/>
      <c r="BS33" s="284" t="n"/>
      <c r="BT33" s="284" t="n"/>
      <c r="BU33" s="284" t="n"/>
      <c r="BV33" s="284" t="n"/>
      <c r="BW33" s="284" t="n"/>
      <c r="BX33" s="284" t="n"/>
      <c r="BY33" s="284" t="n"/>
      <c r="BZ33" s="284" t="n"/>
      <c r="CA33" s="284" t="n"/>
      <c r="CB33" s="284" t="n"/>
      <c r="CC33" s="284" t="n"/>
      <c r="CD33" s="284" t="n"/>
      <c r="CE33" s="284" t="n"/>
      <c r="CF33" s="284" t="n"/>
      <c r="CG33" s="284" t="n"/>
      <c r="CH33" s="284" t="n"/>
      <c r="CI33" s="284" t="n"/>
      <c r="CJ33" s="284" t="n"/>
      <c r="CK33" s="284" t="n"/>
      <c r="CL33" s="284" t="n"/>
      <c r="CM33" s="284" t="n"/>
      <c r="CN33" s="284" t="n"/>
      <c r="CO33" s="284" t="n"/>
      <c r="CP33" s="284" t="n"/>
      <c r="CQ33" s="284" t="n"/>
      <c r="CR33" s="284" t="n"/>
      <c r="CS33" s="284" t="n"/>
      <c r="CT33" s="284" t="n"/>
      <c r="CU33" s="284" t="n"/>
      <c r="CV33" s="284" t="n"/>
    </row>
    <row r="34" ht="15" customFormat="1" customHeight="1" s="315">
      <c r="A34" s="52" t="n"/>
      <c r="B34" s="292" t="n"/>
      <c r="C34" s="292" t="n"/>
      <c r="D34" s="294" t="n"/>
      <c r="E34" s="450" t="n"/>
      <c r="F34" s="450" t="n"/>
      <c r="G34" s="450" t="n"/>
      <c r="H34" s="450" t="n"/>
      <c r="I34" s="450" t="n"/>
      <c r="J34" s="451" t="n"/>
      <c r="K34" s="294" t="n"/>
      <c r="L34" s="294" t="n"/>
      <c r="M34" s="294" t="n"/>
      <c r="N34" s="294" t="n"/>
      <c r="O34" s="294" t="n"/>
      <c r="P34" s="294" t="n"/>
      <c r="Q34" s="294" t="n"/>
      <c r="R34" s="294" t="n"/>
      <c r="S34" s="294" t="n"/>
      <c r="T34" s="294" t="n"/>
      <c r="U34" s="294" t="n"/>
      <c r="V34" s="294" t="n"/>
      <c r="W34" s="294" t="n"/>
      <c r="X34" s="294" t="n"/>
      <c r="Y34" s="294" t="n"/>
      <c r="Z34" s="294" t="n"/>
      <c r="AA34" s="294" t="n"/>
      <c r="AB34" s="294" t="n"/>
      <c r="AC34" s="294" t="n"/>
      <c r="AD34" s="294" t="n"/>
      <c r="AE34" s="294" t="n"/>
      <c r="AF34" s="294" t="n"/>
      <c r="AG34" s="294" t="n"/>
      <c r="AH34" s="294" t="n"/>
      <c r="AI34" s="294" t="n"/>
      <c r="AJ34" s="294" t="n"/>
      <c r="AK34" s="294" t="n"/>
      <c r="AL34" s="294" t="n"/>
      <c r="AM34" s="294" t="n"/>
      <c r="AN34" s="294" t="n"/>
      <c r="AO34" s="294" t="n"/>
      <c r="AP34" s="294" t="n"/>
      <c r="AQ34" s="294" t="n"/>
      <c r="AS34" s="294" t="n"/>
      <c r="AT34" s="294" t="n"/>
      <c r="AU34" s="294" t="n"/>
      <c r="AV34" s="294" t="n"/>
      <c r="AW34" s="294" t="n"/>
      <c r="AX34" s="294" t="n"/>
      <c r="AY34" s="294" t="n"/>
      <c r="AZ34" s="294" t="n"/>
      <c r="BA34" s="294" t="n"/>
      <c r="BB34" s="294" t="n"/>
      <c r="BC34" s="294" t="n"/>
      <c r="BD34" s="294" t="n"/>
      <c r="BE34" s="294" t="n"/>
      <c r="BF34" s="294" t="n"/>
      <c r="BG34" s="294" t="n"/>
      <c r="BH34" s="294" t="n"/>
      <c r="BI34" s="294" t="n"/>
      <c r="BJ34" s="294" t="n"/>
      <c r="BK34" s="294" t="n"/>
      <c r="BL34" s="294" t="n"/>
      <c r="BM34" s="294" t="n"/>
      <c r="BN34" s="294" t="n"/>
      <c r="BO34" s="294" t="n"/>
      <c r="BP34" s="294" t="n"/>
      <c r="BQ34" s="294" t="n"/>
      <c r="BR34" s="294" t="n"/>
      <c r="BS34" s="294" t="n"/>
      <c r="BT34" s="294" t="n"/>
      <c r="BU34" s="294" t="n"/>
      <c r="BV34" s="294" t="n"/>
      <c r="BW34" s="294" t="n"/>
      <c r="BX34" s="294" t="n"/>
      <c r="BY34" s="294" t="n"/>
      <c r="BZ34" s="294" t="n"/>
      <c r="CA34" s="294" t="n"/>
      <c r="CB34" s="294" t="n"/>
      <c r="CC34" s="294" t="n"/>
      <c r="CD34" s="294" t="n"/>
      <c r="CE34" s="294" t="n"/>
      <c r="CF34" s="294" t="n"/>
      <c r="CG34" s="294" t="n"/>
      <c r="CH34" s="294" t="n"/>
      <c r="CI34" s="294" t="n"/>
      <c r="CJ34" s="294" t="n"/>
      <c r="CK34" s="294" t="n"/>
      <c r="CL34" s="294" t="n"/>
      <c r="CM34" s="294" t="n"/>
      <c r="CN34" s="294" t="n"/>
      <c r="CO34" s="294" t="n"/>
      <c r="CP34" s="294" t="n"/>
      <c r="CQ34" s="294" t="n"/>
      <c r="CR34" s="294" t="n"/>
      <c r="CS34" s="294" t="n"/>
      <c r="CT34" s="294" t="n"/>
      <c r="CU34" s="294" t="n"/>
      <c r="CV34" s="294" t="n"/>
    </row>
    <row r="35" ht="15" customFormat="1" customHeight="1" s="315">
      <c r="A35" s="291" t="n"/>
      <c r="B35" s="292" t="n"/>
      <c r="C35" s="292" t="n"/>
      <c r="D35" s="294" t="n"/>
      <c r="E35" s="292" t="n"/>
      <c r="F35" s="292" t="n"/>
      <c r="G35" s="292" t="n"/>
      <c r="H35" s="292" t="n"/>
      <c r="I35" s="292" t="n"/>
      <c r="J35" s="451" t="n"/>
      <c r="K35" s="294" t="n"/>
      <c r="L35" s="294" t="n"/>
      <c r="M35" s="294" t="n"/>
      <c r="N35" s="294" t="n"/>
      <c r="O35" s="294" t="n"/>
      <c r="P35" s="294" t="n"/>
      <c r="Q35" s="294" t="n"/>
      <c r="R35" s="294" t="n"/>
      <c r="S35" s="294" t="n"/>
      <c r="T35" s="294" t="n"/>
      <c r="U35" s="294" t="n"/>
      <c r="V35" s="294" t="n"/>
      <c r="W35" s="294" t="n"/>
      <c r="X35" s="294" t="n"/>
      <c r="Y35" s="294" t="n"/>
      <c r="Z35" s="294" t="n"/>
      <c r="AA35" s="294" t="n"/>
      <c r="AB35" s="294" t="n"/>
      <c r="AC35" s="294" t="n"/>
      <c r="AD35" s="294" t="n"/>
      <c r="AE35" s="294" t="n"/>
      <c r="AF35" s="294" t="n"/>
      <c r="AG35" s="294" t="n"/>
      <c r="AH35" s="294" t="n"/>
      <c r="AI35" s="294" t="n"/>
      <c r="AJ35" s="294" t="n"/>
      <c r="AK35" s="294" t="n"/>
      <c r="AL35" s="294" t="n"/>
      <c r="AM35" s="294" t="n"/>
      <c r="AN35" s="294" t="n"/>
      <c r="AO35" s="294" t="n"/>
      <c r="AP35" s="294" t="n"/>
      <c r="AQ35" s="294" t="n"/>
      <c r="AS35" s="294" t="n"/>
      <c r="AT35" s="294" t="n"/>
      <c r="AU35" s="294" t="n"/>
      <c r="AV35" s="294" t="n"/>
      <c r="AW35" s="294" t="n"/>
      <c r="AX35" s="294" t="n"/>
      <c r="AY35" s="294" t="n"/>
      <c r="AZ35" s="294" t="n"/>
      <c r="BA35" s="294" t="n"/>
      <c r="BB35" s="294" t="n"/>
      <c r="BC35" s="294" t="n"/>
      <c r="BD35" s="294" t="n"/>
      <c r="BE35" s="294" t="n"/>
      <c r="BF35" s="294" t="n"/>
      <c r="BG35" s="294" t="n"/>
      <c r="BH35" s="294" t="n"/>
      <c r="BI35" s="294" t="n"/>
      <c r="BJ35" s="294" t="n"/>
      <c r="BK35" s="294" t="n"/>
      <c r="BL35" s="294" t="n"/>
      <c r="BM35" s="294" t="n"/>
      <c r="BN35" s="294" t="n"/>
      <c r="BO35" s="294" t="n"/>
      <c r="BP35" s="294" t="n"/>
      <c r="BQ35" s="294" t="n"/>
      <c r="BR35" s="294" t="n"/>
      <c r="BS35" s="294" t="n"/>
      <c r="BT35" s="294" t="n"/>
      <c r="BU35" s="294" t="n"/>
      <c r="BV35" s="294" t="n"/>
      <c r="BW35" s="294" t="n"/>
      <c r="BX35" s="294" t="n"/>
      <c r="BY35" s="294" t="n"/>
      <c r="BZ35" s="294" t="n"/>
      <c r="CA35" s="294" t="n"/>
      <c r="CB35" s="294" t="n"/>
      <c r="CC35" s="294" t="n"/>
      <c r="CD35" s="294" t="n"/>
      <c r="CE35" s="294" t="n"/>
      <c r="CF35" s="294" t="n"/>
      <c r="CG35" s="294" t="n"/>
      <c r="CH35" s="294" t="n"/>
      <c r="CI35" s="294" t="n"/>
      <c r="CJ35" s="294" t="n"/>
      <c r="CK35" s="294" t="n"/>
      <c r="CL35" s="294" t="n"/>
      <c r="CM35" s="294" t="n"/>
      <c r="CN35" s="294" t="n"/>
      <c r="CO35" s="294" t="n"/>
      <c r="CP35" s="294" t="n"/>
      <c r="CQ35" s="294" t="n"/>
      <c r="CR35" s="294" t="n"/>
      <c r="CS35" s="294" t="n"/>
      <c r="CT35" s="294" t="n"/>
      <c r="CU35" s="294" t="n"/>
      <c r="CV35" s="294" t="n"/>
    </row>
    <row r="36" ht="15" customFormat="1" customHeight="1" s="315">
      <c r="A36" s="57" t="n"/>
      <c r="B36" s="58" t="n"/>
      <c r="C36" s="58" t="n"/>
      <c r="D36" s="285" t="n"/>
      <c r="E36" s="453" t="n"/>
      <c r="F36" s="453" t="n"/>
      <c r="G36" s="453" t="n"/>
      <c r="H36" s="453" t="n"/>
      <c r="I36" s="453" t="n"/>
      <c r="J36" s="402" t="n"/>
      <c r="K36" s="285" t="n"/>
      <c r="L36" s="285" t="n"/>
      <c r="M36" s="285" t="n"/>
      <c r="N36" s="285" t="n"/>
      <c r="O36" s="285" t="n"/>
      <c r="P36" s="285" t="n"/>
      <c r="Q36" s="285" t="n"/>
      <c r="R36" s="285" t="n"/>
      <c r="S36" s="285" t="n"/>
      <c r="T36" s="285" t="n"/>
      <c r="U36" s="285" t="n"/>
      <c r="V36" s="285" t="n"/>
      <c r="W36" s="285" t="n"/>
      <c r="X36" s="285" t="n"/>
      <c r="Y36" s="285" t="n"/>
      <c r="Z36" s="285" t="n"/>
      <c r="AA36" s="285" t="n"/>
      <c r="AB36" s="285" t="n"/>
      <c r="AC36" s="285" t="n"/>
      <c r="AD36" s="285" t="n"/>
      <c r="AE36" s="285" t="n"/>
      <c r="AF36" s="285" t="n"/>
      <c r="AG36" s="285" t="n"/>
      <c r="AH36" s="285" t="n"/>
      <c r="AI36" s="285" t="n"/>
      <c r="AJ36" s="285" t="n"/>
      <c r="AK36" s="285" t="n"/>
      <c r="AL36" s="285" t="n"/>
      <c r="AM36" s="285" t="n"/>
      <c r="AN36" s="285" t="n"/>
      <c r="AO36" s="285" t="n"/>
      <c r="AP36" s="285" t="n"/>
      <c r="AQ36" s="285" t="n"/>
      <c r="AS36" s="285" t="n"/>
      <c r="AT36" s="285" t="n"/>
      <c r="AU36" s="285" t="n"/>
      <c r="AV36" s="285" t="n"/>
      <c r="AW36" s="285" t="n"/>
      <c r="AX36" s="285" t="n"/>
      <c r="AY36" s="285" t="n"/>
      <c r="AZ36" s="285" t="n"/>
      <c r="BA36" s="285" t="n"/>
      <c r="BB36" s="285" t="n"/>
      <c r="BC36" s="285" t="n"/>
      <c r="BD36" s="285" t="n"/>
      <c r="BE36" s="285" t="n"/>
      <c r="BF36" s="285" t="n"/>
      <c r="BG36" s="285" t="n"/>
      <c r="BH36" s="285" t="n"/>
      <c r="BI36" s="285" t="n"/>
      <c r="BJ36" s="285" t="n"/>
      <c r="BK36" s="285" t="n"/>
      <c r="BL36" s="285" t="n"/>
      <c r="BM36" s="285" t="n"/>
      <c r="BN36" s="285" t="n"/>
      <c r="BO36" s="285" t="n"/>
      <c r="BP36" s="285" t="n"/>
      <c r="BQ36" s="285" t="n"/>
      <c r="BR36" s="285" t="n"/>
      <c r="BS36" s="285" t="n"/>
      <c r="BT36" s="285" t="n"/>
      <c r="BU36" s="285" t="n"/>
      <c r="BV36" s="285" t="n"/>
      <c r="BW36" s="285" t="n"/>
      <c r="BX36" s="285" t="n"/>
      <c r="BY36" s="285" t="n"/>
      <c r="BZ36" s="285" t="n"/>
      <c r="CA36" s="285" t="n"/>
      <c r="CB36" s="285" t="n"/>
      <c r="CC36" s="285" t="n"/>
      <c r="CD36" s="285" t="n"/>
      <c r="CE36" s="285" t="n"/>
      <c r="CF36" s="285" t="n"/>
      <c r="CG36" s="285" t="n"/>
      <c r="CH36" s="285" t="n"/>
      <c r="CI36" s="285" t="n"/>
      <c r="CJ36" s="285" t="n"/>
      <c r="CK36" s="285" t="n"/>
      <c r="CL36" s="285" t="n"/>
      <c r="CM36" s="285" t="n"/>
      <c r="CN36" s="285" t="n"/>
      <c r="CO36" s="285" t="n"/>
      <c r="CP36" s="285" t="n"/>
      <c r="CQ36" s="285" t="n"/>
      <c r="CR36" s="285" t="n"/>
      <c r="CS36" s="285" t="n"/>
      <c r="CT36" s="285" t="n"/>
      <c r="CU36" s="285" t="n"/>
      <c r="CV36" s="285" t="n"/>
    </row>
    <row r="37" ht="15" customFormat="1" customHeight="1" s="315">
      <c r="A37" s="57" t="n"/>
      <c r="B37" s="58" t="n"/>
      <c r="C37" s="58" t="n"/>
      <c r="D37" s="285" t="n"/>
      <c r="E37" s="453" t="n"/>
      <c r="F37" s="453" t="n"/>
      <c r="G37" s="453" t="n"/>
      <c r="H37" s="453" t="n"/>
      <c r="I37" s="453" t="n"/>
      <c r="J37" s="402" t="n"/>
      <c r="K37" s="285" t="n"/>
      <c r="L37" s="285" t="n"/>
      <c r="M37" s="285" t="n"/>
      <c r="N37" s="285" t="n"/>
      <c r="O37" s="285" t="n"/>
      <c r="P37" s="285" t="n"/>
      <c r="Q37" s="285" t="n"/>
      <c r="R37" s="285" t="n"/>
      <c r="S37" s="285" t="n"/>
      <c r="T37" s="285" t="n"/>
      <c r="U37" s="285" t="n"/>
      <c r="V37" s="285" t="n"/>
      <c r="W37" s="285" t="n"/>
      <c r="X37" s="285" t="n"/>
      <c r="Y37" s="285" t="n"/>
      <c r="Z37" s="285" t="n"/>
      <c r="AA37" s="285" t="n"/>
      <c r="AB37" s="285" t="n"/>
      <c r="AC37" s="285" t="n"/>
      <c r="AD37" s="285" t="n"/>
      <c r="AE37" s="285" t="n"/>
      <c r="AF37" s="285" t="n"/>
      <c r="AG37" s="285" t="n"/>
      <c r="AH37" s="285" t="n"/>
      <c r="AI37" s="285" t="n"/>
      <c r="AJ37" s="285" t="n"/>
      <c r="AK37" s="285" t="n"/>
      <c r="AL37" s="285" t="n"/>
      <c r="AM37" s="285" t="n"/>
      <c r="AN37" s="285" t="n"/>
      <c r="AO37" s="285" t="n"/>
      <c r="AP37" s="285" t="n"/>
      <c r="AQ37" s="285" t="n"/>
      <c r="AS37" s="285" t="n"/>
      <c r="AT37" s="285" t="n"/>
      <c r="AU37" s="285" t="n"/>
      <c r="AV37" s="285" t="n"/>
      <c r="AW37" s="285" t="n"/>
      <c r="AX37" s="285" t="n"/>
      <c r="AY37" s="285" t="n"/>
      <c r="AZ37" s="285" t="n"/>
      <c r="BA37" s="285" t="n"/>
      <c r="BB37" s="285" t="n"/>
      <c r="BC37" s="285" t="n"/>
      <c r="BD37" s="285" t="n"/>
      <c r="BE37" s="285" t="n"/>
      <c r="BF37" s="285" t="n"/>
      <c r="BG37" s="285" t="n"/>
      <c r="BH37" s="285" t="n"/>
      <c r="BI37" s="285" t="n"/>
      <c r="BJ37" s="285" t="n"/>
      <c r="BK37" s="285" t="n"/>
      <c r="BL37" s="285" t="n"/>
      <c r="BM37" s="285" t="n"/>
      <c r="BN37" s="285" t="n"/>
      <c r="BO37" s="285" t="n"/>
      <c r="BP37" s="285" t="n"/>
      <c r="BQ37" s="285" t="n"/>
      <c r="BR37" s="285" t="n"/>
      <c r="BS37" s="285" t="n"/>
      <c r="BT37" s="285" t="n"/>
      <c r="BU37" s="285" t="n"/>
      <c r="BV37" s="285" t="n"/>
      <c r="BW37" s="285" t="n"/>
      <c r="BX37" s="285" t="n"/>
      <c r="BY37" s="285" t="n"/>
      <c r="BZ37" s="285" t="n"/>
      <c r="CA37" s="285" t="n"/>
      <c r="CB37" s="285" t="n"/>
      <c r="CC37" s="285" t="n"/>
      <c r="CD37" s="285" t="n"/>
      <c r="CE37" s="285" t="n"/>
      <c r="CF37" s="285" t="n"/>
      <c r="CG37" s="285" t="n"/>
      <c r="CH37" s="285" t="n"/>
      <c r="CI37" s="285" t="n"/>
      <c r="CJ37" s="285" t="n"/>
      <c r="CK37" s="285" t="n"/>
      <c r="CL37" s="285" t="n"/>
      <c r="CM37" s="285" t="n"/>
      <c r="CN37" s="285" t="n"/>
      <c r="CO37" s="285" t="n"/>
      <c r="CP37" s="285" t="n"/>
      <c r="CQ37" s="285" t="n"/>
      <c r="CR37" s="285" t="n"/>
      <c r="CS37" s="285" t="n"/>
      <c r="CT37" s="285" t="n"/>
      <c r="CU37" s="285" t="n"/>
      <c r="CV37" s="285" t="n"/>
    </row>
    <row r="38" ht="15" customFormat="1" customHeight="1" s="315">
      <c r="A38" s="36" t="n"/>
      <c r="B38" s="451" t="n"/>
      <c r="C38" s="19" t="n"/>
      <c r="D38" s="283" t="n"/>
      <c r="E38" s="397" t="n"/>
      <c r="F38" s="397" t="n"/>
      <c r="G38" s="402" t="n"/>
      <c r="H38" s="402" t="n"/>
      <c r="I38" s="402" t="n"/>
      <c r="J38" s="451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C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R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</row>
    <row r="39" ht="15" customFormat="1" customHeight="1" s="315">
      <c r="A39" s="36" t="n"/>
      <c r="B39" s="451" t="n"/>
      <c r="C39" s="19" t="n"/>
      <c r="D39" s="283" t="n"/>
      <c r="E39" s="397" t="n"/>
      <c r="F39" s="397" t="n"/>
      <c r="G39" s="402" t="n"/>
      <c r="H39" s="402" t="n"/>
      <c r="I39" s="402" t="n"/>
      <c r="J39" s="451" t="n"/>
      <c r="K39" s="283" t="n"/>
      <c r="L39" s="283" t="n"/>
      <c r="M39" s="283" t="n"/>
      <c r="N39" s="283" t="n"/>
      <c r="O39" s="283" t="n"/>
      <c r="P39" s="283" t="n"/>
      <c r="Q39" s="283" t="n"/>
      <c r="R39" s="283" t="n"/>
      <c r="S39" s="283" t="n"/>
      <c r="T39" s="283" t="n"/>
      <c r="U39" s="283" t="n"/>
      <c r="V39" s="283" t="n"/>
      <c r="W39" s="283" t="n"/>
      <c r="X39" s="283" t="n"/>
      <c r="Y39" s="283" t="n"/>
      <c r="Z39" s="283" t="n"/>
      <c r="AA39" s="283" t="n"/>
      <c r="AB39" s="283" t="n"/>
      <c r="AC39" s="283" t="n"/>
      <c r="AD39" s="283" t="n"/>
      <c r="AE39" s="283" t="n"/>
      <c r="AF39" s="283" t="n"/>
      <c r="AG39" s="283" t="n"/>
      <c r="AH39" s="283" t="n"/>
      <c r="AI39" s="283" t="n"/>
      <c r="AJ39" s="283" t="n"/>
      <c r="AK39" s="283" t="n"/>
      <c r="AL39" s="283" t="n"/>
      <c r="AM39" s="283" t="n"/>
      <c r="AN39" s="283" t="n"/>
      <c r="AO39" s="283" t="n"/>
      <c r="AP39" s="283" t="n"/>
      <c r="AQ39" s="283" t="n"/>
      <c r="AS39" s="283" t="n"/>
      <c r="AT39" s="283" t="n"/>
      <c r="AU39" s="283" t="n"/>
      <c r="AV39" s="283" t="n"/>
      <c r="AW39" s="283" t="n"/>
      <c r="AX39" s="283" t="n"/>
      <c r="AY39" s="283" t="n"/>
      <c r="AZ39" s="283" t="n"/>
      <c r="BA39" s="283" t="n"/>
      <c r="BB39" s="283" t="n"/>
      <c r="BC39" s="283" t="n"/>
      <c r="BD39" s="283" t="n"/>
      <c r="BE39" s="283" t="n"/>
      <c r="BF39" s="283" t="n"/>
      <c r="BG39" s="283" t="n"/>
      <c r="BH39" s="283" t="n"/>
      <c r="BI39" s="283" t="n"/>
      <c r="BJ39" s="283" t="n"/>
      <c r="BK39" s="283" t="n"/>
      <c r="BL39" s="283" t="n"/>
      <c r="BM39" s="283" t="n"/>
      <c r="BN39" s="283" t="n"/>
      <c r="BO39" s="283" t="n"/>
      <c r="BP39" s="283" t="n"/>
      <c r="BQ39" s="283" t="n"/>
      <c r="BR39" s="283" t="n"/>
      <c r="BS39" s="283" t="n"/>
      <c r="BT39" s="283" t="n"/>
      <c r="BU39" s="283" t="n"/>
      <c r="BV39" s="283" t="n"/>
      <c r="BW39" s="283" t="n"/>
      <c r="BX39" s="283" t="n"/>
      <c r="BY39" s="283" t="n"/>
      <c r="BZ39" s="283" t="n"/>
      <c r="CA39" s="283" t="n"/>
      <c r="CB39" s="283" t="n"/>
      <c r="CC39" s="283" t="n"/>
      <c r="CD39" s="283" t="n"/>
      <c r="CE39" s="283" t="n"/>
      <c r="CF39" s="283" t="n"/>
      <c r="CG39" s="283" t="n"/>
      <c r="CH39" s="283" t="n"/>
      <c r="CI39" s="283" t="n"/>
      <c r="CJ39" s="283" t="n"/>
      <c r="CK39" s="283" t="n"/>
      <c r="CL39" s="283" t="n"/>
      <c r="CM39" s="283" t="n"/>
      <c r="CN39" s="283" t="n"/>
      <c r="CO39" s="283" t="n"/>
      <c r="CP39" s="283" t="n"/>
      <c r="CQ39" s="283" t="n"/>
      <c r="CR39" s="283" t="n"/>
      <c r="CS39" s="283" t="n"/>
      <c r="CT39" s="283" t="n"/>
      <c r="CU39" s="283" t="n"/>
      <c r="CV39" s="283" t="n"/>
    </row>
    <row r="40" ht="15" customFormat="1" customHeight="1" s="315">
      <c r="B40" s="451" t="n"/>
      <c r="C40" s="19" t="n"/>
      <c r="D40" s="283" t="n"/>
      <c r="E40" s="397" t="n"/>
      <c r="F40" s="397" t="n"/>
      <c r="G40" s="402" t="n"/>
      <c r="H40" s="402" t="n"/>
      <c r="I40" s="402" t="n"/>
      <c r="J40" s="451" t="n"/>
      <c r="K40" s="283" t="n"/>
      <c r="L40" s="283" t="n"/>
      <c r="M40" s="283" t="n"/>
      <c r="N40" s="283" t="n"/>
      <c r="O40" s="283" t="n"/>
      <c r="P40" s="283" t="n"/>
      <c r="Q40" s="283" t="n"/>
      <c r="R40" s="283" t="n"/>
      <c r="S40" s="283" t="n"/>
      <c r="T40" s="283" t="n"/>
      <c r="U40" s="283" t="n"/>
      <c r="V40" s="283" t="n"/>
      <c r="W40" s="283" t="n"/>
      <c r="X40" s="283" t="n"/>
      <c r="Y40" s="283" t="n"/>
      <c r="Z40" s="283" t="n"/>
      <c r="AA40" s="283" t="n"/>
      <c r="AB40" s="283" t="n"/>
      <c r="AC40" s="283" t="n"/>
      <c r="AD40" s="283" t="n"/>
      <c r="AE40" s="283" t="n"/>
      <c r="AF40" s="283" t="n"/>
      <c r="AG40" s="283" t="n"/>
      <c r="AH40" s="283" t="n"/>
      <c r="AI40" s="283" t="n"/>
      <c r="AJ40" s="283" t="n"/>
      <c r="AK40" s="283" t="n"/>
      <c r="AL40" s="283" t="n"/>
      <c r="AM40" s="283" t="n"/>
      <c r="AN40" s="283" t="n"/>
      <c r="AO40" s="283" t="n"/>
      <c r="AP40" s="283" t="n"/>
      <c r="AQ40" s="283" t="n"/>
      <c r="AS40" s="283" t="n"/>
      <c r="AT40" s="283" t="n"/>
      <c r="AU40" s="283" t="n"/>
      <c r="AV40" s="283" t="n"/>
      <c r="AW40" s="283" t="n"/>
      <c r="AX40" s="283" t="n"/>
      <c r="AY40" s="283" t="n"/>
      <c r="AZ40" s="283" t="n"/>
      <c r="BA40" s="283" t="n"/>
      <c r="BB40" s="283" t="n"/>
      <c r="BC40" s="283" t="n"/>
      <c r="BD40" s="283" t="n"/>
      <c r="BE40" s="283" t="n"/>
      <c r="BF40" s="283" t="n"/>
      <c r="BG40" s="283" t="n"/>
      <c r="BH40" s="283" t="n"/>
      <c r="BI40" s="283" t="n"/>
      <c r="BJ40" s="283" t="n"/>
      <c r="BK40" s="283" t="n"/>
      <c r="BL40" s="283" t="n"/>
      <c r="BM40" s="283" t="n"/>
      <c r="BN40" s="283" t="n"/>
      <c r="BO40" s="283" t="n"/>
      <c r="BP40" s="283" t="n"/>
      <c r="BQ40" s="283" t="n"/>
      <c r="BR40" s="283" t="n"/>
      <c r="BS40" s="283" t="n"/>
      <c r="BT40" s="283" t="n"/>
      <c r="BU40" s="283" t="n"/>
      <c r="BV40" s="283" t="n"/>
      <c r="BW40" s="283" t="n"/>
      <c r="BX40" s="283" t="n"/>
      <c r="BY40" s="283" t="n"/>
      <c r="BZ40" s="283" t="n"/>
      <c r="CA40" s="283" t="n"/>
      <c r="CB40" s="283" t="n"/>
      <c r="CC40" s="283" t="n"/>
      <c r="CD40" s="283" t="n"/>
      <c r="CE40" s="283" t="n"/>
      <c r="CF40" s="283" t="n"/>
      <c r="CG40" s="283" t="n"/>
      <c r="CH40" s="283" t="n"/>
      <c r="CI40" s="283" t="n"/>
      <c r="CJ40" s="283" t="n"/>
      <c r="CK40" s="283" t="n"/>
      <c r="CL40" s="283" t="n"/>
      <c r="CM40" s="283" t="n"/>
      <c r="CN40" s="283" t="n"/>
      <c r="CO40" s="283" t="n"/>
      <c r="CP40" s="283" t="n"/>
      <c r="CQ40" s="283" t="n"/>
      <c r="CR40" s="283" t="n"/>
      <c r="CS40" s="283" t="n"/>
      <c r="CT40" s="283" t="n"/>
      <c r="CU40" s="283" t="n"/>
      <c r="CV40" s="283" t="n"/>
    </row>
    <row r="41" ht="15" customFormat="1" customHeight="1" s="315">
      <c r="B41" s="451" t="n"/>
      <c r="C41" s="37" t="n"/>
      <c r="D41" s="283" t="n"/>
      <c r="E41" s="402" t="n"/>
      <c r="F41" s="402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</row>
    <row r="42" ht="10.15" customFormat="1" customHeight="1" s="315">
      <c r="B42" s="451" t="n"/>
      <c r="C42" s="19" t="n"/>
      <c r="D42" s="283" t="n"/>
      <c r="E42" s="446" t="n"/>
      <c r="F42" s="446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</row>
    <row r="43">
      <c r="G43" s="402" t="n"/>
      <c r="H43" s="402" t="n"/>
      <c r="I43" s="402" t="n"/>
      <c r="J43" s="451" t="n"/>
    </row>
    <row r="44">
      <c r="G44" s="402" t="n"/>
      <c r="H44" s="402" t="n"/>
      <c r="I44" s="402" t="n"/>
      <c r="J44" s="451" t="n"/>
    </row>
    <row r="45">
      <c r="E45" s="454" t="n"/>
      <c r="F45" s="454" t="n"/>
      <c r="G45" s="402" t="n"/>
      <c r="H45" s="402" t="n"/>
      <c r="I45" s="402" t="n"/>
      <c r="J45" s="451" t="n"/>
    </row>
    <row r="46">
      <c r="E46" s="454" t="n"/>
      <c r="F46" s="454" t="n"/>
      <c r="G46" s="402" t="n"/>
      <c r="H46" s="402" t="n"/>
      <c r="I46" s="402" t="n"/>
      <c r="J46" s="451" t="n"/>
    </row>
    <row r="47">
      <c r="G47" s="402" t="n"/>
      <c r="H47" s="402" t="n"/>
      <c r="I47" s="402" t="n"/>
      <c r="J47" s="451" t="n"/>
    </row>
    <row r="48">
      <c r="G48" s="402" t="n"/>
      <c r="H48" s="402" t="n"/>
      <c r="I48" s="402" t="n"/>
      <c r="J48" s="451" t="n"/>
    </row>
    <row r="49">
      <c r="G49" s="402" t="n"/>
      <c r="H49" s="402" t="n"/>
      <c r="I49" s="402" t="n"/>
      <c r="J49" s="451" t="n"/>
    </row>
    <row r="50">
      <c r="A50" s="291" t="n"/>
      <c r="B50" s="292" t="n"/>
      <c r="C50" s="292" t="n"/>
      <c r="E50" s="292" t="n"/>
      <c r="F50" s="292" t="n"/>
      <c r="G50" s="402" t="n"/>
      <c r="H50" s="402" t="n"/>
      <c r="I50" s="402" t="n"/>
      <c r="J50" s="451" t="n"/>
    </row>
    <row r="51">
      <c r="A51" s="291" t="n"/>
      <c r="B51" s="292" t="n"/>
      <c r="C51" s="292" t="n"/>
      <c r="E51" s="292" t="n"/>
      <c r="F51" s="292" t="n"/>
      <c r="G51" s="402" t="n"/>
      <c r="H51" s="402" t="n"/>
      <c r="I51" s="402" t="n"/>
      <c r="J51" s="451" t="n"/>
    </row>
    <row r="52">
      <c r="A52" s="291" t="n"/>
      <c r="B52" s="292" t="n"/>
      <c r="C52" s="292" t="n"/>
      <c r="E52" s="292" t="n"/>
      <c r="F52" s="292" t="n"/>
      <c r="G52" s="402" t="n"/>
      <c r="H52" s="402" t="n"/>
      <c r="I52" s="402" t="n"/>
      <c r="J52" s="451" t="n"/>
    </row>
    <row r="53">
      <c r="A53" s="291" t="n"/>
      <c r="B53" s="292" t="n"/>
      <c r="C53" s="292" t="n"/>
      <c r="E53" s="292" t="n"/>
      <c r="F53" s="292" t="n"/>
      <c r="G53" s="292" t="n"/>
      <c r="H53" s="292" t="n"/>
      <c r="I53" s="292" t="n"/>
      <c r="J53" s="292" t="n"/>
    </row>
    <row r="54">
      <c r="A54" s="291" t="n"/>
      <c r="B54" s="292" t="n"/>
      <c r="C54" s="292" t="n"/>
      <c r="E54" s="292" t="n"/>
      <c r="F54" s="292" t="n"/>
      <c r="G54" s="292" t="n"/>
      <c r="H54" s="292" t="n"/>
      <c r="I54" s="292" t="n"/>
      <c r="J54" s="292" t="n"/>
    </row>
    <row r="55">
      <c r="A55" s="291" t="n"/>
      <c r="B55" s="292" t="n"/>
      <c r="C55" s="292" t="n"/>
      <c r="E55" s="454" t="n"/>
      <c r="F55" s="454" t="n"/>
      <c r="G55" s="454" t="n"/>
      <c r="H55" s="454" t="n"/>
      <c r="I55" s="454" t="n"/>
      <c r="J55" s="292" t="n"/>
    </row>
    <row r="56">
      <c r="A56" s="291" t="n"/>
      <c r="B56" s="292" t="n"/>
      <c r="C56" s="292" t="n"/>
      <c r="E56" s="454" t="n"/>
      <c r="F56" s="454" t="n"/>
      <c r="G56" s="454" t="n"/>
      <c r="H56" s="454" t="n"/>
      <c r="I56" s="454" t="n"/>
      <c r="J56" s="292" t="n"/>
    </row>
    <row r="57">
      <c r="A57" s="291" t="n"/>
      <c r="B57" s="292" t="n"/>
      <c r="C57" s="292" t="n"/>
      <c r="E57" s="292" t="n"/>
      <c r="F57" s="292" t="n"/>
      <c r="G57" s="292" t="n"/>
      <c r="H57" s="292" t="n"/>
      <c r="I57" s="292" t="n"/>
      <c r="J57" s="292" t="n"/>
    </row>
    <row r="58">
      <c r="A58" s="291" t="n"/>
      <c r="B58" s="292" t="n"/>
      <c r="C58" s="292" t="n"/>
      <c r="E58" s="292" t="n"/>
      <c r="F58" s="292" t="n"/>
      <c r="G58" s="292" t="n"/>
      <c r="H58" s="292" t="n"/>
      <c r="I58" s="292" t="n"/>
      <c r="J58" s="292" t="n"/>
    </row>
    <row r="59">
      <c r="A59" s="291" t="n"/>
      <c r="B59" s="292" t="n"/>
      <c r="C59" s="292" t="n"/>
      <c r="E59" s="292" t="n"/>
      <c r="F59" s="292" t="n"/>
      <c r="G59" s="292" t="n"/>
      <c r="H59" s="292" t="n"/>
      <c r="I59" s="292" t="n"/>
      <c r="J59" s="292" t="n"/>
    </row>
    <row r="60">
      <c r="A60" s="291" t="n"/>
      <c r="B60" s="292" t="n"/>
      <c r="C60" s="292" t="n"/>
      <c r="E60" s="292" t="n"/>
      <c r="F60" s="292" t="n"/>
      <c r="G60" s="292" t="n"/>
      <c r="H60" s="292" t="n"/>
      <c r="I60" s="292" t="n"/>
      <c r="J60" s="292" t="n"/>
    </row>
    <row r="61">
      <c r="A61" s="291" t="n"/>
      <c r="B61" s="292" t="n"/>
      <c r="C61" s="292" t="n"/>
      <c r="E61" s="292" t="n"/>
      <c r="F61" s="292" t="n"/>
      <c r="G61" s="292" t="n"/>
      <c r="H61" s="292" t="n"/>
      <c r="I61" s="292" t="n"/>
      <c r="J61" s="292" t="n"/>
    </row>
    <row r="62">
      <c r="A62" s="291" t="n"/>
      <c r="B62" s="292" t="n"/>
      <c r="C62" s="292" t="n"/>
      <c r="E62" s="292" t="n"/>
      <c r="F62" s="292" t="n"/>
      <c r="G62" s="292" t="n"/>
      <c r="H62" s="292" t="n"/>
      <c r="I62" s="292" t="n"/>
      <c r="J62" s="292" t="n"/>
    </row>
    <row r="63">
      <c r="A63" s="291" t="n"/>
      <c r="B63" s="292" t="n"/>
      <c r="C63" s="292" t="n"/>
      <c r="E63" s="292" t="n"/>
      <c r="F63" s="292" t="n"/>
      <c r="G63" s="292" t="n"/>
      <c r="H63" s="292" t="n"/>
      <c r="I63" s="292" t="n"/>
      <c r="J63" s="292" t="n"/>
    </row>
    <row r="64">
      <c r="A64" s="291" t="n"/>
      <c r="B64" s="292" t="n"/>
      <c r="C64" s="292" t="n"/>
      <c r="E64" s="292" t="n"/>
      <c r="F64" s="292" t="n"/>
      <c r="G64" s="292" t="n"/>
      <c r="H64" s="292" t="n"/>
      <c r="I64" s="292" t="n"/>
      <c r="J64" s="292" t="n"/>
    </row>
    <row r="65">
      <c r="A65" s="291" t="n"/>
      <c r="B65" s="292" t="n"/>
      <c r="C65" s="292" t="n"/>
      <c r="E65" s="454" t="n"/>
      <c r="F65" s="454" t="n"/>
      <c r="G65" s="454" t="n"/>
      <c r="H65" s="454" t="n"/>
      <c r="I65" s="454" t="n"/>
      <c r="J65" s="292" t="n"/>
    </row>
    <row r="66">
      <c r="A66" s="291" t="n"/>
      <c r="B66" s="292" t="n"/>
      <c r="C66" s="292" t="n"/>
      <c r="E66" s="454" t="n"/>
      <c r="F66" s="454" t="n"/>
      <c r="G66" s="454" t="n"/>
      <c r="H66" s="454" t="n"/>
      <c r="I66" s="454" t="n"/>
      <c r="J66" s="292" t="n"/>
    </row>
    <row r="67">
      <c r="A67" s="291" t="n"/>
      <c r="B67" s="292" t="n"/>
      <c r="C67" s="292" t="n"/>
      <c r="E67" s="292" t="n"/>
      <c r="F67" s="292" t="n"/>
      <c r="G67" s="292" t="n"/>
      <c r="H67" s="292" t="n"/>
      <c r="I67" s="292" t="n"/>
      <c r="J67" s="292" t="n"/>
    </row>
    <row r="68">
      <c r="A68" s="291" t="n"/>
      <c r="B68" s="292" t="n"/>
      <c r="C68" s="292" t="n"/>
      <c r="E68" s="292" t="n"/>
      <c r="F68" s="292" t="n"/>
      <c r="G68" s="292" t="n"/>
      <c r="H68" s="292" t="n"/>
      <c r="I68" s="292" t="n"/>
      <c r="J68" s="292" t="n"/>
    </row>
    <row r="69">
      <c r="A69" s="291" t="n"/>
      <c r="B69" s="292" t="n"/>
      <c r="C69" s="292" t="n"/>
      <c r="E69" s="292" t="n"/>
      <c r="F69" s="292" t="n"/>
      <c r="G69" s="292" t="n"/>
      <c r="H69" s="292" t="n"/>
      <c r="I69" s="292" t="n"/>
      <c r="J69" s="292" t="n"/>
    </row>
    <row r="70">
      <c r="A70" s="291" t="n"/>
      <c r="B70" s="292" t="n"/>
      <c r="C70" s="292" t="n"/>
      <c r="E70" s="292" t="n"/>
      <c r="F70" s="292" t="n"/>
      <c r="G70" s="292" t="n"/>
      <c r="H70" s="292" t="n"/>
      <c r="I70" s="292" t="n"/>
      <c r="J70" s="292" t="n"/>
    </row>
    <row r="71">
      <c r="A71" s="291" t="n"/>
      <c r="B71" s="292" t="n"/>
      <c r="C71" s="292" t="n"/>
      <c r="E71" s="292" t="n"/>
      <c r="F71" s="292" t="n"/>
      <c r="G71" s="292" t="n"/>
      <c r="H71" s="292" t="n"/>
      <c r="I71" s="292" t="n"/>
      <c r="J71" s="292" t="n"/>
    </row>
    <row r="72">
      <c r="A72" s="291" t="n"/>
      <c r="B72" s="292" t="n"/>
      <c r="C72" s="292" t="n"/>
      <c r="E72" s="292" t="n"/>
      <c r="F72" s="292" t="n"/>
      <c r="G72" s="292" t="n"/>
      <c r="H72" s="292" t="n"/>
      <c r="I72" s="292" t="n"/>
      <c r="J72" s="292" t="n"/>
    </row>
    <row r="73">
      <c r="A73" s="291" t="n"/>
      <c r="B73" s="292" t="n"/>
      <c r="C73" s="292" t="n"/>
      <c r="E73" s="292" t="n"/>
      <c r="F73" s="292" t="n"/>
      <c r="G73" s="292" t="n"/>
      <c r="H73" s="292" t="n"/>
      <c r="I73" s="292" t="n"/>
      <c r="J73" s="292" t="n"/>
    </row>
    <row r="74">
      <c r="A74" s="291" t="n"/>
      <c r="B74" s="292" t="n"/>
      <c r="C74" s="292" t="n"/>
      <c r="E74" s="292" t="n"/>
      <c r="F74" s="292" t="n"/>
      <c r="G74" s="292" t="n"/>
      <c r="H74" s="292" t="n"/>
      <c r="I74" s="292" t="n"/>
      <c r="J74" s="292" t="n"/>
    </row>
    <row r="75">
      <c r="A75" s="291" t="n"/>
      <c r="B75" s="292" t="n"/>
      <c r="C75" s="292" t="n"/>
      <c r="E75" s="454" t="n"/>
      <c r="F75" s="454" t="n"/>
      <c r="G75" s="454" t="n"/>
      <c r="H75" s="454" t="n"/>
      <c r="I75" s="454" t="n"/>
      <c r="J75" s="292" t="n"/>
    </row>
    <row r="76">
      <c r="A76" s="291" t="n"/>
      <c r="B76" s="292" t="n"/>
      <c r="C76" s="292" t="n"/>
      <c r="E76" s="454" t="n"/>
      <c r="F76" s="454" t="n"/>
      <c r="G76" s="454" t="n"/>
      <c r="H76" s="454" t="n"/>
      <c r="I76" s="454" t="n"/>
      <c r="J76" s="292" t="n"/>
    </row>
    <row r="77">
      <c r="A77" s="291" t="n"/>
      <c r="B77" s="292" t="n"/>
      <c r="C77" s="292" t="n"/>
      <c r="E77" s="292" t="n"/>
      <c r="F77" s="292" t="n"/>
      <c r="G77" s="292" t="n"/>
      <c r="H77" s="292" t="n"/>
      <c r="I77" s="292" t="n"/>
      <c r="J77" s="292" t="n"/>
    </row>
    <row r="78">
      <c r="A78" s="291" t="n"/>
      <c r="B78" s="292" t="n"/>
      <c r="C78" s="292" t="n"/>
      <c r="E78" s="292" t="n"/>
      <c r="F78" s="292" t="n"/>
      <c r="G78" s="292" t="n"/>
      <c r="H78" s="292" t="n"/>
      <c r="I78" s="292" t="n"/>
      <c r="J78" s="292" t="n"/>
    </row>
    <row r="79">
      <c r="A79" s="291" t="n"/>
      <c r="B79" s="292" t="n"/>
      <c r="C79" s="292" t="n"/>
      <c r="E79" s="292" t="n"/>
      <c r="F79" s="292" t="n"/>
      <c r="G79" s="292" t="n"/>
      <c r="H79" s="292" t="n"/>
      <c r="I79" s="292" t="n"/>
      <c r="J79" s="292" t="n"/>
    </row>
    <row r="80">
      <c r="A80" s="291" t="n"/>
      <c r="B80" s="292" t="n"/>
      <c r="C80" s="292" t="n"/>
      <c r="E80" s="292" t="n"/>
      <c r="F80" s="292" t="n"/>
      <c r="G80" s="292" t="n"/>
      <c r="H80" s="292" t="n"/>
      <c r="I80" s="292" t="n"/>
      <c r="J80" s="292" t="n"/>
    </row>
    <row r="81">
      <c r="A81" s="291" t="n"/>
      <c r="B81" s="292" t="n"/>
      <c r="C81" s="292" t="n"/>
      <c r="E81" s="292" t="n"/>
      <c r="F81" s="292" t="n"/>
      <c r="G81" s="292" t="n"/>
      <c r="H81" s="292" t="n"/>
      <c r="I81" s="292" t="n"/>
      <c r="J81" s="292" t="n"/>
    </row>
    <row r="82">
      <c r="A82" s="291" t="n"/>
      <c r="B82" s="292" t="n"/>
      <c r="C82" s="292" t="n"/>
      <c r="E82" s="292" t="n"/>
      <c r="F82" s="292" t="n"/>
      <c r="G82" s="292" t="n"/>
      <c r="H82" s="292" t="n"/>
      <c r="I82" s="292" t="n"/>
      <c r="J82" s="292" t="n"/>
    </row>
    <row r="83">
      <c r="A83" s="291" t="n"/>
      <c r="B83" s="292" t="n"/>
      <c r="C83" s="292" t="n"/>
      <c r="E83" s="292" t="n"/>
      <c r="F83" s="292" t="n"/>
      <c r="G83" s="292" t="n"/>
      <c r="H83" s="292" t="n"/>
      <c r="I83" s="292" t="n"/>
      <c r="J83" s="292" t="n"/>
    </row>
    <row r="84">
      <c r="A84" s="291" t="n"/>
      <c r="B84" s="292" t="n"/>
      <c r="C84" s="292" t="n"/>
      <c r="E84" s="292" t="n"/>
      <c r="F84" s="292" t="n"/>
      <c r="G84" s="292" t="n"/>
      <c r="H84" s="292" t="n"/>
      <c r="I84" s="292" t="n"/>
      <c r="J84" s="292" t="n"/>
    </row>
    <row r="85">
      <c r="A85" s="291" t="n"/>
      <c r="B85" s="292" t="n"/>
      <c r="C85" s="292" t="n"/>
      <c r="E85" s="454" t="n"/>
      <c r="F85" s="454" t="n"/>
      <c r="G85" s="454" t="n"/>
      <c r="H85" s="454" t="n"/>
      <c r="I85" s="454" t="n"/>
      <c r="J85" s="292" t="n"/>
    </row>
    <row r="86">
      <c r="A86" s="291" t="n"/>
      <c r="B86" s="292" t="n"/>
      <c r="C86" s="292" t="n"/>
      <c r="E86" s="454" t="n"/>
      <c r="F86" s="454" t="n"/>
      <c r="G86" s="454" t="n"/>
      <c r="H86" s="454" t="n"/>
      <c r="I86" s="454" t="n"/>
      <c r="J86" s="292" t="n"/>
    </row>
    <row r="87">
      <c r="A87" s="291" t="n"/>
      <c r="B87" s="292" t="n"/>
      <c r="C87" s="292" t="n"/>
      <c r="E87" s="292" t="n"/>
      <c r="F87" s="292" t="n"/>
      <c r="G87" s="292" t="n"/>
      <c r="H87" s="292" t="n"/>
      <c r="I87" s="292" t="n"/>
      <c r="J87" s="292" t="n"/>
    </row>
    <row r="88">
      <c r="A88" s="291" t="n"/>
      <c r="B88" s="292" t="n"/>
      <c r="C88" s="292" t="n"/>
      <c r="E88" s="292" t="n"/>
      <c r="F88" s="292" t="n"/>
      <c r="G88" s="292" t="n"/>
      <c r="H88" s="292" t="n"/>
      <c r="I88" s="292" t="n"/>
      <c r="J88" s="292" t="n"/>
    </row>
    <row r="89">
      <c r="A89" s="291" t="n"/>
      <c r="B89" s="292" t="n"/>
      <c r="C89" s="292" t="n"/>
      <c r="E89" s="292" t="n"/>
      <c r="F89" s="292" t="n"/>
      <c r="G89" s="292" t="n"/>
      <c r="H89" s="292" t="n"/>
      <c r="I89" s="292" t="n"/>
      <c r="J89" s="292" t="n"/>
    </row>
    <row r="90">
      <c r="A90" s="291" t="n"/>
      <c r="B90" s="292" t="n"/>
      <c r="C90" s="292" t="n"/>
      <c r="E90" s="292" t="n"/>
      <c r="F90" s="292" t="n"/>
      <c r="G90" s="292" t="n"/>
      <c r="H90" s="292" t="n"/>
      <c r="I90" s="292" t="n"/>
      <c r="J90" s="292" t="n"/>
    </row>
    <row r="91">
      <c r="A91" s="291" t="n"/>
      <c r="B91" s="292" t="n"/>
      <c r="C91" s="292" t="n"/>
      <c r="E91" s="292" t="n"/>
      <c r="F91" s="292" t="n"/>
      <c r="G91" s="292" t="n"/>
      <c r="H91" s="292" t="n"/>
      <c r="I91" s="292" t="n"/>
      <c r="J91" s="292" t="n"/>
    </row>
    <row r="92">
      <c r="A92" s="291" t="n"/>
      <c r="B92" s="292" t="n"/>
      <c r="C92" s="292" t="n"/>
      <c r="E92" s="292" t="n"/>
      <c r="F92" s="292" t="n"/>
      <c r="G92" s="292" t="n"/>
      <c r="H92" s="292" t="n"/>
      <c r="I92" s="292" t="n"/>
      <c r="J92" s="292" t="n"/>
    </row>
    <row r="93">
      <c r="A93" s="291" t="n"/>
      <c r="B93" s="292" t="n"/>
      <c r="C93" s="292" t="n"/>
      <c r="E93" s="292" t="n"/>
      <c r="F93" s="292" t="n"/>
      <c r="G93" s="292" t="n"/>
      <c r="H93" s="292" t="n"/>
      <c r="I93" s="292" t="n"/>
      <c r="J93" s="292" t="n"/>
    </row>
    <row r="94">
      <c r="A94" s="291" t="n"/>
      <c r="B94" s="292" t="n"/>
      <c r="C94" s="292" t="n"/>
      <c r="E94" s="292" t="n"/>
      <c r="F94" s="292" t="n"/>
      <c r="G94" s="292" t="n"/>
      <c r="H94" s="292" t="n"/>
      <c r="I94" s="292" t="n"/>
      <c r="J94" s="292" t="n"/>
    </row>
    <row r="95">
      <c r="A95" s="291" t="n"/>
      <c r="B95" s="292" t="n"/>
      <c r="C95" s="292" t="n"/>
      <c r="E95" s="454" t="n"/>
      <c r="F95" s="454" t="n"/>
      <c r="G95" s="454" t="n"/>
      <c r="H95" s="454" t="n"/>
      <c r="I95" s="454" t="n"/>
      <c r="J95" s="292" t="n"/>
    </row>
    <row r="96">
      <c r="A96" s="291" t="n"/>
      <c r="B96" s="292" t="n"/>
      <c r="C96" s="292" t="n"/>
      <c r="E96" s="454" t="n"/>
      <c r="F96" s="454" t="n"/>
      <c r="G96" s="454" t="n"/>
      <c r="H96" s="454" t="n"/>
      <c r="I96" s="454" t="n"/>
      <c r="J96" s="292" t="n"/>
    </row>
    <row r="97">
      <c r="A97" s="291" t="n"/>
      <c r="B97" s="292" t="n"/>
      <c r="C97" s="292" t="n"/>
      <c r="E97" s="292" t="n"/>
      <c r="F97" s="292" t="n"/>
      <c r="G97" s="292" t="n"/>
      <c r="H97" s="292" t="n"/>
      <c r="I97" s="292" t="n"/>
      <c r="J97" s="292" t="n"/>
    </row>
    <row r="98">
      <c r="A98" s="291" t="n"/>
      <c r="B98" s="292" t="n"/>
      <c r="C98" s="292" t="n"/>
      <c r="E98" s="292" t="n"/>
      <c r="F98" s="292" t="n"/>
      <c r="G98" s="292" t="n"/>
      <c r="H98" s="292" t="n"/>
      <c r="I98" s="292" t="n"/>
      <c r="J98" s="292" t="n"/>
    </row>
    <row r="99">
      <c r="A99" s="291" t="n"/>
      <c r="B99" s="292" t="n"/>
      <c r="C99" s="292" t="n"/>
      <c r="E99" s="292" t="n"/>
      <c r="F99" s="292" t="n"/>
      <c r="G99" s="292" t="n"/>
      <c r="H99" s="292" t="n"/>
      <c r="I99" s="292" t="n"/>
      <c r="J99" s="292" t="n"/>
    </row>
    <row r="100">
      <c r="A100" s="291" t="n"/>
      <c r="B100" s="292" t="n"/>
      <c r="C100" s="292" t="n"/>
      <c r="E100" s="292" t="n"/>
      <c r="F100" s="292" t="n"/>
      <c r="G100" s="292" t="n"/>
      <c r="H100" s="292" t="n"/>
      <c r="I100" s="292" t="n"/>
      <c r="J100" s="292" t="n"/>
    </row>
    <row r="101">
      <c r="A101" s="291" t="n"/>
      <c r="B101" s="292" t="n"/>
      <c r="C101" s="292" t="n"/>
      <c r="E101" s="292" t="n"/>
      <c r="F101" s="292" t="n"/>
      <c r="G101" s="292" t="n"/>
      <c r="H101" s="292" t="n"/>
      <c r="I101" s="292" t="n"/>
      <c r="J101" s="292" t="n"/>
    </row>
    <row r="102">
      <c r="A102" s="291" t="n"/>
      <c r="B102" s="292" t="n"/>
      <c r="C102" s="292" t="n"/>
      <c r="E102" s="292" t="n"/>
      <c r="F102" s="292" t="n"/>
      <c r="G102" s="292" t="n"/>
      <c r="H102" s="292" t="n"/>
      <c r="I102" s="292" t="n"/>
      <c r="J102" s="292" t="n"/>
    </row>
    <row r="103">
      <c r="A103" s="291" t="n"/>
      <c r="B103" s="292" t="n"/>
      <c r="C103" s="292" t="n"/>
      <c r="E103" s="292" t="n"/>
      <c r="F103" s="292" t="n"/>
      <c r="G103" s="292" t="n"/>
      <c r="H103" s="292" t="n"/>
      <c r="I103" s="292" t="n"/>
      <c r="J103" s="292" t="n"/>
    </row>
    <row r="104">
      <c r="A104" s="291" t="n"/>
      <c r="B104" s="292" t="n"/>
      <c r="C104" s="292" t="n"/>
      <c r="E104" s="292" t="n"/>
      <c r="F104" s="292" t="n"/>
      <c r="G104" s="292" t="n"/>
      <c r="H104" s="292" t="n"/>
      <c r="I104" s="292" t="n"/>
      <c r="J104" s="292" t="n"/>
    </row>
    <row r="105">
      <c r="A105" s="291" t="n"/>
      <c r="B105" s="292" t="n"/>
      <c r="C105" s="292" t="n"/>
      <c r="E105" s="454" t="n"/>
      <c r="F105" s="454" t="n"/>
      <c r="G105" s="454" t="n"/>
      <c r="H105" s="454" t="n"/>
      <c r="I105" s="454" t="n"/>
      <c r="J105" s="292" t="n"/>
    </row>
    <row r="106">
      <c r="A106" s="291" t="n"/>
      <c r="B106" s="292" t="n"/>
      <c r="C106" s="292" t="n"/>
      <c r="E106" s="454" t="n"/>
      <c r="F106" s="454" t="n"/>
      <c r="G106" s="454" t="n"/>
      <c r="H106" s="454" t="n"/>
      <c r="I106" s="454" t="n"/>
      <c r="J106" s="292" t="n"/>
    </row>
    <row r="107">
      <c r="A107" s="291" t="n"/>
      <c r="B107" s="292" t="n"/>
      <c r="C107" s="292" t="n"/>
      <c r="E107" s="292" t="n"/>
      <c r="F107" s="292" t="n"/>
      <c r="G107" s="292" t="n"/>
      <c r="H107" s="292" t="n"/>
      <c r="I107" s="292" t="n"/>
      <c r="J107" s="292" t="n"/>
    </row>
    <row r="108">
      <c r="A108" s="291" t="n"/>
      <c r="B108" s="292" t="n"/>
      <c r="C108" s="292" t="n"/>
      <c r="E108" s="292" t="n"/>
      <c r="F108" s="292" t="n"/>
      <c r="G108" s="292" t="n"/>
      <c r="H108" s="292" t="n"/>
      <c r="I108" s="292" t="n"/>
      <c r="J108" s="292" t="n"/>
    </row>
    <row r="109">
      <c r="A109" s="291" t="n"/>
      <c r="B109" s="292" t="n"/>
      <c r="C109" s="292" t="n"/>
      <c r="E109" s="292" t="n"/>
      <c r="F109" s="292" t="n"/>
      <c r="G109" s="292" t="n"/>
      <c r="H109" s="292" t="n"/>
      <c r="I109" s="292" t="n"/>
      <c r="J109" s="292" t="n"/>
    </row>
    <row r="110">
      <c r="A110" s="291" t="n"/>
      <c r="B110" s="292" t="n"/>
      <c r="C110" s="292" t="n"/>
      <c r="E110" s="292" t="n"/>
      <c r="F110" s="292" t="n"/>
      <c r="G110" s="292" t="n"/>
      <c r="H110" s="292" t="n"/>
      <c r="I110" s="292" t="n"/>
      <c r="J110" s="292" t="n"/>
    </row>
    <row r="111">
      <c r="A111" s="291" t="n"/>
      <c r="B111" s="292" t="n"/>
      <c r="C111" s="292" t="n"/>
      <c r="E111" s="292" t="n"/>
      <c r="F111" s="292" t="n"/>
      <c r="G111" s="292" t="n"/>
      <c r="H111" s="292" t="n"/>
      <c r="I111" s="292" t="n"/>
      <c r="J111" s="292" t="n"/>
    </row>
    <row r="112">
      <c r="A112" s="291" t="n"/>
      <c r="B112" s="292" t="n"/>
      <c r="C112" s="292" t="n"/>
      <c r="E112" s="292" t="n"/>
      <c r="F112" s="292" t="n"/>
      <c r="G112" s="292" t="n"/>
      <c r="H112" s="292" t="n"/>
      <c r="I112" s="292" t="n"/>
      <c r="J112" s="292" t="n"/>
    </row>
    <row r="113">
      <c r="A113" s="291" t="n"/>
      <c r="B113" s="292" t="n"/>
      <c r="C113" s="292" t="n"/>
      <c r="E113" s="292" t="n"/>
      <c r="F113" s="292" t="n"/>
      <c r="G113" s="292" t="n"/>
      <c r="H113" s="292" t="n"/>
      <c r="I113" s="292" t="n"/>
      <c r="J113" s="292" t="n"/>
    </row>
    <row r="114">
      <c r="A114" s="291" t="n"/>
      <c r="B114" s="292" t="n"/>
      <c r="C114" s="292" t="n"/>
      <c r="E114" s="292" t="n"/>
      <c r="F114" s="292" t="n"/>
      <c r="G114" s="292" t="n"/>
      <c r="H114" s="292" t="n"/>
      <c r="I114" s="292" t="n"/>
      <c r="J114" s="292" t="n"/>
    </row>
    <row r="115">
      <c r="A115" s="291" t="n"/>
      <c r="B115" s="292" t="n"/>
      <c r="C115" s="292" t="n"/>
      <c r="E115" s="454" t="n"/>
      <c r="F115" s="454" t="n"/>
      <c r="G115" s="454" t="n"/>
      <c r="H115" s="454" t="n"/>
      <c r="I115" s="454" t="n"/>
      <c r="J115" s="292" t="n"/>
    </row>
    <row r="116">
      <c r="A116" s="291" t="n"/>
      <c r="B116" s="292" t="n"/>
      <c r="C116" s="292" t="n"/>
      <c r="E116" s="454" t="n"/>
      <c r="F116" s="454" t="n"/>
      <c r="G116" s="454" t="n"/>
      <c r="H116" s="454" t="n"/>
      <c r="I116" s="454" t="n"/>
      <c r="J116" s="292" t="n"/>
    </row>
    <row r="117">
      <c r="A117" s="291" t="n"/>
      <c r="B117" s="292" t="n"/>
      <c r="C117" s="292" t="n"/>
      <c r="E117" s="292" t="n"/>
      <c r="F117" s="292" t="n"/>
      <c r="G117" s="292" t="n"/>
      <c r="H117" s="292" t="n"/>
      <c r="I117" s="292" t="n"/>
      <c r="J117" s="292" t="n"/>
    </row>
    <row r="118">
      <c r="A118" s="291" t="n"/>
      <c r="B118" s="292" t="n"/>
      <c r="C118" s="292" t="n"/>
      <c r="E118" s="292" t="n"/>
      <c r="F118" s="292" t="n"/>
      <c r="G118" s="292" t="n"/>
      <c r="H118" s="292" t="n"/>
      <c r="I118" s="292" t="n"/>
      <c r="J118" s="292" t="n"/>
    </row>
    <row r="119">
      <c r="A119" s="291" t="n"/>
      <c r="B119" s="292" t="n"/>
      <c r="C119" s="292" t="n"/>
      <c r="E119" s="292" t="n"/>
      <c r="F119" s="292" t="n"/>
      <c r="G119" s="292" t="n"/>
      <c r="H119" s="292" t="n"/>
      <c r="I119" s="292" t="n"/>
      <c r="J119" s="292" t="n"/>
    </row>
    <row r="120">
      <c r="A120" s="291" t="n"/>
      <c r="B120" s="292" t="n"/>
      <c r="C120" s="292" t="n"/>
      <c r="E120" s="292" t="n"/>
      <c r="F120" s="292" t="n"/>
      <c r="G120" s="292" t="n"/>
      <c r="H120" s="292" t="n"/>
      <c r="I120" s="292" t="n"/>
      <c r="J120" s="292" t="n"/>
    </row>
    <row r="121">
      <c r="A121" s="291" t="n"/>
      <c r="B121" s="292" t="n"/>
      <c r="C121" s="292" t="n"/>
      <c r="E121" s="292" t="n"/>
      <c r="F121" s="292" t="n"/>
      <c r="G121" s="292" t="n"/>
      <c r="H121" s="292" t="n"/>
      <c r="I121" s="292" t="n"/>
      <c r="J121" s="292" t="n"/>
    </row>
    <row r="122">
      <c r="A122" s="291" t="n"/>
      <c r="B122" s="292" t="n"/>
      <c r="C122" s="292" t="n"/>
      <c r="E122" s="292" t="n"/>
      <c r="F122" s="292" t="n"/>
      <c r="G122" s="292" t="n"/>
      <c r="H122" s="292" t="n"/>
      <c r="I122" s="292" t="n"/>
      <c r="J122" s="292" t="n"/>
    </row>
    <row r="123">
      <c r="A123" s="291" t="n"/>
      <c r="B123" s="292" t="n"/>
      <c r="C123" s="292" t="n"/>
      <c r="E123" s="292" t="n"/>
      <c r="F123" s="292" t="n"/>
      <c r="G123" s="292" t="n"/>
      <c r="H123" s="292" t="n"/>
      <c r="I123" s="292" t="n"/>
      <c r="J123" s="292" t="n"/>
    </row>
    <row r="124">
      <c r="A124" s="291" t="n"/>
      <c r="B124" s="292" t="n"/>
      <c r="C124" s="292" t="n"/>
      <c r="E124" s="292" t="n"/>
      <c r="F124" s="292" t="n"/>
      <c r="G124" s="292" t="n"/>
      <c r="H124" s="292" t="n"/>
      <c r="I124" s="292" t="n"/>
      <c r="J124" s="292" t="n"/>
    </row>
    <row r="125">
      <c r="A125" s="291" t="n"/>
      <c r="B125" s="292" t="n"/>
      <c r="C125" s="292" t="n"/>
      <c r="E125" s="454" t="n"/>
      <c r="F125" s="454" t="n"/>
      <c r="G125" s="454" t="n"/>
      <c r="H125" s="454" t="n"/>
      <c r="I125" s="454" t="n"/>
      <c r="J125" s="292" t="n"/>
    </row>
    <row r="126">
      <c r="A126" s="291" t="n"/>
      <c r="B126" s="292" t="n"/>
      <c r="C126" s="292" t="n"/>
      <c r="E126" s="454" t="n"/>
      <c r="F126" s="454" t="n"/>
      <c r="G126" s="454" t="n"/>
      <c r="H126" s="454" t="n"/>
      <c r="I126" s="454" t="n"/>
      <c r="J126" s="292" t="n"/>
    </row>
    <row r="127">
      <c r="A127" s="291" t="n"/>
      <c r="B127" s="292" t="n"/>
      <c r="C127" s="292" t="n"/>
      <c r="E127" s="292" t="n"/>
      <c r="F127" s="292" t="n"/>
      <c r="G127" s="292" t="n"/>
      <c r="H127" s="292" t="n"/>
      <c r="I127" s="292" t="n"/>
      <c r="J127" s="292" t="n"/>
    </row>
    <row r="128">
      <c r="A128" s="291" t="n"/>
      <c r="B128" s="292" t="n"/>
      <c r="C128" s="292" t="n"/>
      <c r="E128" s="292" t="n"/>
      <c r="F128" s="292" t="n"/>
      <c r="G128" s="292" t="n"/>
      <c r="H128" s="292" t="n"/>
      <c r="I128" s="292" t="n"/>
      <c r="J128" s="292" t="n"/>
    </row>
    <row r="129">
      <c r="A129" s="291" t="n"/>
      <c r="B129" s="292" t="n"/>
      <c r="C129" s="292" t="n"/>
      <c r="E129" s="292" t="n"/>
      <c r="F129" s="292" t="n"/>
      <c r="G129" s="292" t="n"/>
      <c r="H129" s="292" t="n"/>
      <c r="I129" s="292" t="n"/>
      <c r="J129" s="292" t="n"/>
    </row>
    <row r="130">
      <c r="A130" s="291" t="n"/>
      <c r="B130" s="292" t="n"/>
      <c r="C130" s="292" t="n"/>
      <c r="E130" s="292" t="n"/>
      <c r="F130" s="292" t="n"/>
      <c r="G130" s="292" t="n"/>
      <c r="H130" s="292" t="n"/>
      <c r="I130" s="292" t="n"/>
      <c r="J130" s="292" t="n"/>
    </row>
    <row r="131">
      <c r="A131" s="291" t="n"/>
      <c r="B131" s="292" t="n"/>
      <c r="C131" s="292" t="n"/>
      <c r="E131" s="292" t="n"/>
      <c r="F131" s="292" t="n"/>
      <c r="G131" s="292" t="n"/>
      <c r="H131" s="292" t="n"/>
      <c r="I131" s="292" t="n"/>
      <c r="J131" s="292" t="n"/>
    </row>
    <row r="132">
      <c r="A132" s="291" t="n"/>
      <c r="B132" s="292" t="n"/>
      <c r="C132" s="292" t="n"/>
      <c r="E132" s="292" t="n"/>
      <c r="F132" s="292" t="n"/>
      <c r="G132" s="292" t="n"/>
      <c r="H132" s="292" t="n"/>
      <c r="I132" s="292" t="n"/>
      <c r="J132" s="292" t="n"/>
    </row>
    <row r="133">
      <c r="A133" s="291" t="n"/>
      <c r="B133" s="292" t="n"/>
      <c r="C133" s="292" t="n"/>
      <c r="E133" s="292" t="n"/>
      <c r="F133" s="292" t="n"/>
      <c r="G133" s="292" t="n"/>
      <c r="H133" s="292" t="n"/>
      <c r="I133" s="292" t="n"/>
      <c r="J133" s="292" t="n"/>
    </row>
    <row r="134">
      <c r="A134" s="291" t="n"/>
      <c r="B134" s="292" t="n"/>
      <c r="C134" s="292" t="n"/>
      <c r="E134" s="292" t="n"/>
      <c r="F134" s="292" t="n"/>
      <c r="G134" s="292" t="n"/>
      <c r="H134" s="292" t="n"/>
      <c r="I134" s="292" t="n"/>
      <c r="J134" s="292" t="n"/>
    </row>
    <row r="135">
      <c r="A135" s="291" t="n"/>
      <c r="B135" s="292" t="n"/>
      <c r="C135" s="292" t="n"/>
      <c r="E135" s="454" t="n"/>
      <c r="F135" s="454" t="n"/>
      <c r="G135" s="454" t="n"/>
      <c r="H135" s="454" t="n"/>
      <c r="I135" s="454" t="n"/>
      <c r="J135" s="292" t="n"/>
    </row>
    <row r="136">
      <c r="A136" s="291" t="n"/>
      <c r="B136" s="292" t="n"/>
      <c r="C136" s="292" t="n"/>
      <c r="E136" s="454" t="n"/>
      <c r="F136" s="454" t="n"/>
      <c r="G136" s="454" t="n"/>
      <c r="H136" s="454" t="n"/>
      <c r="I136" s="454" t="n"/>
      <c r="J136" s="292" t="n"/>
    </row>
    <row r="137">
      <c r="A137" s="291" t="n"/>
      <c r="B137" s="292" t="n"/>
      <c r="C137" s="292" t="n"/>
      <c r="E137" s="292" t="n"/>
      <c r="F137" s="292" t="n"/>
      <c r="G137" s="292" t="n"/>
      <c r="H137" s="292" t="n"/>
      <c r="I137" s="292" t="n"/>
      <c r="J137" s="292" t="n"/>
    </row>
    <row r="138">
      <c r="A138" s="291" t="n"/>
      <c r="B138" s="292" t="n"/>
      <c r="C138" s="292" t="n"/>
      <c r="E138" s="292" t="n"/>
      <c r="F138" s="292" t="n"/>
      <c r="G138" s="292" t="n"/>
      <c r="H138" s="292" t="n"/>
      <c r="I138" s="292" t="n"/>
      <c r="J138" s="292" t="n"/>
    </row>
    <row r="139">
      <c r="A139" s="291" t="n"/>
      <c r="B139" s="292" t="n"/>
      <c r="C139" s="292" t="n"/>
      <c r="E139" s="292" t="n"/>
      <c r="F139" s="292" t="n"/>
      <c r="G139" s="292" t="n"/>
      <c r="H139" s="292" t="n"/>
      <c r="I139" s="292" t="n"/>
      <c r="J139" s="292" t="n"/>
    </row>
    <row r="140">
      <c r="A140" s="291" t="n"/>
      <c r="B140" s="292" t="n"/>
      <c r="C140" s="292" t="n"/>
      <c r="E140" s="292" t="n"/>
      <c r="F140" s="292" t="n"/>
      <c r="G140" s="292" t="n"/>
      <c r="H140" s="292" t="n"/>
      <c r="I140" s="292" t="n"/>
      <c r="J140" s="292" t="n"/>
    </row>
    <row r="141">
      <c r="A141" s="291" t="n"/>
      <c r="B141" s="292" t="n"/>
      <c r="C141" s="292" t="n"/>
      <c r="E141" s="292" t="n"/>
      <c r="F141" s="292" t="n"/>
      <c r="G141" s="292" t="n"/>
      <c r="H141" s="292" t="n"/>
      <c r="I141" s="292" t="n"/>
      <c r="J141" s="292" t="n"/>
    </row>
    <row r="142">
      <c r="A142" s="291" t="n"/>
      <c r="B142" s="292" t="n"/>
      <c r="C142" s="292" t="n"/>
      <c r="E142" s="292" t="n"/>
      <c r="F142" s="292" t="n"/>
      <c r="G142" s="292" t="n"/>
      <c r="H142" s="292" t="n"/>
      <c r="I142" s="292" t="n"/>
      <c r="J142" s="292" t="n"/>
    </row>
    <row r="143">
      <c r="A143" s="291" t="n"/>
      <c r="B143" s="292" t="n"/>
      <c r="C143" s="292" t="n"/>
      <c r="E143" s="292" t="n"/>
      <c r="F143" s="292" t="n"/>
      <c r="G143" s="292" t="n"/>
      <c r="H143" s="292" t="n"/>
      <c r="I143" s="292" t="n"/>
      <c r="J143" s="292" t="n"/>
    </row>
    <row r="144">
      <c r="A144" s="291" t="n"/>
      <c r="B144" s="292" t="n"/>
      <c r="C144" s="292" t="n"/>
      <c r="E144" s="292" t="n"/>
      <c r="F144" s="292" t="n"/>
      <c r="G144" s="292" t="n"/>
      <c r="H144" s="292" t="n"/>
      <c r="I144" s="292" t="n"/>
      <c r="J144" s="292" t="n"/>
    </row>
    <row r="145">
      <c r="A145" s="291" t="n"/>
      <c r="B145" s="292" t="n"/>
      <c r="C145" s="292" t="n"/>
      <c r="E145" s="454" t="n"/>
      <c r="F145" s="454" t="n"/>
      <c r="G145" s="454" t="n"/>
      <c r="H145" s="454" t="n"/>
      <c r="I145" s="454" t="n"/>
      <c r="J145" s="292" t="n"/>
    </row>
    <row r="146">
      <c r="A146" s="291" t="n"/>
      <c r="B146" s="292" t="n"/>
      <c r="C146" s="292" t="n"/>
      <c r="E146" s="454" t="n"/>
      <c r="F146" s="454" t="n"/>
      <c r="G146" s="454" t="n"/>
      <c r="H146" s="454" t="n"/>
      <c r="I146" s="454" t="n"/>
      <c r="J146" s="292" t="n"/>
    </row>
    <row r="147">
      <c r="A147" s="291" t="n"/>
      <c r="B147" s="292" t="n"/>
      <c r="C147" s="292" t="n"/>
      <c r="E147" s="292" t="n"/>
      <c r="F147" s="292" t="n"/>
      <c r="G147" s="292" t="n"/>
      <c r="H147" s="292" t="n"/>
      <c r="I147" s="292" t="n"/>
      <c r="J147" s="292" t="n"/>
    </row>
    <row r="148">
      <c r="A148" s="291" t="n"/>
      <c r="B148" s="292" t="n"/>
      <c r="C148" s="292" t="n"/>
      <c r="E148" s="292" t="n"/>
      <c r="F148" s="292" t="n"/>
      <c r="G148" s="292" t="n"/>
      <c r="H148" s="292" t="n"/>
      <c r="I148" s="292" t="n"/>
      <c r="J148" s="292" t="n"/>
    </row>
    <row r="149">
      <c r="A149" s="291" t="n"/>
      <c r="B149" s="292" t="n"/>
      <c r="C149" s="292" t="n"/>
      <c r="E149" s="292" t="n"/>
      <c r="F149" s="292" t="n"/>
      <c r="G149" s="292" t="n"/>
      <c r="H149" s="292" t="n"/>
      <c r="I149" s="292" t="n"/>
      <c r="J149" s="292" t="n"/>
    </row>
    <row r="150">
      <c r="A150" s="291" t="n"/>
      <c r="B150" s="292" t="n"/>
      <c r="C150" s="292" t="n"/>
      <c r="E150" s="292" t="n"/>
      <c r="F150" s="292" t="n"/>
      <c r="G150" s="292" t="n"/>
      <c r="H150" s="292" t="n"/>
      <c r="I150" s="292" t="n"/>
      <c r="J150" s="292" t="n"/>
    </row>
    <row r="151">
      <c r="A151" s="291" t="n"/>
      <c r="B151" s="292" t="n"/>
      <c r="C151" s="292" t="n"/>
      <c r="E151" s="292" t="n"/>
      <c r="F151" s="292" t="n"/>
      <c r="G151" s="292" t="n"/>
      <c r="H151" s="292" t="n"/>
      <c r="I151" s="292" t="n"/>
      <c r="J151" s="292" t="n"/>
    </row>
    <row r="152">
      <c r="A152" s="291" t="n"/>
      <c r="B152" s="292" t="n"/>
      <c r="C152" s="292" t="n"/>
      <c r="E152" s="292" t="n"/>
      <c r="F152" s="292" t="n"/>
      <c r="G152" s="292" t="n"/>
      <c r="H152" s="292" t="n"/>
      <c r="I152" s="292" t="n"/>
      <c r="J152" s="292" t="n"/>
    </row>
    <row r="153">
      <c r="A153" s="291" t="n"/>
      <c r="B153" s="292" t="n"/>
      <c r="C153" s="292" t="n"/>
      <c r="E153" s="292" t="n"/>
      <c r="F153" s="292" t="n"/>
      <c r="G153" s="292" t="n"/>
      <c r="H153" s="292" t="n"/>
      <c r="I153" s="292" t="n"/>
      <c r="J153" s="292" t="n"/>
    </row>
    <row r="154">
      <c r="A154" s="291" t="n"/>
      <c r="B154" s="292" t="n"/>
      <c r="C154" s="292" t="n"/>
      <c r="E154" s="292" t="n"/>
      <c r="F154" s="292" t="n"/>
      <c r="G154" s="292" t="n"/>
      <c r="H154" s="292" t="n"/>
      <c r="I154" s="292" t="n"/>
      <c r="J154" s="292" t="n"/>
    </row>
    <row r="155">
      <c r="A155" s="291" t="n"/>
      <c r="B155" s="292" t="n"/>
      <c r="C155" s="292" t="n"/>
      <c r="E155" s="454" t="n"/>
      <c r="F155" s="454" t="n"/>
      <c r="G155" s="454" t="n"/>
      <c r="H155" s="454" t="n"/>
      <c r="I155" s="454" t="n"/>
      <c r="J155" s="292" t="n"/>
    </row>
    <row r="156">
      <c r="A156" s="291" t="n"/>
      <c r="B156" s="292" t="n"/>
      <c r="C156" s="292" t="n"/>
      <c r="E156" s="454" t="n"/>
      <c r="F156" s="454" t="n"/>
      <c r="G156" s="454" t="n"/>
      <c r="H156" s="454" t="n"/>
      <c r="I156" s="454" t="n"/>
      <c r="J156" s="292" t="n"/>
    </row>
    <row r="157">
      <c r="A157" s="291" t="n"/>
      <c r="B157" s="292" t="n"/>
      <c r="C157" s="292" t="n"/>
      <c r="E157" s="292" t="n"/>
      <c r="F157" s="292" t="n"/>
      <c r="G157" s="292" t="n"/>
      <c r="H157" s="292" t="n"/>
      <c r="I157" s="292" t="n"/>
      <c r="J157" s="292" t="n"/>
    </row>
    <row r="158">
      <c r="A158" s="291" t="n"/>
      <c r="B158" s="292" t="n"/>
      <c r="C158" s="292" t="n"/>
      <c r="E158" s="292" t="n"/>
      <c r="F158" s="292" t="n"/>
      <c r="G158" s="292" t="n"/>
      <c r="H158" s="292" t="n"/>
      <c r="I158" s="292" t="n"/>
      <c r="J158" s="292" t="n"/>
    </row>
    <row r="159">
      <c r="A159" s="291" t="n"/>
      <c r="B159" s="292" t="n"/>
      <c r="C159" s="292" t="n"/>
      <c r="E159" s="292" t="n"/>
      <c r="F159" s="292" t="n"/>
      <c r="G159" s="292" t="n"/>
      <c r="H159" s="292" t="n"/>
      <c r="I159" s="292" t="n"/>
      <c r="J159" s="292" t="n"/>
    </row>
    <row r="160">
      <c r="A160" s="291" t="n"/>
      <c r="B160" s="292" t="n"/>
      <c r="C160" s="292" t="n"/>
      <c r="E160" s="292" t="n"/>
      <c r="F160" s="292" t="n"/>
      <c r="G160" s="292" t="n"/>
      <c r="H160" s="292" t="n"/>
      <c r="I160" s="292" t="n"/>
      <c r="J160" s="292" t="n"/>
    </row>
    <row r="161">
      <c r="A161" s="291" t="n"/>
      <c r="B161" s="292" t="n"/>
      <c r="C161" s="292" t="n"/>
      <c r="E161" s="292" t="n"/>
      <c r="F161" s="292" t="n"/>
      <c r="G161" s="292" t="n"/>
      <c r="H161" s="292" t="n"/>
      <c r="I161" s="292" t="n"/>
      <c r="J161" s="292" t="n"/>
    </row>
    <row r="162">
      <c r="A162" s="291" t="n"/>
      <c r="B162" s="292" t="n"/>
      <c r="C162" s="292" t="n"/>
      <c r="E162" s="292" t="n"/>
      <c r="F162" s="292" t="n"/>
      <c r="G162" s="292" t="n"/>
      <c r="H162" s="292" t="n"/>
      <c r="I162" s="292" t="n"/>
      <c r="J162" s="292" t="n"/>
    </row>
    <row r="163">
      <c r="A163" s="291" t="n"/>
      <c r="B163" s="292" t="n"/>
      <c r="C163" s="292" t="n"/>
      <c r="E163" s="292" t="n"/>
      <c r="F163" s="292" t="n"/>
      <c r="G163" s="292" t="n"/>
      <c r="H163" s="292" t="n"/>
      <c r="I163" s="292" t="n"/>
      <c r="J163" s="292" t="n"/>
    </row>
    <row r="164">
      <c r="A164" s="291" t="n"/>
      <c r="B164" s="292" t="n"/>
      <c r="C164" s="292" t="n"/>
      <c r="E164" s="292" t="n"/>
      <c r="F164" s="292" t="n"/>
      <c r="G164" s="292" t="n"/>
      <c r="H164" s="292" t="n"/>
      <c r="I164" s="292" t="n"/>
      <c r="J164" s="292" t="n"/>
    </row>
    <row r="165">
      <c r="A165" s="291" t="n"/>
      <c r="B165" s="292" t="n"/>
      <c r="C165" s="292" t="n"/>
      <c r="E165" s="454" t="n"/>
      <c r="F165" s="454" t="n"/>
      <c r="G165" s="454" t="n"/>
      <c r="H165" s="454" t="n"/>
      <c r="I165" s="454" t="n"/>
      <c r="J165" s="292" t="n"/>
    </row>
    <row r="166">
      <c r="A166" s="291" t="n"/>
      <c r="B166" s="292" t="n"/>
      <c r="C166" s="292" t="n"/>
      <c r="E166" s="454" t="n"/>
      <c r="F166" s="454" t="n"/>
      <c r="G166" s="454" t="n"/>
      <c r="H166" s="454" t="n"/>
      <c r="I166" s="454" t="n"/>
      <c r="J166" s="292" t="n"/>
    </row>
    <row r="167">
      <c r="A167" s="291" t="n"/>
      <c r="B167" s="292" t="n"/>
      <c r="C167" s="292" t="n"/>
      <c r="E167" s="292" t="n"/>
      <c r="F167" s="292" t="n"/>
      <c r="G167" s="292" t="n"/>
      <c r="H167" s="292" t="n"/>
      <c r="I167" s="292" t="n"/>
      <c r="J167" s="292" t="n"/>
    </row>
    <row r="168">
      <c r="A168" s="291" t="n"/>
      <c r="B168" s="292" t="n"/>
      <c r="C168" s="292" t="n"/>
      <c r="E168" s="292" t="n"/>
      <c r="F168" s="292" t="n"/>
      <c r="G168" s="292" t="n"/>
      <c r="H168" s="292" t="n"/>
      <c r="I168" s="292" t="n"/>
      <c r="J168" s="292" t="n"/>
    </row>
    <row r="169">
      <c r="A169" s="291" t="n"/>
      <c r="B169" s="292" t="n"/>
      <c r="C169" s="292" t="n"/>
      <c r="E169" s="292" t="n"/>
      <c r="F169" s="292" t="n"/>
      <c r="G169" s="292" t="n"/>
      <c r="H169" s="292" t="n"/>
      <c r="I169" s="292" t="n"/>
      <c r="J169" s="292" t="n"/>
    </row>
    <row r="170">
      <c r="A170" s="291" t="n"/>
      <c r="B170" s="292" t="n"/>
      <c r="C170" s="292" t="n"/>
      <c r="E170" s="292" t="n"/>
      <c r="F170" s="292" t="n"/>
      <c r="G170" s="292" t="n"/>
      <c r="H170" s="292" t="n"/>
      <c r="I170" s="292" t="n"/>
      <c r="J170" s="292" t="n"/>
    </row>
    <row r="171">
      <c r="A171" s="291" t="n"/>
      <c r="B171" s="292" t="n"/>
      <c r="C171" s="292" t="n"/>
      <c r="E171" s="292" t="n"/>
      <c r="F171" s="292" t="n"/>
      <c r="G171" s="292" t="n"/>
      <c r="H171" s="292" t="n"/>
      <c r="I171" s="292" t="n"/>
      <c r="J171" s="292" t="n"/>
    </row>
    <row r="172">
      <c r="A172" s="291" t="n"/>
      <c r="B172" s="292" t="n"/>
      <c r="C172" s="292" t="n"/>
      <c r="E172" s="292" t="n"/>
      <c r="F172" s="292" t="n"/>
      <c r="G172" s="292" t="n"/>
      <c r="H172" s="292" t="n"/>
      <c r="I172" s="292" t="n"/>
      <c r="J172" s="292" t="n"/>
    </row>
    <row r="173">
      <c r="A173" s="291" t="n"/>
      <c r="B173" s="292" t="n"/>
      <c r="C173" s="292" t="n"/>
      <c r="E173" s="292" t="n"/>
      <c r="F173" s="292" t="n"/>
      <c r="G173" s="292" t="n"/>
      <c r="H173" s="292" t="n"/>
      <c r="I173" s="292" t="n"/>
      <c r="J173" s="292" t="n"/>
    </row>
    <row r="174">
      <c r="A174" s="291" t="n"/>
      <c r="B174" s="292" t="n"/>
      <c r="C174" s="292" t="n"/>
      <c r="E174" s="292" t="n"/>
      <c r="F174" s="292" t="n"/>
      <c r="G174" s="292" t="n"/>
      <c r="H174" s="292" t="n"/>
      <c r="I174" s="292" t="n"/>
      <c r="J174" s="292" t="n"/>
    </row>
    <row r="175">
      <c r="A175" s="291" t="n"/>
      <c r="B175" s="292" t="n"/>
      <c r="C175" s="292" t="n"/>
      <c r="E175" s="292" t="n"/>
      <c r="F175" s="292" t="n"/>
      <c r="G175" s="292" t="n"/>
      <c r="H175" s="292" t="n"/>
      <c r="I175" s="292" t="n"/>
      <c r="J175" s="292" t="n"/>
    </row>
    <row r="176">
      <c r="A176" s="291" t="n"/>
      <c r="B176" s="292" t="n"/>
      <c r="C176" s="292" t="n"/>
      <c r="E176" s="292" t="n"/>
      <c r="F176" s="292" t="n"/>
      <c r="G176" s="292" t="n"/>
      <c r="H176" s="292" t="n"/>
      <c r="I176" s="292" t="n"/>
      <c r="J176" s="292" t="n"/>
    </row>
    <row r="177">
      <c r="A177" s="291" t="n"/>
      <c r="B177" s="292" t="n"/>
      <c r="C177" s="292" t="n"/>
      <c r="E177" s="292" t="n"/>
      <c r="F177" s="292" t="n"/>
      <c r="G177" s="292" t="n"/>
      <c r="H177" s="292" t="n"/>
      <c r="I177" s="292" t="n"/>
      <c r="J177" s="292" t="n"/>
    </row>
    <row r="178">
      <c r="A178" s="291" t="n"/>
      <c r="B178" s="292" t="n"/>
      <c r="C178" s="292" t="n"/>
      <c r="E178" s="292" t="n"/>
      <c r="F178" s="292" t="n"/>
      <c r="G178" s="292" t="n"/>
      <c r="H178" s="292" t="n"/>
      <c r="I178" s="292" t="n"/>
      <c r="J178" s="292" t="n"/>
    </row>
    <row r="179">
      <c r="A179" s="291" t="n"/>
      <c r="B179" s="292" t="n"/>
      <c r="C179" s="292" t="n"/>
      <c r="E179" s="292" t="n"/>
      <c r="F179" s="292" t="n"/>
      <c r="G179" s="292" t="n"/>
      <c r="H179" s="292" t="n"/>
      <c r="I179" s="292" t="n"/>
      <c r="J179" s="292" t="n"/>
    </row>
    <row r="180">
      <c r="A180" s="291" t="n"/>
      <c r="B180" s="292" t="n"/>
      <c r="C180" s="292" t="n"/>
      <c r="E180" s="292" t="n"/>
      <c r="F180" s="292" t="n"/>
      <c r="G180" s="292" t="n"/>
      <c r="H180" s="292" t="n"/>
      <c r="I180" s="292" t="n"/>
      <c r="J180" s="292" t="n"/>
    </row>
    <row r="181">
      <c r="A181" s="291" t="n"/>
      <c r="B181" s="292" t="n"/>
      <c r="C181" s="292" t="n"/>
      <c r="E181" s="292" t="n"/>
      <c r="F181" s="292" t="n"/>
      <c r="G181" s="292" t="n"/>
      <c r="H181" s="292" t="n"/>
      <c r="I181" s="292" t="n"/>
      <c r="J181" s="292" t="n"/>
    </row>
    <row r="182">
      <c r="A182" s="291" t="n"/>
      <c r="B182" s="292" t="n"/>
      <c r="C182" s="292" t="n"/>
      <c r="E182" s="292" t="n"/>
      <c r="F182" s="292" t="n"/>
      <c r="G182" s="292" t="n"/>
      <c r="H182" s="292" t="n"/>
      <c r="I182" s="292" t="n"/>
      <c r="J182" s="292" t="n"/>
    </row>
    <row r="183">
      <c r="A183" s="291" t="n"/>
      <c r="B183" s="292" t="n"/>
      <c r="C183" s="292" t="n"/>
      <c r="E183" s="292" t="n"/>
      <c r="F183" s="292" t="n"/>
      <c r="G183" s="292" t="n"/>
      <c r="H183" s="292" t="n"/>
      <c r="I183" s="292" t="n"/>
      <c r="J183" s="292" t="n"/>
    </row>
    <row r="184">
      <c r="A184" s="291" t="n"/>
      <c r="B184" s="292" t="n"/>
      <c r="C184" s="292" t="n"/>
      <c r="E184" s="292" t="n"/>
      <c r="F184" s="292" t="n"/>
      <c r="G184" s="292" t="n"/>
      <c r="H184" s="292" t="n"/>
      <c r="I184" s="292" t="n"/>
      <c r="J184" s="292" t="n"/>
    </row>
    <row r="185">
      <c r="A185" s="291" t="n"/>
      <c r="B185" s="292" t="n"/>
      <c r="C185" s="292" t="n"/>
      <c r="E185" s="292" t="n"/>
      <c r="F185" s="292" t="n"/>
      <c r="G185" s="292" t="n"/>
      <c r="H185" s="292" t="n"/>
      <c r="I185" s="292" t="n"/>
      <c r="J185" s="292" t="n"/>
    </row>
    <row r="186">
      <c r="A186" s="291" t="n"/>
      <c r="B186" s="292" t="n"/>
      <c r="C186" s="292" t="n"/>
      <c r="E186" s="454" t="n"/>
      <c r="F186" s="454" t="n"/>
      <c r="G186" s="454" t="n"/>
      <c r="H186" s="454" t="n"/>
      <c r="I186" s="454" t="n"/>
      <c r="J186" s="292" t="n"/>
    </row>
    <row r="187">
      <c r="A187" s="291" t="n"/>
      <c r="B187" s="292" t="n"/>
      <c r="C187" s="292" t="n"/>
      <c r="E187" s="454" t="n"/>
      <c r="F187" s="454" t="n"/>
      <c r="G187" s="454" t="n"/>
      <c r="H187" s="454" t="n"/>
      <c r="I187" s="454" t="n"/>
      <c r="J187" s="292" t="n"/>
    </row>
    <row r="188">
      <c r="A188" s="291" t="n"/>
      <c r="B188" s="292" t="n"/>
      <c r="C188" s="292" t="n"/>
      <c r="E188" s="454" t="n"/>
      <c r="F188" s="454" t="n"/>
      <c r="G188" s="454" t="n"/>
      <c r="H188" s="454" t="n"/>
      <c r="I188" s="454" t="n"/>
      <c r="J188" s="292" t="n"/>
    </row>
    <row r="189">
      <c r="A189" s="291" t="n"/>
      <c r="B189" s="292" t="n"/>
      <c r="C189" s="292" t="n"/>
      <c r="E189" s="454" t="n"/>
      <c r="F189" s="454" t="n"/>
      <c r="G189" s="454" t="n"/>
      <c r="H189" s="454" t="n"/>
      <c r="I189" s="454" t="n"/>
      <c r="J189" s="292" t="n"/>
    </row>
    <row r="190">
      <c r="A190" s="291" t="n"/>
      <c r="B190" s="292" t="n"/>
      <c r="C190" s="292" t="n"/>
      <c r="E190" s="454" t="n"/>
      <c r="F190" s="454" t="n"/>
      <c r="G190" s="454" t="n"/>
      <c r="H190" s="454" t="n"/>
      <c r="I190" s="454" t="n"/>
      <c r="J190" s="292" t="n"/>
    </row>
    <row r="191">
      <c r="A191" s="291" t="n"/>
      <c r="B191" s="292" t="n"/>
      <c r="C191" s="292" t="n"/>
      <c r="E191" s="454" t="n"/>
      <c r="F191" s="454" t="n"/>
      <c r="G191" s="454" t="n"/>
      <c r="H191" s="454" t="n"/>
      <c r="I191" s="454" t="n"/>
      <c r="J191" s="292" t="n"/>
    </row>
    <row r="192">
      <c r="A192" s="291" t="n"/>
      <c r="B192" s="292" t="n"/>
      <c r="C192" s="292" t="n"/>
      <c r="E192" s="454" t="n"/>
      <c r="F192" s="454" t="n"/>
      <c r="G192" s="454" t="n"/>
      <c r="H192" s="454" t="n"/>
      <c r="I192" s="454" t="n"/>
      <c r="J192" s="292" t="n"/>
    </row>
    <row r="193">
      <c r="A193" s="291" t="n"/>
      <c r="B193" s="292" t="n"/>
      <c r="C193" s="292" t="n"/>
      <c r="E193" s="454" t="n"/>
      <c r="F193" s="454" t="n"/>
      <c r="G193" s="454" t="n"/>
      <c r="H193" s="454" t="n"/>
      <c r="I193" s="454" t="n"/>
      <c r="J193" s="292" t="n"/>
    </row>
    <row r="194">
      <c r="A194" s="291" t="n"/>
      <c r="B194" s="292" t="n"/>
      <c r="C194" s="292" t="n"/>
      <c r="E194" s="292" t="n"/>
      <c r="F194" s="292" t="n"/>
      <c r="G194" s="292" t="n"/>
      <c r="H194" s="292" t="n"/>
      <c r="I194" s="292" t="n"/>
      <c r="J194" s="292" t="n"/>
    </row>
    <row r="195">
      <c r="A195" s="291" t="n"/>
      <c r="B195" s="292" t="n"/>
      <c r="C195" s="292" t="n"/>
      <c r="E195" s="292" t="n"/>
      <c r="F195" s="292" t="n"/>
      <c r="G195" s="292" t="n"/>
      <c r="H195" s="292" t="n"/>
      <c r="I195" s="292" t="n"/>
      <c r="J195" s="292" t="n"/>
    </row>
    <row r="196">
      <c r="A196" s="291" t="n"/>
      <c r="B196" s="292" t="n"/>
      <c r="C196" s="292" t="n"/>
      <c r="E196" s="292" t="n"/>
      <c r="F196" s="292" t="n"/>
      <c r="G196" s="292" t="n"/>
      <c r="H196" s="292" t="n"/>
      <c r="I196" s="292" t="n"/>
      <c r="J196" s="292" t="n"/>
    </row>
    <row r="197">
      <c r="A197" s="291" t="n"/>
      <c r="B197" s="292" t="n"/>
      <c r="C197" s="292" t="n"/>
      <c r="E197" s="292" t="n"/>
      <c r="F197" s="292" t="n"/>
      <c r="G197" s="292" t="n"/>
      <c r="H197" s="292" t="n"/>
      <c r="I197" s="292" t="n"/>
      <c r="J197" s="292" t="n"/>
    </row>
    <row r="198">
      <c r="A198" s="291" t="n"/>
      <c r="B198" s="292" t="n"/>
      <c r="C198" s="292" t="n"/>
      <c r="E198" s="292" t="n"/>
      <c r="F198" s="292" t="n"/>
      <c r="G198" s="292" t="n"/>
      <c r="H198" s="292" t="n"/>
      <c r="I198" s="292" t="n"/>
      <c r="J198" s="292" t="n"/>
    </row>
    <row r="199">
      <c r="A199" s="291" t="n"/>
      <c r="B199" s="292" t="n"/>
      <c r="C199" s="292" t="n"/>
      <c r="E199" s="292" t="n"/>
      <c r="F199" s="292" t="n"/>
      <c r="G199" s="292" t="n"/>
      <c r="H199" s="292" t="n"/>
      <c r="I199" s="292" t="n"/>
      <c r="J199" s="292" t="n"/>
    </row>
    <row r="200">
      <c r="A200" s="291" t="n"/>
      <c r="B200" s="292" t="n"/>
      <c r="C200" s="292" t="n"/>
      <c r="E200" s="292" t="n"/>
      <c r="F200" s="292" t="n"/>
      <c r="G200" s="292" t="n"/>
      <c r="H200" s="292" t="n"/>
      <c r="I200" s="292" t="n"/>
      <c r="J200" s="292" t="n"/>
    </row>
    <row r="201">
      <c r="A201" s="291" t="n"/>
      <c r="B201" s="292" t="n"/>
      <c r="C201" s="292" t="n"/>
      <c r="E201" s="292" t="n"/>
      <c r="F201" s="292" t="n"/>
      <c r="G201" s="292" t="n"/>
      <c r="H201" s="292" t="n"/>
      <c r="I201" s="292" t="n"/>
      <c r="J201" s="292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&amp;C&amp;"Garamond,Bold"ALVARADO HOSPITAL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5" min="0" max="6" man="1"/>
  </rowBreaks>
</worksheet>
</file>

<file path=xl/worksheets/sheet6.xml><?xml version="1.0" encoding="utf-8"?>
<worksheet xmlns="http://schemas.openxmlformats.org/spreadsheetml/2006/main">
  <sheetPr codeName="Sheet5">
    <tabColor rgb="FFFF0000"/>
    <outlinePr summaryBelow="1" summaryRight="1"/>
    <pageSetUpPr/>
  </sheetPr>
  <dimension ref="A1:CW194"/>
  <sheetViews>
    <sheetView view="pageBreakPreview" topLeftCell="BW1" zoomScaleNormal="70" zoomScaleSheetLayoutView="100" workbookViewId="0">
      <selection activeCell="CG27" sqref="CG27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6.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28"/>
    <col hidden="1" width="7.5" customWidth="1" style="291" min="29" max="29"/>
    <col hidden="1" width="7.25" customWidth="1" style="294" min="30" max="37"/>
    <col hidden="1" width="6.5" customWidth="1" style="294" min="38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8.5" customWidth="1" style="294" min="71" max="71"/>
    <col width="8.5" customWidth="1" style="294" min="72" max="72"/>
    <col width="9.875" customWidth="1" style="294" min="73" max="73"/>
    <col width="10.875" customWidth="1" style="294" min="74" max="74"/>
    <col width="9.125" customWidth="1" style="294" min="75" max="75"/>
    <col width="6.5" customWidth="1" style="294" min="76" max="77"/>
    <col width="8" customWidth="1" style="294" min="78" max="78"/>
    <col width="11.75" customWidth="1" style="294" min="79" max="79"/>
    <col width="8.875" customWidth="1" style="294" min="80" max="80"/>
    <col width="8.375" customWidth="1" style="294" min="81" max="81"/>
    <col width="10.125" customWidth="1" style="294" min="82" max="82"/>
    <col width="10.5" customWidth="1" style="294" min="83" max="83"/>
    <col width="9.75" customWidth="1" style="294" min="84" max="84"/>
    <col width="8.25" customWidth="1" style="294" min="85" max="85"/>
    <col width="10" customWidth="1" style="294" min="86" max="86"/>
    <col width="9.75" customWidth="1" style="294" min="87" max="87"/>
    <col width="7.5" customWidth="1" style="294" min="88" max="88"/>
    <col width="6.5" customWidth="1" style="294" min="89" max="89"/>
    <col width="7.625" customWidth="1" style="294" min="90" max="91"/>
    <col width="8.375" customWidth="1" style="294" min="92" max="92"/>
    <col width="11" customWidth="1" style="294" min="93" max="93"/>
    <col width="8.375" customWidth="1" style="294" min="94" max="94"/>
    <col width="10.125" customWidth="1" style="294" min="95" max="95"/>
    <col width="8.25" bestFit="1" customWidth="1" style="294" min="96" max="96"/>
    <col width="6.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Pampa Regional Medical Center - Client ID H3320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91</v>
      </c>
      <c r="E3" s="395" t="n">
        <v>772.97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+[2]Pampa!E3</f>
        <v/>
      </c>
      <c r="J3" s="397">
        <f>+[2]Pampa!G3</f>
        <v/>
      </c>
      <c r="K3" s="244" t="n">
        <v>102</v>
      </c>
      <c r="L3" s="244" t="n">
        <v>101</v>
      </c>
      <c r="M3" s="244" t="n">
        <v>102</v>
      </c>
      <c r="N3" s="244" t="n">
        <v>103</v>
      </c>
      <c r="O3" s="244" t="n">
        <v>101</v>
      </c>
      <c r="P3" s="244" t="n">
        <v>101</v>
      </c>
      <c r="Q3" s="244" t="n">
        <v>102</v>
      </c>
      <c r="R3" s="244" t="n">
        <v>98</v>
      </c>
      <c r="S3" s="244" t="n">
        <v>101</v>
      </c>
      <c r="T3" s="244" t="n">
        <v>100</v>
      </c>
      <c r="U3" s="244" t="n">
        <v>105</v>
      </c>
      <c r="V3" s="244" t="n">
        <v>103</v>
      </c>
      <c r="W3" s="244" t="n">
        <v>116</v>
      </c>
      <c r="X3" s="244" t="n">
        <v>113</v>
      </c>
      <c r="Y3" s="244" t="n">
        <v>113</v>
      </c>
      <c r="Z3" s="244" t="n">
        <v>104</v>
      </c>
      <c r="AA3" s="244" t="n">
        <v>105</v>
      </c>
      <c r="AB3" s="244" t="n">
        <v>105</v>
      </c>
      <c r="AC3" s="244" t="n">
        <v>103</v>
      </c>
      <c r="AD3" s="244" t="n">
        <v>104</v>
      </c>
      <c r="AE3" s="244" t="n">
        <v>105</v>
      </c>
      <c r="AF3" s="244" t="n">
        <v>106</v>
      </c>
      <c r="AG3" s="244" t="n">
        <v>105</v>
      </c>
      <c r="AH3" s="244" t="n">
        <v>103</v>
      </c>
      <c r="AI3" s="244" t="n">
        <v>106</v>
      </c>
      <c r="AJ3" s="244" t="n">
        <v>104</v>
      </c>
      <c r="AK3" s="244" t="n">
        <v>102</v>
      </c>
      <c r="AL3" s="244" t="n">
        <v>103</v>
      </c>
      <c r="AM3" s="244" t="n">
        <v>104</v>
      </c>
      <c r="AN3" s="244" t="n">
        <v>101</v>
      </c>
      <c r="AO3" s="244" t="n">
        <v>98</v>
      </c>
      <c r="AP3" s="244" t="n">
        <v>96</v>
      </c>
      <c r="AQ3" s="244" t="n">
        <v>95</v>
      </c>
      <c r="AR3" s="244" t="n">
        <v>94</v>
      </c>
      <c r="AS3" s="244" t="n">
        <v>94</v>
      </c>
      <c r="AT3" s="244" t="n">
        <v>96</v>
      </c>
      <c r="AU3" s="244" t="n">
        <v>96</v>
      </c>
      <c r="AV3" s="244" t="n">
        <v>90</v>
      </c>
      <c r="AW3" s="244" t="n">
        <v>88</v>
      </c>
      <c r="AX3" s="244" t="n">
        <v>91</v>
      </c>
      <c r="AY3" s="244" t="n">
        <v>94</v>
      </c>
      <c r="AZ3" s="244" t="n">
        <v>92</v>
      </c>
      <c r="BA3" s="244" t="n">
        <v>91</v>
      </c>
      <c r="BB3" s="244" t="n">
        <v>90</v>
      </c>
      <c r="BC3" s="244" t="n">
        <v>89</v>
      </c>
      <c r="BD3" s="244" t="n">
        <v>90</v>
      </c>
      <c r="BE3" s="244" t="n">
        <v>88</v>
      </c>
      <c r="BF3" s="244" t="n">
        <v>89</v>
      </c>
      <c r="BG3" s="244" t="n">
        <v>91</v>
      </c>
      <c r="BH3" s="244" t="n">
        <v>90</v>
      </c>
      <c r="BI3" s="244" t="n">
        <v>89</v>
      </c>
      <c r="BJ3" s="244" t="n">
        <v>93</v>
      </c>
      <c r="BK3" s="244" t="n">
        <v>92</v>
      </c>
      <c r="BL3" s="244" t="n">
        <v>87</v>
      </c>
      <c r="BM3" s="244" t="n">
        <v>83</v>
      </c>
      <c r="BN3" s="244" t="n">
        <v>77</v>
      </c>
      <c r="BO3" s="244" t="n">
        <v>75</v>
      </c>
      <c r="BP3" s="244" t="n">
        <v>76</v>
      </c>
      <c r="BQ3" s="244" t="n">
        <v>79</v>
      </c>
      <c r="BR3" s="244" t="n">
        <v>79</v>
      </c>
      <c r="BS3" s="244" t="n">
        <v>82</v>
      </c>
      <c r="BT3" s="244" t="n">
        <v>83</v>
      </c>
      <c r="BU3" s="244" t="n">
        <v>86</v>
      </c>
      <c r="BV3" s="244" t="n">
        <v>82</v>
      </c>
      <c r="BW3" s="244" t="n">
        <v>88</v>
      </c>
      <c r="BX3" s="244" t="n">
        <v>89</v>
      </c>
      <c r="BY3" s="244" t="n">
        <v>88</v>
      </c>
      <c r="BZ3" s="244" t="n">
        <v>88</v>
      </c>
      <c r="CA3" s="244" t="n">
        <v>90</v>
      </c>
      <c r="CB3" s="244" t="n">
        <v>87</v>
      </c>
      <c r="CC3" s="244" t="n">
        <v>87</v>
      </c>
      <c r="CD3" s="244" t="n">
        <v>84</v>
      </c>
      <c r="CE3" s="244" t="n">
        <v>84</v>
      </c>
      <c r="CF3" s="244" t="n">
        <v>79</v>
      </c>
      <c r="CG3" s="244" t="n">
        <v>80</v>
      </c>
      <c r="CH3" s="244" t="n">
        <v>85</v>
      </c>
      <c r="CI3" s="244" t="n">
        <v>86</v>
      </c>
      <c r="CJ3" s="244" t="n">
        <v>85</v>
      </c>
      <c r="CK3" s="244" t="n">
        <v>84</v>
      </c>
      <c r="CL3" s="244" t="n">
        <v>85</v>
      </c>
      <c r="CM3" s="244" t="n">
        <v>87</v>
      </c>
      <c r="CN3" s="244" t="n">
        <v>85</v>
      </c>
      <c r="CO3" s="244" t="n">
        <v>85</v>
      </c>
      <c r="CP3" s="244" t="n">
        <v>83</v>
      </c>
      <c r="CQ3" s="244" t="n">
        <v>90</v>
      </c>
      <c r="CR3" s="323" t="n">
        <v>91</v>
      </c>
      <c r="CS3" s="244" t="n">
        <v>91</v>
      </c>
      <c r="CT3" s="244" t="n">
        <v>90</v>
      </c>
      <c r="CU3" s="244" t="n">
        <v>92</v>
      </c>
      <c r="CV3" s="244" t="n">
        <v>93</v>
      </c>
      <c r="CW3" s="244" t="n">
        <v>93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23</v>
      </c>
      <c r="E4" s="395" t="n">
        <v>1623.27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+[2]Pampa!E4</f>
        <v/>
      </c>
      <c r="J4" s="397">
        <f>+[2]Pampa!G4</f>
        <v/>
      </c>
      <c r="K4" s="244" t="n">
        <v>32</v>
      </c>
      <c r="L4" s="244" t="n">
        <v>33</v>
      </c>
      <c r="M4" s="244" t="n">
        <v>33</v>
      </c>
      <c r="N4" s="244" t="n">
        <v>34</v>
      </c>
      <c r="O4" s="244" t="n">
        <v>33</v>
      </c>
      <c r="P4" s="244" t="n">
        <v>34</v>
      </c>
      <c r="Q4" s="244" t="n">
        <v>33</v>
      </c>
      <c r="R4" s="244" t="n">
        <v>33</v>
      </c>
      <c r="S4" s="244" t="n">
        <v>32</v>
      </c>
      <c r="T4" s="244" t="n">
        <v>31</v>
      </c>
      <c r="U4" s="244" t="n">
        <v>32</v>
      </c>
      <c r="V4" s="244" t="n">
        <v>32</v>
      </c>
      <c r="W4" s="244" t="n">
        <v>23</v>
      </c>
      <c r="X4" s="244" t="n">
        <v>24</v>
      </c>
      <c r="Y4" s="244" t="n">
        <v>23</v>
      </c>
      <c r="Z4" s="244" t="n">
        <v>23</v>
      </c>
      <c r="AA4" s="244" t="n">
        <v>23</v>
      </c>
      <c r="AB4" s="244" t="n">
        <v>23</v>
      </c>
      <c r="AC4" s="244" t="n">
        <v>23</v>
      </c>
      <c r="AD4" s="244" t="n">
        <v>22</v>
      </c>
      <c r="AE4" s="244" t="n">
        <v>21</v>
      </c>
      <c r="AF4" s="244" t="n">
        <v>22</v>
      </c>
      <c r="AG4" s="244" t="n">
        <v>22</v>
      </c>
      <c r="AH4" s="244" t="n">
        <v>21</v>
      </c>
      <c r="AI4" s="244" t="n">
        <v>20</v>
      </c>
      <c r="AJ4" s="244" t="n">
        <v>21</v>
      </c>
      <c r="AK4" s="244" t="n">
        <v>21</v>
      </c>
      <c r="AL4" s="244" t="n">
        <v>23</v>
      </c>
      <c r="AM4" s="244" t="n">
        <v>22</v>
      </c>
      <c r="AN4" s="244" t="n">
        <v>24</v>
      </c>
      <c r="AO4" s="244" t="n">
        <v>25</v>
      </c>
      <c r="AP4" s="244" t="n">
        <v>26</v>
      </c>
      <c r="AQ4" s="244" t="n">
        <v>25</v>
      </c>
      <c r="AR4" s="244" t="n">
        <v>24</v>
      </c>
      <c r="AS4" s="244" t="n">
        <v>24</v>
      </c>
      <c r="AT4" s="244" t="n">
        <v>24</v>
      </c>
      <c r="AU4" s="244" t="n">
        <v>23</v>
      </c>
      <c r="AV4" s="244" t="n">
        <v>21</v>
      </c>
      <c r="AW4" s="244" t="n">
        <v>20</v>
      </c>
      <c r="AX4" s="244" t="n">
        <v>21</v>
      </c>
      <c r="AY4" s="244" t="n">
        <v>21</v>
      </c>
      <c r="AZ4" s="244" t="n">
        <v>20</v>
      </c>
      <c r="BA4" s="244" t="n">
        <v>20</v>
      </c>
      <c r="BB4" s="244" t="n">
        <v>20</v>
      </c>
      <c r="BC4" s="244" t="n">
        <v>20</v>
      </c>
      <c r="BD4" s="244" t="n">
        <v>20</v>
      </c>
      <c r="BE4" s="244" t="n">
        <v>18</v>
      </c>
      <c r="BF4" s="244" t="n">
        <v>17</v>
      </c>
      <c r="BG4" s="244" t="n">
        <v>16</v>
      </c>
      <c r="BH4" s="244" t="n">
        <v>16</v>
      </c>
      <c r="BI4" s="244" t="n">
        <v>14</v>
      </c>
      <c r="BJ4" s="244" t="n">
        <v>14</v>
      </c>
      <c r="BK4" s="244" t="n">
        <v>15</v>
      </c>
      <c r="BL4" s="244" t="n">
        <v>15</v>
      </c>
      <c r="BM4" s="244" t="n">
        <v>14</v>
      </c>
      <c r="BN4" s="244" t="n">
        <v>13</v>
      </c>
      <c r="BO4" s="244" t="n">
        <v>14</v>
      </c>
      <c r="BP4" s="244" t="n">
        <v>15</v>
      </c>
      <c r="BQ4" s="244" t="n">
        <v>15</v>
      </c>
      <c r="BR4" s="244" t="n">
        <v>16</v>
      </c>
      <c r="BS4" s="244" t="n">
        <v>18</v>
      </c>
      <c r="BT4" s="244" t="n">
        <v>19</v>
      </c>
      <c r="BU4" s="244" t="n">
        <v>20</v>
      </c>
      <c r="BV4" s="244" t="n">
        <v>18</v>
      </c>
      <c r="BW4" s="244" t="n">
        <v>19</v>
      </c>
      <c r="BX4" s="244" t="n">
        <v>20</v>
      </c>
      <c r="BY4" s="244" t="n">
        <v>20</v>
      </c>
      <c r="BZ4" s="244" t="n">
        <v>18</v>
      </c>
      <c r="CA4" s="244" t="n">
        <v>16</v>
      </c>
      <c r="CB4" s="244" t="n">
        <v>16</v>
      </c>
      <c r="CC4" s="244" t="n">
        <v>16</v>
      </c>
      <c r="CD4" s="244" t="n">
        <v>16</v>
      </c>
      <c r="CE4" s="244" t="n">
        <v>19</v>
      </c>
      <c r="CF4" s="244" t="n">
        <v>20</v>
      </c>
      <c r="CG4" s="244" t="n">
        <v>20</v>
      </c>
      <c r="CH4" s="244" t="n">
        <v>21</v>
      </c>
      <c r="CI4" s="244" t="n">
        <v>22</v>
      </c>
      <c r="CJ4" s="244" t="n">
        <v>22</v>
      </c>
      <c r="CK4" s="244" t="n">
        <v>23</v>
      </c>
      <c r="CL4" s="244" t="n">
        <v>23</v>
      </c>
      <c r="CM4" s="244" t="n">
        <v>23</v>
      </c>
      <c r="CN4" s="244" t="n">
        <v>23</v>
      </c>
      <c r="CO4" s="244" t="n">
        <v>23</v>
      </c>
      <c r="CP4" s="244" t="n">
        <v>23</v>
      </c>
      <c r="CQ4" s="244" t="n">
        <v>23</v>
      </c>
      <c r="CR4" s="323" t="n">
        <v>23</v>
      </c>
      <c r="CS4" s="244" t="n">
        <v>23</v>
      </c>
      <c r="CT4" s="244" t="n">
        <v>23</v>
      </c>
      <c r="CU4" s="244" t="n">
        <v>25</v>
      </c>
      <c r="CV4" s="244" t="n">
        <v>23</v>
      </c>
      <c r="CW4" s="244" t="n">
        <v>23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56</v>
      </c>
      <c r="E5" s="395" t="n">
        <v>1460.95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+[2]Pampa!E5</f>
        <v/>
      </c>
      <c r="J5" s="397">
        <f>+[2]Pampa!G5</f>
        <v/>
      </c>
      <c r="K5" s="244" t="n">
        <v>75</v>
      </c>
      <c r="L5" s="244" t="n">
        <v>74</v>
      </c>
      <c r="M5" s="244" t="n">
        <v>74</v>
      </c>
      <c r="N5" s="244" t="n">
        <v>76</v>
      </c>
      <c r="O5" s="244" t="n">
        <v>71</v>
      </c>
      <c r="P5" s="244" t="n">
        <v>70</v>
      </c>
      <c r="Q5" s="244" t="n">
        <v>70</v>
      </c>
      <c r="R5" s="244" t="n">
        <v>69</v>
      </c>
      <c r="S5" s="244" t="n">
        <v>68</v>
      </c>
      <c r="T5" s="244" t="n">
        <v>69</v>
      </c>
      <c r="U5" s="244" t="n">
        <v>70</v>
      </c>
      <c r="V5" s="244" t="n">
        <v>70</v>
      </c>
      <c r="W5" s="244" t="n">
        <v>62</v>
      </c>
      <c r="X5" s="244" t="n">
        <v>60</v>
      </c>
      <c r="Y5" s="244" t="n">
        <v>61</v>
      </c>
      <c r="Z5" s="244" t="n">
        <v>59</v>
      </c>
      <c r="AA5" s="244" t="n">
        <v>59</v>
      </c>
      <c r="AB5" s="244" t="n">
        <v>56</v>
      </c>
      <c r="AC5" s="244" t="n">
        <v>56</v>
      </c>
      <c r="AD5" s="244" t="n">
        <v>57</v>
      </c>
      <c r="AE5" s="244" t="n">
        <v>56</v>
      </c>
      <c r="AF5" s="244" t="n">
        <v>55</v>
      </c>
      <c r="AG5" s="244" t="n">
        <v>53</v>
      </c>
      <c r="AH5" s="244" t="n">
        <v>53</v>
      </c>
      <c r="AI5" s="244" t="n">
        <v>51</v>
      </c>
      <c r="AJ5" s="244" t="n">
        <v>49</v>
      </c>
      <c r="AK5" s="244" t="n">
        <v>52</v>
      </c>
      <c r="AL5" s="244" t="n">
        <v>53</v>
      </c>
      <c r="AM5" s="244" t="n">
        <v>46</v>
      </c>
      <c r="AN5" s="244" t="n">
        <v>46</v>
      </c>
      <c r="AO5" s="244" t="n">
        <v>45</v>
      </c>
      <c r="AP5" s="244" t="n">
        <v>46</v>
      </c>
      <c r="AQ5" s="244" t="n">
        <v>45</v>
      </c>
      <c r="AR5" s="244" t="n">
        <v>44</v>
      </c>
      <c r="AS5" s="244" t="n">
        <v>46</v>
      </c>
      <c r="AT5" s="244" t="n">
        <v>49</v>
      </c>
      <c r="AU5" s="244" t="n">
        <v>54</v>
      </c>
      <c r="AV5" s="244" t="n">
        <v>50</v>
      </c>
      <c r="AW5" s="244" t="n">
        <v>52</v>
      </c>
      <c r="AX5" s="244" t="n">
        <v>51</v>
      </c>
      <c r="AY5" s="244" t="n">
        <v>48</v>
      </c>
      <c r="AZ5" s="244" t="n">
        <v>50</v>
      </c>
      <c r="BA5" s="244" t="n">
        <v>50</v>
      </c>
      <c r="BB5" s="244" t="n">
        <v>50</v>
      </c>
      <c r="BC5" s="244" t="n">
        <v>50</v>
      </c>
      <c r="BD5" s="244" t="n">
        <v>51</v>
      </c>
      <c r="BE5" s="244" t="n">
        <v>47</v>
      </c>
      <c r="BF5" s="244" t="n">
        <v>45</v>
      </c>
      <c r="BG5" s="244" t="n">
        <v>48</v>
      </c>
      <c r="BH5" s="244" t="n">
        <v>48</v>
      </c>
      <c r="BI5" s="244" t="n">
        <v>46</v>
      </c>
      <c r="BJ5" s="244" t="n">
        <v>46</v>
      </c>
      <c r="BK5" s="244" t="n">
        <v>45</v>
      </c>
      <c r="BL5" s="244" t="n">
        <v>44</v>
      </c>
      <c r="BM5" s="244" t="n">
        <v>43</v>
      </c>
      <c r="BN5" s="244" t="n">
        <v>41</v>
      </c>
      <c r="BO5" s="244" t="n">
        <v>41</v>
      </c>
      <c r="BP5" s="244" t="n">
        <v>43</v>
      </c>
      <c r="BQ5" s="244" t="n">
        <v>40</v>
      </c>
      <c r="BR5" s="244" t="n">
        <v>46</v>
      </c>
      <c r="BS5" s="244" t="n">
        <v>46</v>
      </c>
      <c r="BT5" s="244" t="n">
        <v>47</v>
      </c>
      <c r="BU5" s="244" t="n">
        <v>43</v>
      </c>
      <c r="BV5" s="244" t="n">
        <v>47</v>
      </c>
      <c r="BW5" s="244" t="n">
        <v>41</v>
      </c>
      <c r="BX5" s="244" t="n">
        <v>43</v>
      </c>
      <c r="BY5" s="244" t="n">
        <v>42</v>
      </c>
      <c r="BZ5" s="244" t="n">
        <v>44</v>
      </c>
      <c r="CA5" s="244" t="n">
        <v>45</v>
      </c>
      <c r="CB5" s="244" t="n">
        <v>43</v>
      </c>
      <c r="CC5" s="244" t="n">
        <v>44</v>
      </c>
      <c r="CD5" s="244" t="n">
        <v>43</v>
      </c>
      <c r="CE5" s="244" t="n">
        <v>47</v>
      </c>
      <c r="CF5" s="244" t="n">
        <v>46</v>
      </c>
      <c r="CG5" s="244" t="n">
        <v>49</v>
      </c>
      <c r="CH5" s="244" t="n">
        <v>51</v>
      </c>
      <c r="CI5" s="244" t="n">
        <v>48</v>
      </c>
      <c r="CJ5" s="244" t="n">
        <v>49</v>
      </c>
      <c r="CK5" s="244" t="n">
        <v>47</v>
      </c>
      <c r="CL5" s="244" t="n">
        <v>48</v>
      </c>
      <c r="CM5" s="244" t="n">
        <v>46</v>
      </c>
      <c r="CN5" s="244" t="n">
        <v>45</v>
      </c>
      <c r="CO5" s="244" t="n">
        <v>46</v>
      </c>
      <c r="CP5" s="244" t="n">
        <v>48</v>
      </c>
      <c r="CQ5" s="244" t="n">
        <v>51</v>
      </c>
      <c r="CR5" s="323" t="n">
        <v>55</v>
      </c>
      <c r="CS5" s="244" t="n">
        <v>57</v>
      </c>
      <c r="CT5" s="244" t="n">
        <v>57</v>
      </c>
      <c r="CU5" s="244" t="n">
        <v>59</v>
      </c>
      <c r="CV5" s="244" t="n">
        <v>58</v>
      </c>
      <c r="CW5" s="244" t="n">
        <v>57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28</v>
      </c>
      <c r="E6" s="399" t="n">
        <v>2434.94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+[2]Pampa!E6</f>
        <v/>
      </c>
      <c r="J6" s="397">
        <f>+[2]Pampa!G6</f>
        <v/>
      </c>
      <c r="K6" s="245" t="n">
        <v>44</v>
      </c>
      <c r="L6" s="245" t="n">
        <v>43</v>
      </c>
      <c r="M6" s="245" t="n">
        <v>42</v>
      </c>
      <c r="N6" s="245" t="n">
        <v>43</v>
      </c>
      <c r="O6" s="245" t="n">
        <v>44</v>
      </c>
      <c r="P6" s="245" t="n">
        <v>45</v>
      </c>
      <c r="Q6" s="245" t="n">
        <v>45</v>
      </c>
      <c r="R6" s="245" t="n">
        <v>43</v>
      </c>
      <c r="S6" s="245" t="n">
        <v>42</v>
      </c>
      <c r="T6" s="245" t="n">
        <v>42</v>
      </c>
      <c r="U6" s="245" t="n">
        <v>43</v>
      </c>
      <c r="V6" s="245" t="n">
        <v>42</v>
      </c>
      <c r="W6" s="245" t="n">
        <v>35</v>
      </c>
      <c r="X6" s="245" t="n">
        <v>35</v>
      </c>
      <c r="Y6" s="245" t="n">
        <v>35</v>
      </c>
      <c r="Z6" s="245" t="n">
        <v>35</v>
      </c>
      <c r="AA6" s="245" t="n">
        <v>33</v>
      </c>
      <c r="AB6" s="245" t="n">
        <v>34</v>
      </c>
      <c r="AC6" s="245" t="n">
        <v>33</v>
      </c>
      <c r="AD6" s="245" t="n">
        <v>31</v>
      </c>
      <c r="AE6" s="245" t="n">
        <v>33</v>
      </c>
      <c r="AF6" s="245" t="n">
        <v>33</v>
      </c>
      <c r="AG6" s="245" t="n">
        <v>34</v>
      </c>
      <c r="AH6" s="245" t="n">
        <v>34</v>
      </c>
      <c r="AI6" s="245" t="n">
        <v>29</v>
      </c>
      <c r="AJ6" s="245" t="n">
        <v>29</v>
      </c>
      <c r="AK6" s="245" t="n">
        <v>31</v>
      </c>
      <c r="AL6" s="245" t="n">
        <v>31</v>
      </c>
      <c r="AM6" s="245" t="n">
        <v>33</v>
      </c>
      <c r="AN6" s="245" t="n">
        <v>33</v>
      </c>
      <c r="AO6" s="245" t="n">
        <v>37</v>
      </c>
      <c r="AP6" s="245" t="n">
        <v>35</v>
      </c>
      <c r="AQ6" s="245" t="n">
        <v>34</v>
      </c>
      <c r="AR6" s="245" t="n">
        <v>34</v>
      </c>
      <c r="AS6" s="245" t="n">
        <v>33</v>
      </c>
      <c r="AT6" s="245" t="n">
        <v>33</v>
      </c>
      <c r="AU6" s="245" t="n">
        <v>28</v>
      </c>
      <c r="AV6" s="245" t="n">
        <v>31</v>
      </c>
      <c r="AW6" s="245" t="n">
        <v>30</v>
      </c>
      <c r="AX6" s="245" t="n">
        <v>30</v>
      </c>
      <c r="AY6" s="245" t="n">
        <v>29</v>
      </c>
      <c r="AZ6" s="245" t="n">
        <v>30</v>
      </c>
      <c r="BA6" s="245" t="n">
        <v>29</v>
      </c>
      <c r="BB6" s="245" t="n">
        <v>26</v>
      </c>
      <c r="BC6" s="245" t="n">
        <v>25</v>
      </c>
      <c r="BD6" s="245" t="n">
        <v>28</v>
      </c>
      <c r="BE6" s="245" t="n">
        <v>30</v>
      </c>
      <c r="BF6" s="245" t="n">
        <v>29</v>
      </c>
      <c r="BG6" s="245" t="n">
        <v>29</v>
      </c>
      <c r="BH6" s="245" t="n">
        <v>29</v>
      </c>
      <c r="BI6" s="245" t="n">
        <v>27</v>
      </c>
      <c r="BJ6" s="245" t="n">
        <v>27</v>
      </c>
      <c r="BK6" s="245" t="n">
        <v>25</v>
      </c>
      <c r="BL6" s="245" t="n">
        <v>24</v>
      </c>
      <c r="BM6" s="245" t="n">
        <v>23</v>
      </c>
      <c r="BN6" s="245" t="n">
        <v>22</v>
      </c>
      <c r="BO6" s="245" t="n">
        <v>22</v>
      </c>
      <c r="BP6" s="245" t="n">
        <v>22</v>
      </c>
      <c r="BQ6" s="245" t="n">
        <v>23</v>
      </c>
      <c r="BR6" s="245" t="n">
        <v>24</v>
      </c>
      <c r="BS6" s="245" t="n">
        <v>19</v>
      </c>
      <c r="BT6" s="245" t="n">
        <v>19</v>
      </c>
      <c r="BU6" s="245" t="n">
        <v>19</v>
      </c>
      <c r="BV6" s="245" t="n">
        <v>19</v>
      </c>
      <c r="BW6" s="245" t="n">
        <v>22</v>
      </c>
      <c r="BX6" s="245" t="n">
        <v>22</v>
      </c>
      <c r="BY6" s="245" t="n">
        <v>23</v>
      </c>
      <c r="BZ6" s="245" t="n">
        <v>24</v>
      </c>
      <c r="CA6" s="245" t="n">
        <v>22</v>
      </c>
      <c r="CB6" s="245" t="n">
        <v>24</v>
      </c>
      <c r="CC6" s="245" t="n">
        <v>23</v>
      </c>
      <c r="CD6" s="245" t="n">
        <v>22</v>
      </c>
      <c r="CE6" s="245" t="n">
        <v>26</v>
      </c>
      <c r="CF6" s="245" t="n">
        <v>26</v>
      </c>
      <c r="CG6" s="245" t="n">
        <v>24</v>
      </c>
      <c r="CH6" s="245" t="n">
        <v>23</v>
      </c>
      <c r="CI6" s="245" t="n">
        <v>24</v>
      </c>
      <c r="CJ6" s="245" t="n">
        <v>24</v>
      </c>
      <c r="CK6" s="245" t="n">
        <v>26</v>
      </c>
      <c r="CL6" s="245" t="n">
        <v>24</v>
      </c>
      <c r="CM6" s="245" t="n">
        <v>25</v>
      </c>
      <c r="CN6" s="245" t="n">
        <v>24</v>
      </c>
      <c r="CO6" s="245" t="n">
        <v>26</v>
      </c>
      <c r="CP6" s="245" t="n">
        <v>27</v>
      </c>
      <c r="CQ6" s="245" t="n">
        <v>26</v>
      </c>
      <c r="CR6" s="324" t="n">
        <v>28</v>
      </c>
      <c r="CS6" s="245" t="n">
        <v>26</v>
      </c>
      <c r="CT6" s="245" t="n">
        <v>27</v>
      </c>
      <c r="CU6" s="245" t="n">
        <v>27</v>
      </c>
      <c r="CV6" s="245" t="n">
        <v>28</v>
      </c>
      <c r="CW6" s="245" t="n">
        <v>28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197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4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+[2]Pampa!E9</f>
        <v/>
      </c>
      <c r="J9" s="397">
        <f>+[2]Pampa!G9</f>
        <v/>
      </c>
      <c r="K9" s="299" t="n">
        <v>1</v>
      </c>
      <c r="L9" s="299" t="n">
        <v>1</v>
      </c>
      <c r="M9" s="299" t="n">
        <v>1</v>
      </c>
      <c r="N9" s="299" t="n">
        <v>1</v>
      </c>
      <c r="O9" s="299" t="n">
        <v>1</v>
      </c>
      <c r="P9" s="299" t="n">
        <v>1</v>
      </c>
      <c r="Q9" s="299" t="n">
        <v>1</v>
      </c>
      <c r="R9" s="299" t="n">
        <v>1</v>
      </c>
      <c r="S9" s="299" t="n">
        <v>1</v>
      </c>
      <c r="T9" s="299" t="n">
        <v>1</v>
      </c>
      <c r="U9" s="299" t="n">
        <v>1</v>
      </c>
      <c r="V9" s="299" t="n">
        <v>1</v>
      </c>
      <c r="W9" s="299" t="n">
        <v>1</v>
      </c>
      <c r="X9" s="299" t="n">
        <v>1</v>
      </c>
      <c r="Y9" s="299" t="n">
        <v>1</v>
      </c>
      <c r="Z9" s="299" t="n">
        <v>1</v>
      </c>
      <c r="AA9" s="299" t="n">
        <v>1</v>
      </c>
      <c r="AB9" s="299" t="n">
        <v>1</v>
      </c>
      <c r="AC9" s="299" t="n">
        <v>1</v>
      </c>
      <c r="AD9" s="299" t="n">
        <v>1</v>
      </c>
      <c r="AE9" s="299" t="n">
        <v>1</v>
      </c>
      <c r="AF9" s="299" t="n">
        <v>1</v>
      </c>
      <c r="AG9" s="299" t="n">
        <v>1</v>
      </c>
      <c r="AH9" s="299" t="n">
        <v>1</v>
      </c>
      <c r="AI9" s="299" t="n">
        <v>1</v>
      </c>
      <c r="AJ9" s="299" t="n">
        <v>2</v>
      </c>
      <c r="AK9" s="299" t="n">
        <v>2</v>
      </c>
      <c r="AL9" s="299" t="n">
        <v>3</v>
      </c>
      <c r="AM9" s="299" t="n">
        <v>2</v>
      </c>
      <c r="AN9" s="299" t="n">
        <v>2</v>
      </c>
      <c r="AO9" s="299" t="n">
        <v>2</v>
      </c>
      <c r="AP9" s="299" t="n">
        <v>2</v>
      </c>
      <c r="AQ9" s="299" t="n">
        <v>2</v>
      </c>
      <c r="AR9" s="299" t="n">
        <v>2</v>
      </c>
      <c r="AS9" s="299" t="n">
        <v>2</v>
      </c>
      <c r="AT9" s="299" t="n">
        <v>2</v>
      </c>
      <c r="AU9" s="299" t="n">
        <v>2</v>
      </c>
      <c r="AV9" s="299" t="n">
        <v>2</v>
      </c>
      <c r="AW9" s="299" t="n">
        <v>2</v>
      </c>
      <c r="AX9" s="299" t="n">
        <v>2</v>
      </c>
      <c r="AY9" s="299" t="n">
        <v>2</v>
      </c>
      <c r="AZ9" s="299" t="n">
        <v>4</v>
      </c>
      <c r="BA9" s="299" t="n">
        <v>3</v>
      </c>
      <c r="BB9" s="299" t="n">
        <v>3</v>
      </c>
      <c r="BC9" s="299" t="n">
        <v>3</v>
      </c>
      <c r="BD9" s="299" t="n">
        <v>4</v>
      </c>
      <c r="BE9" s="299" t="n">
        <v>5</v>
      </c>
      <c r="BF9" s="299" t="n">
        <v>5</v>
      </c>
      <c r="BG9" s="299" t="n">
        <v>4</v>
      </c>
      <c r="BH9" s="299" t="n">
        <v>5</v>
      </c>
      <c r="BI9" s="299" t="n">
        <v>2</v>
      </c>
      <c r="BJ9" s="299" t="n">
        <v>3</v>
      </c>
      <c r="BK9" s="299" t="n">
        <v>3</v>
      </c>
      <c r="BL9" s="299" t="n">
        <v>3</v>
      </c>
      <c r="BM9" s="299" t="n">
        <v>3</v>
      </c>
      <c r="BN9" s="299" t="n">
        <v>2</v>
      </c>
      <c r="BO9" s="299" t="n">
        <v>1</v>
      </c>
      <c r="BP9" s="299" t="n">
        <v>1</v>
      </c>
      <c r="BQ9" s="299" t="n">
        <v>1</v>
      </c>
      <c r="BR9" s="299" t="n">
        <v>1</v>
      </c>
      <c r="BS9" s="299" t="n">
        <v>1</v>
      </c>
      <c r="BT9" s="299" t="n">
        <v>1</v>
      </c>
      <c r="BU9" s="299" t="n">
        <v>1</v>
      </c>
      <c r="BV9" s="299" t="n">
        <v>1</v>
      </c>
      <c r="BW9" s="299" t="n">
        <v>0</v>
      </c>
      <c r="BX9" s="299" t="n">
        <v>0</v>
      </c>
      <c r="BY9" s="299" t="n">
        <v>0</v>
      </c>
      <c r="BZ9" s="299" t="n">
        <v>0</v>
      </c>
      <c r="CA9" s="299" t="n">
        <v>0</v>
      </c>
      <c r="CB9" s="299" t="n">
        <v>0</v>
      </c>
      <c r="CC9" s="299" t="n">
        <v>0</v>
      </c>
      <c r="CD9" s="299" t="n">
        <v>0</v>
      </c>
      <c r="CE9" s="299" t="n">
        <v>0</v>
      </c>
      <c r="CF9" s="299" t="n">
        <v>1</v>
      </c>
      <c r="CG9" s="299" t="n">
        <v>1</v>
      </c>
      <c r="CH9" s="299" t="n">
        <v>2</v>
      </c>
      <c r="CI9" s="299" t="n">
        <v>2</v>
      </c>
      <c r="CJ9" s="299" t="n">
        <v>2</v>
      </c>
      <c r="CK9" s="299" t="n">
        <v>1</v>
      </c>
      <c r="CL9" s="299" t="n">
        <v>1</v>
      </c>
      <c r="CM9" s="299" t="n">
        <v>1</v>
      </c>
      <c r="CN9" s="299" t="n">
        <v>3</v>
      </c>
      <c r="CO9" s="299" t="n">
        <v>3</v>
      </c>
      <c r="CP9" s="299" t="n">
        <v>2</v>
      </c>
      <c r="CQ9" s="299" t="n">
        <v>2</v>
      </c>
      <c r="CR9" s="325" t="n">
        <v>4</v>
      </c>
      <c r="CS9" s="299" t="n">
        <v>4</v>
      </c>
      <c r="CT9" s="299" t="n">
        <v>5</v>
      </c>
      <c r="CU9" s="299" t="n">
        <v>5</v>
      </c>
      <c r="CV9" s="299" t="n">
        <v>4</v>
      </c>
      <c r="CW9" s="299" t="n">
        <v>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1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+[2]Pampa!E10</f>
        <v/>
      </c>
      <c r="J10" s="397">
        <f>+[2]Pampa!G10</f>
        <v/>
      </c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0</v>
      </c>
      <c r="X10" s="299" t="n">
        <v>0</v>
      </c>
      <c r="Y10" s="299" t="n">
        <v>0</v>
      </c>
      <c r="Z10" s="299" t="n">
        <v>0</v>
      </c>
      <c r="AA10" s="299" t="n">
        <v>0</v>
      </c>
      <c r="AB10" s="299" t="n">
        <v>0</v>
      </c>
      <c r="AC10" s="299" t="n">
        <v>0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299" t="n">
        <v>0</v>
      </c>
      <c r="AJ10" s="299" t="n">
        <v>0</v>
      </c>
      <c r="AK10" s="299" t="n">
        <v>0</v>
      </c>
      <c r="AL10" s="299" t="n">
        <v>0</v>
      </c>
      <c r="AM10" s="299" t="n">
        <v>0</v>
      </c>
      <c r="AN10" s="299" t="n">
        <v>0</v>
      </c>
      <c r="AO10" s="299" t="n">
        <v>0</v>
      </c>
      <c r="AP10" s="299" t="n">
        <v>0</v>
      </c>
      <c r="AQ10" s="299" t="n">
        <v>0</v>
      </c>
      <c r="AR10" s="299" t="n">
        <v>0</v>
      </c>
      <c r="AS10" s="299" t="n">
        <v>0</v>
      </c>
      <c r="AT10" s="299" t="n">
        <v>0</v>
      </c>
      <c r="AU10" s="299" t="n">
        <v>0</v>
      </c>
      <c r="AV10" s="299" t="n">
        <v>0</v>
      </c>
      <c r="AW10" s="299" t="n">
        <v>0</v>
      </c>
      <c r="AX10" s="299" t="n">
        <v>0</v>
      </c>
      <c r="AY10" s="299" t="n">
        <v>0</v>
      </c>
      <c r="AZ10" s="299" t="n">
        <v>0</v>
      </c>
      <c r="BA10" s="299" t="n">
        <v>0</v>
      </c>
      <c r="BB10" s="299" t="n">
        <v>0</v>
      </c>
      <c r="BC10" s="299" t="n">
        <v>0</v>
      </c>
      <c r="BD10" s="299" t="n">
        <v>0</v>
      </c>
      <c r="BE10" s="299" t="n">
        <v>0</v>
      </c>
      <c r="BF10" s="299" t="n">
        <v>0</v>
      </c>
      <c r="BG10" s="299" t="n">
        <v>0</v>
      </c>
      <c r="BH10" s="299" t="n">
        <v>0</v>
      </c>
      <c r="BI10" s="299" t="n">
        <v>0</v>
      </c>
      <c r="BJ10" s="299" t="n">
        <v>0</v>
      </c>
      <c r="BK10" s="299" t="n">
        <v>0</v>
      </c>
      <c r="BL10" s="299" t="n">
        <v>0</v>
      </c>
      <c r="BM10" s="299" t="n">
        <v>0</v>
      </c>
      <c r="BN10" s="299" t="n">
        <v>0</v>
      </c>
      <c r="BO10" s="299" t="n">
        <v>0</v>
      </c>
      <c r="BP10" s="299" t="n">
        <v>0</v>
      </c>
      <c r="BQ10" s="299" t="n">
        <v>0</v>
      </c>
      <c r="BR10" s="299" t="n">
        <v>0</v>
      </c>
      <c r="BS10" s="299" t="n">
        <v>0</v>
      </c>
      <c r="BT10" s="299" t="n">
        <v>0</v>
      </c>
      <c r="BU10" s="299" t="n">
        <v>0</v>
      </c>
      <c r="BV10" s="299" t="n">
        <v>0</v>
      </c>
      <c r="BW10" s="299" t="n">
        <v>0</v>
      </c>
      <c r="BX10" s="299" t="n">
        <v>0</v>
      </c>
      <c r="BY10" s="299" t="n">
        <v>0</v>
      </c>
      <c r="BZ10" s="299" t="n">
        <v>0</v>
      </c>
      <c r="CA10" s="299" t="n">
        <v>0</v>
      </c>
      <c r="CB10" s="299" t="n">
        <v>0</v>
      </c>
      <c r="CC10" s="299" t="n">
        <v>0</v>
      </c>
      <c r="CD10" s="299" t="n">
        <v>0</v>
      </c>
      <c r="CE10" s="299" t="n">
        <v>0</v>
      </c>
      <c r="CF10" s="299" t="n">
        <v>0</v>
      </c>
      <c r="CG10" s="299" t="n">
        <v>0</v>
      </c>
      <c r="CH10" s="299" t="n">
        <v>0</v>
      </c>
      <c r="CI10" s="299" t="n">
        <v>0</v>
      </c>
      <c r="CJ10" s="299" t="n">
        <v>0</v>
      </c>
      <c r="CK10" s="299" t="n">
        <v>0</v>
      </c>
      <c r="CL10" s="299" t="n">
        <v>0</v>
      </c>
      <c r="CM10" s="299" t="n">
        <v>0</v>
      </c>
      <c r="CN10" s="299" t="n">
        <v>0</v>
      </c>
      <c r="CO10" s="299" t="n">
        <v>0</v>
      </c>
      <c r="CP10" s="299" t="n">
        <v>0</v>
      </c>
      <c r="CQ10" s="299" t="n">
        <v>0</v>
      </c>
      <c r="CR10" s="325" t="n">
        <v>0</v>
      </c>
      <c r="CS10" s="299" t="n">
        <v>0</v>
      </c>
      <c r="CT10" s="299" t="n">
        <v>0</v>
      </c>
      <c r="CU10" s="299" t="n">
        <v>0</v>
      </c>
      <c r="CV10" s="299" t="n">
        <v>0</v>
      </c>
      <c r="CW10" s="299" t="n">
        <v>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3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+[2]Pampa!E11</f>
        <v/>
      </c>
      <c r="J11" s="397">
        <f>+[2]Pampa!G11</f>
        <v/>
      </c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1</v>
      </c>
      <c r="T11" s="299" t="n">
        <v>1</v>
      </c>
      <c r="U11" s="299" t="n">
        <v>1</v>
      </c>
      <c r="V11" s="299" t="n">
        <v>1</v>
      </c>
      <c r="W11" s="299" t="n">
        <v>1</v>
      </c>
      <c r="X11" s="299" t="n">
        <v>1</v>
      </c>
      <c r="Y11" s="299" t="n">
        <v>1</v>
      </c>
      <c r="Z11" s="299" t="n">
        <v>1</v>
      </c>
      <c r="AA11" s="299" t="n">
        <v>1</v>
      </c>
      <c r="AB11" s="299" t="n">
        <v>1</v>
      </c>
      <c r="AC11" s="299" t="n">
        <v>1</v>
      </c>
      <c r="AD11" s="299" t="n">
        <v>1</v>
      </c>
      <c r="AE11" s="299" t="n">
        <v>1</v>
      </c>
      <c r="AF11" s="299" t="n">
        <v>1</v>
      </c>
      <c r="AG11" s="299" t="n">
        <v>1</v>
      </c>
      <c r="AH11" s="299" t="n">
        <v>1</v>
      </c>
      <c r="AI11" s="299" t="n">
        <v>1</v>
      </c>
      <c r="AJ11" s="299" t="n">
        <v>0</v>
      </c>
      <c r="AK11" s="299" t="n">
        <v>0</v>
      </c>
      <c r="AL11" s="299" t="n">
        <v>0</v>
      </c>
      <c r="AM11" s="299" t="n">
        <v>0</v>
      </c>
      <c r="AN11" s="299" t="n">
        <v>0</v>
      </c>
      <c r="AO11" s="299" t="n">
        <v>0</v>
      </c>
      <c r="AP11" s="299" t="n">
        <v>0</v>
      </c>
      <c r="AQ11" s="299" t="n">
        <v>0</v>
      </c>
      <c r="AR11" s="299" t="n">
        <v>0</v>
      </c>
      <c r="AS11" s="299" t="n">
        <v>0</v>
      </c>
      <c r="AT11" s="299" t="n">
        <v>1</v>
      </c>
      <c r="AU11" s="299" t="n">
        <v>0</v>
      </c>
      <c r="AV11" s="299" t="n">
        <v>0</v>
      </c>
      <c r="AW11" s="299" t="n">
        <v>0</v>
      </c>
      <c r="AX11" s="299" t="n">
        <v>0</v>
      </c>
      <c r="AY11" s="299" t="n">
        <v>0</v>
      </c>
      <c r="AZ11" s="299" t="n">
        <v>0</v>
      </c>
      <c r="BA11" s="299" t="n">
        <v>0</v>
      </c>
      <c r="BB11" s="299" t="n">
        <v>0</v>
      </c>
      <c r="BC11" s="299" t="n">
        <v>0</v>
      </c>
      <c r="BD11" s="299" t="n">
        <v>0</v>
      </c>
      <c r="BE11" s="299" t="n">
        <v>0</v>
      </c>
      <c r="BF11" s="299" t="n">
        <v>0</v>
      </c>
      <c r="BG11" s="299" t="n">
        <v>0</v>
      </c>
      <c r="BH11" s="299" t="n">
        <v>0</v>
      </c>
      <c r="BI11" s="299" t="n">
        <v>0</v>
      </c>
      <c r="BJ11" s="299" t="n">
        <v>0</v>
      </c>
      <c r="BK11" s="299" t="n">
        <v>0</v>
      </c>
      <c r="BL11" s="299" t="n">
        <v>1</v>
      </c>
      <c r="BM11" s="299" t="n">
        <v>1</v>
      </c>
      <c r="BN11" s="299" t="n">
        <v>2</v>
      </c>
      <c r="BO11" s="299" t="n">
        <v>2</v>
      </c>
      <c r="BP11" s="299" t="n">
        <v>2</v>
      </c>
      <c r="BQ11" s="299" t="n">
        <v>2</v>
      </c>
      <c r="BR11" s="299" t="n">
        <v>2</v>
      </c>
      <c r="BS11" s="299" t="n">
        <v>3</v>
      </c>
      <c r="BT11" s="299" t="n">
        <v>4</v>
      </c>
      <c r="BU11" s="299" t="n">
        <v>5</v>
      </c>
      <c r="BV11" s="299" t="n">
        <v>4</v>
      </c>
      <c r="BW11" s="299" t="n">
        <v>4</v>
      </c>
      <c r="BX11" s="299" t="n">
        <v>3</v>
      </c>
      <c r="BY11" s="299" t="n">
        <v>3</v>
      </c>
      <c r="BZ11" s="299" t="n">
        <v>3</v>
      </c>
      <c r="CA11" s="299" t="n">
        <v>3</v>
      </c>
      <c r="CB11" s="299" t="n">
        <v>3</v>
      </c>
      <c r="CC11" s="299" t="n">
        <v>3</v>
      </c>
      <c r="CD11" s="299" t="n">
        <v>3</v>
      </c>
      <c r="CE11" s="299" t="n">
        <v>1</v>
      </c>
      <c r="CF11" s="299" t="n">
        <v>1</v>
      </c>
      <c r="CG11" s="299" t="n">
        <v>1</v>
      </c>
      <c r="CH11" s="299" t="n">
        <v>1</v>
      </c>
      <c r="CI11" s="299" t="n">
        <v>1</v>
      </c>
      <c r="CJ11" s="299" t="n">
        <v>1</v>
      </c>
      <c r="CK11" s="299" t="n">
        <v>1</v>
      </c>
      <c r="CL11" s="299" t="n">
        <v>3</v>
      </c>
      <c r="CM11" s="299" t="n">
        <v>2</v>
      </c>
      <c r="CN11" s="299" t="n">
        <v>2</v>
      </c>
      <c r="CO11" s="299" t="n">
        <v>2</v>
      </c>
      <c r="CP11" s="299" t="n">
        <v>2</v>
      </c>
      <c r="CQ11" s="299" t="n">
        <v>2</v>
      </c>
      <c r="CR11" s="325" t="n">
        <v>2</v>
      </c>
      <c r="CS11" s="299" t="n">
        <v>2</v>
      </c>
      <c r="CT11" s="299" t="n">
        <v>2</v>
      </c>
      <c r="CU11" s="299" t="n">
        <v>2</v>
      </c>
      <c r="CV11" s="299" t="n">
        <v>2</v>
      </c>
      <c r="CW11" s="299" t="n">
        <v>2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2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+[2]Pampa!E12</f>
        <v/>
      </c>
      <c r="J12" s="397">
        <f>+[2]Pampa!G12</f>
        <v/>
      </c>
      <c r="K12" s="300" t="n">
        <v>1</v>
      </c>
      <c r="L12" s="300" t="n">
        <v>1</v>
      </c>
      <c r="M12" s="300" t="n">
        <v>1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0</v>
      </c>
      <c r="T12" s="300" t="n">
        <v>0</v>
      </c>
      <c r="U12" s="300" t="n">
        <v>0</v>
      </c>
      <c r="V12" s="300" t="n">
        <v>0</v>
      </c>
      <c r="W12" s="300" t="n">
        <v>0</v>
      </c>
      <c r="X12" s="300" t="n">
        <v>0</v>
      </c>
      <c r="Y12" s="300" t="n">
        <v>0</v>
      </c>
      <c r="Z12" s="300" t="n">
        <v>0</v>
      </c>
      <c r="AA12" s="300" t="n">
        <v>0</v>
      </c>
      <c r="AB12" s="300" t="n">
        <v>0</v>
      </c>
      <c r="AC12" s="300" t="n">
        <v>0</v>
      </c>
      <c r="AD12" s="300" t="n">
        <v>0</v>
      </c>
      <c r="AE12" s="300" t="n">
        <v>0</v>
      </c>
      <c r="AF12" s="300" t="n">
        <v>0</v>
      </c>
      <c r="AG12" s="300" t="n">
        <v>0</v>
      </c>
      <c r="AH12" s="300" t="n">
        <v>0</v>
      </c>
      <c r="AI12" s="300" t="n">
        <v>0</v>
      </c>
      <c r="AJ12" s="300" t="n">
        <v>0</v>
      </c>
      <c r="AK12" s="300" t="n">
        <v>0</v>
      </c>
      <c r="AL12" s="300" t="n">
        <v>0</v>
      </c>
      <c r="AM12" s="300" t="n">
        <v>0</v>
      </c>
      <c r="AN12" s="300" t="n">
        <v>0</v>
      </c>
      <c r="AO12" s="300" t="n">
        <v>0</v>
      </c>
      <c r="AP12" s="300" t="n">
        <v>0</v>
      </c>
      <c r="AQ12" s="300" t="n">
        <v>0</v>
      </c>
      <c r="AR12" s="300" t="n">
        <v>0</v>
      </c>
      <c r="AS12" s="300" t="n">
        <v>0</v>
      </c>
      <c r="AT12" s="300" t="n">
        <v>0</v>
      </c>
      <c r="AU12" s="300" t="n">
        <v>0</v>
      </c>
      <c r="AV12" s="300" t="n">
        <v>0</v>
      </c>
      <c r="AW12" s="300" t="n">
        <v>0</v>
      </c>
      <c r="AX12" s="300" t="n">
        <v>0</v>
      </c>
      <c r="AY12" s="300" t="n">
        <v>0</v>
      </c>
      <c r="AZ12" s="300" t="n">
        <v>0</v>
      </c>
      <c r="BA12" s="300" t="n">
        <v>0</v>
      </c>
      <c r="BB12" s="300" t="n">
        <v>0</v>
      </c>
      <c r="BC12" s="300" t="n">
        <v>0</v>
      </c>
      <c r="BD12" s="300" t="n">
        <v>0</v>
      </c>
      <c r="BE12" s="300" t="n">
        <v>0</v>
      </c>
      <c r="BF12" s="300" t="n">
        <v>0</v>
      </c>
      <c r="BG12" s="300" t="n">
        <v>0</v>
      </c>
      <c r="BH12" s="300" t="n">
        <v>0</v>
      </c>
      <c r="BI12" s="300" t="n">
        <v>1</v>
      </c>
      <c r="BJ12" s="300" t="n">
        <v>1</v>
      </c>
      <c r="BK12" s="300" t="n">
        <v>1</v>
      </c>
      <c r="BL12" s="300" t="n">
        <v>1</v>
      </c>
      <c r="BM12" s="300" t="n">
        <v>1</v>
      </c>
      <c r="BN12" s="300" t="n">
        <v>1</v>
      </c>
      <c r="BO12" s="300" t="n">
        <v>1</v>
      </c>
      <c r="BP12" s="300" t="n">
        <v>0</v>
      </c>
      <c r="BQ12" s="300" t="n">
        <v>1</v>
      </c>
      <c r="BR12" s="300" t="n">
        <v>0</v>
      </c>
      <c r="BS12" s="300" t="n">
        <v>0</v>
      </c>
      <c r="BT12" s="300" t="n">
        <v>0</v>
      </c>
      <c r="BU12" s="300" t="n">
        <v>0</v>
      </c>
      <c r="BV12" s="300" t="n">
        <v>0</v>
      </c>
      <c r="BW12" s="300" t="n">
        <v>0</v>
      </c>
      <c r="BX12" s="300" t="n">
        <v>0</v>
      </c>
      <c r="BY12" s="300" t="n">
        <v>1</v>
      </c>
      <c r="BZ12" s="300" t="n">
        <v>1</v>
      </c>
      <c r="CA12" s="300" t="n">
        <v>1</v>
      </c>
      <c r="CB12" s="300" t="n">
        <v>1</v>
      </c>
      <c r="CC12" s="300" t="n">
        <v>1</v>
      </c>
      <c r="CD12" s="300" t="n">
        <v>1</v>
      </c>
      <c r="CE12" s="300" t="n">
        <v>3</v>
      </c>
      <c r="CF12" s="300" t="n">
        <v>3</v>
      </c>
      <c r="CG12" s="300" t="n">
        <v>3</v>
      </c>
      <c r="CH12" s="300" t="n">
        <v>3</v>
      </c>
      <c r="CI12" s="300" t="n">
        <v>3</v>
      </c>
      <c r="CJ12" s="300" t="n">
        <v>3</v>
      </c>
      <c r="CK12" s="300" t="n">
        <v>3</v>
      </c>
      <c r="CL12" s="300" t="n">
        <v>3</v>
      </c>
      <c r="CM12" s="300" t="n">
        <v>2</v>
      </c>
      <c r="CN12" s="300" t="n">
        <v>2</v>
      </c>
      <c r="CO12" s="300" t="n">
        <v>2</v>
      </c>
      <c r="CP12" s="300" t="n">
        <v>2</v>
      </c>
      <c r="CQ12" s="300" t="n">
        <v>1</v>
      </c>
      <c r="CR12" s="326" t="n">
        <v>2</v>
      </c>
      <c r="CS12" s="300" t="n">
        <v>2</v>
      </c>
      <c r="CT12" s="300" t="n">
        <v>2</v>
      </c>
      <c r="CU12" s="300" t="n">
        <v>2</v>
      </c>
      <c r="CV12" s="300" t="n">
        <v>2</v>
      </c>
      <c r="CW12" s="300" t="n">
        <v>2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205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4.2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B19" s="451" t="n"/>
      <c r="C19" s="19" t="n"/>
      <c r="D19" s="283" t="n"/>
      <c r="E19" s="397" t="n"/>
      <c r="F19" s="397" t="n"/>
      <c r="G19" s="397" t="n"/>
      <c r="H19" s="397" t="n"/>
      <c r="I19" s="397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37" t="n"/>
      <c r="D20" s="283" t="n"/>
      <c r="E20" s="402" t="n"/>
      <c r="F20" s="402" t="n"/>
      <c r="G20" s="402" t="n"/>
      <c r="H20" s="402" t="n"/>
      <c r="I20" s="402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A21" s="52" t="n"/>
      <c r="B21" s="451" t="n"/>
      <c r="C21" s="37" t="n"/>
      <c r="D21" s="284" t="n"/>
      <c r="E21" s="452" t="n"/>
      <c r="F21" s="452" t="n"/>
      <c r="G21" s="452" t="n"/>
      <c r="H21" s="452" t="n"/>
      <c r="I21" s="452" t="n"/>
      <c r="J21" s="402" t="n"/>
      <c r="K21" s="284" t="n"/>
      <c r="L21" s="284" t="n"/>
      <c r="M21" s="284" t="n"/>
      <c r="N21" s="284" t="n"/>
      <c r="O21" s="284" t="n"/>
      <c r="P21" s="284" t="n"/>
      <c r="Q21" s="284" t="n"/>
      <c r="R21" s="284" t="n"/>
      <c r="S21" s="284" t="n"/>
      <c r="T21" s="284" t="n"/>
      <c r="U21" s="284" t="n"/>
      <c r="V21" s="284" t="n"/>
      <c r="W21" s="284" t="n"/>
      <c r="X21" s="284" t="n"/>
      <c r="Y21" s="284" t="n"/>
      <c r="Z21" s="284" t="n"/>
      <c r="AA21" s="284" t="n"/>
      <c r="AB21" s="284" t="n"/>
      <c r="AD21" s="284" t="n"/>
      <c r="AE21" s="284" t="n"/>
      <c r="AF21" s="284" t="n"/>
      <c r="AG21" s="284" t="n"/>
      <c r="AH21" s="284" t="n"/>
      <c r="AI21" s="284" t="n"/>
      <c r="AJ21" s="284" t="n"/>
      <c r="AK21" s="284" t="n"/>
      <c r="AL21" s="284" t="n"/>
      <c r="AM21" s="284" t="n"/>
      <c r="AN21" s="284" t="n"/>
      <c r="AO21" s="284" t="n"/>
      <c r="AP21" s="284" t="n"/>
      <c r="AQ21" s="284" t="n"/>
      <c r="AR21" s="284" t="n"/>
      <c r="AS21" s="284" t="n"/>
      <c r="AT21" s="284" t="n"/>
      <c r="AU21" s="284" t="n"/>
      <c r="AV21" s="284" t="n"/>
      <c r="AW21" s="284" t="n"/>
      <c r="AX21" s="284" t="n"/>
      <c r="AY21" s="284" t="n"/>
      <c r="AZ21" s="284" t="n"/>
      <c r="BA21" s="284" t="n"/>
      <c r="BB21" s="284" t="n"/>
      <c r="BC21" s="284" t="n"/>
      <c r="BD21" s="284" t="n"/>
      <c r="BE21" s="284" t="n"/>
      <c r="BF21" s="284" t="n"/>
      <c r="BG21" s="284" t="n"/>
      <c r="BH21" s="284" t="n"/>
      <c r="BI21" s="284" t="n"/>
      <c r="BJ21" s="284" t="n"/>
      <c r="BK21" s="284" t="n"/>
      <c r="BL21" s="284" t="n"/>
      <c r="BM21" s="284" t="n"/>
      <c r="BN21" s="284" t="n"/>
      <c r="BO21" s="284" t="n"/>
      <c r="BP21" s="284" t="n"/>
      <c r="BQ21" s="284" t="n"/>
      <c r="BS21" s="284" t="n"/>
      <c r="BT21" s="284" t="n"/>
      <c r="BU21" s="284" t="n"/>
      <c r="BV21" s="284" t="n"/>
      <c r="BW21" s="284" t="n"/>
      <c r="BX21" s="284" t="n"/>
      <c r="BY21" s="284" t="n"/>
      <c r="BZ21" s="284" t="n"/>
      <c r="CA21" s="284" t="n"/>
      <c r="CB21" s="284" t="n"/>
      <c r="CC21" s="284" t="n"/>
      <c r="CD21" s="284" t="n"/>
      <c r="CE21" s="284" t="n"/>
      <c r="CF21" s="284" t="n"/>
      <c r="CG21" s="284" t="n"/>
      <c r="CH21" s="284" t="n"/>
      <c r="CI21" s="284" t="n"/>
      <c r="CJ21" s="284" t="n"/>
      <c r="CK21" s="284" t="n"/>
      <c r="CL21" s="284" t="n"/>
      <c r="CM21" s="284" t="n"/>
      <c r="CN21" s="284" t="n"/>
      <c r="CO21" s="284" t="n"/>
      <c r="CP21" s="284" t="n"/>
      <c r="CQ21" s="284" t="n"/>
      <c r="CR21" s="284" t="n"/>
      <c r="CS21" s="284" t="n"/>
      <c r="CT21" s="284" t="n"/>
      <c r="CU21" s="284" t="n"/>
      <c r="CV21" s="284" t="n"/>
      <c r="CW21" s="284" t="n"/>
    </row>
    <row r="22" ht="15" customFormat="1" customHeight="1" s="315">
      <c r="A22" s="52" t="n"/>
      <c r="B22" s="184" t="n"/>
      <c r="C22" s="282" t="n"/>
      <c r="D22" s="282" t="n"/>
      <c r="E22" s="450" t="n"/>
      <c r="F22" s="450" t="n"/>
      <c r="G22" s="450" t="n"/>
      <c r="H22" s="450" t="n"/>
      <c r="I22" s="450" t="n"/>
      <c r="J22" s="451" t="n"/>
      <c r="K22" s="282" t="n"/>
      <c r="L22" s="282" t="n"/>
      <c r="M22" s="282" t="n"/>
      <c r="N22" s="282" t="n"/>
      <c r="O22" s="282" t="n"/>
      <c r="P22" s="282" t="n"/>
      <c r="Q22" s="282" t="n"/>
      <c r="R22" s="282" t="n"/>
      <c r="S22" s="282" t="n"/>
      <c r="T22" s="282" t="n"/>
      <c r="U22" s="282" t="n"/>
      <c r="V22" s="282" t="n"/>
      <c r="W22" s="282" t="n"/>
      <c r="X22" s="282" t="n"/>
      <c r="Y22" s="282" t="n"/>
      <c r="Z22" s="282" t="n"/>
      <c r="AA22" s="282" t="n"/>
      <c r="AB22" s="282" t="n"/>
      <c r="AD22" s="282" t="n"/>
      <c r="AE22" s="282" t="n"/>
      <c r="AF22" s="282" t="n"/>
      <c r="AG22" s="282" t="n"/>
      <c r="AH22" s="282" t="n"/>
      <c r="AI22" s="282" t="n"/>
      <c r="AJ22" s="282" t="n"/>
      <c r="AK22" s="282" t="n"/>
      <c r="AL22" s="282" t="n"/>
      <c r="AM22" s="282" t="n"/>
      <c r="AN22" s="282" t="n"/>
      <c r="AO22" s="282" t="n"/>
      <c r="AP22" s="282" t="n"/>
      <c r="AQ22" s="282" t="n"/>
      <c r="AR22" s="282" t="n"/>
      <c r="AS22" s="282" t="n"/>
      <c r="AT22" s="282" t="n"/>
      <c r="AU22" s="282" t="n"/>
      <c r="AV22" s="282" t="n"/>
      <c r="AW22" s="282" t="n"/>
      <c r="AX22" s="282" t="n"/>
      <c r="AY22" s="282" t="n"/>
      <c r="AZ22" s="282" t="n"/>
      <c r="BA22" s="282" t="n"/>
      <c r="BB22" s="282" t="n"/>
      <c r="BC22" s="282" t="n"/>
      <c r="BD22" s="282" t="n"/>
      <c r="BE22" s="282" t="n"/>
      <c r="BF22" s="282" t="n"/>
      <c r="BG22" s="282" t="n"/>
      <c r="BH22" s="282" t="n"/>
      <c r="BI22" s="282" t="n"/>
      <c r="BJ22" s="282" t="n"/>
      <c r="BK22" s="282" t="n"/>
      <c r="BL22" s="282" t="n"/>
      <c r="BM22" s="282" t="n"/>
      <c r="BN22" s="282" t="n"/>
      <c r="BO22" s="282" t="n"/>
      <c r="BP22" s="282" t="n"/>
      <c r="BQ22" s="282" t="n"/>
      <c r="BS22" s="282" t="n"/>
      <c r="BT22" s="282" t="n"/>
      <c r="BU22" s="282" t="n"/>
      <c r="BV22" s="282" t="n"/>
      <c r="BW22" s="282" t="n"/>
      <c r="BX22" s="282" t="n"/>
      <c r="BY22" s="282" t="n"/>
      <c r="BZ22" s="282" t="n"/>
      <c r="CA22" s="282" t="n"/>
      <c r="CB22" s="282" t="n"/>
      <c r="CC22" s="282" t="n"/>
      <c r="CD22" s="282" t="n"/>
      <c r="CE22" s="282" t="n"/>
      <c r="CF22" s="282" t="n"/>
      <c r="CG22" s="282" t="n"/>
      <c r="CH22" s="282" t="n"/>
      <c r="CI22" s="282" t="n"/>
      <c r="CJ22" s="282" t="n"/>
      <c r="CK22" s="282" t="n"/>
      <c r="CL22" s="282" t="n"/>
      <c r="CM22" s="282" t="n"/>
      <c r="CN22" s="282" t="n"/>
      <c r="CO22" s="282" t="n"/>
      <c r="CP22" s="282" t="n"/>
      <c r="CQ22" s="282" t="n"/>
      <c r="CR22" s="282" t="n"/>
      <c r="CS22" s="282" t="n"/>
      <c r="CT22" s="282" t="n"/>
      <c r="CU22" s="282" t="n"/>
      <c r="CV22" s="282" t="n"/>
      <c r="CW22" s="282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46" t="n"/>
      <c r="I23" s="446" t="n"/>
      <c r="J23" s="451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51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51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19" t="n"/>
      <c r="D27" s="283" t="n"/>
      <c r="E27" s="397" t="n"/>
      <c r="F27" s="397" t="n"/>
      <c r="G27" s="397" t="n"/>
      <c r="H27" s="397" t="n"/>
      <c r="I27" s="397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B28" s="451" t="n"/>
      <c r="C28" s="37" t="n"/>
      <c r="D28" s="283" t="n"/>
      <c r="E28" s="402" t="n"/>
      <c r="F28" s="397" t="n"/>
      <c r="G28" s="402" t="n"/>
      <c r="H28" s="402" t="n"/>
      <c r="I28" s="402" t="n"/>
      <c r="J28" s="451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  <c r="U28" s="283" t="n"/>
      <c r="V28" s="283" t="n"/>
      <c r="W28" s="283" t="n"/>
      <c r="X28" s="283" t="n"/>
      <c r="Y28" s="283" t="n"/>
      <c r="Z28" s="283" t="n"/>
      <c r="AA28" s="283" t="n"/>
      <c r="AB28" s="283" t="n"/>
      <c r="AD28" s="283" t="n"/>
      <c r="AE28" s="283" t="n"/>
      <c r="AF28" s="283" t="n"/>
      <c r="AG28" s="283" t="n"/>
      <c r="AH28" s="283" t="n"/>
      <c r="AI28" s="283" t="n"/>
      <c r="AJ28" s="283" t="n"/>
      <c r="AK28" s="283" t="n"/>
      <c r="AL28" s="283" t="n"/>
      <c r="AM28" s="283" t="n"/>
      <c r="AN28" s="283" t="n"/>
      <c r="AO28" s="283" t="n"/>
      <c r="AP28" s="283" t="n"/>
      <c r="AQ28" s="283" t="n"/>
      <c r="AR28" s="283" t="n"/>
      <c r="AS28" s="283" t="n"/>
      <c r="AT28" s="283" t="n"/>
      <c r="AU28" s="283" t="n"/>
      <c r="AV28" s="283" t="n"/>
      <c r="AW28" s="283" t="n"/>
      <c r="AX28" s="283" t="n"/>
      <c r="AY28" s="283" t="n"/>
      <c r="AZ28" s="283" t="n"/>
      <c r="BA28" s="283" t="n"/>
      <c r="BB28" s="283" t="n"/>
      <c r="BC28" s="283" t="n"/>
      <c r="BD28" s="283" t="n"/>
      <c r="BE28" s="283" t="n"/>
      <c r="BF28" s="283" t="n"/>
      <c r="BG28" s="283" t="n"/>
      <c r="BH28" s="283" t="n"/>
      <c r="BI28" s="283" t="n"/>
      <c r="BJ28" s="283" t="n"/>
      <c r="BK28" s="283" t="n"/>
      <c r="BL28" s="283" t="n"/>
      <c r="BM28" s="283" t="n"/>
      <c r="BN28" s="283" t="n"/>
      <c r="BO28" s="283" t="n"/>
      <c r="BP28" s="283" t="n"/>
      <c r="BQ28" s="283" t="n"/>
      <c r="BS28" s="283" t="n"/>
      <c r="BT28" s="283" t="n"/>
      <c r="BU28" s="283" t="n"/>
      <c r="BV28" s="283" t="n"/>
      <c r="BW28" s="283" t="n"/>
      <c r="BX28" s="283" t="n"/>
      <c r="BY28" s="283" t="n"/>
      <c r="BZ28" s="283" t="n"/>
      <c r="CA28" s="283" t="n"/>
      <c r="CB28" s="283" t="n"/>
      <c r="CC28" s="283" t="n"/>
      <c r="CD28" s="283" t="n"/>
      <c r="CE28" s="283" t="n"/>
      <c r="CF28" s="283" t="n"/>
      <c r="CG28" s="283" t="n"/>
      <c r="CH28" s="283" t="n"/>
      <c r="CI28" s="283" t="n"/>
      <c r="CJ28" s="283" t="n"/>
      <c r="CK28" s="283" t="n"/>
      <c r="CL28" s="283" t="n"/>
      <c r="CM28" s="283" t="n"/>
      <c r="CN28" s="283" t="n"/>
      <c r="CO28" s="283" t="n"/>
      <c r="CP28" s="283" t="n"/>
      <c r="CQ28" s="283" t="n"/>
      <c r="CR28" s="283" t="n"/>
      <c r="CS28" s="283" t="n"/>
      <c r="CT28" s="283" t="n"/>
      <c r="CU28" s="283" t="n"/>
      <c r="CV28" s="283" t="n"/>
      <c r="CW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52" t="n"/>
      <c r="I29" s="452" t="n"/>
      <c r="J29" s="451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  <c r="U29" s="284" t="n"/>
      <c r="V29" s="284" t="n"/>
      <c r="W29" s="284" t="n"/>
      <c r="X29" s="284" t="n"/>
      <c r="Y29" s="284" t="n"/>
      <c r="Z29" s="284" t="n"/>
      <c r="AA29" s="284" t="n"/>
      <c r="AB29" s="284" t="n"/>
      <c r="AD29" s="284" t="n"/>
      <c r="AE29" s="284" t="n"/>
      <c r="AF29" s="284" t="n"/>
      <c r="AG29" s="284" t="n"/>
      <c r="AH29" s="284" t="n"/>
      <c r="AI29" s="284" t="n"/>
      <c r="AJ29" s="284" t="n"/>
      <c r="AK29" s="284" t="n"/>
      <c r="AL29" s="284" t="n"/>
      <c r="AM29" s="284" t="n"/>
      <c r="AN29" s="284" t="n"/>
      <c r="AO29" s="284" t="n"/>
      <c r="AP29" s="284" t="n"/>
      <c r="AQ29" s="284" t="n"/>
      <c r="AR29" s="284" t="n"/>
      <c r="AS29" s="284" t="n"/>
      <c r="AT29" s="284" t="n"/>
      <c r="AU29" s="284" t="n"/>
      <c r="AV29" s="284" t="n"/>
      <c r="AW29" s="284" t="n"/>
      <c r="AX29" s="284" t="n"/>
      <c r="AY29" s="284" t="n"/>
      <c r="AZ29" s="284" t="n"/>
      <c r="BA29" s="284" t="n"/>
      <c r="BB29" s="284" t="n"/>
      <c r="BC29" s="284" t="n"/>
      <c r="BD29" s="284" t="n"/>
      <c r="BE29" s="284" t="n"/>
      <c r="BF29" s="284" t="n"/>
      <c r="BG29" s="284" t="n"/>
      <c r="BH29" s="284" t="n"/>
      <c r="BI29" s="284" t="n"/>
      <c r="BJ29" s="284" t="n"/>
      <c r="BK29" s="284" t="n"/>
      <c r="BL29" s="284" t="n"/>
      <c r="BM29" s="284" t="n"/>
      <c r="BN29" s="284" t="n"/>
      <c r="BO29" s="284" t="n"/>
      <c r="BP29" s="284" t="n"/>
      <c r="BQ29" s="284" t="n"/>
      <c r="BS29" s="284" t="n"/>
      <c r="BT29" s="284" t="n"/>
      <c r="BU29" s="284" t="n"/>
      <c r="BV29" s="284" t="n"/>
      <c r="BW29" s="284" t="n"/>
      <c r="BX29" s="284" t="n"/>
      <c r="BY29" s="284" t="n"/>
      <c r="BZ29" s="284" t="n"/>
      <c r="CA29" s="284" t="n"/>
      <c r="CB29" s="284" t="n"/>
      <c r="CC29" s="284" t="n"/>
      <c r="CD29" s="284" t="n"/>
      <c r="CE29" s="284" t="n"/>
      <c r="CF29" s="284" t="n"/>
      <c r="CG29" s="284" t="n"/>
      <c r="CH29" s="284" t="n"/>
      <c r="CI29" s="284" t="n"/>
      <c r="CJ29" s="284" t="n"/>
      <c r="CK29" s="284" t="n"/>
      <c r="CL29" s="284" t="n"/>
      <c r="CM29" s="284" t="n"/>
      <c r="CN29" s="284" t="n"/>
      <c r="CO29" s="284" t="n"/>
      <c r="CP29" s="284" t="n"/>
      <c r="CQ29" s="284" t="n"/>
      <c r="CR29" s="284" t="n"/>
      <c r="CS29" s="284" t="n"/>
      <c r="CT29" s="284" t="n"/>
      <c r="CU29" s="284" t="n"/>
      <c r="CV29" s="284" t="n"/>
      <c r="CW29" s="284" t="n"/>
    </row>
    <row r="30" ht="15" customFormat="1" customHeight="1" s="315">
      <c r="A30" s="52" t="n"/>
      <c r="B30" s="292" t="n"/>
      <c r="C30" s="292" t="n"/>
      <c r="D30" s="294" t="n"/>
      <c r="E30" s="450" t="n"/>
      <c r="F30" s="450" t="n"/>
      <c r="G30" s="450" t="n"/>
      <c r="H30" s="450" t="n"/>
      <c r="I30" s="450" t="n"/>
      <c r="J30" s="451" t="n"/>
      <c r="K30" s="294" t="n"/>
      <c r="L30" s="294" t="n"/>
      <c r="M30" s="294" t="n"/>
      <c r="N30" s="294" t="n"/>
      <c r="O30" s="294" t="n"/>
      <c r="P30" s="294" t="n"/>
      <c r="Q30" s="294" t="n"/>
      <c r="R30" s="294" t="n"/>
      <c r="S30" s="294" t="n"/>
      <c r="T30" s="294" t="n"/>
      <c r="U30" s="294" t="n"/>
      <c r="V30" s="294" t="n"/>
      <c r="W30" s="294" t="n"/>
      <c r="X30" s="294" t="n"/>
      <c r="Y30" s="294" t="n"/>
      <c r="Z30" s="294" t="n"/>
      <c r="AA30" s="294" t="n"/>
      <c r="AB30" s="294" t="n"/>
      <c r="AD30" s="294" t="n"/>
      <c r="AE30" s="294" t="n"/>
      <c r="AF30" s="294" t="n"/>
      <c r="AG30" s="294" t="n"/>
      <c r="AH30" s="294" t="n"/>
      <c r="AI30" s="294" t="n"/>
      <c r="AJ30" s="294" t="n"/>
      <c r="AK30" s="294" t="n"/>
      <c r="AL30" s="294" t="n"/>
      <c r="AM30" s="294" t="n"/>
      <c r="AN30" s="294" t="n"/>
      <c r="AO30" s="294" t="n"/>
      <c r="AP30" s="294" t="n"/>
      <c r="AQ30" s="294" t="n"/>
      <c r="AR30" s="294" t="n"/>
      <c r="AS30" s="294" t="n"/>
      <c r="AT30" s="294" t="n"/>
      <c r="AU30" s="294" t="n"/>
      <c r="AV30" s="294" t="n"/>
      <c r="AW30" s="294" t="n"/>
      <c r="AX30" s="294" t="n"/>
      <c r="AY30" s="294" t="n"/>
      <c r="AZ30" s="294" t="n"/>
      <c r="BA30" s="294" t="n"/>
      <c r="BB30" s="294" t="n"/>
      <c r="BC30" s="294" t="n"/>
      <c r="BD30" s="294" t="n"/>
      <c r="BE30" s="294" t="n"/>
      <c r="BF30" s="294" t="n"/>
      <c r="BG30" s="294" t="n"/>
      <c r="BH30" s="294" t="n"/>
      <c r="BI30" s="294" t="n"/>
      <c r="BJ30" s="294" t="n"/>
      <c r="BK30" s="294" t="n"/>
      <c r="BL30" s="294" t="n"/>
      <c r="BM30" s="294" t="n"/>
      <c r="BN30" s="294" t="n"/>
      <c r="BO30" s="294" t="n"/>
      <c r="BP30" s="294" t="n"/>
      <c r="BQ30" s="294" t="n"/>
      <c r="BS30" s="294" t="n"/>
      <c r="BT30" s="294" t="n"/>
      <c r="BU30" s="294" t="n"/>
      <c r="BV30" s="294" t="n"/>
      <c r="BW30" s="294" t="n"/>
      <c r="BX30" s="294" t="n"/>
      <c r="BY30" s="294" t="n"/>
      <c r="BZ30" s="294" t="n"/>
      <c r="CA30" s="294" t="n"/>
      <c r="CB30" s="294" t="n"/>
      <c r="CC30" s="294" t="n"/>
      <c r="CD30" s="294" t="n"/>
      <c r="CE30" s="294" t="n"/>
      <c r="CF30" s="294" t="n"/>
      <c r="CG30" s="294" t="n"/>
      <c r="CH30" s="294" t="n"/>
      <c r="CI30" s="294" t="n"/>
      <c r="CJ30" s="294" t="n"/>
      <c r="CK30" s="294" t="n"/>
      <c r="CL30" s="294" t="n"/>
      <c r="CM30" s="294" t="n"/>
      <c r="CN30" s="294" t="n"/>
      <c r="CO30" s="294" t="n"/>
      <c r="CP30" s="294" t="n"/>
      <c r="CQ30" s="294" t="n"/>
      <c r="CR30" s="294" t="n"/>
      <c r="CS30" s="294" t="n"/>
      <c r="CT30" s="294" t="n"/>
      <c r="CU30" s="294" t="n"/>
      <c r="CV30" s="294" t="n"/>
      <c r="CW30" s="294" t="n"/>
    </row>
    <row r="31" ht="15" customFormat="1" customHeight="1" s="315">
      <c r="A31" s="291" t="n"/>
      <c r="B31" s="292" t="n"/>
      <c r="C31" s="292" t="n"/>
      <c r="D31" s="294" t="n"/>
      <c r="E31" s="292" t="n"/>
      <c r="F31" s="292" t="n"/>
      <c r="G31" s="292" t="n"/>
      <c r="H31" s="292" t="n"/>
      <c r="I31" s="292" t="n"/>
      <c r="J31" s="451" t="n"/>
      <c r="K31" s="294" t="n"/>
      <c r="L31" s="294" t="n"/>
      <c r="M31" s="294" t="n"/>
      <c r="N31" s="294" t="n"/>
      <c r="O31" s="294" t="n"/>
      <c r="P31" s="294" t="n"/>
      <c r="Q31" s="294" t="n"/>
      <c r="R31" s="294" t="n"/>
      <c r="S31" s="294" t="n"/>
      <c r="T31" s="294" t="n"/>
      <c r="U31" s="294" t="n"/>
      <c r="V31" s="294" t="n"/>
      <c r="W31" s="294" t="n"/>
      <c r="X31" s="294" t="n"/>
      <c r="Y31" s="294" t="n"/>
      <c r="Z31" s="294" t="n"/>
      <c r="AA31" s="294" t="n"/>
      <c r="AB31" s="294" t="n"/>
      <c r="AD31" s="294" t="n"/>
      <c r="AE31" s="294" t="n"/>
      <c r="AF31" s="294" t="n"/>
      <c r="AG31" s="294" t="n"/>
      <c r="AH31" s="294" t="n"/>
      <c r="AI31" s="294" t="n"/>
      <c r="AJ31" s="294" t="n"/>
      <c r="AK31" s="294" t="n"/>
      <c r="AL31" s="294" t="n"/>
      <c r="AM31" s="294" t="n"/>
      <c r="AN31" s="294" t="n"/>
      <c r="AO31" s="294" t="n"/>
      <c r="AP31" s="294" t="n"/>
      <c r="AQ31" s="294" t="n"/>
      <c r="AR31" s="294" t="n"/>
      <c r="AS31" s="294" t="n"/>
      <c r="AT31" s="294" t="n"/>
      <c r="AU31" s="294" t="n"/>
      <c r="AV31" s="294" t="n"/>
      <c r="AW31" s="294" t="n"/>
      <c r="AX31" s="294" t="n"/>
      <c r="AY31" s="294" t="n"/>
      <c r="AZ31" s="294" t="n"/>
      <c r="BA31" s="294" t="n"/>
      <c r="BB31" s="294" t="n"/>
      <c r="BC31" s="294" t="n"/>
      <c r="BD31" s="294" t="n"/>
      <c r="BE31" s="294" t="n"/>
      <c r="BF31" s="294" t="n"/>
      <c r="BG31" s="294" t="n"/>
      <c r="BH31" s="294" t="n"/>
      <c r="BI31" s="294" t="n"/>
      <c r="BJ31" s="294" t="n"/>
      <c r="BK31" s="294" t="n"/>
      <c r="BL31" s="294" t="n"/>
      <c r="BM31" s="294" t="n"/>
      <c r="BN31" s="294" t="n"/>
      <c r="BO31" s="294" t="n"/>
      <c r="BP31" s="294" t="n"/>
      <c r="BQ31" s="294" t="n"/>
      <c r="BS31" s="294" t="n"/>
      <c r="BT31" s="294" t="n"/>
      <c r="BU31" s="294" t="n"/>
      <c r="BV31" s="294" t="n"/>
      <c r="BW31" s="294" t="n"/>
      <c r="BX31" s="294" t="n"/>
      <c r="BY31" s="294" t="n"/>
      <c r="BZ31" s="294" t="n"/>
      <c r="CA31" s="294" t="n"/>
      <c r="CB31" s="294" t="n"/>
      <c r="CC31" s="294" t="n"/>
      <c r="CD31" s="294" t="n"/>
      <c r="CE31" s="294" t="n"/>
      <c r="CF31" s="294" t="n"/>
      <c r="CG31" s="294" t="n"/>
      <c r="CH31" s="294" t="n"/>
      <c r="CI31" s="294" t="n"/>
      <c r="CJ31" s="294" t="n"/>
      <c r="CK31" s="294" t="n"/>
      <c r="CL31" s="294" t="n"/>
      <c r="CM31" s="294" t="n"/>
      <c r="CN31" s="294" t="n"/>
      <c r="CO31" s="294" t="n"/>
      <c r="CP31" s="294" t="n"/>
      <c r="CQ31" s="294" t="n"/>
      <c r="CR31" s="294" t="n"/>
      <c r="CS31" s="294" t="n"/>
      <c r="CT31" s="294" t="n"/>
      <c r="CU31" s="294" t="n"/>
      <c r="CV31" s="294" t="n"/>
      <c r="CW31" s="294" t="n"/>
    </row>
    <row r="32" ht="15" customFormat="1" customHeight="1" s="315">
      <c r="A32" s="57" t="n"/>
      <c r="B32" s="58" t="n"/>
      <c r="C32" s="58" t="n"/>
      <c r="D32" s="285" t="n"/>
      <c r="E32" s="453" t="n"/>
      <c r="F32" s="453" t="n"/>
      <c r="G32" s="453" t="n"/>
      <c r="H32" s="453" t="n"/>
      <c r="I32" s="453" t="n"/>
      <c r="J32" s="402" t="n"/>
      <c r="K32" s="285" t="n"/>
      <c r="L32" s="285" t="n"/>
      <c r="M32" s="285" t="n"/>
      <c r="N32" s="285" t="n"/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  <c r="X32" s="285" t="n"/>
      <c r="Y32" s="285" t="n"/>
      <c r="Z32" s="285" t="n"/>
      <c r="AA32" s="285" t="n"/>
      <c r="AB32" s="285" t="n"/>
      <c r="AD32" s="285" t="n"/>
      <c r="AE32" s="285" t="n"/>
      <c r="AF32" s="285" t="n"/>
      <c r="AG32" s="285" t="n"/>
      <c r="AH32" s="285" t="n"/>
      <c r="AI32" s="285" t="n"/>
      <c r="AJ32" s="285" t="n"/>
      <c r="AK32" s="285" t="n"/>
      <c r="AL32" s="285" t="n"/>
      <c r="AM32" s="285" t="n"/>
      <c r="AN32" s="285" t="n"/>
      <c r="AO32" s="285" t="n"/>
      <c r="AP32" s="285" t="n"/>
      <c r="AQ32" s="285" t="n"/>
      <c r="AR32" s="285" t="n"/>
      <c r="AS32" s="285" t="n"/>
      <c r="AT32" s="285" t="n"/>
      <c r="AU32" s="285" t="n"/>
      <c r="AV32" s="285" t="n"/>
      <c r="AW32" s="285" t="n"/>
      <c r="AX32" s="285" t="n"/>
      <c r="AY32" s="285" t="n"/>
      <c r="AZ32" s="285" t="n"/>
      <c r="BA32" s="285" t="n"/>
      <c r="BB32" s="285" t="n"/>
      <c r="BC32" s="285" t="n"/>
      <c r="BD32" s="285" t="n"/>
      <c r="BE32" s="285" t="n"/>
      <c r="BF32" s="285" t="n"/>
      <c r="BG32" s="285" t="n"/>
      <c r="BH32" s="285" t="n"/>
      <c r="BI32" s="285" t="n"/>
      <c r="BJ32" s="285" t="n"/>
      <c r="BK32" s="285" t="n"/>
      <c r="BL32" s="285" t="n"/>
      <c r="BM32" s="285" t="n"/>
      <c r="BN32" s="285" t="n"/>
      <c r="BO32" s="285" t="n"/>
      <c r="BP32" s="285" t="n"/>
      <c r="BQ32" s="285" t="n"/>
      <c r="BS32" s="285" t="n"/>
      <c r="BT32" s="285" t="n"/>
      <c r="BU32" s="285" t="n"/>
      <c r="BV32" s="285" t="n"/>
      <c r="BW32" s="285" t="n"/>
      <c r="BX32" s="285" t="n"/>
      <c r="BY32" s="285" t="n"/>
      <c r="BZ32" s="285" t="n"/>
      <c r="CA32" s="285" t="n"/>
      <c r="CB32" s="285" t="n"/>
      <c r="CC32" s="285" t="n"/>
      <c r="CD32" s="285" t="n"/>
      <c r="CE32" s="285" t="n"/>
      <c r="CF32" s="285" t="n"/>
      <c r="CG32" s="285" t="n"/>
      <c r="CH32" s="285" t="n"/>
      <c r="CI32" s="285" t="n"/>
      <c r="CJ32" s="285" t="n"/>
      <c r="CK32" s="285" t="n"/>
      <c r="CL32" s="285" t="n"/>
      <c r="CM32" s="285" t="n"/>
      <c r="CN32" s="285" t="n"/>
      <c r="CO32" s="285" t="n"/>
      <c r="CP32" s="285" t="n"/>
      <c r="CQ32" s="285" t="n"/>
      <c r="CR32" s="285" t="n"/>
      <c r="CS32" s="285" t="n"/>
      <c r="CT32" s="285" t="n"/>
      <c r="CU32" s="285" t="n"/>
      <c r="CV32" s="285" t="n"/>
      <c r="CW32" s="285" t="n"/>
    </row>
    <row r="33" ht="15" customFormat="1" customHeight="1" s="315">
      <c r="A33" s="57" t="n"/>
      <c r="B33" s="58" t="n"/>
      <c r="C33" s="58" t="n"/>
      <c r="D33" s="285" t="n"/>
      <c r="E33" s="453" t="n"/>
      <c r="F33" s="453" t="n"/>
      <c r="G33" s="453" t="n"/>
      <c r="H33" s="453" t="n"/>
      <c r="I33" s="453" t="n"/>
      <c r="J33" s="402" t="n"/>
      <c r="K33" s="285" t="n"/>
      <c r="L33" s="285" t="n"/>
      <c r="M33" s="285" t="n"/>
      <c r="N33" s="285" t="n"/>
      <c r="O33" s="285" t="n"/>
      <c r="P33" s="285" t="n"/>
      <c r="Q33" s="285" t="n"/>
      <c r="R33" s="285" t="n"/>
      <c r="S33" s="285" t="n"/>
      <c r="T33" s="285" t="n"/>
      <c r="U33" s="285" t="n"/>
      <c r="V33" s="285" t="n"/>
      <c r="W33" s="285" t="n"/>
      <c r="X33" s="285" t="n"/>
      <c r="Y33" s="285" t="n"/>
      <c r="Z33" s="285" t="n"/>
      <c r="AA33" s="285" t="n"/>
      <c r="AB33" s="285" t="n"/>
      <c r="AD33" s="285" t="n"/>
      <c r="AE33" s="285" t="n"/>
      <c r="AF33" s="285" t="n"/>
      <c r="AG33" s="285" t="n"/>
      <c r="AH33" s="285" t="n"/>
      <c r="AI33" s="285" t="n"/>
      <c r="AJ33" s="285" t="n"/>
      <c r="AK33" s="285" t="n"/>
      <c r="AL33" s="285" t="n"/>
      <c r="AM33" s="285" t="n"/>
      <c r="AN33" s="285" t="n"/>
      <c r="AO33" s="285" t="n"/>
      <c r="AP33" s="285" t="n"/>
      <c r="AQ33" s="285" t="n"/>
      <c r="AR33" s="285" t="n"/>
      <c r="AS33" s="285" t="n"/>
      <c r="AT33" s="285" t="n"/>
      <c r="AU33" s="285" t="n"/>
      <c r="AV33" s="285" t="n"/>
      <c r="AW33" s="285" t="n"/>
      <c r="AX33" s="285" t="n"/>
      <c r="AY33" s="285" t="n"/>
      <c r="AZ33" s="285" t="n"/>
      <c r="BA33" s="285" t="n"/>
      <c r="BB33" s="285" t="n"/>
      <c r="BC33" s="285" t="n"/>
      <c r="BD33" s="285" t="n"/>
      <c r="BE33" s="285" t="n"/>
      <c r="BF33" s="285" t="n"/>
      <c r="BG33" s="285" t="n"/>
      <c r="BH33" s="285" t="n"/>
      <c r="BI33" s="285" t="n"/>
      <c r="BJ33" s="285" t="n"/>
      <c r="BK33" s="285" t="n"/>
      <c r="BL33" s="285" t="n"/>
      <c r="BM33" s="285" t="n"/>
      <c r="BN33" s="285" t="n"/>
      <c r="BO33" s="285" t="n"/>
      <c r="BP33" s="285" t="n"/>
      <c r="BQ33" s="285" t="n"/>
      <c r="BS33" s="285" t="n"/>
      <c r="BT33" s="285" t="n"/>
      <c r="BU33" s="285" t="n"/>
      <c r="BV33" s="285" t="n"/>
      <c r="BW33" s="285" t="n"/>
      <c r="BX33" s="285" t="n"/>
      <c r="BY33" s="285" t="n"/>
      <c r="BZ33" s="285" t="n"/>
      <c r="CA33" s="285" t="n"/>
      <c r="CB33" s="285" t="n"/>
      <c r="CC33" s="285" t="n"/>
      <c r="CD33" s="285" t="n"/>
      <c r="CE33" s="285" t="n"/>
      <c r="CF33" s="285" t="n"/>
      <c r="CG33" s="285" t="n"/>
      <c r="CH33" s="285" t="n"/>
      <c r="CI33" s="285" t="n"/>
      <c r="CJ33" s="285" t="n"/>
      <c r="CK33" s="285" t="n"/>
      <c r="CL33" s="285" t="n"/>
      <c r="CM33" s="285" t="n"/>
      <c r="CN33" s="285" t="n"/>
      <c r="CO33" s="285" t="n"/>
      <c r="CP33" s="285" t="n"/>
      <c r="CQ33" s="285" t="n"/>
      <c r="CR33" s="285" t="n"/>
      <c r="CS33" s="285" t="n"/>
      <c r="CT33" s="285" t="n"/>
      <c r="CU33" s="285" t="n"/>
      <c r="CV33" s="285" t="n"/>
      <c r="CW33" s="285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402" t="n"/>
      <c r="H34" s="402" t="n"/>
      <c r="I34" s="402" t="n"/>
      <c r="J34" s="451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A35" s="36" t="n"/>
      <c r="B35" s="451" t="n"/>
      <c r="C35" s="19" t="n"/>
      <c r="D35" s="283" t="n"/>
      <c r="E35" s="397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19" t="n"/>
      <c r="D36" s="283" t="n"/>
      <c r="E36" s="397" t="n"/>
      <c r="F36" s="397" t="n"/>
      <c r="G36" s="402" t="n"/>
      <c r="H36" s="402" t="n"/>
      <c r="I36" s="402" t="n"/>
      <c r="J36" s="451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B37" s="451" t="n"/>
      <c r="C37" s="37" t="n"/>
      <c r="D37" s="283" t="n"/>
      <c r="E37" s="402" t="n"/>
      <c r="F37" s="402" t="n"/>
      <c r="G37" s="402" t="n"/>
      <c r="H37" s="402" t="n"/>
      <c r="I37" s="402" t="n"/>
      <c r="J37" s="451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 ht="10.15" customFormat="1" customHeight="1" s="315">
      <c r="B38" s="451" t="n"/>
      <c r="C38" s="19" t="n"/>
      <c r="D38" s="283" t="n"/>
      <c r="E38" s="446" t="n"/>
      <c r="F38" s="446" t="n"/>
      <c r="G38" s="23" t="n"/>
      <c r="H38" s="23" t="n"/>
      <c r="I38" s="23" t="n"/>
      <c r="J38" s="402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R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  <c r="CW38" s="283" t="n"/>
    </row>
    <row r="39">
      <c r="G39" s="479" t="n"/>
      <c r="H39" s="479" t="n"/>
      <c r="I39" s="479" t="n"/>
    </row>
    <row r="41">
      <c r="E41" s="454" t="n"/>
      <c r="F41" s="454" t="n"/>
      <c r="G41" s="454" t="n"/>
      <c r="H41" s="454" t="n"/>
      <c r="I41" s="454" t="n"/>
    </row>
    <row r="42">
      <c r="E42" s="454" t="n"/>
      <c r="F42" s="454" t="n"/>
      <c r="G42" s="454" t="n"/>
      <c r="H42" s="454" t="n"/>
      <c r="I42" s="454" t="n"/>
    </row>
    <row r="51">
      <c r="E51" s="454" t="n"/>
      <c r="F51" s="454" t="n"/>
      <c r="G51" s="454" t="n"/>
      <c r="H51" s="454" t="n"/>
      <c r="I51" s="454" t="n"/>
    </row>
    <row r="52">
      <c r="E52" s="454" t="n"/>
      <c r="F52" s="454" t="n"/>
      <c r="G52" s="454" t="n"/>
      <c r="H52" s="454" t="n"/>
      <c r="I52" s="454" t="n"/>
    </row>
    <row r="61">
      <c r="E61" s="454" t="n"/>
      <c r="F61" s="454" t="n"/>
      <c r="G61" s="454" t="n"/>
      <c r="H61" s="454" t="n"/>
      <c r="I61" s="454" t="n"/>
    </row>
    <row r="62">
      <c r="E62" s="454" t="n"/>
      <c r="F62" s="454" t="n"/>
      <c r="G62" s="454" t="n"/>
      <c r="H62" s="454" t="n"/>
      <c r="I62" s="454" t="n"/>
    </row>
    <row r="71">
      <c r="E71" s="454" t="n"/>
      <c r="F71" s="454" t="n"/>
      <c r="G71" s="454" t="n"/>
      <c r="H71" s="454" t="n"/>
      <c r="I71" s="454" t="n"/>
    </row>
    <row r="72">
      <c r="E72" s="454" t="n"/>
      <c r="F72" s="454" t="n"/>
      <c r="G72" s="454" t="n"/>
      <c r="H72" s="454" t="n"/>
      <c r="I72" s="454" t="n"/>
    </row>
    <row r="81">
      <c r="E81" s="454" t="n"/>
      <c r="F81" s="454" t="n"/>
      <c r="G81" s="454" t="n"/>
      <c r="H81" s="454" t="n"/>
      <c r="I81" s="454" t="n"/>
    </row>
    <row r="82">
      <c r="E82" s="454" t="n"/>
      <c r="F82" s="454" t="n"/>
      <c r="G82" s="454" t="n"/>
      <c r="H82" s="454" t="n"/>
      <c r="I82" s="454" t="n"/>
    </row>
    <row r="91">
      <c r="E91" s="454" t="n"/>
      <c r="F91" s="454" t="n"/>
      <c r="G91" s="454" t="n"/>
      <c r="H91" s="454" t="n"/>
      <c r="I91" s="454" t="n"/>
    </row>
    <row r="92">
      <c r="E92" s="454" t="n"/>
      <c r="F92" s="454" t="n"/>
      <c r="G92" s="454" t="n"/>
      <c r="H92" s="454" t="n"/>
      <c r="I92" s="454" t="n"/>
    </row>
    <row r="101">
      <c r="E101" s="454" t="n"/>
      <c r="F101" s="454" t="n"/>
      <c r="G101" s="454" t="n"/>
      <c r="H101" s="454" t="n"/>
      <c r="I101" s="454" t="n"/>
    </row>
    <row r="102">
      <c r="E102" s="454" t="n"/>
      <c r="F102" s="454" t="n"/>
      <c r="G102" s="454" t="n"/>
      <c r="H102" s="454" t="n"/>
      <c r="I102" s="454" t="n"/>
    </row>
    <row r="111">
      <c r="E111" s="454" t="n"/>
      <c r="F111" s="454" t="n"/>
      <c r="G111" s="454" t="n"/>
      <c r="H111" s="454" t="n"/>
      <c r="I111" s="454" t="n"/>
    </row>
    <row r="112">
      <c r="E112" s="454" t="n"/>
      <c r="F112" s="454" t="n"/>
      <c r="G112" s="454" t="n"/>
      <c r="H112" s="454" t="n"/>
      <c r="I112" s="454" t="n"/>
    </row>
    <row r="121">
      <c r="E121" s="454" t="n"/>
      <c r="F121" s="454" t="n"/>
      <c r="G121" s="454" t="n"/>
      <c r="H121" s="454" t="n"/>
      <c r="I121" s="454" t="n"/>
    </row>
    <row r="122">
      <c r="E122" s="454" t="n"/>
      <c r="F122" s="454" t="n"/>
      <c r="G122" s="454" t="n"/>
      <c r="H122" s="454" t="n"/>
      <c r="I122" s="454" t="n"/>
    </row>
    <row r="131">
      <c r="E131" s="454" t="n"/>
      <c r="F131" s="454" t="n"/>
      <c r="G131" s="454" t="n"/>
      <c r="H131" s="454" t="n"/>
      <c r="I131" s="454" t="n"/>
    </row>
    <row r="132">
      <c r="E132" s="454" t="n"/>
      <c r="F132" s="454" t="n"/>
      <c r="G132" s="454" t="n"/>
      <c r="H132" s="454" t="n"/>
      <c r="I132" s="454" t="n"/>
    </row>
    <row r="141">
      <c r="E141" s="454" t="n"/>
      <c r="F141" s="454" t="n"/>
      <c r="G141" s="454" t="n"/>
      <c r="H141" s="454" t="n"/>
      <c r="I141" s="454" t="n"/>
    </row>
    <row r="142">
      <c r="E142" s="454" t="n"/>
      <c r="F142" s="454" t="n"/>
      <c r="G142" s="454" t="n"/>
      <c r="H142" s="454" t="n"/>
      <c r="I142" s="454" t="n"/>
    </row>
    <row r="151">
      <c r="E151" s="454" t="n"/>
      <c r="F151" s="454" t="n"/>
      <c r="G151" s="454" t="n"/>
      <c r="H151" s="454" t="n"/>
      <c r="I151" s="454" t="n"/>
    </row>
    <row r="152">
      <c r="E152" s="454" t="n"/>
      <c r="F152" s="454" t="n"/>
      <c r="G152" s="454" t="n"/>
      <c r="H152" s="454" t="n"/>
      <c r="I152" s="454" t="n"/>
    </row>
    <row r="161">
      <c r="E161" s="454" t="n"/>
      <c r="F161" s="454" t="n"/>
      <c r="G161" s="454" t="n"/>
      <c r="H161" s="454" t="n"/>
      <c r="I161" s="454" t="n"/>
    </row>
    <row r="162">
      <c r="E162" s="454" t="n"/>
      <c r="F162" s="454" t="n"/>
      <c r="G162" s="454" t="n"/>
      <c r="H162" s="454" t="n"/>
      <c r="I162" s="454" t="n"/>
    </row>
    <row r="187">
      <c r="E187" s="454" t="n"/>
      <c r="F187" s="454" t="n"/>
      <c r="G187" s="454" t="n"/>
      <c r="H187" s="454" t="n"/>
      <c r="I187" s="454" t="n"/>
    </row>
    <row r="188">
      <c r="E188" s="454" t="n"/>
      <c r="F188" s="454" t="n"/>
      <c r="G188" s="454" t="n"/>
      <c r="H188" s="454" t="n"/>
      <c r="I188" s="454" t="n"/>
    </row>
    <row r="189">
      <c r="E189" s="454" t="n"/>
      <c r="F189" s="454" t="n"/>
      <c r="G189" s="454" t="n"/>
      <c r="H189" s="454" t="n"/>
      <c r="I189" s="454" t="n"/>
    </row>
    <row r="190">
      <c r="E190" s="454" t="n"/>
      <c r="F190" s="454" t="n"/>
      <c r="G190" s="454" t="n"/>
      <c r="H190" s="454" t="n"/>
      <c r="I190" s="454" t="n"/>
    </row>
    <row r="191">
      <c r="E191" s="454" t="n"/>
      <c r="F191" s="454" t="n"/>
      <c r="G191" s="454" t="n"/>
      <c r="H191" s="454" t="n"/>
      <c r="I191" s="454" t="n"/>
    </row>
    <row r="192">
      <c r="E192" s="454" t="n"/>
      <c r="F192" s="454" t="n"/>
      <c r="G192" s="454" t="n"/>
      <c r="H192" s="454" t="n"/>
      <c r="I192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&amp;C&amp;"Garamond,Bold"PAMPA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1" min="0" max="6" man="1"/>
  </rowBreaks>
</worksheet>
</file>

<file path=xl/worksheets/sheet7.xml><?xml version="1.0" encoding="utf-8"?>
<worksheet xmlns="http://schemas.openxmlformats.org/spreadsheetml/2006/main">
  <sheetPr codeName="Sheet6">
    <tabColor rgb="FFFF0000"/>
    <outlinePr summaryBelow="1" summaryRight="1"/>
    <pageSetUpPr/>
  </sheetPr>
  <dimension ref="A1:CW197"/>
  <sheetViews>
    <sheetView view="pageBreakPreview" topLeftCell="BR1" zoomScaleNormal="70" zoomScaleSheetLayoutView="100" workbookViewId="0">
      <selection activeCell="CW3" sqref="CW3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12.625" customWidth="1" style="292" min="9" max="9"/>
    <col hidden="1" width="10.375" customWidth="1" style="9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4"/>
    <col width="7.25" customWidth="1" style="294" min="75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Roxborough Memorial Hospital - Client ID H3325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172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+[2]Roxborough!E3</f>
        <v/>
      </c>
      <c r="J3" s="397">
        <f>+[2]Roxborough!G3</f>
        <v/>
      </c>
      <c r="K3" s="244" t="n">
        <v>185</v>
      </c>
      <c r="L3" s="244" t="n">
        <v>189</v>
      </c>
      <c r="M3" s="244" t="n">
        <v>188</v>
      </c>
      <c r="N3" s="244" t="n">
        <v>188</v>
      </c>
      <c r="O3" s="244" t="n">
        <v>192</v>
      </c>
      <c r="P3" s="244" t="n">
        <v>194</v>
      </c>
      <c r="Q3" s="244" t="n">
        <v>195</v>
      </c>
      <c r="R3" s="244" t="n">
        <v>197</v>
      </c>
      <c r="S3" s="244" t="n">
        <v>195</v>
      </c>
      <c r="T3" s="244" t="n">
        <v>190</v>
      </c>
      <c r="U3" s="244" t="n">
        <v>188</v>
      </c>
      <c r="V3" s="244" t="n">
        <v>189</v>
      </c>
      <c r="W3" s="244" t="n">
        <v>198</v>
      </c>
      <c r="X3" s="244" t="n">
        <v>197</v>
      </c>
      <c r="Y3" s="244" t="n">
        <v>197</v>
      </c>
      <c r="Z3" s="244" t="n">
        <v>199</v>
      </c>
      <c r="AA3" s="244" t="n">
        <v>201</v>
      </c>
      <c r="AB3" s="244" t="n">
        <v>197</v>
      </c>
      <c r="AC3" s="244" t="n">
        <v>193</v>
      </c>
      <c r="AD3" s="244" t="n">
        <v>196</v>
      </c>
      <c r="AE3" s="244" t="n">
        <v>190</v>
      </c>
      <c r="AF3" s="244" t="n">
        <v>191</v>
      </c>
      <c r="AG3" s="244" t="n">
        <v>191</v>
      </c>
      <c r="AH3" s="244" t="n">
        <v>191</v>
      </c>
      <c r="AI3" s="244" t="n">
        <v>195</v>
      </c>
      <c r="AJ3" s="244" t="n">
        <v>198</v>
      </c>
      <c r="AK3" s="244" t="n">
        <v>195</v>
      </c>
      <c r="AL3" s="244" t="n">
        <v>197</v>
      </c>
      <c r="AM3" s="244" t="n">
        <v>203</v>
      </c>
      <c r="AN3" s="244" t="n">
        <v>197</v>
      </c>
      <c r="AO3" s="244" t="n">
        <v>198</v>
      </c>
      <c r="AP3" s="244" t="n">
        <v>182</v>
      </c>
      <c r="AQ3" s="244" t="n">
        <v>188</v>
      </c>
      <c r="AR3" s="244" t="n">
        <v>184</v>
      </c>
      <c r="AS3" s="244" t="n">
        <v>183</v>
      </c>
      <c r="AT3" s="244" t="n">
        <v>185</v>
      </c>
      <c r="AU3" s="244" t="n">
        <v>192</v>
      </c>
      <c r="AV3" s="244" t="n">
        <v>193</v>
      </c>
      <c r="AW3" s="244" t="n">
        <v>191</v>
      </c>
      <c r="AX3" s="244" t="n">
        <v>190</v>
      </c>
      <c r="AY3" s="244" t="n">
        <v>188</v>
      </c>
      <c r="AZ3" s="244" t="n">
        <v>186</v>
      </c>
      <c r="BA3" s="244" t="n">
        <v>184</v>
      </c>
      <c r="BB3" s="244" t="n">
        <v>181</v>
      </c>
      <c r="BC3" s="244" t="n">
        <v>177</v>
      </c>
      <c r="BD3" s="244" t="n">
        <v>179</v>
      </c>
      <c r="BE3" s="244" t="n">
        <v>176</v>
      </c>
      <c r="BF3" s="244" t="n">
        <v>176</v>
      </c>
      <c r="BG3" s="244" t="n">
        <v>181</v>
      </c>
      <c r="BH3" s="244" t="n">
        <v>179</v>
      </c>
      <c r="BI3" s="244" t="n">
        <v>175</v>
      </c>
      <c r="BJ3" s="244" t="n">
        <v>176</v>
      </c>
      <c r="BK3" s="244" t="n">
        <v>169</v>
      </c>
      <c r="BL3" s="244" t="n">
        <v>168</v>
      </c>
      <c r="BM3" s="244" t="n">
        <v>163</v>
      </c>
      <c r="BN3" s="244" t="n">
        <v>161</v>
      </c>
      <c r="BO3" s="244" t="n">
        <v>153</v>
      </c>
      <c r="BP3" s="244" t="n">
        <v>151</v>
      </c>
      <c r="BQ3" s="244" t="n">
        <v>150</v>
      </c>
      <c r="BR3" s="244" t="n">
        <v>154</v>
      </c>
      <c r="BS3" s="244" t="n">
        <v>159</v>
      </c>
      <c r="BT3" s="244" t="n">
        <v>159</v>
      </c>
      <c r="BU3" s="244" t="n">
        <v>160</v>
      </c>
      <c r="BV3" s="244" t="n">
        <v>155</v>
      </c>
      <c r="BW3" s="244" t="n">
        <v>162</v>
      </c>
      <c r="BX3" s="244" t="n">
        <v>161</v>
      </c>
      <c r="BY3" s="244" t="n">
        <v>163</v>
      </c>
      <c r="BZ3" s="244" t="n">
        <v>168</v>
      </c>
      <c r="CA3" s="244" t="n">
        <v>163</v>
      </c>
      <c r="CB3" s="244" t="n">
        <v>160</v>
      </c>
      <c r="CC3" s="244" t="n">
        <v>159</v>
      </c>
      <c r="CD3" s="244" t="n">
        <v>158</v>
      </c>
      <c r="CE3" s="244" t="n">
        <v>168</v>
      </c>
      <c r="CF3" s="244" t="n">
        <v>164</v>
      </c>
      <c r="CG3" s="244" t="n">
        <v>164</v>
      </c>
      <c r="CH3" s="244" t="n">
        <v>164</v>
      </c>
      <c r="CI3" s="244" t="n">
        <v>157</v>
      </c>
      <c r="CJ3" s="244" t="n">
        <v>155</v>
      </c>
      <c r="CK3" s="244" t="n">
        <v>152</v>
      </c>
      <c r="CL3" s="244" t="n">
        <v>155</v>
      </c>
      <c r="CM3" s="244" t="n">
        <v>153</v>
      </c>
      <c r="CN3" s="244" t="n">
        <v>155</v>
      </c>
      <c r="CO3" s="244" t="n">
        <v>160</v>
      </c>
      <c r="CP3" s="244" t="n">
        <v>162</v>
      </c>
      <c r="CQ3" s="244" t="n">
        <v>169</v>
      </c>
      <c r="CR3" s="244" t="n">
        <v>168</v>
      </c>
      <c r="CS3" s="244" t="n">
        <v>164</v>
      </c>
      <c r="CT3" s="244" t="n">
        <v>166</v>
      </c>
      <c r="CU3" s="244" t="n">
        <v>167</v>
      </c>
      <c r="CV3" s="244" t="n">
        <v>164</v>
      </c>
      <c r="CW3" s="244" t="n">
        <v>166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16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+[2]Roxborough!E4</f>
        <v/>
      </c>
      <c r="J4" s="397">
        <f>+[2]Roxborough!G4</f>
        <v/>
      </c>
      <c r="K4" s="244" t="n">
        <v>29</v>
      </c>
      <c r="L4" s="244" t="n">
        <v>27</v>
      </c>
      <c r="M4" s="244" t="n">
        <v>27</v>
      </c>
      <c r="N4" s="244" t="n">
        <v>27</v>
      </c>
      <c r="O4" s="244" t="n">
        <v>28</v>
      </c>
      <c r="P4" s="244" t="n">
        <v>28</v>
      </c>
      <c r="Q4" s="244" t="n">
        <v>27</v>
      </c>
      <c r="R4" s="244" t="n">
        <v>24</v>
      </c>
      <c r="S4" s="244" t="n">
        <v>25</v>
      </c>
      <c r="T4" s="244" t="n">
        <v>23</v>
      </c>
      <c r="U4" s="244" t="n">
        <v>22</v>
      </c>
      <c r="V4" s="244" t="n">
        <v>21</v>
      </c>
      <c r="W4" s="244" t="n">
        <v>21</v>
      </c>
      <c r="X4" s="244" t="n">
        <v>22</v>
      </c>
      <c r="Y4" s="244" t="n">
        <v>22</v>
      </c>
      <c r="Z4" s="244" t="n">
        <v>22</v>
      </c>
      <c r="AA4" s="244" t="n">
        <v>24</v>
      </c>
      <c r="AB4" s="244" t="n">
        <v>25</v>
      </c>
      <c r="AC4" s="244" t="n">
        <v>24</v>
      </c>
      <c r="AD4" s="244" t="n">
        <v>24</v>
      </c>
      <c r="AE4" s="244" t="n">
        <v>25</v>
      </c>
      <c r="AF4" s="244" t="n">
        <v>25</v>
      </c>
      <c r="AG4" s="244" t="n">
        <v>25</v>
      </c>
      <c r="AH4" s="244" t="n">
        <v>25</v>
      </c>
      <c r="AI4" s="244" t="n">
        <v>26</v>
      </c>
      <c r="AJ4" s="244" t="n">
        <v>25</v>
      </c>
      <c r="AK4" s="244" t="n">
        <v>26</v>
      </c>
      <c r="AL4" s="244" t="n">
        <v>25</v>
      </c>
      <c r="AM4" s="244" t="n">
        <v>25</v>
      </c>
      <c r="AN4" s="244" t="n">
        <v>24</v>
      </c>
      <c r="AO4" s="244" t="n">
        <v>25</v>
      </c>
      <c r="AP4" s="244" t="n">
        <v>26</v>
      </c>
      <c r="AQ4" s="244" t="n">
        <v>26</v>
      </c>
      <c r="AR4" s="244" t="n">
        <v>26</v>
      </c>
      <c r="AS4" s="244" t="n">
        <v>25</v>
      </c>
      <c r="AT4" s="244" t="n">
        <v>24</v>
      </c>
      <c r="AU4" s="244" t="n">
        <v>23</v>
      </c>
      <c r="AV4" s="244" t="n">
        <v>25</v>
      </c>
      <c r="AW4" s="244" t="n">
        <v>27</v>
      </c>
      <c r="AX4" s="244" t="n">
        <v>25</v>
      </c>
      <c r="AY4" s="244" t="n">
        <v>25</v>
      </c>
      <c r="AZ4" s="244" t="n">
        <v>24</v>
      </c>
      <c r="BA4" s="244" t="n">
        <v>23</v>
      </c>
      <c r="BB4" s="244" t="n">
        <v>24</v>
      </c>
      <c r="BC4" s="244" t="n">
        <v>24</v>
      </c>
      <c r="BD4" s="244" t="n">
        <v>24</v>
      </c>
      <c r="BE4" s="244" t="n">
        <v>23</v>
      </c>
      <c r="BF4" s="244" t="n">
        <v>23</v>
      </c>
      <c r="BG4" s="244" t="n">
        <v>20</v>
      </c>
      <c r="BH4" s="244" t="n">
        <v>19</v>
      </c>
      <c r="BI4" s="244" t="n">
        <v>20</v>
      </c>
      <c r="BJ4" s="244" t="n">
        <v>20</v>
      </c>
      <c r="BK4" s="244" t="n">
        <v>19</v>
      </c>
      <c r="BL4" s="244" t="n">
        <v>19</v>
      </c>
      <c r="BM4" s="244" t="n">
        <v>19</v>
      </c>
      <c r="BN4" s="244" t="n">
        <v>17</v>
      </c>
      <c r="BO4" s="244" t="n">
        <v>19</v>
      </c>
      <c r="BP4" s="244" t="n">
        <v>18</v>
      </c>
      <c r="BQ4" s="244" t="n">
        <v>18</v>
      </c>
      <c r="BR4" s="244" t="n">
        <v>18</v>
      </c>
      <c r="BS4" s="244" t="n">
        <v>17</v>
      </c>
      <c r="BT4" s="244" t="n">
        <v>18</v>
      </c>
      <c r="BU4" s="244" t="n">
        <v>16</v>
      </c>
      <c r="BV4" s="244" t="n">
        <v>18</v>
      </c>
      <c r="BW4" s="244" t="n">
        <v>16</v>
      </c>
      <c r="BX4" s="244" t="n">
        <v>15</v>
      </c>
      <c r="BY4" s="244" t="n">
        <v>14</v>
      </c>
      <c r="BZ4" s="244" t="n">
        <v>15</v>
      </c>
      <c r="CA4" s="244" t="n">
        <v>15</v>
      </c>
      <c r="CB4" s="244" t="n">
        <v>15</v>
      </c>
      <c r="CC4" s="244" t="n">
        <v>14</v>
      </c>
      <c r="CD4" s="244" t="n">
        <v>13</v>
      </c>
      <c r="CE4" s="244" t="n">
        <v>12</v>
      </c>
      <c r="CF4" s="244" t="n">
        <v>12</v>
      </c>
      <c r="CG4" s="244" t="n">
        <v>12</v>
      </c>
      <c r="CH4" s="244" t="n">
        <v>12</v>
      </c>
      <c r="CI4" s="244" t="n">
        <v>12</v>
      </c>
      <c r="CJ4" s="244" t="n">
        <v>12</v>
      </c>
      <c r="CK4" s="244" t="n">
        <v>12</v>
      </c>
      <c r="CL4" s="244" t="n">
        <v>12</v>
      </c>
      <c r="CM4" s="244" t="n">
        <v>12</v>
      </c>
      <c r="CN4" s="244" t="n">
        <v>11</v>
      </c>
      <c r="CO4" s="244" t="n">
        <v>12</v>
      </c>
      <c r="CP4" s="244" t="n">
        <v>13</v>
      </c>
      <c r="CQ4" s="244" t="n">
        <v>12</v>
      </c>
      <c r="CR4" s="244" t="n">
        <v>13</v>
      </c>
      <c r="CS4" s="244" t="n">
        <v>13</v>
      </c>
      <c r="CT4" s="244" t="n">
        <v>14</v>
      </c>
      <c r="CU4" s="244" t="n">
        <v>14</v>
      </c>
      <c r="CV4" s="244" t="n">
        <v>15</v>
      </c>
      <c r="CW4" s="244" t="n">
        <v>16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33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+[2]Roxborough!E5</f>
        <v/>
      </c>
      <c r="J5" s="397">
        <f>+[2]Roxborough!G5</f>
        <v/>
      </c>
      <c r="K5" s="244" t="n">
        <v>57</v>
      </c>
      <c r="L5" s="244" t="n">
        <v>60</v>
      </c>
      <c r="M5" s="244" t="n">
        <v>60</v>
      </c>
      <c r="N5" s="244" t="n">
        <v>60</v>
      </c>
      <c r="O5" s="244" t="n">
        <v>60</v>
      </c>
      <c r="P5" s="244" t="n">
        <v>57</v>
      </c>
      <c r="Q5" s="244" t="n">
        <v>57</v>
      </c>
      <c r="R5" s="244" t="n">
        <v>55</v>
      </c>
      <c r="S5" s="244" t="n">
        <v>57</v>
      </c>
      <c r="T5" s="244" t="n">
        <v>57</v>
      </c>
      <c r="U5" s="244" t="n">
        <v>58</v>
      </c>
      <c r="V5" s="244" t="n">
        <v>56</v>
      </c>
      <c r="W5" s="244" t="n">
        <v>53</v>
      </c>
      <c r="X5" s="244" t="n">
        <v>53</v>
      </c>
      <c r="Y5" s="244" t="n">
        <v>53</v>
      </c>
      <c r="Z5" s="244" t="n">
        <v>54</v>
      </c>
      <c r="AA5" s="244" t="n">
        <v>55</v>
      </c>
      <c r="AB5" s="244" t="n">
        <v>55</v>
      </c>
      <c r="AC5" s="244" t="n">
        <v>56</v>
      </c>
      <c r="AD5" s="244" t="n">
        <v>55</v>
      </c>
      <c r="AE5" s="244" t="n">
        <v>55</v>
      </c>
      <c r="AF5" s="244" t="n">
        <v>56</v>
      </c>
      <c r="AG5" s="244" t="n">
        <v>57</v>
      </c>
      <c r="AH5" s="244" t="n">
        <v>57</v>
      </c>
      <c r="AI5" s="244" t="n">
        <v>56</v>
      </c>
      <c r="AJ5" s="244" t="n">
        <v>52</v>
      </c>
      <c r="AK5" s="244" t="n">
        <v>50</v>
      </c>
      <c r="AL5" s="244" t="n">
        <v>49</v>
      </c>
      <c r="AM5" s="244" t="n">
        <v>48</v>
      </c>
      <c r="AN5" s="244" t="n">
        <v>48</v>
      </c>
      <c r="AO5" s="244" t="n">
        <v>48</v>
      </c>
      <c r="AP5" s="244" t="n">
        <v>46</v>
      </c>
      <c r="AQ5" s="244" t="n">
        <v>47</v>
      </c>
      <c r="AR5" s="244" t="n">
        <v>47</v>
      </c>
      <c r="AS5" s="244" t="n">
        <v>42</v>
      </c>
      <c r="AT5" s="244" t="n">
        <v>44</v>
      </c>
      <c r="AU5" s="244" t="n">
        <v>47</v>
      </c>
      <c r="AV5" s="244" t="n">
        <v>45</v>
      </c>
      <c r="AW5" s="244" t="n">
        <v>45</v>
      </c>
      <c r="AX5" s="244" t="n">
        <v>44</v>
      </c>
      <c r="AY5" s="244" t="n">
        <v>43</v>
      </c>
      <c r="AZ5" s="244" t="n">
        <v>41</v>
      </c>
      <c r="BA5" s="244" t="n">
        <v>41</v>
      </c>
      <c r="BB5" s="244" t="n">
        <v>41</v>
      </c>
      <c r="BC5" s="244" t="n">
        <v>39</v>
      </c>
      <c r="BD5" s="244" t="n">
        <v>37</v>
      </c>
      <c r="BE5" s="244" t="n">
        <v>34</v>
      </c>
      <c r="BF5" s="244" t="n">
        <v>35</v>
      </c>
      <c r="BG5" s="244" t="n">
        <v>34</v>
      </c>
      <c r="BH5" s="244" t="n">
        <v>35</v>
      </c>
      <c r="BI5" s="244" t="n">
        <v>33</v>
      </c>
      <c r="BJ5" s="244" t="n">
        <v>33</v>
      </c>
      <c r="BK5" s="244" t="n">
        <v>31</v>
      </c>
      <c r="BL5" s="244" t="n">
        <v>31</v>
      </c>
      <c r="BM5" s="244" t="n">
        <v>32</v>
      </c>
      <c r="BN5" s="244" t="n">
        <v>35</v>
      </c>
      <c r="BO5" s="244" t="n">
        <v>38</v>
      </c>
      <c r="BP5" s="244" t="n">
        <v>37</v>
      </c>
      <c r="BQ5" s="244" t="n">
        <v>36</v>
      </c>
      <c r="BR5" s="244" t="n">
        <v>35</v>
      </c>
      <c r="BS5" s="244" t="n">
        <v>30</v>
      </c>
      <c r="BT5" s="244" t="n">
        <v>30</v>
      </c>
      <c r="BU5" s="244" t="n">
        <v>33</v>
      </c>
      <c r="BV5" s="244" t="n">
        <v>30</v>
      </c>
      <c r="BW5" s="244" t="n">
        <v>32</v>
      </c>
      <c r="BX5" s="244" t="n">
        <v>33</v>
      </c>
      <c r="BY5" s="244" t="n">
        <v>31</v>
      </c>
      <c r="BZ5" s="244" t="n">
        <v>30</v>
      </c>
      <c r="CA5" s="244" t="n">
        <v>27</v>
      </c>
      <c r="CB5" s="244" t="n">
        <v>28</v>
      </c>
      <c r="CC5" s="244" t="n">
        <v>28</v>
      </c>
      <c r="CD5" s="244" t="n">
        <v>29</v>
      </c>
      <c r="CE5" s="244" t="n">
        <v>31</v>
      </c>
      <c r="CF5" s="244" t="n">
        <v>30</v>
      </c>
      <c r="CG5" s="244" t="n">
        <v>29</v>
      </c>
      <c r="CH5" s="244" t="n">
        <v>27</v>
      </c>
      <c r="CI5" s="244" t="n">
        <v>27</v>
      </c>
      <c r="CJ5" s="244" t="n">
        <v>28</v>
      </c>
      <c r="CK5" s="244" t="n">
        <v>28</v>
      </c>
      <c r="CL5" s="244" t="n">
        <v>28</v>
      </c>
      <c r="CM5" s="244" t="n">
        <v>27</v>
      </c>
      <c r="CN5" s="244" t="n">
        <v>28</v>
      </c>
      <c r="CO5" s="244" t="n">
        <v>25</v>
      </c>
      <c r="CP5" s="244" t="n">
        <v>27</v>
      </c>
      <c r="CQ5" s="244" t="n">
        <v>28</v>
      </c>
      <c r="CR5" s="244" t="n">
        <v>27</v>
      </c>
      <c r="CS5" s="244" t="n">
        <v>28</v>
      </c>
      <c r="CT5" s="244" t="n">
        <v>29</v>
      </c>
      <c r="CU5" s="244" t="n">
        <v>31</v>
      </c>
      <c r="CV5" s="244" t="n">
        <v>31</v>
      </c>
      <c r="CW5" s="244" t="n">
        <v>31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17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+[2]Roxborough!E6</f>
        <v/>
      </c>
      <c r="J6" s="397">
        <f>+[2]Roxborough!G6</f>
        <v/>
      </c>
      <c r="K6" s="245" t="n">
        <v>32</v>
      </c>
      <c r="L6" s="245" t="n">
        <v>33</v>
      </c>
      <c r="M6" s="245" t="n">
        <v>32</v>
      </c>
      <c r="N6" s="245" t="n">
        <v>30</v>
      </c>
      <c r="O6" s="245" t="n">
        <v>31</v>
      </c>
      <c r="P6" s="245" t="n">
        <v>32</v>
      </c>
      <c r="Q6" s="245" t="n">
        <v>33</v>
      </c>
      <c r="R6" s="245" t="n">
        <v>31</v>
      </c>
      <c r="S6" s="245" t="n">
        <v>31</v>
      </c>
      <c r="T6" s="245" t="n">
        <v>32</v>
      </c>
      <c r="U6" s="245" t="n">
        <v>31</v>
      </c>
      <c r="V6" s="245" t="n">
        <v>31</v>
      </c>
      <c r="W6" s="245" t="n">
        <v>29</v>
      </c>
      <c r="X6" s="245" t="n">
        <v>29</v>
      </c>
      <c r="Y6" s="245" t="n">
        <v>29</v>
      </c>
      <c r="Z6" s="245" t="n">
        <v>31</v>
      </c>
      <c r="AA6" s="245" t="n">
        <v>28</v>
      </c>
      <c r="AB6" s="245" t="n">
        <v>26</v>
      </c>
      <c r="AC6" s="245" t="n">
        <v>27</v>
      </c>
      <c r="AD6" s="245" t="n">
        <v>27</v>
      </c>
      <c r="AE6" s="245" t="n">
        <v>28</v>
      </c>
      <c r="AF6" s="245" t="n">
        <v>29</v>
      </c>
      <c r="AG6" s="245" t="n">
        <v>29</v>
      </c>
      <c r="AH6" s="245" t="n">
        <v>29</v>
      </c>
      <c r="AI6" s="245" t="n">
        <v>25</v>
      </c>
      <c r="AJ6" s="245" t="n">
        <v>25</v>
      </c>
      <c r="AK6" s="245" t="n">
        <v>25</v>
      </c>
      <c r="AL6" s="245" t="n">
        <v>27</v>
      </c>
      <c r="AM6" s="245" t="n">
        <v>27</v>
      </c>
      <c r="AN6" s="245" t="n">
        <v>28</v>
      </c>
      <c r="AO6" s="245" t="n">
        <v>29</v>
      </c>
      <c r="AP6" s="245" t="n">
        <v>23</v>
      </c>
      <c r="AQ6" s="245" t="n">
        <v>22</v>
      </c>
      <c r="AR6" s="245" t="n">
        <v>22</v>
      </c>
      <c r="AS6" s="245" t="n">
        <v>23</v>
      </c>
      <c r="AT6" s="245" t="n">
        <v>23</v>
      </c>
      <c r="AU6" s="245" t="n">
        <v>22</v>
      </c>
      <c r="AV6" s="245" t="n">
        <v>22</v>
      </c>
      <c r="AW6" s="245" t="n">
        <v>23</v>
      </c>
      <c r="AX6" s="245" t="n">
        <v>23</v>
      </c>
      <c r="AY6" s="245" t="n">
        <v>23</v>
      </c>
      <c r="AZ6" s="245" t="n">
        <v>23</v>
      </c>
      <c r="BA6" s="245" t="n">
        <v>23</v>
      </c>
      <c r="BB6" s="245" t="n">
        <v>23</v>
      </c>
      <c r="BC6" s="245" t="n">
        <v>21</v>
      </c>
      <c r="BD6" s="245" t="n">
        <v>20</v>
      </c>
      <c r="BE6" s="245" t="n">
        <v>19</v>
      </c>
      <c r="BF6" s="245" t="n">
        <v>19</v>
      </c>
      <c r="BG6" s="245" t="n">
        <v>20</v>
      </c>
      <c r="BH6" s="245" t="n">
        <v>20</v>
      </c>
      <c r="BI6" s="245" t="n">
        <v>22</v>
      </c>
      <c r="BJ6" s="245" t="n">
        <v>22</v>
      </c>
      <c r="BK6" s="245" t="n">
        <v>21</v>
      </c>
      <c r="BL6" s="245" t="n">
        <v>21</v>
      </c>
      <c r="BM6" s="245" t="n">
        <v>20</v>
      </c>
      <c r="BN6" s="245" t="n">
        <v>20</v>
      </c>
      <c r="BO6" s="245" t="n">
        <v>19</v>
      </c>
      <c r="BP6" s="245" t="n">
        <v>18</v>
      </c>
      <c r="BQ6" s="245" t="n">
        <v>16</v>
      </c>
      <c r="BR6" s="245" t="n">
        <v>17</v>
      </c>
      <c r="BS6" s="245" t="n">
        <v>15</v>
      </c>
      <c r="BT6" s="245" t="n">
        <v>15</v>
      </c>
      <c r="BU6" s="245" t="n">
        <v>16</v>
      </c>
      <c r="BV6" s="245" t="n">
        <v>16</v>
      </c>
      <c r="BW6" s="245" t="n">
        <v>15</v>
      </c>
      <c r="BX6" s="245" t="n">
        <v>15</v>
      </c>
      <c r="BY6" s="245" t="n">
        <v>13</v>
      </c>
      <c r="BZ6" s="245" t="n">
        <v>13</v>
      </c>
      <c r="CA6" s="245" t="n">
        <v>12</v>
      </c>
      <c r="CB6" s="245" t="n">
        <v>13</v>
      </c>
      <c r="CC6" s="245" t="n">
        <v>12</v>
      </c>
      <c r="CD6" s="245" t="n">
        <v>12</v>
      </c>
      <c r="CE6" s="245" t="n">
        <v>12</v>
      </c>
      <c r="CF6" s="245" t="n">
        <v>10</v>
      </c>
      <c r="CG6" s="245" t="n">
        <v>11</v>
      </c>
      <c r="CH6" s="245" t="n">
        <v>11</v>
      </c>
      <c r="CI6" s="245" t="n">
        <v>11</v>
      </c>
      <c r="CJ6" s="245" t="n">
        <v>10</v>
      </c>
      <c r="CK6" s="245" t="n">
        <v>10</v>
      </c>
      <c r="CL6" s="245" t="n">
        <v>10</v>
      </c>
      <c r="CM6" s="245" t="n">
        <v>10</v>
      </c>
      <c r="CN6" s="245" t="n">
        <v>9</v>
      </c>
      <c r="CO6" s="245" t="n">
        <v>10</v>
      </c>
      <c r="CP6" s="245" t="n">
        <v>9</v>
      </c>
      <c r="CQ6" s="245" t="n">
        <v>11</v>
      </c>
      <c r="CR6" s="245" t="n">
        <v>12</v>
      </c>
      <c r="CS6" s="245" t="n">
        <v>12</v>
      </c>
      <c r="CT6" s="245" t="n">
        <v>13</v>
      </c>
      <c r="CU6" s="245" t="n">
        <v>13</v>
      </c>
      <c r="CV6" s="245" t="n">
        <v>14</v>
      </c>
      <c r="CW6" s="245" t="n">
        <v>13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220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46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+[2]Roxborough!E9</f>
        <v/>
      </c>
      <c r="J9" s="397">
        <f>+[2]Roxborough!G9</f>
        <v/>
      </c>
      <c r="K9" s="244" t="n">
        <v>7</v>
      </c>
      <c r="L9" s="244" t="n">
        <v>5</v>
      </c>
      <c r="M9" s="244" t="n">
        <v>5</v>
      </c>
      <c r="N9" s="244" t="n">
        <v>6</v>
      </c>
      <c r="O9" s="244" t="n">
        <v>5</v>
      </c>
      <c r="P9" s="244" t="n">
        <v>5</v>
      </c>
      <c r="Q9" s="244" t="n">
        <v>5</v>
      </c>
      <c r="R9" s="244" t="n">
        <v>3</v>
      </c>
      <c r="S9" s="244" t="n">
        <v>3</v>
      </c>
      <c r="T9" s="244" t="n">
        <v>5</v>
      </c>
      <c r="U9" s="244" t="n">
        <v>5</v>
      </c>
      <c r="V9" s="244" t="n">
        <v>5</v>
      </c>
      <c r="W9" s="244" t="n">
        <v>4</v>
      </c>
      <c r="X9" s="244" t="n">
        <v>3</v>
      </c>
      <c r="Y9" s="244" t="n">
        <v>3</v>
      </c>
      <c r="Z9" s="244" t="n">
        <v>2</v>
      </c>
      <c r="AA9" s="244" t="n">
        <v>3</v>
      </c>
      <c r="AB9" s="244" t="n">
        <v>3</v>
      </c>
      <c r="AC9" s="244" t="n">
        <v>3</v>
      </c>
      <c r="AD9" s="244" t="n">
        <v>4</v>
      </c>
      <c r="AE9" s="244" t="n">
        <v>5</v>
      </c>
      <c r="AF9" s="244" t="n">
        <v>5</v>
      </c>
      <c r="AG9" s="244" t="n">
        <v>5</v>
      </c>
      <c r="AH9" s="244" t="n">
        <v>5</v>
      </c>
      <c r="AI9" s="244" t="n">
        <v>6</v>
      </c>
      <c r="AJ9" s="244" t="n">
        <v>7</v>
      </c>
      <c r="AK9" s="244" t="n">
        <v>10</v>
      </c>
      <c r="AL9" s="244" t="n">
        <v>10</v>
      </c>
      <c r="AM9" s="244" t="n">
        <v>9</v>
      </c>
      <c r="AN9" s="244" t="n">
        <v>8</v>
      </c>
      <c r="AO9" s="244" t="n">
        <v>8</v>
      </c>
      <c r="AP9" s="244" t="n">
        <v>8</v>
      </c>
      <c r="AQ9" s="244" t="n">
        <v>7</v>
      </c>
      <c r="AR9" s="244" t="n">
        <v>7</v>
      </c>
      <c r="AS9" s="244" t="n">
        <v>7</v>
      </c>
      <c r="AT9" s="244" t="n">
        <v>7</v>
      </c>
      <c r="AU9" s="244" t="n">
        <v>8</v>
      </c>
      <c r="AV9" s="244" t="n">
        <v>8</v>
      </c>
      <c r="AW9" s="244" t="n">
        <v>7</v>
      </c>
      <c r="AX9" s="244" t="n">
        <v>7</v>
      </c>
      <c r="AY9" s="244" t="n">
        <v>8</v>
      </c>
      <c r="AZ9" s="244" t="n">
        <v>7</v>
      </c>
      <c r="BA9" s="244" t="n">
        <v>7</v>
      </c>
      <c r="BB9" s="244" t="n">
        <v>9</v>
      </c>
      <c r="BC9" s="244" t="n">
        <v>11</v>
      </c>
      <c r="BD9" s="244" t="n">
        <v>11</v>
      </c>
      <c r="BE9" s="244" t="n">
        <v>11</v>
      </c>
      <c r="BF9" s="244" t="n">
        <v>15</v>
      </c>
      <c r="BG9" s="244" t="n">
        <v>14</v>
      </c>
      <c r="BH9" s="244" t="n">
        <v>16</v>
      </c>
      <c r="BI9" s="244" t="n">
        <v>16</v>
      </c>
      <c r="BJ9" s="244" t="n">
        <v>16</v>
      </c>
      <c r="BK9" s="244" t="n">
        <v>15</v>
      </c>
      <c r="BL9" s="244" t="n">
        <v>18</v>
      </c>
      <c r="BM9" s="244" t="n">
        <v>18</v>
      </c>
      <c r="BN9" s="244" t="n">
        <v>18</v>
      </c>
      <c r="BO9" s="244" t="n">
        <v>18</v>
      </c>
      <c r="BP9" s="244" t="n">
        <v>20</v>
      </c>
      <c r="BQ9" s="244" t="n">
        <v>20</v>
      </c>
      <c r="BR9" s="244" t="n">
        <v>20</v>
      </c>
      <c r="BS9" s="244" t="n">
        <v>23</v>
      </c>
      <c r="BT9" s="244" t="n">
        <v>24</v>
      </c>
      <c r="BU9" s="244" t="n">
        <v>22</v>
      </c>
      <c r="BV9" s="244" t="n">
        <v>24</v>
      </c>
      <c r="BW9" s="244" t="n">
        <v>19</v>
      </c>
      <c r="BX9" s="244" t="n">
        <v>20</v>
      </c>
      <c r="BY9" s="244" t="n">
        <v>20</v>
      </c>
      <c r="BZ9" s="244" t="n">
        <v>20</v>
      </c>
      <c r="CA9" s="244" t="n">
        <v>20</v>
      </c>
      <c r="CB9" s="244" t="n">
        <v>20</v>
      </c>
      <c r="CC9" s="244" t="n">
        <v>23</v>
      </c>
      <c r="CD9" s="244" t="n">
        <v>21</v>
      </c>
      <c r="CE9" s="244" t="n">
        <v>27</v>
      </c>
      <c r="CF9" s="244" t="n">
        <v>29</v>
      </c>
      <c r="CG9" s="244" t="n">
        <v>33</v>
      </c>
      <c r="CH9" s="244" t="n">
        <v>37</v>
      </c>
      <c r="CI9" s="244" t="n">
        <v>36</v>
      </c>
      <c r="CJ9" s="244" t="n">
        <v>35</v>
      </c>
      <c r="CK9" s="244" t="n">
        <v>36</v>
      </c>
      <c r="CL9" s="244" t="n">
        <v>35</v>
      </c>
      <c r="CM9" s="244" t="n">
        <v>39</v>
      </c>
      <c r="CN9" s="244" t="n">
        <v>42</v>
      </c>
      <c r="CO9" s="244" t="n">
        <v>42</v>
      </c>
      <c r="CP9" s="244" t="n">
        <v>46</v>
      </c>
      <c r="CQ9" s="244" t="n">
        <v>44</v>
      </c>
      <c r="CR9" s="244" t="n">
        <v>47</v>
      </c>
      <c r="CS9" s="244" t="n">
        <v>46</v>
      </c>
      <c r="CT9" s="244" t="n">
        <v>44</v>
      </c>
      <c r="CU9" s="244" t="n">
        <v>43</v>
      </c>
      <c r="CV9" s="244" t="n">
        <v>43</v>
      </c>
      <c r="CW9" s="244" t="n">
        <v>43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+[2]Roxborough!E10</f>
        <v/>
      </c>
      <c r="J10" s="397">
        <f>+[2]Roxborough!G10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1</v>
      </c>
      <c r="Q10" s="244" t="n">
        <v>1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1</v>
      </c>
      <c r="AA10" s="244" t="n">
        <v>1</v>
      </c>
      <c r="AB10" s="244" t="n">
        <v>1</v>
      </c>
      <c r="AC10" s="244" t="n">
        <v>1</v>
      </c>
      <c r="AD10" s="244" t="n">
        <v>1</v>
      </c>
      <c r="AE10" s="244" t="n">
        <v>1</v>
      </c>
      <c r="AF10" s="244" t="n">
        <v>1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2</v>
      </c>
      <c r="AW10" s="244" t="n">
        <v>2</v>
      </c>
      <c r="AX10" s="244" t="n">
        <v>2</v>
      </c>
      <c r="AY10" s="244" t="n">
        <v>2</v>
      </c>
      <c r="AZ10" s="244" t="n">
        <v>3</v>
      </c>
      <c r="BA10" s="244" t="n">
        <v>3</v>
      </c>
      <c r="BB10" s="244" t="n">
        <v>3</v>
      </c>
      <c r="BC10" s="244" t="n">
        <v>3</v>
      </c>
      <c r="BD10" s="244" t="n">
        <v>3</v>
      </c>
      <c r="BE10" s="244" t="n">
        <v>3</v>
      </c>
      <c r="BF10" s="244" t="n">
        <v>4</v>
      </c>
      <c r="BG10" s="244" t="n">
        <v>4</v>
      </c>
      <c r="BH10" s="244" t="n">
        <v>4</v>
      </c>
      <c r="BI10" s="244" t="n">
        <v>4</v>
      </c>
      <c r="BJ10" s="244" t="n">
        <v>4</v>
      </c>
      <c r="BK10" s="244" t="n">
        <v>3</v>
      </c>
      <c r="BL10" s="244" t="n">
        <v>4</v>
      </c>
      <c r="BM10" s="244" t="n">
        <v>3</v>
      </c>
      <c r="BN10" s="244" t="n">
        <v>3</v>
      </c>
      <c r="BO10" s="244" t="n">
        <v>3</v>
      </c>
      <c r="BP10" s="244" t="n">
        <v>3</v>
      </c>
      <c r="BQ10" s="244" t="n">
        <v>3</v>
      </c>
      <c r="BR10" s="244" t="n">
        <v>4</v>
      </c>
      <c r="BS10" s="244" t="n">
        <v>5</v>
      </c>
      <c r="BT10" s="244" t="n">
        <v>5</v>
      </c>
      <c r="BU10" s="244" t="n">
        <v>5</v>
      </c>
      <c r="BV10" s="244" t="n">
        <v>5</v>
      </c>
      <c r="BW10" s="244" t="n">
        <v>4</v>
      </c>
      <c r="BX10" s="244" t="n">
        <v>4</v>
      </c>
      <c r="BY10" s="244" t="n">
        <v>3</v>
      </c>
      <c r="BZ10" s="244" t="n">
        <v>3</v>
      </c>
      <c r="CA10" s="244" t="n">
        <v>3</v>
      </c>
      <c r="CB10" s="244" t="n">
        <v>3</v>
      </c>
      <c r="CC10" s="244" t="n">
        <v>3</v>
      </c>
      <c r="CD10" s="244" t="n">
        <v>3</v>
      </c>
      <c r="CE10" s="244" t="n">
        <v>5</v>
      </c>
      <c r="CF10" s="244" t="n">
        <v>5</v>
      </c>
      <c r="CG10" s="244" t="n">
        <v>5</v>
      </c>
      <c r="CH10" s="244" t="n">
        <v>4</v>
      </c>
      <c r="CI10" s="244" t="n">
        <v>4</v>
      </c>
      <c r="CJ10" s="244" t="n">
        <v>4</v>
      </c>
      <c r="CK10" s="244" t="n">
        <v>4</v>
      </c>
      <c r="CL10" s="244" t="n">
        <v>4</v>
      </c>
      <c r="CM10" s="244" t="n">
        <v>4</v>
      </c>
      <c r="CN10" s="244" t="n">
        <v>3</v>
      </c>
      <c r="CO10" s="244" t="n">
        <v>3</v>
      </c>
      <c r="CP10" s="244" t="n">
        <v>3</v>
      </c>
      <c r="CQ10" s="244" t="n">
        <v>4</v>
      </c>
      <c r="CR10" s="244" t="n">
        <v>4</v>
      </c>
      <c r="CS10" s="244" t="n">
        <v>4</v>
      </c>
      <c r="CT10" s="244" t="n">
        <v>4</v>
      </c>
      <c r="CU10" s="244" t="n">
        <v>4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10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+[2]Roxborough!E11</f>
        <v/>
      </c>
      <c r="J11" s="397">
        <f>+[2]Roxborough!G11</f>
        <v/>
      </c>
      <c r="K11" s="244" t="n">
        <v>3</v>
      </c>
      <c r="L11" s="244" t="n">
        <v>3</v>
      </c>
      <c r="M11" s="244" t="n">
        <v>3</v>
      </c>
      <c r="N11" s="244" t="n">
        <v>3</v>
      </c>
      <c r="O11" s="244" t="n">
        <v>3</v>
      </c>
      <c r="P11" s="244" t="n">
        <v>3</v>
      </c>
      <c r="Q11" s="244" t="n">
        <v>3</v>
      </c>
      <c r="R11" s="244" t="n">
        <v>3</v>
      </c>
      <c r="S11" s="244" t="n">
        <v>3</v>
      </c>
      <c r="T11" s="244" t="n">
        <v>3</v>
      </c>
      <c r="U11" s="244" t="n">
        <v>4</v>
      </c>
      <c r="V11" s="244" t="n">
        <v>5</v>
      </c>
      <c r="W11" s="244" t="n">
        <v>2</v>
      </c>
      <c r="X11" s="244" t="n">
        <v>1</v>
      </c>
      <c r="Y11" s="244" t="n">
        <v>1</v>
      </c>
      <c r="Z11" s="244" t="n">
        <v>1</v>
      </c>
      <c r="AA11" s="244" t="n">
        <v>1</v>
      </c>
      <c r="AB11" s="244" t="n">
        <v>1</v>
      </c>
      <c r="AC11" s="244" t="n">
        <v>1</v>
      </c>
      <c r="AD11" s="244" t="n">
        <v>1</v>
      </c>
      <c r="AE11" s="244" t="n">
        <v>1</v>
      </c>
      <c r="AF11" s="244" t="n">
        <v>1</v>
      </c>
      <c r="AG11" s="244" t="n">
        <v>1</v>
      </c>
      <c r="AH11" s="244" t="n">
        <v>1</v>
      </c>
      <c r="AI11" s="244" t="n">
        <v>1</v>
      </c>
      <c r="AJ11" s="244" t="n">
        <v>1</v>
      </c>
      <c r="AK11" s="244" t="n">
        <v>1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1</v>
      </c>
      <c r="AR11" s="244" t="n">
        <v>1</v>
      </c>
      <c r="AS11" s="244" t="n">
        <v>1</v>
      </c>
      <c r="AT11" s="244" t="n">
        <v>1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1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3</v>
      </c>
      <c r="BN11" s="244" t="n">
        <v>3</v>
      </c>
      <c r="BO11" s="244" t="n">
        <v>3</v>
      </c>
      <c r="BP11" s="244" t="n">
        <v>4</v>
      </c>
      <c r="BQ11" s="244" t="n">
        <v>4</v>
      </c>
      <c r="BR11" s="244" t="n">
        <v>4</v>
      </c>
      <c r="BS11" s="244" t="n">
        <v>4</v>
      </c>
      <c r="BT11" s="244" t="n">
        <v>4</v>
      </c>
      <c r="BU11" s="244" t="n">
        <v>5</v>
      </c>
      <c r="BV11" s="244" t="n">
        <v>4</v>
      </c>
      <c r="BW11" s="244" t="n">
        <v>6</v>
      </c>
      <c r="BX11" s="244" t="n">
        <v>6</v>
      </c>
      <c r="BY11" s="244" t="n">
        <v>7</v>
      </c>
      <c r="BZ11" s="244" t="n">
        <v>7</v>
      </c>
      <c r="CA11" s="244" t="n">
        <v>7</v>
      </c>
      <c r="CB11" s="244" t="n">
        <v>6</v>
      </c>
      <c r="CC11" s="244" t="n">
        <v>6</v>
      </c>
      <c r="CD11" s="244" t="n">
        <v>6</v>
      </c>
      <c r="CE11" s="244" t="n">
        <v>6</v>
      </c>
      <c r="CF11" s="244" t="n">
        <v>6</v>
      </c>
      <c r="CG11" s="244" t="n">
        <v>5</v>
      </c>
      <c r="CH11" s="244" t="n">
        <v>6</v>
      </c>
      <c r="CI11" s="244" t="n">
        <v>5</v>
      </c>
      <c r="CJ11" s="244" t="n">
        <v>5</v>
      </c>
      <c r="CK11" s="244" t="n">
        <v>4</v>
      </c>
      <c r="CL11" s="244" t="n">
        <v>5</v>
      </c>
      <c r="CM11" s="244" t="n">
        <v>5</v>
      </c>
      <c r="CN11" s="244" t="n">
        <v>7</v>
      </c>
      <c r="CO11" s="244" t="n">
        <v>8</v>
      </c>
      <c r="CP11" s="244" t="n">
        <v>9</v>
      </c>
      <c r="CQ11" s="244" t="n">
        <v>11</v>
      </c>
      <c r="CR11" s="244" t="n">
        <v>10</v>
      </c>
      <c r="CS11" s="244" t="n">
        <v>9</v>
      </c>
      <c r="CT11" s="244" t="n">
        <v>10</v>
      </c>
      <c r="CU11" s="244" t="n">
        <v>10</v>
      </c>
      <c r="CV11" s="244" t="n">
        <v>9</v>
      </c>
      <c r="CW11" s="244" t="n">
        <v>10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+[2]Roxborough!E12</f>
        <v/>
      </c>
      <c r="J12" s="397">
        <f>+[2]Roxborough!G12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0</v>
      </c>
      <c r="W12" s="245" t="n">
        <v>1</v>
      </c>
      <c r="X12" s="245" t="n">
        <v>1</v>
      </c>
      <c r="Y12" s="245" t="n">
        <v>1</v>
      </c>
      <c r="Z12" s="245" t="n">
        <v>1</v>
      </c>
      <c r="AA12" s="245" t="n">
        <v>1</v>
      </c>
      <c r="AB12" s="245" t="n">
        <v>1</v>
      </c>
      <c r="AC12" s="245" t="n">
        <v>1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1</v>
      </c>
      <c r="AY12" s="245" t="n">
        <v>1</v>
      </c>
      <c r="AZ12" s="245" t="n">
        <v>1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3</v>
      </c>
      <c r="BG12" s="245" t="n">
        <v>3</v>
      </c>
      <c r="BH12" s="245" t="n">
        <v>2</v>
      </c>
      <c r="BI12" s="245" t="n">
        <v>2</v>
      </c>
      <c r="BJ12" s="245" t="n">
        <v>2</v>
      </c>
      <c r="BK12" s="245" t="n">
        <v>2</v>
      </c>
      <c r="BL12" s="245" t="n">
        <v>1</v>
      </c>
      <c r="BM12" s="245" t="n">
        <v>1</v>
      </c>
      <c r="BN12" s="245" t="n">
        <v>1</v>
      </c>
      <c r="BO12" s="245" t="n">
        <v>1</v>
      </c>
      <c r="BP12" s="245" t="n">
        <v>2</v>
      </c>
      <c r="BQ12" s="245" t="n">
        <v>2</v>
      </c>
      <c r="BR12" s="245" t="n">
        <v>1</v>
      </c>
      <c r="BS12" s="245" t="n">
        <v>1</v>
      </c>
      <c r="BT12" s="245" t="n">
        <v>1</v>
      </c>
      <c r="BU12" s="245" t="n">
        <v>2</v>
      </c>
      <c r="BV12" s="245" t="n">
        <v>1</v>
      </c>
      <c r="BW12" s="245" t="n">
        <v>3</v>
      </c>
      <c r="BX12" s="245" t="n">
        <v>3</v>
      </c>
      <c r="BY12" s="245" t="n">
        <v>3</v>
      </c>
      <c r="BZ12" s="245" t="n">
        <v>3</v>
      </c>
      <c r="CA12" s="245" t="n">
        <v>3</v>
      </c>
      <c r="CB12" s="245" t="n">
        <v>2</v>
      </c>
      <c r="CC12" s="245" t="n">
        <v>2</v>
      </c>
      <c r="CD12" s="245" t="n">
        <v>2</v>
      </c>
      <c r="CE12" s="245" t="n">
        <v>1</v>
      </c>
      <c r="CF12" s="245" t="n">
        <v>1</v>
      </c>
      <c r="CG12" s="245" t="n">
        <v>1</v>
      </c>
      <c r="CH12" s="245" t="n">
        <v>1</v>
      </c>
      <c r="CI12" s="245" t="n">
        <v>1</v>
      </c>
      <c r="CJ12" s="245" t="n">
        <v>1</v>
      </c>
      <c r="CK12" s="245" t="n">
        <v>1</v>
      </c>
      <c r="CL12" s="245" t="n">
        <v>1</v>
      </c>
      <c r="CM12" s="245" t="n">
        <v>1</v>
      </c>
      <c r="CN12" s="245" t="n">
        <v>2</v>
      </c>
      <c r="CO12" s="245" t="n">
        <v>2</v>
      </c>
      <c r="CP12" s="245" t="n">
        <v>3</v>
      </c>
      <c r="CQ12" s="245" t="n">
        <v>2</v>
      </c>
      <c r="CR12" s="245" t="n">
        <v>2</v>
      </c>
      <c r="CS12" s="245" t="n">
        <v>2</v>
      </c>
      <c r="CT12" s="245" t="n">
        <v>2</v>
      </c>
      <c r="CU12" s="245" t="n">
        <v>2</v>
      </c>
      <c r="CV12" s="245" t="n">
        <v>2</v>
      </c>
      <c r="CW12" s="245" t="n">
        <v>2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63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283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inlineStr">
        <is>
          <t xml:space="preserve"> </t>
        </is>
      </c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0">
      <c r="E190" s="454" t="n"/>
      <c r="F190" s="454" t="n"/>
      <c r="G190" s="454" t="n"/>
      <c r="H190" s="454" t="n"/>
      <c r="I190" s="454" t="n"/>
    </row>
    <row r="191">
      <c r="E191" s="454" t="n"/>
      <c r="F191" s="454" t="n"/>
      <c r="G191" s="454" t="n"/>
      <c r="H191" s="454" t="n"/>
      <c r="I191" s="454" t="n"/>
    </row>
    <row r="192">
      <c r="E192" s="454" t="n"/>
      <c r="F192" s="454" t="n"/>
      <c r="G192" s="454" t="n"/>
      <c r="H192" s="454" t="n"/>
      <c r="I192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&amp;C&amp;"Garamond,Bold"ROXBOROUGH MEMORIAL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8.xml><?xml version="1.0" encoding="utf-8"?>
<worksheet xmlns="http://schemas.openxmlformats.org/spreadsheetml/2006/main">
  <sheetPr codeName="Sheet7">
    <tabColor rgb="FFFF0000"/>
    <outlinePr summaryBelow="1" summaryRight="1"/>
    <pageSetUpPr/>
  </sheetPr>
  <dimension ref="A1:CW1123"/>
  <sheetViews>
    <sheetView view="pageBreakPreview" zoomScale="80" zoomScaleNormal="70" zoomScaleSheetLayoutView="80" workbookViewId="0">
      <selection activeCell="BG40" sqref="BG40"/>
    </sheetView>
  </sheetViews>
  <sheetFormatPr baseColWidth="8" defaultColWidth="9" defaultRowHeight="12"/>
  <cols>
    <col width="62.75" customWidth="1" style="291" min="1" max="1"/>
    <col width="15.75" customWidth="1" style="292" min="2" max="2"/>
    <col width="24.625" customWidth="1" style="292" min="3" max="3"/>
    <col width="7.25" customWidth="1" style="313" min="4" max="4"/>
    <col width="12.625" customWidth="1" style="292" min="5" max="7"/>
    <col hidden="1" width="21.375" customWidth="1" style="292" min="8" max="8"/>
    <col hidden="1" width="12.625" customWidth="1" style="292" min="9" max="9"/>
    <col hidden="1" width="11.5" customWidth="1" style="480" min="10" max="10"/>
    <col hidden="1" width="7.25" customWidth="1" style="313" min="11" max="58"/>
    <col width="7.125" bestFit="1" customWidth="1" style="313" min="59" max="59"/>
    <col width="7.375" bestFit="1" customWidth="1" style="313" min="60" max="60"/>
    <col width="7.125" bestFit="1" customWidth="1" style="313" min="61" max="61"/>
    <col width="7" bestFit="1" customWidth="1" style="313" min="62" max="62"/>
    <col width="7.5" bestFit="1" customWidth="1" style="313" min="63" max="63"/>
    <col width="7.125" bestFit="1" customWidth="1" style="313" min="64" max="64"/>
    <col width="6.625" bestFit="1" customWidth="1" style="313" min="65" max="65"/>
    <col width="7.5" bestFit="1" customWidth="1" style="313" min="66" max="67"/>
    <col width="7.125" bestFit="1" customWidth="1" style="313" min="68" max="68"/>
    <col width="7.375" bestFit="1" customWidth="1" style="313" min="69" max="69"/>
    <col width="7.5" bestFit="1" customWidth="1" style="313" min="70" max="70"/>
    <col width="7.25" customWidth="1" style="313" min="71" max="72"/>
    <col width="7.25" customWidth="1" style="313" min="73" max="73"/>
    <col width="7.25" customWidth="1" style="313" min="74" max="95"/>
    <col width="8.25" bestFit="1" customWidth="1" style="313" min="96" max="96"/>
    <col width="7.25" customWidth="1" style="313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481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Lower Bucks Hospital - Client ID H3330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82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idden="1" ht="13.15" customFormat="1" customHeight="1" s="315">
      <c r="A3" s="309" t="inlineStr">
        <is>
          <t>PRIME EPO PLATINUM PLAN (Self-Insured) - IUOE</t>
        </is>
      </c>
      <c r="B3" s="394">
        <f>Legacy!E4</f>
        <v/>
      </c>
      <c r="C3" s="246" t="inlineStr">
        <is>
          <t>EE</t>
        </is>
      </c>
      <c r="D3" s="299" t="n">
        <v>194</v>
      </c>
      <c r="E3" s="395" t="n">
        <v>1042.71</v>
      </c>
      <c r="F3" s="396">
        <f>+E3-G3</f>
        <v/>
      </c>
      <c r="G3" s="396" t="n">
        <v>188.82</v>
      </c>
      <c r="H3" s="397">
        <f>+"Total:"&amp;TEXT(E3/I3-1,"0.00%")&amp;"/ EE:"&amp;TEXT(G3/J3-1,"0.00%")</f>
        <v/>
      </c>
      <c r="I3" s="397">
        <f>+'[2]Lower Bucks'!E3</f>
        <v/>
      </c>
      <c r="J3" s="483">
        <f>+'[2]Lower Bucks'!G3</f>
        <v/>
      </c>
      <c r="K3" s="299" t="n">
        <v>93</v>
      </c>
      <c r="L3" s="299" t="n">
        <v>91</v>
      </c>
      <c r="M3" s="299" t="n">
        <v>88</v>
      </c>
      <c r="N3" s="299" t="n">
        <v>86</v>
      </c>
      <c r="O3" s="299" t="n">
        <v>88</v>
      </c>
      <c r="P3" s="299" t="n">
        <v>84</v>
      </c>
      <c r="Q3" s="299" t="n">
        <v>82</v>
      </c>
      <c r="R3" s="299" t="n">
        <v>77</v>
      </c>
      <c r="S3" s="299" t="n">
        <v>75</v>
      </c>
      <c r="T3" s="299" t="n">
        <v>77</v>
      </c>
      <c r="U3" s="299" t="n">
        <v>77</v>
      </c>
      <c r="V3" s="299" t="n">
        <v>75</v>
      </c>
      <c r="W3" s="299" t="n">
        <v>83</v>
      </c>
      <c r="X3" s="299" t="n">
        <v>83</v>
      </c>
      <c r="Y3" s="299" t="n">
        <v>81</v>
      </c>
      <c r="Z3" s="299" t="n">
        <v>79</v>
      </c>
      <c r="AA3" s="299" t="n">
        <v>81</v>
      </c>
      <c r="AB3" s="299" t="n">
        <v>81</v>
      </c>
      <c r="AC3" s="299" t="n">
        <v>77</v>
      </c>
      <c r="AD3" s="299" t="n">
        <v>77</v>
      </c>
      <c r="AE3" s="299" t="n">
        <v>79</v>
      </c>
      <c r="AF3" s="299" t="n">
        <v>80</v>
      </c>
      <c r="AG3" s="299" t="n">
        <v>82</v>
      </c>
      <c r="AH3" s="299" t="n">
        <v>81</v>
      </c>
      <c r="AI3" s="299" t="n">
        <v>82</v>
      </c>
      <c r="AJ3" s="299" t="n">
        <v>81</v>
      </c>
      <c r="AK3" s="299" t="n">
        <v>79</v>
      </c>
      <c r="AL3" s="299" t="n">
        <v>83</v>
      </c>
      <c r="AM3" s="299" t="n">
        <v>83</v>
      </c>
      <c r="AN3" s="299" t="n">
        <v>73</v>
      </c>
      <c r="AO3" s="299" t="n">
        <v>76</v>
      </c>
      <c r="AP3" s="299" t="n">
        <v>76</v>
      </c>
      <c r="AQ3" s="299" t="n">
        <v>74</v>
      </c>
      <c r="AR3" s="299" t="n">
        <v>71</v>
      </c>
      <c r="AS3" s="299" t="n">
        <v>71</v>
      </c>
      <c r="AT3" s="299" t="n">
        <v>72</v>
      </c>
      <c r="AU3" s="299" t="n">
        <v>6</v>
      </c>
      <c r="AV3" s="299" t="n">
        <v>4</v>
      </c>
      <c r="AW3" s="299" t="n">
        <v>4</v>
      </c>
      <c r="AX3" s="299" t="n">
        <v>4</v>
      </c>
      <c r="AY3" s="299" t="n">
        <v>4</v>
      </c>
      <c r="AZ3" s="299" t="n">
        <v>4</v>
      </c>
      <c r="BA3" s="299" t="n">
        <v>4</v>
      </c>
      <c r="BB3" s="299" t="n">
        <v>4</v>
      </c>
      <c r="BC3" s="299" t="n">
        <v>4</v>
      </c>
      <c r="BD3" s="299" t="n">
        <v>3</v>
      </c>
      <c r="BE3" s="299" t="n">
        <v>4</v>
      </c>
      <c r="BF3" s="299" t="n">
        <v>4</v>
      </c>
      <c r="BG3" s="299" t="n">
        <v>4</v>
      </c>
      <c r="BH3" s="299" t="n">
        <v>4</v>
      </c>
      <c r="BI3" s="299" t="n">
        <v>4</v>
      </c>
      <c r="BJ3" s="299" t="n">
        <v>6</v>
      </c>
      <c r="BK3" s="299" t="n">
        <v>6</v>
      </c>
      <c r="BL3" s="299" t="n">
        <v>5</v>
      </c>
      <c r="BM3" s="299" t="n">
        <v>5</v>
      </c>
      <c r="BN3" s="299" t="n">
        <v>5</v>
      </c>
      <c r="BO3" s="299" t="n">
        <v>5</v>
      </c>
      <c r="BP3" s="299" t="n">
        <v>5</v>
      </c>
      <c r="BQ3" s="299" t="n">
        <v>5</v>
      </c>
      <c r="BR3" s="299" t="n">
        <v>5</v>
      </c>
      <c r="BS3" s="299" t="n">
        <v>0</v>
      </c>
      <c r="BT3" s="299" t="n">
        <v>0</v>
      </c>
      <c r="BU3" s="299" t="n">
        <v>0</v>
      </c>
      <c r="BV3" s="299" t="n">
        <v>0</v>
      </c>
      <c r="BW3" s="299" t="n">
        <v>0</v>
      </c>
      <c r="BX3" s="299" t="n">
        <v>0</v>
      </c>
      <c r="BY3" s="299" t="n">
        <v>0</v>
      </c>
      <c r="BZ3" s="299" t="n">
        <v>0</v>
      </c>
      <c r="CA3" s="299" t="n">
        <v>0</v>
      </c>
      <c r="CB3" s="299" t="n">
        <v>0</v>
      </c>
      <c r="CC3" s="299" t="n">
        <v>0</v>
      </c>
      <c r="CD3" s="299" t="n">
        <v>0</v>
      </c>
      <c r="CE3" s="299" t="n">
        <v>0</v>
      </c>
      <c r="CF3" s="299" t="n">
        <v>0</v>
      </c>
      <c r="CG3" s="299" t="n">
        <v>0</v>
      </c>
      <c r="CH3" s="299" t="n">
        <v>0</v>
      </c>
      <c r="CI3" s="299" t="n">
        <v>0</v>
      </c>
      <c r="CJ3" s="299" t="n">
        <v>0</v>
      </c>
      <c r="CK3" s="299" t="n">
        <v>0</v>
      </c>
      <c r="CL3" s="299" t="n">
        <v>0</v>
      </c>
      <c r="CM3" s="299" t="n">
        <v>0</v>
      </c>
      <c r="CN3" s="299" t="n">
        <v>0</v>
      </c>
      <c r="CO3" s="299" t="n">
        <v>0</v>
      </c>
      <c r="CP3" s="299" t="n">
        <v>0</v>
      </c>
      <c r="CQ3" s="299" t="n">
        <v>0</v>
      </c>
      <c r="CR3" s="299" t="n">
        <v>0</v>
      </c>
      <c r="CS3" s="299" t="n">
        <v>0</v>
      </c>
      <c r="CT3" s="299" t="n">
        <v>0</v>
      </c>
      <c r="CU3" s="299" t="n">
        <v>0</v>
      </c>
      <c r="CV3" s="299" t="n">
        <v>0</v>
      </c>
      <c r="CW3" s="299" t="n">
        <v>0</v>
      </c>
    </row>
    <row r="4" hidden="1" ht="13.15" customFormat="1" customHeight="1" s="315">
      <c r="A4" s="129" t="inlineStr">
        <is>
          <t>(Rates are medical &amp; vision bundled)</t>
        </is>
      </c>
      <c r="B4" s="398" t="n"/>
      <c r="C4" s="246" t="inlineStr">
        <is>
          <t>EE &amp; Spouse</t>
        </is>
      </c>
      <c r="D4" s="299" t="n">
        <v>49</v>
      </c>
      <c r="E4" s="395" t="n">
        <v>2360.23</v>
      </c>
      <c r="F4" s="396">
        <f>+E4-G4</f>
        <v/>
      </c>
      <c r="G4" s="396" t="n">
        <v>427.53</v>
      </c>
      <c r="H4" s="397">
        <f>+"Total:"&amp;TEXT(E4/I4-1,"0.00%")&amp;"/ EE:"&amp;TEXT(G4/J4-1,"0.00%")</f>
        <v/>
      </c>
      <c r="I4" s="397">
        <f>+'[2]Lower Bucks'!E4</f>
        <v/>
      </c>
      <c r="J4" s="483">
        <f>+'[2]Lower Bucks'!G4</f>
        <v/>
      </c>
      <c r="K4" s="299" t="n">
        <v>20</v>
      </c>
      <c r="L4" s="299" t="n">
        <v>20</v>
      </c>
      <c r="M4" s="299" t="n">
        <v>20</v>
      </c>
      <c r="N4" s="299" t="n">
        <v>20</v>
      </c>
      <c r="O4" s="299" t="n">
        <v>20</v>
      </c>
      <c r="P4" s="299" t="n">
        <v>20</v>
      </c>
      <c r="Q4" s="299" t="n">
        <v>21</v>
      </c>
      <c r="R4" s="299" t="n">
        <v>19</v>
      </c>
      <c r="S4" s="299" t="n">
        <v>19</v>
      </c>
      <c r="T4" s="299" t="n">
        <v>19</v>
      </c>
      <c r="U4" s="299" t="n">
        <v>19</v>
      </c>
      <c r="V4" s="299" t="n">
        <v>20</v>
      </c>
      <c r="W4" s="299" t="n">
        <v>20</v>
      </c>
      <c r="X4" s="299" t="n">
        <v>20</v>
      </c>
      <c r="Y4" s="299" t="n">
        <v>20</v>
      </c>
      <c r="Z4" s="299" t="n">
        <v>20</v>
      </c>
      <c r="AA4" s="299" t="n">
        <v>20</v>
      </c>
      <c r="AB4" s="299" t="n">
        <v>18</v>
      </c>
      <c r="AC4" s="299" t="n">
        <v>22</v>
      </c>
      <c r="AD4" s="299" t="n">
        <v>22</v>
      </c>
      <c r="AE4" s="299" t="n">
        <v>22</v>
      </c>
      <c r="AF4" s="299" t="n">
        <v>22</v>
      </c>
      <c r="AG4" s="299" t="n">
        <v>21</v>
      </c>
      <c r="AH4" s="299" t="n">
        <v>22</v>
      </c>
      <c r="AI4" s="299" t="n">
        <v>26</v>
      </c>
      <c r="AJ4" s="299" t="n">
        <v>26</v>
      </c>
      <c r="AK4" s="299" t="n">
        <v>26</v>
      </c>
      <c r="AL4" s="299" t="n">
        <v>27</v>
      </c>
      <c r="AM4" s="299" t="n">
        <v>27</v>
      </c>
      <c r="AN4" s="299" t="n">
        <v>24</v>
      </c>
      <c r="AO4" s="299" t="n">
        <v>25</v>
      </c>
      <c r="AP4" s="299" t="n">
        <v>23</v>
      </c>
      <c r="AQ4" s="299" t="n">
        <v>22</v>
      </c>
      <c r="AR4" s="299" t="n">
        <v>23</v>
      </c>
      <c r="AS4" s="299" t="n">
        <v>23</v>
      </c>
      <c r="AT4" s="299" t="n">
        <v>23</v>
      </c>
      <c r="AU4" s="299" t="n">
        <v>3</v>
      </c>
      <c r="AV4" s="299" t="n">
        <v>4</v>
      </c>
      <c r="AW4" s="299" t="n">
        <v>4</v>
      </c>
      <c r="AX4" s="299" t="n">
        <v>4</v>
      </c>
      <c r="AY4" s="299" t="n">
        <v>4</v>
      </c>
      <c r="AZ4" s="299" t="n">
        <v>3</v>
      </c>
      <c r="BA4" s="299" t="n">
        <v>3</v>
      </c>
      <c r="BB4" s="299" t="n">
        <v>3</v>
      </c>
      <c r="BC4" s="299" t="n">
        <v>3</v>
      </c>
      <c r="BD4" s="299" t="n">
        <v>3</v>
      </c>
      <c r="BE4" s="299" t="n">
        <v>3</v>
      </c>
      <c r="BF4" s="299" t="n">
        <v>3</v>
      </c>
      <c r="BG4" s="299" t="n">
        <v>3</v>
      </c>
      <c r="BH4" s="299" t="n">
        <v>3</v>
      </c>
      <c r="BI4" s="299" t="n">
        <v>3</v>
      </c>
      <c r="BJ4" s="299" t="n">
        <v>3</v>
      </c>
      <c r="BK4" s="299" t="n">
        <v>3</v>
      </c>
      <c r="BL4" s="299" t="n">
        <v>3</v>
      </c>
      <c r="BM4" s="299" t="n">
        <v>3</v>
      </c>
      <c r="BN4" s="299" t="n">
        <v>3</v>
      </c>
      <c r="BO4" s="299" t="n">
        <v>3</v>
      </c>
      <c r="BP4" s="299" t="n">
        <v>3</v>
      </c>
      <c r="BQ4" s="299" t="n">
        <v>3</v>
      </c>
      <c r="BR4" s="299" t="n">
        <v>3</v>
      </c>
      <c r="BS4" s="299" t="n">
        <v>0</v>
      </c>
      <c r="BT4" s="299" t="n">
        <v>0</v>
      </c>
      <c r="BU4" s="299" t="n">
        <v>0</v>
      </c>
      <c r="BV4" s="299" t="n">
        <v>0</v>
      </c>
      <c r="BW4" s="299" t="n">
        <v>0</v>
      </c>
      <c r="BX4" s="299" t="n">
        <v>0</v>
      </c>
      <c r="BY4" s="299" t="n">
        <v>0</v>
      </c>
      <c r="BZ4" s="299" t="n">
        <v>0</v>
      </c>
      <c r="CA4" s="299" t="n">
        <v>0</v>
      </c>
      <c r="CB4" s="299" t="n">
        <v>0</v>
      </c>
      <c r="CC4" s="299" t="n">
        <v>0</v>
      </c>
      <c r="CD4" s="299" t="n">
        <v>0</v>
      </c>
      <c r="CE4" s="299" t="n">
        <v>0</v>
      </c>
      <c r="CF4" s="299" t="n">
        <v>0</v>
      </c>
      <c r="CG4" s="299" t="n">
        <v>0</v>
      </c>
      <c r="CH4" s="299" t="n">
        <v>0</v>
      </c>
      <c r="CI4" s="299" t="n">
        <v>0</v>
      </c>
      <c r="CJ4" s="299" t="n">
        <v>0</v>
      </c>
      <c r="CK4" s="299" t="n">
        <v>0</v>
      </c>
      <c r="CL4" s="299" t="n">
        <v>0</v>
      </c>
      <c r="CM4" s="299" t="n">
        <v>0</v>
      </c>
      <c r="CN4" s="299" t="n">
        <v>0</v>
      </c>
      <c r="CO4" s="299" t="n">
        <v>0</v>
      </c>
      <c r="CP4" s="299" t="n">
        <v>0</v>
      </c>
      <c r="CQ4" s="299" t="n">
        <v>0</v>
      </c>
      <c r="CR4" s="299" t="n">
        <v>0</v>
      </c>
      <c r="CS4" s="299" t="n">
        <v>0</v>
      </c>
      <c r="CT4" s="299" t="n">
        <v>0</v>
      </c>
      <c r="CU4" s="299" t="n">
        <v>0</v>
      </c>
      <c r="CV4" s="299" t="n">
        <v>0</v>
      </c>
      <c r="CW4" s="299" t="n">
        <v>0</v>
      </c>
    </row>
    <row r="5" hidden="1" ht="13.15" customFormat="1" customHeight="1" s="315">
      <c r="A5" s="22" t="n"/>
      <c r="B5" s="398" t="n"/>
      <c r="C5" s="246" t="inlineStr">
        <is>
          <t>EE &amp; Child</t>
        </is>
      </c>
      <c r="D5" s="299" t="n">
        <v>0</v>
      </c>
      <c r="E5" s="395" t="n">
        <v>1295.46</v>
      </c>
      <c r="F5" s="396">
        <f>+E5-G5</f>
        <v/>
      </c>
      <c r="G5" s="396" t="n">
        <v>233.68</v>
      </c>
      <c r="H5" s="397">
        <f>+"Total:"&amp;TEXT(E5/I5-1,"0.00%")&amp;"/ EE:"&amp;TEXT(G5/J5-1,"0.00%")</f>
        <v/>
      </c>
      <c r="I5" s="397">
        <f>+'[2]Lower Bucks'!E5</f>
        <v/>
      </c>
      <c r="J5" s="483">
        <f>+'[2]Lower Bucks'!G5</f>
        <v/>
      </c>
      <c r="K5" s="299" t="n">
        <v>18</v>
      </c>
      <c r="L5" s="299" t="n">
        <v>19</v>
      </c>
      <c r="M5" s="299" t="n">
        <v>19</v>
      </c>
      <c r="N5" s="299" t="n">
        <v>20</v>
      </c>
      <c r="O5" s="299" t="n">
        <v>21</v>
      </c>
      <c r="P5" s="299" t="n">
        <v>22</v>
      </c>
      <c r="Q5" s="299" t="n">
        <v>22</v>
      </c>
      <c r="R5" s="299" t="n">
        <v>22</v>
      </c>
      <c r="S5" s="299" t="n">
        <v>23</v>
      </c>
      <c r="T5" s="299" t="n">
        <v>22</v>
      </c>
      <c r="U5" s="299" t="n">
        <v>22</v>
      </c>
      <c r="V5" s="299" t="n">
        <v>22</v>
      </c>
      <c r="W5" s="299" t="n">
        <v>17</v>
      </c>
      <c r="X5" s="299" t="n">
        <v>16</v>
      </c>
      <c r="Y5" s="299" t="n">
        <v>15</v>
      </c>
      <c r="Z5" s="299" t="n">
        <v>15</v>
      </c>
      <c r="AA5" s="299" t="n">
        <v>14</v>
      </c>
      <c r="AB5" s="299" t="n">
        <v>16</v>
      </c>
      <c r="AC5" s="299" t="n">
        <v>16</v>
      </c>
      <c r="AD5" s="299" t="n">
        <v>16</v>
      </c>
      <c r="AE5" s="299" t="n">
        <v>15</v>
      </c>
      <c r="AF5" s="299" t="n">
        <v>15</v>
      </c>
      <c r="AG5" s="299" t="n">
        <v>15</v>
      </c>
      <c r="AH5" s="299" t="n">
        <v>15</v>
      </c>
      <c r="AI5" s="299" t="n">
        <v>16</v>
      </c>
      <c r="AJ5" s="299" t="n">
        <v>16</v>
      </c>
      <c r="AK5" s="299" t="n">
        <v>16</v>
      </c>
      <c r="AL5" s="299" t="n">
        <v>16</v>
      </c>
      <c r="AM5" s="299" t="n">
        <v>17</v>
      </c>
      <c r="AN5" s="299" t="n">
        <v>16</v>
      </c>
      <c r="AO5" s="299" t="n">
        <v>16</v>
      </c>
      <c r="AP5" s="299" t="n">
        <v>17</v>
      </c>
      <c r="AQ5" s="299" t="n">
        <v>16</v>
      </c>
      <c r="AR5" s="299" t="n">
        <v>17</v>
      </c>
      <c r="AS5" s="299" t="n">
        <v>18</v>
      </c>
      <c r="AT5" s="299" t="n">
        <v>18</v>
      </c>
      <c r="AU5" s="299" t="n">
        <v>0</v>
      </c>
      <c r="AV5" s="299" t="n">
        <v>0</v>
      </c>
      <c r="AW5" s="299" t="n">
        <v>0</v>
      </c>
      <c r="AX5" s="299" t="n">
        <v>0</v>
      </c>
      <c r="AY5" s="299" t="n">
        <v>0</v>
      </c>
      <c r="AZ5" s="299" t="n">
        <v>0</v>
      </c>
      <c r="BA5" s="299" t="n">
        <v>1</v>
      </c>
      <c r="BB5" s="299" t="n">
        <v>1</v>
      </c>
      <c r="BC5" s="299" t="n">
        <v>1</v>
      </c>
      <c r="BD5" s="299" t="n">
        <v>1</v>
      </c>
      <c r="BE5" s="299" t="n">
        <v>0</v>
      </c>
      <c r="BF5" s="299" t="n">
        <v>0</v>
      </c>
      <c r="BG5" s="299" t="n">
        <v>0</v>
      </c>
      <c r="BH5" s="299" t="n">
        <v>0</v>
      </c>
      <c r="BI5" s="299" t="n">
        <v>0</v>
      </c>
      <c r="BJ5" s="299" t="n">
        <v>0</v>
      </c>
      <c r="BK5" s="299" t="n">
        <v>0</v>
      </c>
      <c r="BL5" s="299" t="n">
        <v>0</v>
      </c>
      <c r="BM5" s="299" t="n">
        <v>0</v>
      </c>
      <c r="BN5" s="299" t="n">
        <v>0</v>
      </c>
      <c r="BO5" s="299" t="n">
        <v>0</v>
      </c>
      <c r="BP5" s="299" t="n">
        <v>0</v>
      </c>
      <c r="BQ5" s="299" t="n">
        <v>0</v>
      </c>
      <c r="BR5" s="299" t="n">
        <v>0</v>
      </c>
      <c r="BS5" s="299" t="n">
        <v>0</v>
      </c>
      <c r="BT5" s="299" t="n">
        <v>0</v>
      </c>
      <c r="BU5" s="299" t="n">
        <v>0</v>
      </c>
      <c r="BV5" s="299" t="n">
        <v>0</v>
      </c>
      <c r="BW5" s="299" t="n">
        <v>0</v>
      </c>
      <c r="BX5" s="299" t="n">
        <v>0</v>
      </c>
      <c r="BY5" s="299" t="n">
        <v>0</v>
      </c>
      <c r="BZ5" s="299" t="n">
        <v>0</v>
      </c>
      <c r="CA5" s="299" t="n">
        <v>0</v>
      </c>
      <c r="CB5" s="299" t="n">
        <v>0</v>
      </c>
      <c r="CC5" s="299" t="n">
        <v>0</v>
      </c>
      <c r="CD5" s="299" t="n">
        <v>0</v>
      </c>
      <c r="CE5" s="299" t="n">
        <v>0</v>
      </c>
      <c r="CF5" s="299" t="n">
        <v>0</v>
      </c>
      <c r="CG5" s="299" t="n">
        <v>0</v>
      </c>
      <c r="CH5" s="299" t="n">
        <v>0</v>
      </c>
      <c r="CI5" s="299" t="n">
        <v>0</v>
      </c>
      <c r="CJ5" s="299" t="n">
        <v>0</v>
      </c>
      <c r="CK5" s="299" t="n">
        <v>0</v>
      </c>
      <c r="CL5" s="299" t="n">
        <v>0</v>
      </c>
      <c r="CM5" s="299" t="n">
        <v>0</v>
      </c>
      <c r="CN5" s="299" t="n">
        <v>0</v>
      </c>
      <c r="CO5" s="299" t="n">
        <v>0</v>
      </c>
      <c r="CP5" s="299" t="n">
        <v>0</v>
      </c>
      <c r="CQ5" s="299" t="n">
        <v>0</v>
      </c>
      <c r="CR5" s="299" t="n">
        <v>0</v>
      </c>
      <c r="CS5" s="299" t="n">
        <v>0</v>
      </c>
      <c r="CT5" s="299" t="n">
        <v>0</v>
      </c>
      <c r="CU5" s="299" t="n">
        <v>0</v>
      </c>
      <c r="CV5" s="299" t="n">
        <v>0</v>
      </c>
      <c r="CW5" s="299" t="n">
        <v>0</v>
      </c>
    </row>
    <row r="6" hidden="1" ht="13.15" customFormat="1" customHeight="1" s="315">
      <c r="A6" s="20" t="n"/>
      <c r="B6" s="398" t="n"/>
      <c r="C6" s="246" t="inlineStr">
        <is>
          <t>EE &amp; Children</t>
        </is>
      </c>
      <c r="D6" s="299" t="n">
        <v>37</v>
      </c>
      <c r="E6" s="395" t="n">
        <v>1794.95</v>
      </c>
      <c r="F6" s="396">
        <f>+E6-G6</f>
        <v/>
      </c>
      <c r="G6" s="396" t="n">
        <v>323.81</v>
      </c>
      <c r="H6" s="397">
        <f>+"Total:"&amp;TEXT(E6/I6-1,"0.00%")&amp;"/ EE:"&amp;TEXT(G6/J6-1,"0.00%")</f>
        <v/>
      </c>
      <c r="I6" s="397">
        <f>+'[2]Lower Bucks'!E6</f>
        <v/>
      </c>
      <c r="J6" s="483">
        <f>+'[2]Lower Bucks'!G6</f>
        <v/>
      </c>
      <c r="K6" s="299" t="n">
        <v>19</v>
      </c>
      <c r="L6" s="299" t="n">
        <v>18</v>
      </c>
      <c r="M6" s="299" t="n">
        <v>18</v>
      </c>
      <c r="N6" s="299" t="n">
        <v>17</v>
      </c>
      <c r="O6" s="299" t="n">
        <v>19</v>
      </c>
      <c r="P6" s="299" t="n">
        <v>19</v>
      </c>
      <c r="Q6" s="299" t="n">
        <v>19</v>
      </c>
      <c r="R6" s="299" t="n">
        <v>18</v>
      </c>
      <c r="S6" s="299" t="n">
        <v>17</v>
      </c>
      <c r="T6" s="299" t="n">
        <v>16</v>
      </c>
      <c r="U6" s="299" t="n">
        <v>16</v>
      </c>
      <c r="V6" s="299" t="n">
        <v>16</v>
      </c>
      <c r="W6" s="299" t="n">
        <v>16</v>
      </c>
      <c r="X6" s="299" t="n">
        <v>16</v>
      </c>
      <c r="Y6" s="299" t="n">
        <v>16</v>
      </c>
      <c r="Z6" s="299" t="n">
        <v>15</v>
      </c>
      <c r="AA6" s="299" t="n">
        <v>15</v>
      </c>
      <c r="AB6" s="299" t="n">
        <v>15</v>
      </c>
      <c r="AC6" s="299" t="n">
        <v>14</v>
      </c>
      <c r="AD6" s="299" t="n">
        <v>14</v>
      </c>
      <c r="AE6" s="299" t="n">
        <v>16</v>
      </c>
      <c r="AF6" s="299" t="n">
        <v>16</v>
      </c>
      <c r="AG6" s="299" t="n">
        <v>16</v>
      </c>
      <c r="AH6" s="299" t="n">
        <v>16</v>
      </c>
      <c r="AI6" s="299" t="n">
        <v>18</v>
      </c>
      <c r="AJ6" s="299" t="n">
        <v>18</v>
      </c>
      <c r="AK6" s="299" t="n">
        <v>18</v>
      </c>
      <c r="AL6" s="299" t="n">
        <v>20</v>
      </c>
      <c r="AM6" s="299" t="n">
        <v>21</v>
      </c>
      <c r="AN6" s="299" t="n">
        <v>20</v>
      </c>
      <c r="AO6" s="299" t="n">
        <v>20</v>
      </c>
      <c r="AP6" s="299" t="n">
        <v>20</v>
      </c>
      <c r="AQ6" s="299" t="n">
        <v>20</v>
      </c>
      <c r="AR6" s="299" t="n">
        <v>20</v>
      </c>
      <c r="AS6" s="299" t="n">
        <v>19</v>
      </c>
      <c r="AT6" s="299" t="n">
        <v>20</v>
      </c>
      <c r="AU6" s="299" t="n">
        <v>0</v>
      </c>
      <c r="AV6" s="299" t="n">
        <v>0</v>
      </c>
      <c r="AW6" s="299" t="n">
        <v>0</v>
      </c>
      <c r="AX6" s="299" t="n">
        <v>0</v>
      </c>
      <c r="AY6" s="299" t="n">
        <v>0</v>
      </c>
      <c r="AZ6" s="299" t="n">
        <v>0</v>
      </c>
      <c r="BA6" s="299" t="n">
        <v>0</v>
      </c>
      <c r="BB6" s="299" t="n">
        <v>0</v>
      </c>
      <c r="BC6" s="299" t="n">
        <v>0</v>
      </c>
      <c r="BD6" s="299" t="n">
        <v>0</v>
      </c>
      <c r="BE6" s="299" t="n">
        <v>0</v>
      </c>
      <c r="BF6" s="299" t="n">
        <v>0</v>
      </c>
      <c r="BG6" s="299" t="n">
        <v>0</v>
      </c>
      <c r="BH6" s="299" t="n">
        <v>0</v>
      </c>
      <c r="BI6" s="299" t="n">
        <v>0</v>
      </c>
      <c r="BJ6" s="299" t="n">
        <v>0</v>
      </c>
      <c r="BK6" s="299" t="n">
        <v>0</v>
      </c>
      <c r="BL6" s="299" t="n">
        <v>0</v>
      </c>
      <c r="BM6" s="299" t="n">
        <v>0</v>
      </c>
      <c r="BN6" s="299" t="n">
        <v>0</v>
      </c>
      <c r="BO6" s="299" t="n">
        <v>0</v>
      </c>
      <c r="BP6" s="299" t="n">
        <v>0</v>
      </c>
      <c r="BQ6" s="299" t="n">
        <v>0</v>
      </c>
      <c r="BR6" s="299" t="n">
        <v>0</v>
      </c>
      <c r="BS6" s="299" t="n">
        <v>0</v>
      </c>
      <c r="BT6" s="299" t="n">
        <v>0</v>
      </c>
      <c r="BU6" s="299" t="n">
        <v>0</v>
      </c>
      <c r="BV6" s="299" t="n">
        <v>0</v>
      </c>
      <c r="BW6" s="299" t="n">
        <v>0</v>
      </c>
      <c r="BX6" s="299" t="n">
        <v>0</v>
      </c>
      <c r="BY6" s="299" t="n">
        <v>0</v>
      </c>
      <c r="BZ6" s="299" t="n">
        <v>0</v>
      </c>
      <c r="CA6" s="299" t="n">
        <v>0</v>
      </c>
      <c r="CB6" s="299" t="n">
        <v>0</v>
      </c>
      <c r="CC6" s="299" t="n">
        <v>0</v>
      </c>
      <c r="CD6" s="299" t="n">
        <v>0</v>
      </c>
      <c r="CE6" s="299" t="n">
        <v>0</v>
      </c>
      <c r="CF6" s="299" t="n">
        <v>0</v>
      </c>
      <c r="CG6" s="299" t="n">
        <v>0</v>
      </c>
      <c r="CH6" s="299" t="n">
        <v>0</v>
      </c>
      <c r="CI6" s="299" t="n">
        <v>0</v>
      </c>
      <c r="CJ6" s="299" t="n">
        <v>0</v>
      </c>
      <c r="CK6" s="299" t="n">
        <v>0</v>
      </c>
      <c r="CL6" s="299" t="n">
        <v>0</v>
      </c>
      <c r="CM6" s="299" t="n">
        <v>0</v>
      </c>
      <c r="CN6" s="299" t="n">
        <v>0</v>
      </c>
      <c r="CO6" s="299" t="n">
        <v>0</v>
      </c>
      <c r="CP6" s="299" t="n">
        <v>0</v>
      </c>
      <c r="CQ6" s="299" t="n">
        <v>0</v>
      </c>
      <c r="CR6" s="299" t="n">
        <v>0</v>
      </c>
      <c r="CS6" s="299" t="n">
        <v>0</v>
      </c>
      <c r="CT6" s="299" t="n">
        <v>0</v>
      </c>
      <c r="CU6" s="299" t="n">
        <v>0</v>
      </c>
      <c r="CV6" s="299" t="n">
        <v>0</v>
      </c>
      <c r="CW6" s="299" t="n">
        <v>0</v>
      </c>
    </row>
    <row r="7" hidden="1" ht="13.15" customFormat="1" customHeight="1" s="315">
      <c r="A7" s="20" t="n"/>
      <c r="B7" s="398" t="n"/>
      <c r="C7" s="246" t="inlineStr">
        <is>
          <t>EE &amp; Family</t>
        </is>
      </c>
      <c r="D7" s="300" t="n">
        <v>42</v>
      </c>
      <c r="E7" s="399" t="n">
        <v>3007.73</v>
      </c>
      <c r="F7" s="400">
        <f>+E7-G7</f>
        <v/>
      </c>
      <c r="G7" s="400" t="n">
        <v>548.79</v>
      </c>
      <c r="H7" s="397">
        <f>+"Total:"&amp;TEXT(E7/I7-1,"0.00%")&amp;"/ EE:"&amp;TEXT(G7/J7-1,"0.00%")</f>
        <v/>
      </c>
      <c r="I7" s="397">
        <f>+'[2]Lower Bucks'!E7</f>
        <v/>
      </c>
      <c r="J7" s="483">
        <f>+'[2]Lower Bucks'!G7</f>
        <v/>
      </c>
      <c r="K7" s="300" t="n">
        <v>37</v>
      </c>
      <c r="L7" s="300" t="n">
        <v>41</v>
      </c>
      <c r="M7" s="300" t="n">
        <v>41</v>
      </c>
      <c r="N7" s="300" t="n">
        <v>37</v>
      </c>
      <c r="O7" s="300" t="n">
        <v>36</v>
      </c>
      <c r="P7" s="300" t="n">
        <v>34</v>
      </c>
      <c r="Q7" s="300" t="n">
        <v>34</v>
      </c>
      <c r="R7" s="300" t="n">
        <v>33</v>
      </c>
      <c r="S7" s="300" t="n">
        <v>32</v>
      </c>
      <c r="T7" s="300" t="n">
        <v>29</v>
      </c>
      <c r="U7" s="300" t="n">
        <v>27</v>
      </c>
      <c r="V7" s="300" t="n">
        <v>26</v>
      </c>
      <c r="W7" s="300" t="n">
        <v>22</v>
      </c>
      <c r="X7" s="300" t="n">
        <v>22</v>
      </c>
      <c r="Y7" s="300" t="n">
        <v>22</v>
      </c>
      <c r="Z7" s="300" t="n">
        <v>22</v>
      </c>
      <c r="AA7" s="300" t="n">
        <v>23</v>
      </c>
      <c r="AB7" s="300" t="n">
        <v>24</v>
      </c>
      <c r="AC7" s="300" t="n">
        <v>24</v>
      </c>
      <c r="AD7" s="300" t="n">
        <v>23</v>
      </c>
      <c r="AE7" s="300" t="n">
        <v>25</v>
      </c>
      <c r="AF7" s="300" t="n">
        <v>25</v>
      </c>
      <c r="AG7" s="300" t="n">
        <v>25</v>
      </c>
      <c r="AH7" s="300" t="n">
        <v>25</v>
      </c>
      <c r="AI7" s="300" t="n">
        <v>26</v>
      </c>
      <c r="AJ7" s="300" t="n">
        <v>26</v>
      </c>
      <c r="AK7" s="300" t="n">
        <v>25</v>
      </c>
      <c r="AL7" s="300" t="n">
        <v>25</v>
      </c>
      <c r="AM7" s="300" t="n">
        <v>25</v>
      </c>
      <c r="AN7" s="300" t="n">
        <v>28</v>
      </c>
      <c r="AO7" s="300" t="n">
        <v>28</v>
      </c>
      <c r="AP7" s="300" t="n">
        <v>30</v>
      </c>
      <c r="AQ7" s="300" t="n">
        <v>30</v>
      </c>
      <c r="AR7" s="300" t="n">
        <v>30</v>
      </c>
      <c r="AS7" s="300" t="n">
        <v>27</v>
      </c>
      <c r="AT7" s="300" t="n">
        <v>26</v>
      </c>
      <c r="AU7" s="300" t="n">
        <v>2</v>
      </c>
      <c r="AV7" s="300" t="n">
        <v>1</v>
      </c>
      <c r="AW7" s="300" t="n">
        <v>1</v>
      </c>
      <c r="AX7" s="300" t="n">
        <v>1</v>
      </c>
      <c r="AY7" s="300" t="n">
        <v>1</v>
      </c>
      <c r="AZ7" s="300" t="n">
        <v>1</v>
      </c>
      <c r="BA7" s="300" t="n">
        <v>1</v>
      </c>
      <c r="BB7" s="300" t="n">
        <v>1</v>
      </c>
      <c r="BC7" s="300" t="n">
        <v>1</v>
      </c>
      <c r="BD7" s="300" t="n">
        <v>1</v>
      </c>
      <c r="BE7" s="300" t="n">
        <v>1</v>
      </c>
      <c r="BF7" s="300" t="n">
        <v>1</v>
      </c>
      <c r="BG7" s="300" t="n">
        <v>1</v>
      </c>
      <c r="BH7" s="300" t="n">
        <v>1</v>
      </c>
      <c r="BI7" s="300" t="n">
        <v>1</v>
      </c>
      <c r="BJ7" s="300" t="n">
        <v>1</v>
      </c>
      <c r="BK7" s="300" t="n">
        <v>1</v>
      </c>
      <c r="BL7" s="300" t="n">
        <v>1</v>
      </c>
      <c r="BM7" s="300" t="n">
        <v>1</v>
      </c>
      <c r="BN7" s="300" t="n">
        <v>1</v>
      </c>
      <c r="BO7" s="300" t="n">
        <v>1</v>
      </c>
      <c r="BP7" s="300" t="n">
        <v>1</v>
      </c>
      <c r="BQ7" s="300" t="n">
        <v>1</v>
      </c>
      <c r="BR7" s="300" t="n">
        <v>1</v>
      </c>
      <c r="BS7" s="300" t="n">
        <v>0</v>
      </c>
      <c r="BT7" s="300" t="n">
        <v>0</v>
      </c>
      <c r="BU7" s="300" t="n">
        <v>0</v>
      </c>
      <c r="BV7" s="300" t="n">
        <v>0</v>
      </c>
      <c r="BW7" s="300" t="n">
        <v>0</v>
      </c>
      <c r="BX7" s="300" t="n">
        <v>0</v>
      </c>
      <c r="BY7" s="300" t="n">
        <v>0</v>
      </c>
      <c r="BZ7" s="300" t="n">
        <v>0</v>
      </c>
      <c r="CA7" s="300" t="n">
        <v>0</v>
      </c>
      <c r="CB7" s="300" t="n">
        <v>0</v>
      </c>
      <c r="CC7" s="300" t="n">
        <v>0</v>
      </c>
      <c r="CD7" s="300" t="n">
        <v>0</v>
      </c>
      <c r="CE7" s="300" t="n">
        <v>0</v>
      </c>
      <c r="CF7" s="300" t="n">
        <v>0</v>
      </c>
      <c r="CG7" s="300" t="n">
        <v>0</v>
      </c>
      <c r="CH7" s="300" t="n">
        <v>0</v>
      </c>
      <c r="CI7" s="300" t="n">
        <v>0</v>
      </c>
      <c r="CJ7" s="300" t="n">
        <v>0</v>
      </c>
      <c r="CK7" s="300" t="n">
        <v>0</v>
      </c>
      <c r="CL7" s="300" t="n">
        <v>0</v>
      </c>
      <c r="CM7" s="300" t="n">
        <v>0</v>
      </c>
      <c r="CN7" s="300" t="n">
        <v>0</v>
      </c>
      <c r="CO7" s="300" t="n">
        <v>0</v>
      </c>
      <c r="CP7" s="300" t="n">
        <v>0</v>
      </c>
      <c r="CQ7" s="300" t="n">
        <v>0</v>
      </c>
      <c r="CR7" s="300" t="n">
        <v>0</v>
      </c>
      <c r="CS7" s="300" t="n">
        <v>0</v>
      </c>
      <c r="CT7" s="300" t="n">
        <v>0</v>
      </c>
      <c r="CU7" s="300" t="n">
        <v>0</v>
      </c>
      <c r="CV7" s="300" t="n">
        <v>0</v>
      </c>
      <c r="CW7" s="300" t="n">
        <v>0</v>
      </c>
    </row>
    <row r="8" hidden="1" ht="13.15" customFormat="1" customHeight="1" s="315">
      <c r="A8" s="20" t="n"/>
      <c r="B8" s="398" t="n"/>
      <c r="C8" s="69" t="inlineStr">
        <is>
          <t>Estimated Monthly Premium</t>
        </is>
      </c>
      <c r="D8" s="310">
        <f>SUM(D3:D7)</f>
        <v/>
      </c>
      <c r="E8" s="430">
        <f>SUMPRODUCT(E3:E7,$D3:$D7)</f>
        <v/>
      </c>
      <c r="F8" s="430">
        <f>SUMPRODUCT(F3:F7,$D3:$D7)</f>
        <v/>
      </c>
      <c r="G8" s="430">
        <f>SUMPRODUCT(G3:G7,$D3:$D7)</f>
        <v/>
      </c>
      <c r="H8" s="431" t="n"/>
      <c r="I8" s="431" t="n"/>
      <c r="J8" s="483" t="n"/>
      <c r="K8" s="310">
        <f>SUM(K3:K7)</f>
        <v/>
      </c>
      <c r="L8" s="310">
        <f>SUM(L3:L7)</f>
        <v/>
      </c>
      <c r="M8" s="310">
        <f>SUM(M3:M7)</f>
        <v/>
      </c>
      <c r="N8" s="310">
        <f>SUM(N3:N7)</f>
        <v/>
      </c>
      <c r="O8" s="310">
        <f>SUM(O3:O7)</f>
        <v/>
      </c>
      <c r="P8" s="310">
        <f>SUM(P3:P7)</f>
        <v/>
      </c>
      <c r="Q8" s="310">
        <f>SUM(Q3:Q7)</f>
        <v/>
      </c>
      <c r="R8" s="310">
        <f>SUM(R3:R7)</f>
        <v/>
      </c>
      <c r="S8" s="310">
        <f>SUM(S3:S7)</f>
        <v/>
      </c>
      <c r="T8" s="310">
        <f>SUM(T3:T7)</f>
        <v/>
      </c>
      <c r="U8" s="310">
        <f>SUM(U3:U7)</f>
        <v/>
      </c>
      <c r="V8" s="310">
        <f>SUM(V3:V7)</f>
        <v/>
      </c>
      <c r="W8" s="310">
        <f>SUM(W3:W7)</f>
        <v/>
      </c>
      <c r="X8" s="310">
        <f>SUM(X3:X7)</f>
        <v/>
      </c>
      <c r="Y8" s="310">
        <f>SUM(Y3:Y7)</f>
        <v/>
      </c>
      <c r="Z8" s="310">
        <f>SUM(Z3:Z7)</f>
        <v/>
      </c>
      <c r="AA8" s="310">
        <f>SUM(AA3:AA7)</f>
        <v/>
      </c>
      <c r="AB8" s="310">
        <f>SUM(AB3:AB7)</f>
        <v/>
      </c>
      <c r="AC8" s="310">
        <f>SUM(AC3:AC7)</f>
        <v/>
      </c>
      <c r="AD8" s="310">
        <f>SUM(AD3:AD7)</f>
        <v/>
      </c>
      <c r="AE8" s="310">
        <f>SUM(AE3:AE7)</f>
        <v/>
      </c>
      <c r="AF8" s="310">
        <f>SUM(AF3:AF7)</f>
        <v/>
      </c>
      <c r="AG8" s="310">
        <f>SUM(AG3:AG7)</f>
        <v/>
      </c>
      <c r="AH8" s="310">
        <f>SUM(AH3:AH7)</f>
        <v/>
      </c>
      <c r="AI8" s="310">
        <f>SUM(AI3:AI7)</f>
        <v/>
      </c>
      <c r="AJ8" s="310">
        <f>SUM(AJ3:AJ7)</f>
        <v/>
      </c>
      <c r="AK8" s="310">
        <f>SUM(AK3:AK7)</f>
        <v/>
      </c>
      <c r="AL8" s="310">
        <f>SUM(AL3:AL7)</f>
        <v/>
      </c>
      <c r="AM8" s="310">
        <f>SUM(AM3:AM7)</f>
        <v/>
      </c>
      <c r="AN8" s="310">
        <f>SUM(AN3:AN7)</f>
        <v/>
      </c>
      <c r="AO8" s="310">
        <f>SUM(AO3:AO7)</f>
        <v/>
      </c>
      <c r="AP8" s="310">
        <f>SUM(AP3:AP7)</f>
        <v/>
      </c>
      <c r="AQ8" s="310">
        <f>SUM(AQ3:AQ7)</f>
        <v/>
      </c>
      <c r="AR8" s="310">
        <f>SUM(AR3:AR7)</f>
        <v/>
      </c>
      <c r="AS8" s="310">
        <f>SUM(AS3:AS7)</f>
        <v/>
      </c>
      <c r="AT8" s="310">
        <f>SUM(AT3:AT7)</f>
        <v/>
      </c>
      <c r="AU8" s="310">
        <f>SUM(AU3:AU7)</f>
        <v/>
      </c>
      <c r="AV8" s="310">
        <f>SUM(AV3:AV7)</f>
        <v/>
      </c>
      <c r="AW8" s="310">
        <f>SUM(AW3:AW7)</f>
        <v/>
      </c>
      <c r="AX8" s="310">
        <f>SUM(AX3:AX7)</f>
        <v/>
      </c>
      <c r="AY8" s="310">
        <f>SUM(AY3:AY7)</f>
        <v/>
      </c>
      <c r="AZ8" s="310">
        <f>SUM(AZ3:AZ7)</f>
        <v/>
      </c>
      <c r="BA8" s="310">
        <f>SUM(BA3:BA7)</f>
        <v/>
      </c>
      <c r="BB8" s="310">
        <f>SUM(BB3:BB7)</f>
        <v/>
      </c>
      <c r="BC8" s="310">
        <f>SUM(BC3:BC7)</f>
        <v/>
      </c>
      <c r="BD8" s="310">
        <f>SUM(BD3:BD7)</f>
        <v/>
      </c>
      <c r="BE8" s="310">
        <f>SUM(BE3:BE7)</f>
        <v/>
      </c>
      <c r="BF8" s="310">
        <f>SUM(BF3:BF7)</f>
        <v/>
      </c>
      <c r="BG8" s="310">
        <f>SUM(BG3:BG7)</f>
        <v/>
      </c>
      <c r="BH8" s="310">
        <f>SUM(BH3:BH7)</f>
        <v/>
      </c>
      <c r="BI8" s="310">
        <f>SUM(BI3:BI7)</f>
        <v/>
      </c>
      <c r="BJ8" s="310">
        <f>SUM(BJ3:BJ7)</f>
        <v/>
      </c>
      <c r="BK8" s="310">
        <f>SUM(BK3:BK7)</f>
        <v/>
      </c>
      <c r="BL8" s="310">
        <f>SUM(BL3:BL7)</f>
        <v/>
      </c>
      <c r="BM8" s="310">
        <f>SUM(BM3:BM7)</f>
        <v/>
      </c>
      <c r="BN8" s="310">
        <f>SUM(BN3:BN7)</f>
        <v/>
      </c>
      <c r="BO8" s="310">
        <f>SUM(BO3:BO7)</f>
        <v/>
      </c>
      <c r="BP8" s="310">
        <f>SUM(BP3:BP7)</f>
        <v/>
      </c>
      <c r="BQ8" s="310">
        <f>SUM(BQ3:BQ7)</f>
        <v/>
      </c>
      <c r="BR8" s="310">
        <f>SUM(BR3:BR7)</f>
        <v/>
      </c>
      <c r="BS8" s="310">
        <f>SUM(BS3:BS7)</f>
        <v/>
      </c>
      <c r="BT8" s="310">
        <f>SUM(BT3:BT7)</f>
        <v/>
      </c>
      <c r="BU8" s="310">
        <f>SUM(BU3:BU7)</f>
        <v/>
      </c>
      <c r="BV8" s="310">
        <f>SUM(BV3:BV7)</f>
        <v/>
      </c>
      <c r="BW8" s="310">
        <f>SUM(BW3:BW7)</f>
        <v/>
      </c>
      <c r="BX8" s="310">
        <f>SUM(BX3:BX7)</f>
        <v/>
      </c>
      <c r="BY8" s="310">
        <f>SUM(BY3:BY7)</f>
        <v/>
      </c>
      <c r="BZ8" s="310">
        <f>SUM(BZ3:BZ7)</f>
        <v/>
      </c>
      <c r="CA8" s="310">
        <f>SUM(CA3:CA7)</f>
        <v/>
      </c>
      <c r="CB8" s="310">
        <f>SUM(CB3:CB7)</f>
        <v/>
      </c>
      <c r="CC8" s="310">
        <f>SUM(CC3:CC7)</f>
        <v/>
      </c>
      <c r="CD8" s="310">
        <f>SUM(CD3:CD7)</f>
        <v/>
      </c>
      <c r="CE8" s="310">
        <f>SUM(CE3:CE7)</f>
        <v/>
      </c>
      <c r="CF8" s="310">
        <f>SUM(CF3:CF7)</f>
        <v/>
      </c>
      <c r="CG8" s="310">
        <f>SUM(CG3:CG7)</f>
        <v/>
      </c>
      <c r="CH8" s="310">
        <f>SUM(CH3:CH7)</f>
        <v/>
      </c>
      <c r="CI8" s="310">
        <f>SUM(CI3:CI7)</f>
        <v/>
      </c>
      <c r="CJ8" s="310">
        <f>SUM(CJ3:CJ7)</f>
        <v/>
      </c>
      <c r="CK8" s="310">
        <f>SUM(CK3:CK7)</f>
        <v/>
      </c>
      <c r="CL8" s="310">
        <f>SUM(CL3:CL7)</f>
        <v/>
      </c>
      <c r="CM8" s="310">
        <f>SUM(CM3:CM7)</f>
        <v/>
      </c>
      <c r="CN8" s="310">
        <f>SUM(CN3:CN7)</f>
        <v/>
      </c>
      <c r="CO8" s="310">
        <f>SUM(CO3:CO7)</f>
        <v/>
      </c>
      <c r="CP8" s="310">
        <f>SUM(CP3:CP7)</f>
        <v/>
      </c>
      <c r="CQ8" s="310">
        <f>SUM(CQ3:CQ7)</f>
        <v/>
      </c>
      <c r="CR8" s="310" t="n">
        <v>0</v>
      </c>
      <c r="CS8" s="310">
        <f>SUM(CS3:CS7)</f>
        <v/>
      </c>
      <c r="CT8" s="310">
        <f>SUM(CT3:CT7)</f>
        <v/>
      </c>
      <c r="CU8" s="310">
        <f>SUM(CU3:CU7)</f>
        <v/>
      </c>
      <c r="CV8" s="310">
        <f>SUM(CV3:CV7)</f>
        <v/>
      </c>
      <c r="CW8" s="310">
        <f>SUM(CW3:CW7)</f>
        <v/>
      </c>
    </row>
    <row r="9" ht="13.15" customFormat="1" customHeight="1" s="315">
      <c r="A9" s="20" t="n"/>
      <c r="B9" s="398" t="n"/>
      <c r="C9" s="12" t="n"/>
      <c r="D9" s="16" t="n"/>
      <c r="E9" s="403" t="n"/>
      <c r="F9" s="403" t="n"/>
      <c r="G9" s="403" t="n"/>
      <c r="H9" s="404" t="n"/>
      <c r="I9" s="404" t="n"/>
      <c r="J9" s="483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</row>
    <row r="10" ht="13.15" customFormat="1" customHeight="1" s="315">
      <c r="A10" s="64" t="inlineStr">
        <is>
          <t>PRIME EPO PLAN (Self-Insured) - IUOE</t>
        </is>
      </c>
      <c r="B10" s="394">
        <f>B3</f>
        <v/>
      </c>
      <c r="C10" s="246" t="inlineStr">
        <is>
          <t>EE</t>
        </is>
      </c>
      <c r="D10" s="299" t="n">
        <v>11</v>
      </c>
      <c r="E10" s="395" t="n">
        <v>710.1799999999999</v>
      </c>
      <c r="F10" s="396">
        <f>+E10-G10</f>
        <v/>
      </c>
      <c r="G10" s="396" t="n">
        <v>0</v>
      </c>
      <c r="H10" s="397">
        <f>+"Total:"&amp;TEXT(E10/I10-1,"0.00%")&amp;"/ EE:"&amp;TEXT(G10/J10-1,"0.00%")</f>
        <v/>
      </c>
      <c r="I10" s="397">
        <f>+'[2]Lower Bucks'!E10</f>
        <v/>
      </c>
      <c r="J10" s="483">
        <f>+'[2]Lower Bucks'!G10</f>
        <v/>
      </c>
      <c r="K10" s="299" t="n">
        <v>162</v>
      </c>
      <c r="L10" s="299" t="n">
        <v>158</v>
      </c>
      <c r="M10" s="299" t="n">
        <v>156</v>
      </c>
      <c r="N10" s="299" t="n">
        <v>146</v>
      </c>
      <c r="O10" s="299" t="n">
        <v>138</v>
      </c>
      <c r="P10" s="299" t="n">
        <v>139</v>
      </c>
      <c r="Q10" s="299" t="n">
        <v>141</v>
      </c>
      <c r="R10" s="299" t="n">
        <v>133</v>
      </c>
      <c r="S10" s="299" t="n">
        <v>134</v>
      </c>
      <c r="T10" s="299" t="n">
        <v>137</v>
      </c>
      <c r="U10" s="299" t="n">
        <v>137</v>
      </c>
      <c r="V10" s="299" t="n">
        <v>130</v>
      </c>
      <c r="W10" s="299" t="n">
        <v>150</v>
      </c>
      <c r="X10" s="299" t="n">
        <v>148</v>
      </c>
      <c r="Y10" s="299" t="n">
        <v>147</v>
      </c>
      <c r="Z10" s="299" t="n">
        <v>150</v>
      </c>
      <c r="AA10" s="299" t="n">
        <v>148</v>
      </c>
      <c r="AB10" s="299" t="n">
        <v>144</v>
      </c>
      <c r="AC10" s="299" t="n">
        <v>144</v>
      </c>
      <c r="AD10" s="299" t="n">
        <v>140</v>
      </c>
      <c r="AE10" s="299" t="n">
        <v>140</v>
      </c>
      <c r="AF10" s="299" t="n">
        <v>143</v>
      </c>
      <c r="AG10" s="299" t="n">
        <v>145</v>
      </c>
      <c r="AH10" s="299" t="n">
        <v>147</v>
      </c>
      <c r="AI10" s="299" t="n">
        <v>142</v>
      </c>
      <c r="AJ10" s="299" t="n">
        <v>141</v>
      </c>
      <c r="AK10" s="299" t="n">
        <v>137</v>
      </c>
      <c r="AL10" s="299" t="n">
        <v>139</v>
      </c>
      <c r="AM10" s="299" t="n">
        <v>143</v>
      </c>
      <c r="AN10" s="299" t="n">
        <v>137</v>
      </c>
      <c r="AO10" s="299" t="n">
        <v>140</v>
      </c>
      <c r="AP10" s="299" t="n">
        <v>141</v>
      </c>
      <c r="AQ10" s="299" t="n">
        <v>145</v>
      </c>
      <c r="AR10" s="299" t="n">
        <v>146</v>
      </c>
      <c r="AS10" s="299" t="n">
        <v>150</v>
      </c>
      <c r="AT10" s="299" t="n">
        <v>151</v>
      </c>
      <c r="AU10" s="299" t="n">
        <v>19</v>
      </c>
      <c r="AV10" s="299" t="n">
        <v>15</v>
      </c>
      <c r="AW10" s="299" t="n">
        <v>14</v>
      </c>
      <c r="AX10" s="299" t="n">
        <v>14</v>
      </c>
      <c r="AY10" s="299" t="n">
        <v>13</v>
      </c>
      <c r="AZ10" s="299" t="n">
        <v>12</v>
      </c>
      <c r="BA10" s="299" t="n">
        <v>12</v>
      </c>
      <c r="BB10" s="299" t="n">
        <v>12</v>
      </c>
      <c r="BC10" s="299" t="n">
        <v>15</v>
      </c>
      <c r="BD10" s="299" t="n">
        <v>16</v>
      </c>
      <c r="BE10" s="299" t="n">
        <v>15</v>
      </c>
      <c r="BF10" s="299" t="n">
        <v>14</v>
      </c>
      <c r="BG10" s="299" t="n">
        <v>12</v>
      </c>
      <c r="BH10" s="299" t="n">
        <v>11</v>
      </c>
      <c r="BI10" s="299" t="n">
        <v>10</v>
      </c>
      <c r="BJ10" s="299" t="n">
        <v>10</v>
      </c>
      <c r="BK10" s="299" t="n">
        <v>10</v>
      </c>
      <c r="BL10" s="299" t="n">
        <v>10</v>
      </c>
      <c r="BM10" s="299" t="n">
        <v>9</v>
      </c>
      <c r="BN10" s="299" t="n">
        <v>10</v>
      </c>
      <c r="BO10" s="299" t="n">
        <v>10</v>
      </c>
      <c r="BP10" s="299" t="n">
        <v>10</v>
      </c>
      <c r="BQ10" s="299" t="n">
        <v>10</v>
      </c>
      <c r="BR10" s="299" t="n">
        <v>11</v>
      </c>
      <c r="BS10" s="299" t="n">
        <v>15</v>
      </c>
      <c r="BT10" s="299" t="n">
        <v>17</v>
      </c>
      <c r="BU10" s="299" t="n">
        <v>17</v>
      </c>
      <c r="BV10" s="299" t="n">
        <v>17</v>
      </c>
      <c r="BW10" s="299" t="n">
        <v>13</v>
      </c>
      <c r="BX10" s="299" t="n">
        <v>14</v>
      </c>
      <c r="BY10" s="299" t="n">
        <v>12</v>
      </c>
      <c r="BZ10" s="299" t="n">
        <v>12</v>
      </c>
      <c r="CA10" s="299" t="n">
        <v>11</v>
      </c>
      <c r="CB10" s="299" t="n">
        <v>12</v>
      </c>
      <c r="CC10" s="299" t="n">
        <v>12</v>
      </c>
      <c r="CD10" s="299" t="n">
        <v>12</v>
      </c>
      <c r="CE10" s="299" t="n">
        <v>13</v>
      </c>
      <c r="CF10" s="299" t="n">
        <v>13</v>
      </c>
      <c r="CG10" s="299" t="n">
        <v>13</v>
      </c>
      <c r="CH10" s="299" t="n">
        <v>13</v>
      </c>
      <c r="CI10" s="299" t="n">
        <v>12</v>
      </c>
      <c r="CJ10" s="299" t="n">
        <v>13</v>
      </c>
      <c r="CK10" s="299" t="n">
        <v>12</v>
      </c>
      <c r="CL10" s="299" t="n">
        <v>12</v>
      </c>
      <c r="CM10" s="299" t="n">
        <v>12</v>
      </c>
      <c r="CN10" s="299" t="n">
        <v>12</v>
      </c>
      <c r="CO10" s="299" t="n">
        <v>12</v>
      </c>
      <c r="CP10" s="299" t="n">
        <v>12</v>
      </c>
      <c r="CQ10" s="299" t="n">
        <v>14</v>
      </c>
      <c r="CR10" s="299" t="n">
        <v>13</v>
      </c>
      <c r="CS10" s="299" t="n">
        <v>12</v>
      </c>
      <c r="CT10" s="299" t="n">
        <v>13</v>
      </c>
      <c r="CU10" s="299" t="n">
        <v>13</v>
      </c>
      <c r="CV10" s="299" t="n">
        <v>12</v>
      </c>
      <c r="CW10" s="299" t="n">
        <v>11</v>
      </c>
    </row>
    <row r="11" ht="13.15" customFormat="1" customHeight="1" s="315">
      <c r="A11" s="129" t="inlineStr">
        <is>
          <t>(Rates are medical only, not bundled with Vision)</t>
        </is>
      </c>
      <c r="B11" s="398" t="n"/>
      <c r="C11" s="246" t="inlineStr">
        <is>
          <t>EE &amp; Spouse</t>
        </is>
      </c>
      <c r="D11" s="299" t="n">
        <v>3</v>
      </c>
      <c r="E11" s="395" t="n">
        <v>1565.99</v>
      </c>
      <c r="F11" s="396">
        <f>+E11-G11</f>
        <v/>
      </c>
      <c r="G11" s="396" t="n">
        <v>124.92</v>
      </c>
      <c r="H11" s="397">
        <f>+"Total:"&amp;TEXT(E11/I11-1,"0.00%")&amp;"/ EE:"&amp;TEXT(G11/J11-1,"0.00%")</f>
        <v/>
      </c>
      <c r="I11" s="397">
        <f>+'[2]Lower Bucks'!E11</f>
        <v/>
      </c>
      <c r="J11" s="483">
        <f>+'[2]Lower Bucks'!G11</f>
        <v/>
      </c>
      <c r="K11" s="299" t="n">
        <v>39</v>
      </c>
      <c r="L11" s="299" t="n">
        <v>41</v>
      </c>
      <c r="M11" s="299" t="n">
        <v>40</v>
      </c>
      <c r="N11" s="299" t="n">
        <v>36</v>
      </c>
      <c r="O11" s="299" t="n">
        <v>34</v>
      </c>
      <c r="P11" s="299" t="n">
        <v>31</v>
      </c>
      <c r="Q11" s="299" t="n">
        <v>29</v>
      </c>
      <c r="R11" s="299" t="n">
        <v>32</v>
      </c>
      <c r="S11" s="299" t="n">
        <v>32</v>
      </c>
      <c r="T11" s="299" t="n">
        <v>33</v>
      </c>
      <c r="U11" s="299" t="n">
        <v>32</v>
      </c>
      <c r="V11" s="299" t="n">
        <v>32</v>
      </c>
      <c r="W11" s="299" t="n">
        <v>25</v>
      </c>
      <c r="X11" s="299" t="n">
        <v>24</v>
      </c>
      <c r="Y11" s="299" t="n">
        <v>25</v>
      </c>
      <c r="Z11" s="299" t="n">
        <v>24</v>
      </c>
      <c r="AA11" s="299" t="n">
        <v>24</v>
      </c>
      <c r="AB11" s="299" t="n">
        <v>24</v>
      </c>
      <c r="AC11" s="299" t="n">
        <v>25</v>
      </c>
      <c r="AD11" s="299" t="n">
        <v>25</v>
      </c>
      <c r="AE11" s="299" t="n">
        <v>27</v>
      </c>
      <c r="AF11" s="299" t="n">
        <v>27</v>
      </c>
      <c r="AG11" s="299" t="n">
        <v>27</v>
      </c>
      <c r="AH11" s="299" t="n">
        <v>27</v>
      </c>
      <c r="AI11" s="299" t="n">
        <v>31</v>
      </c>
      <c r="AJ11" s="299" t="n">
        <v>29</v>
      </c>
      <c r="AK11" s="299" t="n">
        <v>29</v>
      </c>
      <c r="AL11" s="299" t="n">
        <v>27</v>
      </c>
      <c r="AM11" s="299" t="n">
        <v>26</v>
      </c>
      <c r="AN11" s="299" t="n">
        <v>26</v>
      </c>
      <c r="AO11" s="299" t="n">
        <v>25</v>
      </c>
      <c r="AP11" s="299" t="n">
        <v>25</v>
      </c>
      <c r="AQ11" s="299" t="n">
        <v>26</v>
      </c>
      <c r="AR11" s="299" t="n">
        <v>26</v>
      </c>
      <c r="AS11" s="299" t="n">
        <v>25</v>
      </c>
      <c r="AT11" s="299" t="n">
        <v>24</v>
      </c>
      <c r="AU11" s="299" t="n">
        <v>2</v>
      </c>
      <c r="AV11" s="299" t="n">
        <v>1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2</v>
      </c>
      <c r="BD11" s="299" t="n">
        <v>2</v>
      </c>
      <c r="BE11" s="299" t="n">
        <v>2</v>
      </c>
      <c r="BF11" s="299" t="n">
        <v>2</v>
      </c>
      <c r="BG11" s="299" t="n">
        <v>2</v>
      </c>
      <c r="BH11" s="299" t="n">
        <v>2</v>
      </c>
      <c r="BI11" s="299" t="n">
        <v>2</v>
      </c>
      <c r="BJ11" s="299" t="n">
        <v>2</v>
      </c>
      <c r="BK11" s="299" t="n">
        <v>2</v>
      </c>
      <c r="BL11" s="299" t="n">
        <v>2</v>
      </c>
      <c r="BM11" s="299" t="n">
        <v>2</v>
      </c>
      <c r="BN11" s="299" t="n">
        <v>2</v>
      </c>
      <c r="BO11" s="299" t="n">
        <v>2</v>
      </c>
      <c r="BP11" s="299" t="n">
        <v>2</v>
      </c>
      <c r="BQ11" s="299" t="n">
        <v>2</v>
      </c>
      <c r="BR11" s="299" t="n">
        <v>2</v>
      </c>
      <c r="BS11" s="299" t="n">
        <v>4</v>
      </c>
      <c r="BT11" s="299" t="n">
        <v>4</v>
      </c>
      <c r="BU11" s="299" t="n">
        <v>4</v>
      </c>
      <c r="BV11" s="299" t="n">
        <v>4</v>
      </c>
      <c r="BW11" s="299" t="n">
        <v>4</v>
      </c>
      <c r="BX11" s="299" t="n">
        <v>1</v>
      </c>
      <c r="BY11" s="299" t="n">
        <v>5</v>
      </c>
      <c r="BZ11" s="299" t="n">
        <v>5</v>
      </c>
      <c r="CA11" s="299" t="n">
        <v>5</v>
      </c>
      <c r="CB11" s="299" t="n">
        <v>5</v>
      </c>
      <c r="CC11" s="299" t="n">
        <v>5</v>
      </c>
      <c r="CD11" s="299" t="n">
        <v>5</v>
      </c>
      <c r="CE11" s="299" t="n">
        <v>5</v>
      </c>
      <c r="CF11" s="299" t="n">
        <v>5</v>
      </c>
      <c r="CG11" s="299" t="n">
        <v>4</v>
      </c>
      <c r="CH11" s="299" t="n">
        <v>4</v>
      </c>
      <c r="CI11" s="299" t="n">
        <v>3</v>
      </c>
      <c r="CJ11" s="299" t="n">
        <v>3</v>
      </c>
      <c r="CK11" s="299" t="n">
        <v>3</v>
      </c>
      <c r="CL11" s="299" t="n">
        <v>3</v>
      </c>
      <c r="CM11" s="299" t="n">
        <v>3</v>
      </c>
      <c r="CN11" s="299" t="n">
        <v>4</v>
      </c>
      <c r="CO11" s="299" t="n">
        <v>4</v>
      </c>
      <c r="CP11" s="299" t="n">
        <v>3</v>
      </c>
      <c r="CQ11" s="299" t="n">
        <v>3</v>
      </c>
      <c r="CR11" s="299" t="n">
        <v>3</v>
      </c>
      <c r="CS11" s="299" t="n">
        <v>3</v>
      </c>
      <c r="CT11" s="299" t="n">
        <v>3</v>
      </c>
      <c r="CU11" s="299" t="n">
        <v>3</v>
      </c>
      <c r="CV11" s="299" t="n">
        <v>3</v>
      </c>
      <c r="CW11" s="299" t="n">
        <v>3</v>
      </c>
    </row>
    <row r="12" ht="13.15" customFormat="1" customHeight="1" s="315">
      <c r="A12" s="22" t="n"/>
      <c r="B12" s="398" t="n"/>
      <c r="C12" s="246" t="inlineStr">
        <is>
          <t>EE &amp; Child(ren)</t>
        </is>
      </c>
      <c r="D12" s="299" t="n">
        <v>1</v>
      </c>
      <c r="E12" s="396" t="n">
        <v>1409.38</v>
      </c>
      <c r="F12" s="396">
        <f>+E12-G12</f>
        <v/>
      </c>
      <c r="G12" s="396" t="n">
        <v>102.21</v>
      </c>
      <c r="H12" s="397">
        <f>+"Total:"&amp;TEXT(E12/I12-1,"0.00%")&amp;"/ EE:"&amp;TEXT(G12/J12-1,"0.00%")</f>
        <v/>
      </c>
      <c r="I12" s="397">
        <f>+'[2]Lower Bucks'!E12</f>
        <v/>
      </c>
      <c r="J12" s="483">
        <f>+'[2]Lower Bucks'!G12</f>
        <v/>
      </c>
      <c r="K12" s="299" t="n">
        <v>45</v>
      </c>
      <c r="L12" s="299" t="n">
        <v>45</v>
      </c>
      <c r="M12" s="299" t="n">
        <v>45</v>
      </c>
      <c r="N12" s="299" t="n">
        <v>43</v>
      </c>
      <c r="O12" s="299" t="n">
        <v>38</v>
      </c>
      <c r="P12" s="299" t="n">
        <v>40</v>
      </c>
      <c r="Q12" s="299" t="n">
        <v>38</v>
      </c>
      <c r="R12" s="299" t="n">
        <v>36</v>
      </c>
      <c r="S12" s="299" t="n">
        <v>34</v>
      </c>
      <c r="T12" s="299" t="n">
        <v>35</v>
      </c>
      <c r="U12" s="299" t="n">
        <v>33</v>
      </c>
      <c r="V12" s="299" t="n">
        <v>31</v>
      </c>
      <c r="W12" s="299" t="n">
        <v>26</v>
      </c>
      <c r="X12" s="299" t="n">
        <v>26</v>
      </c>
      <c r="Y12" s="299" t="n">
        <v>25</v>
      </c>
      <c r="Z12" s="299" t="n">
        <v>28</v>
      </c>
      <c r="AA12" s="299" t="n">
        <v>28</v>
      </c>
      <c r="AB12" s="299" t="n">
        <v>24</v>
      </c>
      <c r="AC12" s="299" t="n">
        <v>26</v>
      </c>
      <c r="AD12" s="299" t="n">
        <v>25</v>
      </c>
      <c r="AE12" s="299" t="n">
        <v>27</v>
      </c>
      <c r="AF12" s="299" t="n">
        <v>28</v>
      </c>
      <c r="AG12" s="299" t="n">
        <v>30</v>
      </c>
      <c r="AH12" s="299" t="n">
        <v>30</v>
      </c>
      <c r="AI12" s="299" t="n">
        <v>28</v>
      </c>
      <c r="AJ12" s="299" t="n">
        <v>27</v>
      </c>
      <c r="AK12" s="299" t="n">
        <v>27</v>
      </c>
      <c r="AL12" s="299" t="n">
        <v>26</v>
      </c>
      <c r="AM12" s="299" t="n">
        <v>26</v>
      </c>
      <c r="AN12" s="299" t="n">
        <v>25</v>
      </c>
      <c r="AO12" s="299" t="n">
        <v>25</v>
      </c>
      <c r="AP12" s="299" t="n">
        <v>28</v>
      </c>
      <c r="AQ12" s="299" t="n">
        <v>25</v>
      </c>
      <c r="AR12" s="299" t="n">
        <v>24</v>
      </c>
      <c r="AS12" s="299" t="n">
        <v>23</v>
      </c>
      <c r="AT12" s="299" t="n">
        <v>22</v>
      </c>
      <c r="AU12" s="299" t="n">
        <v>1</v>
      </c>
      <c r="AV12" s="299" t="n">
        <v>1</v>
      </c>
      <c r="AW12" s="299" t="n">
        <v>1</v>
      </c>
      <c r="AX12" s="299" t="n">
        <v>1</v>
      </c>
      <c r="AY12" s="299" t="n">
        <v>2</v>
      </c>
      <c r="AZ12" s="299" t="n">
        <v>2</v>
      </c>
      <c r="BA12" s="299" t="n">
        <v>2</v>
      </c>
      <c r="BB12" s="299" t="n">
        <v>2</v>
      </c>
      <c r="BC12" s="299" t="n">
        <v>2</v>
      </c>
      <c r="BD12" s="299" t="n">
        <v>2</v>
      </c>
      <c r="BE12" s="299" t="n">
        <v>2</v>
      </c>
      <c r="BF12" s="299" t="n">
        <v>2</v>
      </c>
      <c r="BG12" s="299" t="n">
        <v>2</v>
      </c>
      <c r="BH12" s="299" t="n">
        <v>2</v>
      </c>
      <c r="BI12" s="299" t="n">
        <v>2</v>
      </c>
      <c r="BJ12" s="299" t="n">
        <v>2</v>
      </c>
      <c r="BK12" s="299" t="n">
        <v>2</v>
      </c>
      <c r="BL12" s="299" t="n">
        <v>2</v>
      </c>
      <c r="BM12" s="299" t="n">
        <v>2</v>
      </c>
      <c r="BN12" s="299" t="n">
        <v>2</v>
      </c>
      <c r="BO12" s="299" t="n">
        <v>2</v>
      </c>
      <c r="BP12" s="299" t="n">
        <v>2</v>
      </c>
      <c r="BQ12" s="299" t="n">
        <v>1</v>
      </c>
      <c r="BR12" s="299" t="n">
        <v>1</v>
      </c>
      <c r="BS12" s="299" t="n">
        <v>1</v>
      </c>
      <c r="BT12" s="299" t="n">
        <v>2</v>
      </c>
      <c r="BU12" s="299" t="n">
        <v>2</v>
      </c>
      <c r="BV12" s="299" t="n">
        <v>2</v>
      </c>
      <c r="BW12" s="299" t="n">
        <v>1</v>
      </c>
      <c r="BX12" s="299" t="n">
        <v>6</v>
      </c>
      <c r="BY12" s="299" t="n">
        <v>1</v>
      </c>
      <c r="BZ12" s="299" t="n">
        <v>2</v>
      </c>
      <c r="CA12" s="299" t="n">
        <v>2</v>
      </c>
      <c r="CB12" s="299" t="n">
        <v>2</v>
      </c>
      <c r="CC12" s="299" t="n">
        <v>2</v>
      </c>
      <c r="CD12" s="299" t="n">
        <v>2</v>
      </c>
      <c r="CE12" s="299" t="n">
        <v>1</v>
      </c>
      <c r="CF12" s="299" t="n">
        <v>1</v>
      </c>
      <c r="CG12" s="299" t="n">
        <v>1</v>
      </c>
      <c r="CH12" s="299" t="n">
        <v>1</v>
      </c>
      <c r="CI12" s="299" t="n">
        <v>1</v>
      </c>
      <c r="CJ12" s="299" t="n">
        <v>1</v>
      </c>
      <c r="CK12" s="299" t="n">
        <v>1</v>
      </c>
      <c r="CL12" s="299" t="n">
        <v>1</v>
      </c>
      <c r="CM12" s="299" t="n">
        <v>1</v>
      </c>
      <c r="CN12" s="299" t="n">
        <v>1</v>
      </c>
      <c r="CO12" s="299" t="n">
        <v>1</v>
      </c>
      <c r="CP12" s="299" t="n">
        <v>1</v>
      </c>
      <c r="CQ12" s="299" t="n">
        <v>1</v>
      </c>
      <c r="CR12" s="299" t="n">
        <v>1</v>
      </c>
      <c r="CS12" s="299" t="n">
        <v>1</v>
      </c>
      <c r="CT12" s="299" t="n">
        <v>1</v>
      </c>
      <c r="CU12" s="299" t="n">
        <v>1</v>
      </c>
      <c r="CV12" s="299" t="n">
        <v>1</v>
      </c>
      <c r="CW12" s="299" t="n">
        <v>1</v>
      </c>
    </row>
    <row r="13" ht="13.15" customFormat="1" customHeight="1" s="315">
      <c r="A13" s="22" t="n"/>
      <c r="B13" s="398" t="n"/>
      <c r="C13" s="246" t="inlineStr">
        <is>
          <t>EE &amp; Family</t>
        </is>
      </c>
      <c r="D13" s="300" t="n">
        <v>1</v>
      </c>
      <c r="E13" s="399" t="n">
        <v>2349</v>
      </c>
      <c r="F13" s="400">
        <f>+E13-G13</f>
        <v/>
      </c>
      <c r="G13" s="400" t="n">
        <v>255.52</v>
      </c>
      <c r="H13" s="408">
        <f>+"Total:"&amp;TEXT(E13/I13-1,"0.00%")&amp;"/ EE:"&amp;TEXT(G13/J13-1,"0.00%")</f>
        <v/>
      </c>
      <c r="I13" s="408">
        <f>+'[2]Lower Bucks'!E13</f>
        <v/>
      </c>
      <c r="J13" s="483">
        <f>+'[2]Lower Bucks'!G13</f>
        <v/>
      </c>
      <c r="K13" s="300" t="n">
        <v>34</v>
      </c>
      <c r="L13" s="300" t="n">
        <v>35</v>
      </c>
      <c r="M13" s="300" t="n">
        <v>33</v>
      </c>
      <c r="N13" s="300" t="n">
        <v>30</v>
      </c>
      <c r="O13" s="300" t="n">
        <v>28</v>
      </c>
      <c r="P13" s="300" t="n">
        <v>26</v>
      </c>
      <c r="Q13" s="300" t="n">
        <v>25</v>
      </c>
      <c r="R13" s="300" t="n">
        <v>21</v>
      </c>
      <c r="S13" s="300" t="n">
        <v>20</v>
      </c>
      <c r="T13" s="300" t="n">
        <v>18</v>
      </c>
      <c r="U13" s="300" t="n">
        <v>19</v>
      </c>
      <c r="V13" s="300" t="n">
        <v>19</v>
      </c>
      <c r="W13" s="300" t="n">
        <v>15</v>
      </c>
      <c r="X13" s="300" t="n">
        <v>15</v>
      </c>
      <c r="Y13" s="300" t="n">
        <v>15</v>
      </c>
      <c r="Z13" s="300" t="n">
        <v>15</v>
      </c>
      <c r="AA13" s="300" t="n">
        <v>15</v>
      </c>
      <c r="AB13" s="300" t="n">
        <v>14</v>
      </c>
      <c r="AC13" s="300" t="n">
        <v>14</v>
      </c>
      <c r="AD13" s="300" t="n">
        <v>14</v>
      </c>
      <c r="AE13" s="300" t="n">
        <v>16</v>
      </c>
      <c r="AF13" s="300" t="n">
        <v>16</v>
      </c>
      <c r="AG13" s="300" t="n">
        <v>18</v>
      </c>
      <c r="AH13" s="300" t="n">
        <v>18</v>
      </c>
      <c r="AI13" s="300" t="n">
        <v>16</v>
      </c>
      <c r="AJ13" s="300" t="n">
        <v>18</v>
      </c>
      <c r="AK13" s="300" t="n">
        <v>18</v>
      </c>
      <c r="AL13" s="300" t="n">
        <v>17</v>
      </c>
      <c r="AM13" s="300" t="n">
        <v>16</v>
      </c>
      <c r="AN13" s="300" t="n">
        <v>17</v>
      </c>
      <c r="AO13" s="300" t="n">
        <v>17</v>
      </c>
      <c r="AP13" s="300" t="n">
        <v>17</v>
      </c>
      <c r="AQ13" s="300" t="n">
        <v>18</v>
      </c>
      <c r="AR13" s="300" t="n">
        <v>19</v>
      </c>
      <c r="AS13" s="300" t="n">
        <v>17</v>
      </c>
      <c r="AT13" s="300" t="n">
        <v>18</v>
      </c>
      <c r="AU13" s="300" t="n">
        <v>0</v>
      </c>
      <c r="AV13" s="300" t="n">
        <v>0</v>
      </c>
      <c r="AW13" s="300" t="n">
        <v>0</v>
      </c>
      <c r="AX13" s="300" t="n">
        <v>0</v>
      </c>
      <c r="AY13" s="300" t="n">
        <v>0</v>
      </c>
      <c r="AZ13" s="300" t="n">
        <v>0</v>
      </c>
      <c r="BA13" s="300" t="n">
        <v>0</v>
      </c>
      <c r="BB13" s="300" t="n">
        <v>0</v>
      </c>
      <c r="BC13" s="300" t="n">
        <v>0</v>
      </c>
      <c r="BD13" s="300" t="n">
        <v>0</v>
      </c>
      <c r="BE13" s="300" t="n">
        <v>0</v>
      </c>
      <c r="BF13" s="300" t="n">
        <v>0</v>
      </c>
      <c r="BG13" s="300" t="n">
        <v>1</v>
      </c>
      <c r="BH13" s="300" t="n">
        <v>1</v>
      </c>
      <c r="BI13" s="300" t="n">
        <v>2</v>
      </c>
      <c r="BJ13" s="300" t="n">
        <v>1</v>
      </c>
      <c r="BK13" s="300" t="n">
        <v>1</v>
      </c>
      <c r="BL13" s="300" t="n">
        <v>1</v>
      </c>
      <c r="BM13" s="300" t="n">
        <v>0</v>
      </c>
      <c r="BN13" s="300" t="n">
        <v>0</v>
      </c>
      <c r="BO13" s="300" t="n">
        <v>0</v>
      </c>
      <c r="BP13" s="300" t="n">
        <v>0</v>
      </c>
      <c r="BQ13" s="300" t="n">
        <v>0</v>
      </c>
      <c r="BR13" s="300" t="n">
        <v>0</v>
      </c>
      <c r="BS13" s="300" t="n">
        <v>1</v>
      </c>
      <c r="BT13" s="300" t="n">
        <v>1</v>
      </c>
      <c r="BU13" s="300" t="n">
        <v>1</v>
      </c>
      <c r="BV13" s="300" t="n">
        <v>1</v>
      </c>
      <c r="BW13" s="300" t="n">
        <v>1</v>
      </c>
      <c r="BX13" s="300" t="n">
        <v>2</v>
      </c>
      <c r="BY13" s="300" t="n">
        <v>1</v>
      </c>
      <c r="BZ13" s="300" t="n">
        <v>1</v>
      </c>
      <c r="CA13" s="300" t="n">
        <v>1</v>
      </c>
      <c r="CB13" s="300" t="n">
        <v>1</v>
      </c>
      <c r="CC13" s="300" t="n">
        <v>1</v>
      </c>
      <c r="CD13" s="300" t="n">
        <v>1</v>
      </c>
      <c r="CE13" s="300" t="n">
        <v>1</v>
      </c>
      <c r="CF13" s="300" t="n">
        <v>1</v>
      </c>
      <c r="CG13" s="300" t="n">
        <v>1</v>
      </c>
      <c r="CH13" s="300" t="n">
        <v>1</v>
      </c>
      <c r="CI13" s="300" t="n">
        <v>1</v>
      </c>
      <c r="CJ13" s="300" t="n">
        <v>1</v>
      </c>
      <c r="CK13" s="300" t="n">
        <v>1</v>
      </c>
      <c r="CL13" s="300" t="n">
        <v>1</v>
      </c>
      <c r="CM13" s="300" t="n">
        <v>1</v>
      </c>
      <c r="CN13" s="300" t="n">
        <v>1</v>
      </c>
      <c r="CO13" s="300" t="n">
        <v>1</v>
      </c>
      <c r="CP13" s="300" t="n">
        <v>1</v>
      </c>
      <c r="CQ13" s="300" t="n">
        <v>1</v>
      </c>
      <c r="CR13" s="300" t="n">
        <v>1</v>
      </c>
      <c r="CS13" s="300" t="n">
        <v>1</v>
      </c>
      <c r="CT13" s="300" t="n">
        <v>1</v>
      </c>
      <c r="CU13" s="300" t="n">
        <v>1</v>
      </c>
      <c r="CV13" s="300" t="n">
        <v>1</v>
      </c>
      <c r="CW13" s="300" t="n">
        <v>1</v>
      </c>
    </row>
    <row r="14" ht="13.15" customFormat="1" customHeight="1" s="315">
      <c r="A14" s="20" t="n"/>
      <c r="B14" s="398" t="n"/>
      <c r="C14" s="69" t="inlineStr">
        <is>
          <t>Estimated Monthly Premium</t>
        </is>
      </c>
      <c r="D14" s="310">
        <f>SUM(D10:D13)</f>
        <v/>
      </c>
      <c r="E14" s="401">
        <f>SUMPRODUCT(E10:E13,$D10:$D13)</f>
        <v/>
      </c>
      <c r="F14" s="401">
        <f>SUMPRODUCT(F10:F13,$D10:$D13)</f>
        <v/>
      </c>
      <c r="G14" s="401">
        <f>SUMPRODUCT(G10:G13,$D10:$D13)</f>
        <v/>
      </c>
      <c r="H14" s="402" t="n"/>
      <c r="I14" s="402" t="n"/>
      <c r="J14" s="483" t="n"/>
      <c r="K14" s="310">
        <f>SUM(K10:K13)</f>
        <v/>
      </c>
      <c r="L14" s="310">
        <f>SUM(L10:L13)</f>
        <v/>
      </c>
      <c r="M14" s="310">
        <f>SUM(M10:M13)</f>
        <v/>
      </c>
      <c r="N14" s="310">
        <f>SUM(N10:N13)</f>
        <v/>
      </c>
      <c r="O14" s="310">
        <f>SUM(O10:O13)</f>
        <v/>
      </c>
      <c r="P14" s="310">
        <f>SUM(P10:P13)</f>
        <v/>
      </c>
      <c r="Q14" s="310">
        <f>SUM(Q10:Q13)</f>
        <v/>
      </c>
      <c r="R14" s="310">
        <f>SUM(R10:R13)</f>
        <v/>
      </c>
      <c r="S14" s="310">
        <f>SUM(S10:S13)</f>
        <v/>
      </c>
      <c r="T14" s="310">
        <f>SUM(T10:T13)</f>
        <v/>
      </c>
      <c r="U14" s="310">
        <f>SUM(U10:U13)</f>
        <v/>
      </c>
      <c r="V14" s="310">
        <f>SUM(V10:V13)</f>
        <v/>
      </c>
      <c r="W14" s="310">
        <f>SUM(W10:W13)</f>
        <v/>
      </c>
      <c r="X14" s="310">
        <f>SUM(X10:X13)</f>
        <v/>
      </c>
      <c r="Y14" s="310">
        <f>SUM(Y10:Y13)</f>
        <v/>
      </c>
      <c r="Z14" s="310">
        <f>SUM(Z10:Z13)</f>
        <v/>
      </c>
      <c r="AA14" s="310">
        <f>SUM(AA10:AA13)</f>
        <v/>
      </c>
      <c r="AB14" s="310">
        <f>SUM(AB10:AB13)</f>
        <v/>
      </c>
      <c r="AC14" s="310">
        <f>SUM(AC10:AC13)</f>
        <v/>
      </c>
      <c r="AD14" s="310">
        <f>SUM(AD10:AD13)</f>
        <v/>
      </c>
      <c r="AE14" s="310">
        <f>SUM(AE10:AE13)</f>
        <v/>
      </c>
      <c r="AF14" s="310">
        <f>SUM(AF10:AF13)</f>
        <v/>
      </c>
      <c r="AG14" s="310">
        <f>SUM(AG10:AG13)</f>
        <v/>
      </c>
      <c r="AH14" s="310">
        <f>SUM(AH10:AH13)</f>
        <v/>
      </c>
      <c r="AI14" s="310">
        <f>SUM(AI10:AI13)</f>
        <v/>
      </c>
      <c r="AJ14" s="310">
        <f>SUM(AJ10:AJ13)</f>
        <v/>
      </c>
      <c r="AK14" s="310">
        <f>SUM(AK10:AK13)</f>
        <v/>
      </c>
      <c r="AL14" s="310">
        <f>SUM(AL10:AL13)</f>
        <v/>
      </c>
      <c r="AM14" s="310">
        <f>SUM(AM10:AM13)</f>
        <v/>
      </c>
      <c r="AN14" s="310">
        <f>SUM(AN10:AN13)</f>
        <v/>
      </c>
      <c r="AO14" s="310">
        <f>SUM(AO10:AO13)</f>
        <v/>
      </c>
      <c r="AP14" s="310">
        <f>SUM(AP10:AP13)</f>
        <v/>
      </c>
      <c r="AQ14" s="310">
        <f>SUM(AQ10:AQ13)</f>
        <v/>
      </c>
      <c r="AR14" s="310">
        <f>SUM(AR10:AR13)</f>
        <v/>
      </c>
      <c r="AS14" s="310">
        <f>SUM(AS10:AS13)</f>
        <v/>
      </c>
      <c r="AT14" s="310">
        <f>SUM(AT10:AT13)</f>
        <v/>
      </c>
      <c r="AU14" s="310">
        <f>SUM(AU10:AU13)</f>
        <v/>
      </c>
      <c r="AV14" s="310">
        <f>SUM(AV10:AV13)</f>
        <v/>
      </c>
      <c r="AW14" s="310">
        <f>SUM(AW10:AW13)</f>
        <v/>
      </c>
      <c r="AX14" s="310">
        <f>SUM(AX10:AX13)</f>
        <v/>
      </c>
      <c r="AY14" s="310">
        <f>SUM(AY10:AY13)</f>
        <v/>
      </c>
      <c r="AZ14" s="310">
        <f>SUM(AZ10:AZ13)</f>
        <v/>
      </c>
      <c r="BA14" s="310">
        <f>SUM(BA10:BA13)</f>
        <v/>
      </c>
      <c r="BB14" s="310">
        <f>SUM(BB10:BB13)</f>
        <v/>
      </c>
      <c r="BC14" s="310">
        <f>SUM(BC10:BC13)</f>
        <v/>
      </c>
      <c r="BD14" s="310">
        <f>SUM(BD10:BD13)</f>
        <v/>
      </c>
      <c r="BE14" s="310">
        <f>SUM(BE10:BE13)</f>
        <v/>
      </c>
      <c r="BF14" s="310">
        <f>SUM(BF10:BF13)</f>
        <v/>
      </c>
      <c r="BG14" s="310">
        <f>SUM(BG10:BG13)</f>
        <v/>
      </c>
      <c r="BH14" s="310">
        <f>SUM(BH10:BH13)</f>
        <v/>
      </c>
      <c r="BI14" s="310">
        <f>SUM(BI10:BI13)</f>
        <v/>
      </c>
      <c r="BJ14" s="310">
        <f>SUM(BJ10:BJ13)</f>
        <v/>
      </c>
      <c r="BK14" s="310">
        <f>SUM(BK10:BK13)</f>
        <v/>
      </c>
      <c r="BL14" s="310">
        <f>SUM(BL10:BL13)</f>
        <v/>
      </c>
      <c r="BM14" s="310">
        <f>SUM(BM10:BM13)</f>
        <v/>
      </c>
      <c r="BN14" s="310">
        <f>SUM(BN10:BN13)</f>
        <v/>
      </c>
      <c r="BO14" s="310">
        <f>SUM(BO10:BO13)</f>
        <v/>
      </c>
      <c r="BP14" s="310">
        <f>SUM(BP10:BP13)</f>
        <v/>
      </c>
      <c r="BQ14" s="310">
        <f>SUM(BQ10:BQ13)</f>
        <v/>
      </c>
      <c r="BR14" s="310">
        <f>SUM(BR10:BR13)</f>
        <v/>
      </c>
      <c r="BS14" s="310">
        <f>SUM(BS10:BS13)</f>
        <v/>
      </c>
      <c r="BT14" s="310">
        <f>SUM(BT10:BT13)</f>
        <v/>
      </c>
      <c r="BU14" s="310">
        <f>SUM(BU10:BU13)</f>
        <v/>
      </c>
      <c r="BV14" s="310">
        <f>SUM(BV10:BV13)</f>
        <v/>
      </c>
      <c r="BW14" s="310">
        <f>SUM(BW10:BW13)</f>
        <v/>
      </c>
      <c r="BX14" s="310">
        <f>SUM(BX10:BX13)</f>
        <v/>
      </c>
      <c r="BY14" s="310">
        <f>SUM(BY10:BY13)</f>
        <v/>
      </c>
      <c r="BZ14" s="310">
        <f>SUM(BZ10:BZ13)</f>
        <v/>
      </c>
      <c r="CA14" s="310">
        <f>SUM(CA10:CA13)</f>
        <v/>
      </c>
      <c r="CB14" s="310">
        <f>SUM(CB10:CB13)</f>
        <v/>
      </c>
      <c r="CC14" s="310">
        <f>SUM(CC10:CC13)</f>
        <v/>
      </c>
      <c r="CD14" s="310">
        <f>SUM(CD10:CD13)</f>
        <v/>
      </c>
      <c r="CE14" s="310">
        <f>SUM(CE10:CE13)</f>
        <v/>
      </c>
      <c r="CF14" s="310">
        <f>SUM(CF10:CF13)</f>
        <v/>
      </c>
      <c r="CG14" s="310">
        <f>SUM(CG10:CG13)</f>
        <v/>
      </c>
      <c r="CH14" s="310">
        <f>SUM(CH10:CH13)</f>
        <v/>
      </c>
      <c r="CI14" s="310">
        <f>SUM(CI10:CI13)</f>
        <v/>
      </c>
      <c r="CJ14" s="310">
        <f>SUM(CJ10:CJ13)</f>
        <v/>
      </c>
      <c r="CK14" s="310">
        <f>SUM(CK10:CK13)</f>
        <v/>
      </c>
      <c r="CL14" s="310">
        <f>SUM(CL10:CL13)</f>
        <v/>
      </c>
      <c r="CM14" s="310">
        <f>SUM(CM10:CM13)</f>
        <v/>
      </c>
      <c r="CN14" s="310">
        <f>SUM(CN10:CN13)</f>
        <v/>
      </c>
      <c r="CO14" s="310">
        <f>SUM(CO10:CO13)</f>
        <v/>
      </c>
      <c r="CP14" s="310">
        <f>SUM(CP10:CP13)</f>
        <v/>
      </c>
      <c r="CQ14" s="310">
        <f>SUM(CQ10:CQ13)</f>
        <v/>
      </c>
      <c r="CR14" s="310" t="n">
        <v>18</v>
      </c>
      <c r="CS14" s="310">
        <f>SUM(CS10:CS13)</f>
        <v/>
      </c>
      <c r="CT14" s="310">
        <f>SUM(CT10:CT13)</f>
        <v/>
      </c>
      <c r="CU14" s="310">
        <f>SUM(CU10:CU13)</f>
        <v/>
      </c>
      <c r="CV14" s="310">
        <f>SUM(CV10:CV13)</f>
        <v/>
      </c>
      <c r="CW14" s="310">
        <f>SUM(CW10:CW13)</f>
        <v/>
      </c>
    </row>
    <row r="15" ht="13.15" customFormat="1" customHeight="1" s="315">
      <c r="A15" s="20" t="n"/>
      <c r="B15" s="398" t="n"/>
      <c r="C15" s="12" t="n"/>
      <c r="D15" s="16" t="n"/>
      <c r="E15" s="403" t="n"/>
      <c r="F15" s="403" t="n"/>
      <c r="G15" s="403" t="n"/>
      <c r="H15" s="404" t="n"/>
      <c r="I15" s="404" t="n"/>
      <c r="J15" s="484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  <c r="T15" s="16" t="n"/>
      <c r="U15" s="16" t="n"/>
      <c r="V15" s="16" t="n"/>
      <c r="W15" s="16" t="n"/>
      <c r="X15" s="16" t="n"/>
      <c r="Y15" s="16" t="n"/>
      <c r="Z15" s="16" t="n"/>
      <c r="AA15" s="16" t="n"/>
      <c r="AB15" s="16" t="n"/>
      <c r="AC15" s="16" t="n"/>
      <c r="AD15" s="16" t="n"/>
      <c r="AE15" s="16" t="n"/>
      <c r="AF15" s="16" t="n"/>
      <c r="AG15" s="16" t="n"/>
      <c r="AH15" s="16" t="n"/>
      <c r="AI15" s="16" t="n"/>
      <c r="AJ15" s="16" t="n"/>
      <c r="AK15" s="16" t="n"/>
      <c r="AL15" s="16" t="n"/>
      <c r="AM15" s="16" t="n"/>
      <c r="AN15" s="16" t="n"/>
      <c r="AO15" s="16" t="n"/>
      <c r="AP15" s="16" t="n"/>
      <c r="AQ15" s="16" t="n"/>
      <c r="AR15" s="16" t="n"/>
      <c r="AS15" s="16" t="n"/>
      <c r="AT15" s="16" t="n"/>
      <c r="AU15" s="16" t="n"/>
      <c r="AV15" s="16" t="n"/>
      <c r="AW15" s="16" t="n"/>
      <c r="AX15" s="16" t="n"/>
      <c r="AY15" s="16" t="n"/>
      <c r="AZ15" s="16" t="n"/>
      <c r="BA15" s="16" t="n"/>
      <c r="BB15" s="16" t="n"/>
      <c r="BC15" s="16" t="n"/>
      <c r="BD15" s="16" t="n"/>
      <c r="BE15" s="16" t="n"/>
      <c r="BF15" s="16" t="n"/>
      <c r="BG15" s="16" t="n"/>
      <c r="BH15" s="16" t="n"/>
      <c r="BI15" s="16" t="n"/>
      <c r="BJ15" s="16" t="n"/>
      <c r="BK15" s="16" t="n"/>
      <c r="BL15" s="16" t="n"/>
      <c r="BM15" s="16" t="n"/>
      <c r="BN15" s="16" t="n"/>
      <c r="BO15" s="16" t="n"/>
      <c r="BP15" s="16" t="n"/>
      <c r="BQ15" s="16" t="n"/>
      <c r="BR15" s="16" t="n"/>
      <c r="BS15" s="16" t="n"/>
      <c r="BT15" s="16" t="n"/>
      <c r="BU15" s="16" t="n"/>
      <c r="BV15" s="16" t="n"/>
      <c r="BW15" s="16" t="n"/>
      <c r="BX15" s="16" t="n"/>
      <c r="BY15" s="16" t="n"/>
      <c r="BZ15" s="16" t="n"/>
      <c r="CA15" s="16" t="n"/>
      <c r="CB15" s="16" t="n"/>
      <c r="CC15" s="16" t="n"/>
      <c r="CD15" s="16" t="n"/>
      <c r="CE15" s="16" t="n"/>
      <c r="CF15" s="16" t="n"/>
      <c r="CG15" s="16" t="n"/>
      <c r="CH15" s="16" t="n"/>
      <c r="CI15" s="16" t="n"/>
      <c r="CJ15" s="16" t="n"/>
      <c r="CK15" s="16" t="n"/>
      <c r="CL15" s="16" t="n"/>
      <c r="CM15" s="16" t="n"/>
      <c r="CN15" s="16" t="n"/>
      <c r="CO15" s="16" t="n"/>
      <c r="CP15" s="16" t="n"/>
      <c r="CQ15" s="16" t="n"/>
      <c r="CR15" s="16" t="n"/>
      <c r="CS15" s="16" t="n"/>
      <c r="CT15" s="16" t="n"/>
      <c r="CU15" s="16" t="n"/>
      <c r="CV15" s="16" t="n"/>
      <c r="CW15" s="16" t="n"/>
    </row>
    <row r="16" ht="13.15" customFormat="1" customHeight="1" s="315">
      <c r="A16" s="64" t="inlineStr">
        <is>
          <t>PRIME EPO PLAN (Self-Insured) - PASNAP &amp; Non-Union</t>
        </is>
      </c>
      <c r="B16" s="394">
        <f>B3</f>
        <v/>
      </c>
      <c r="C16" s="246" t="inlineStr">
        <is>
          <t>EE</t>
        </is>
      </c>
      <c r="D16" s="299" t="n">
        <v>186</v>
      </c>
      <c r="E16" s="395" t="n">
        <v>754.66</v>
      </c>
      <c r="F16" s="396">
        <f>+E16-G16</f>
        <v/>
      </c>
      <c r="G16" s="396" t="n">
        <v>0</v>
      </c>
      <c r="H16" s="397">
        <f>+"Total:"&amp;TEXT(E16/I16-1,"0.00%")&amp;"/ EE:"&amp;TEXT(G16/J16-1,"0.00%")</f>
        <v/>
      </c>
      <c r="I16" s="397">
        <f>+'[2]Lower Bucks'!E16</f>
        <v/>
      </c>
      <c r="J16" s="483">
        <f>+'[2]Lower Bucks'!G16</f>
        <v/>
      </c>
      <c r="K16" s="299" t="n"/>
      <c r="L16" s="299" t="n"/>
      <c r="M16" s="299" t="n"/>
      <c r="N16" s="299" t="n"/>
      <c r="O16" s="299" t="n"/>
      <c r="P16" s="299" t="n"/>
      <c r="Q16" s="299" t="n"/>
      <c r="R16" s="299" t="n"/>
      <c r="S16" s="299" t="n"/>
      <c r="T16" s="299" t="n"/>
      <c r="U16" s="299" t="n"/>
      <c r="V16" s="299" t="n"/>
      <c r="W16" s="299" t="n"/>
      <c r="X16" s="299" t="n"/>
      <c r="Y16" s="299" t="n"/>
      <c r="Z16" s="299" t="n"/>
      <c r="AA16" s="299" t="n"/>
      <c r="AB16" s="299" t="n"/>
      <c r="AC16" s="299" t="n"/>
      <c r="AD16" s="299" t="n"/>
      <c r="AE16" s="299" t="n"/>
      <c r="AF16" s="299" t="n"/>
      <c r="AG16" s="299" t="n"/>
      <c r="AH16" s="299" t="n"/>
      <c r="AI16" s="299" t="n"/>
      <c r="AJ16" s="299" t="n"/>
      <c r="AK16" s="299" t="n"/>
      <c r="AL16" s="299" t="n"/>
      <c r="AM16" s="299" t="n"/>
      <c r="AN16" s="299" t="n"/>
      <c r="AO16" s="299" t="n"/>
      <c r="AP16" s="299" t="n"/>
      <c r="AQ16" s="299" t="n"/>
      <c r="AR16" s="299" t="n"/>
      <c r="AS16" s="299" t="n"/>
      <c r="AT16" s="299" t="n"/>
      <c r="AU16" s="299" t="n">
        <v>206</v>
      </c>
      <c r="AV16" s="299" t="n">
        <v>208</v>
      </c>
      <c r="AW16" s="299" t="n">
        <v>204</v>
      </c>
      <c r="AX16" s="299" t="n">
        <v>206</v>
      </c>
      <c r="AY16" s="299" t="n">
        <v>209</v>
      </c>
      <c r="AZ16" s="299" t="n">
        <v>209</v>
      </c>
      <c r="BA16" s="299" t="n">
        <v>211</v>
      </c>
      <c r="BB16" s="299" t="n">
        <v>202</v>
      </c>
      <c r="BC16" s="299" t="n">
        <v>193</v>
      </c>
      <c r="BD16" s="299" t="n">
        <v>195</v>
      </c>
      <c r="BE16" s="299" t="n">
        <v>191</v>
      </c>
      <c r="BF16" s="299" t="n">
        <v>187</v>
      </c>
      <c r="BG16" s="299" t="n">
        <v>196</v>
      </c>
      <c r="BH16" s="299" t="n">
        <v>203</v>
      </c>
      <c r="BI16" s="299" t="n">
        <v>201</v>
      </c>
      <c r="BJ16" s="299" t="n">
        <v>203</v>
      </c>
      <c r="BK16" s="299" t="n">
        <v>201</v>
      </c>
      <c r="BL16" s="299" t="n">
        <v>195</v>
      </c>
      <c r="BM16" s="299" t="n">
        <v>195</v>
      </c>
      <c r="BN16" s="299" t="n">
        <v>193</v>
      </c>
      <c r="BO16" s="299" t="n">
        <v>185</v>
      </c>
      <c r="BP16" s="299" t="n">
        <v>182</v>
      </c>
      <c r="BQ16" s="299" t="n">
        <v>181</v>
      </c>
      <c r="BR16" s="299" t="n">
        <v>177</v>
      </c>
      <c r="BS16" s="299" t="n">
        <v>189</v>
      </c>
      <c r="BT16" s="299" t="n">
        <v>189</v>
      </c>
      <c r="BU16" s="299" t="n">
        <v>185</v>
      </c>
      <c r="BV16" s="299" t="n">
        <v>189</v>
      </c>
      <c r="BW16" s="299" t="n">
        <v>182</v>
      </c>
      <c r="BX16" s="299" t="n">
        <v>181</v>
      </c>
      <c r="BY16" s="299" t="n">
        <v>178</v>
      </c>
      <c r="BZ16" s="299" t="n">
        <v>172</v>
      </c>
      <c r="CA16" s="299" t="n">
        <v>185</v>
      </c>
      <c r="CB16" s="299" t="n">
        <v>185</v>
      </c>
      <c r="CC16" s="299" t="n">
        <v>180</v>
      </c>
      <c r="CD16" s="299" t="n">
        <v>182</v>
      </c>
      <c r="CE16" s="299" t="n">
        <v>188</v>
      </c>
      <c r="CF16" s="299" t="n">
        <v>180</v>
      </c>
      <c r="CG16" s="299" t="n">
        <v>177</v>
      </c>
      <c r="CH16" s="299" t="n">
        <v>177</v>
      </c>
      <c r="CI16" s="299" t="n">
        <v>175</v>
      </c>
      <c r="CJ16" s="299" t="n">
        <v>178</v>
      </c>
      <c r="CK16" s="299" t="n">
        <v>176</v>
      </c>
      <c r="CL16" s="299" t="n">
        <v>176</v>
      </c>
      <c r="CM16" s="299" t="n">
        <v>178</v>
      </c>
      <c r="CN16" s="299" t="n">
        <v>179</v>
      </c>
      <c r="CO16" s="299" t="n">
        <v>176</v>
      </c>
      <c r="CP16" s="299" t="n">
        <v>175</v>
      </c>
      <c r="CQ16" s="299" t="n">
        <v>185</v>
      </c>
      <c r="CR16" s="299" t="n">
        <v>185</v>
      </c>
      <c r="CS16" s="299" t="n">
        <v>182</v>
      </c>
      <c r="CT16" s="299" t="n">
        <v>184</v>
      </c>
      <c r="CU16" s="299" t="n">
        <v>188</v>
      </c>
      <c r="CV16" s="299" t="n">
        <v>187</v>
      </c>
      <c r="CW16" s="299" t="n">
        <v>186</v>
      </c>
    </row>
    <row r="17" ht="13.15" customFormat="1" customHeight="1" s="315">
      <c r="A17" s="129" t="inlineStr">
        <is>
          <t>(Rates are medical &amp; vision bundled)</t>
        </is>
      </c>
      <c r="B17" s="398" t="n"/>
      <c r="C17" s="246" t="inlineStr">
        <is>
          <t>EE &amp; Spouse</t>
        </is>
      </c>
      <c r="D17" s="299" t="n">
        <v>45</v>
      </c>
      <c r="E17" s="395" t="n">
        <v>1659.5</v>
      </c>
      <c r="F17" s="396">
        <f>+E17-G17</f>
        <v/>
      </c>
      <c r="G17" s="396" t="n">
        <v>124.92</v>
      </c>
      <c r="H17" s="397">
        <f>+"Total:"&amp;TEXT(E17/I17-1,"0.00%")&amp;"/ EE:"&amp;TEXT(G17/J17-1,"0.00%")</f>
        <v/>
      </c>
      <c r="I17" s="397">
        <f>+'[2]Lower Bucks'!E17</f>
        <v/>
      </c>
      <c r="J17" s="483">
        <f>+'[2]Lower Bucks'!G17</f>
        <v/>
      </c>
      <c r="K17" s="299" t="n"/>
      <c r="L17" s="299" t="n"/>
      <c r="M17" s="299" t="n"/>
      <c r="N17" s="299" t="n"/>
      <c r="O17" s="299" t="n"/>
      <c r="P17" s="299" t="n"/>
      <c r="Q17" s="299" t="n"/>
      <c r="R17" s="299" t="n"/>
      <c r="S17" s="299" t="n"/>
      <c r="T17" s="299" t="n"/>
      <c r="U17" s="299" t="n"/>
      <c r="V17" s="299" t="n"/>
      <c r="W17" s="299" t="n"/>
      <c r="X17" s="299" t="n"/>
      <c r="Y17" s="299" t="n"/>
      <c r="Z17" s="299" t="n"/>
      <c r="AA17" s="299" t="n"/>
      <c r="AB17" s="299" t="n"/>
      <c r="AC17" s="299" t="n"/>
      <c r="AD17" s="299" t="n"/>
      <c r="AE17" s="299" t="n"/>
      <c r="AF17" s="299" t="n"/>
      <c r="AG17" s="299" t="n"/>
      <c r="AH17" s="299" t="n"/>
      <c r="AI17" s="299" t="n"/>
      <c r="AJ17" s="299" t="n"/>
      <c r="AK17" s="299" t="n"/>
      <c r="AL17" s="299" t="n"/>
      <c r="AM17" s="299" t="n"/>
      <c r="AN17" s="299" t="n"/>
      <c r="AO17" s="299" t="n"/>
      <c r="AP17" s="299" t="n"/>
      <c r="AQ17" s="299" t="n"/>
      <c r="AR17" s="299" t="n"/>
      <c r="AS17" s="299" t="n"/>
      <c r="AT17" s="299" t="n"/>
      <c r="AU17" s="299" t="n">
        <v>38</v>
      </c>
      <c r="AV17" s="299" t="n">
        <v>38</v>
      </c>
      <c r="AW17" s="299" t="n">
        <v>41</v>
      </c>
      <c r="AX17" s="299" t="n">
        <v>41</v>
      </c>
      <c r="AY17" s="299" t="n">
        <v>42</v>
      </c>
      <c r="AZ17" s="299" t="n">
        <v>44</v>
      </c>
      <c r="BA17" s="299" t="n">
        <v>45</v>
      </c>
      <c r="BB17" s="299" t="n">
        <v>46</v>
      </c>
      <c r="BC17" s="299" t="n">
        <v>46</v>
      </c>
      <c r="BD17" s="299" t="n">
        <v>47</v>
      </c>
      <c r="BE17" s="299" t="n">
        <v>48</v>
      </c>
      <c r="BF17" s="299" t="n">
        <v>48</v>
      </c>
      <c r="BG17" s="299" t="n">
        <v>47</v>
      </c>
      <c r="BH17" s="299" t="n">
        <v>48</v>
      </c>
      <c r="BI17" s="299" t="n">
        <v>47</v>
      </c>
      <c r="BJ17" s="299" t="n">
        <v>48</v>
      </c>
      <c r="BK17" s="299" t="n">
        <v>49</v>
      </c>
      <c r="BL17" s="299" t="n">
        <v>49</v>
      </c>
      <c r="BM17" s="299" t="n">
        <v>44</v>
      </c>
      <c r="BN17" s="299" t="n">
        <v>44</v>
      </c>
      <c r="BO17" s="299" t="n">
        <v>43</v>
      </c>
      <c r="BP17" s="299" t="n">
        <v>44</v>
      </c>
      <c r="BQ17" s="299" t="n">
        <v>43</v>
      </c>
      <c r="BR17" s="299" t="n">
        <v>43</v>
      </c>
      <c r="BS17" s="299" t="n">
        <v>41</v>
      </c>
      <c r="BT17" s="299" t="n">
        <v>41</v>
      </c>
      <c r="BU17" s="299" t="n">
        <v>43</v>
      </c>
      <c r="BV17" s="299" t="n">
        <v>41</v>
      </c>
      <c r="BW17" s="299" t="n">
        <v>44</v>
      </c>
      <c r="BX17" s="299" t="n">
        <v>45</v>
      </c>
      <c r="BY17" s="299" t="n">
        <v>45</v>
      </c>
      <c r="BZ17" s="299" t="n">
        <v>40</v>
      </c>
      <c r="CA17" s="299" t="n">
        <v>38</v>
      </c>
      <c r="CB17" s="299" t="n">
        <v>39</v>
      </c>
      <c r="CC17" s="299" t="n">
        <v>39</v>
      </c>
      <c r="CD17" s="299" t="n">
        <v>39</v>
      </c>
      <c r="CE17" s="299" t="n">
        <v>39</v>
      </c>
      <c r="CF17" s="299" t="n">
        <v>38</v>
      </c>
      <c r="CG17" s="299" t="n">
        <v>36</v>
      </c>
      <c r="CH17" s="299" t="n">
        <v>37</v>
      </c>
      <c r="CI17" s="299" t="n">
        <v>36</v>
      </c>
      <c r="CJ17" s="299" t="n">
        <v>38</v>
      </c>
      <c r="CK17" s="299" t="n">
        <v>37</v>
      </c>
      <c r="CL17" s="299" t="n">
        <v>38</v>
      </c>
      <c r="CM17" s="299" t="n">
        <v>39</v>
      </c>
      <c r="CN17" s="299" t="n">
        <v>40</v>
      </c>
      <c r="CO17" s="299" t="n">
        <v>40</v>
      </c>
      <c r="CP17" s="299" t="n">
        <v>39</v>
      </c>
      <c r="CQ17" s="299" t="n">
        <v>44</v>
      </c>
      <c r="CR17" s="299" t="n">
        <v>44</v>
      </c>
      <c r="CS17" s="299" t="n">
        <v>43</v>
      </c>
      <c r="CT17" s="299" t="n">
        <v>44</v>
      </c>
      <c r="CU17" s="299" t="n">
        <v>45</v>
      </c>
      <c r="CV17" s="299" t="n">
        <v>46</v>
      </c>
      <c r="CW17" s="299" t="n">
        <v>45</v>
      </c>
    </row>
    <row r="18" ht="13.15" customFormat="1" customHeight="1" s="315">
      <c r="A18" s="22" t="n"/>
      <c r="B18" s="398" t="n"/>
      <c r="C18" s="246" t="inlineStr">
        <is>
          <t>EE &amp; Child(ren)</t>
        </is>
      </c>
      <c r="D18" s="299" t="n">
        <v>36</v>
      </c>
      <c r="E18" s="396" t="n">
        <v>1495</v>
      </c>
      <c r="F18" s="396">
        <f>+E18-G18</f>
        <v/>
      </c>
      <c r="G18" s="396" t="n">
        <v>102.21</v>
      </c>
      <c r="H18" s="397">
        <f>+"Total:"&amp;TEXT(E18/I18-1,"0.00%")&amp;"/ EE:"&amp;TEXT(G18/J18-1,"0.00%")</f>
        <v/>
      </c>
      <c r="I18" s="397">
        <f>+'[2]Lower Bucks'!E18</f>
        <v/>
      </c>
      <c r="J18" s="483">
        <f>+'[2]Lower Bucks'!G18</f>
        <v/>
      </c>
      <c r="K18" s="299" t="n"/>
      <c r="L18" s="299" t="n"/>
      <c r="M18" s="299" t="n"/>
      <c r="N18" s="299" t="n"/>
      <c r="O18" s="299" t="n"/>
      <c r="P18" s="299" t="n"/>
      <c r="Q18" s="299" t="n"/>
      <c r="R18" s="299" t="n"/>
      <c r="S18" s="299" t="n"/>
      <c r="T18" s="299" t="n"/>
      <c r="U18" s="299" t="n"/>
      <c r="V18" s="299" t="n"/>
      <c r="W18" s="299" t="n"/>
      <c r="X18" s="299" t="n"/>
      <c r="Y18" s="299" t="n"/>
      <c r="Z18" s="299" t="n"/>
      <c r="AA18" s="299" t="n"/>
      <c r="AB18" s="299" t="n"/>
      <c r="AC18" s="299" t="n"/>
      <c r="AD18" s="299" t="n"/>
      <c r="AE18" s="299" t="n"/>
      <c r="AF18" s="299" t="n"/>
      <c r="AG18" s="299" t="n"/>
      <c r="AH18" s="299" t="n"/>
      <c r="AI18" s="299" t="n"/>
      <c r="AJ18" s="299" t="n"/>
      <c r="AK18" s="299" t="n"/>
      <c r="AL18" s="299" t="n"/>
      <c r="AM18" s="299" t="n"/>
      <c r="AN18" s="299" t="n"/>
      <c r="AO18" s="299" t="n"/>
      <c r="AP18" s="299" t="n"/>
      <c r="AQ18" s="299" t="n"/>
      <c r="AR18" s="299" t="n"/>
      <c r="AS18" s="299" t="n"/>
      <c r="AT18" s="299" t="n"/>
      <c r="AU18" s="299" t="n">
        <v>54</v>
      </c>
      <c r="AV18" s="299" t="n">
        <v>53</v>
      </c>
      <c r="AW18" s="299" t="n">
        <v>54</v>
      </c>
      <c r="AX18" s="299" t="n">
        <v>54</v>
      </c>
      <c r="AY18" s="299" t="n">
        <v>55</v>
      </c>
      <c r="AZ18" s="299" t="n">
        <v>56</v>
      </c>
      <c r="BA18" s="299" t="n">
        <v>56</v>
      </c>
      <c r="BB18" s="299" t="n">
        <v>56</v>
      </c>
      <c r="BC18" s="299" t="n">
        <v>53</v>
      </c>
      <c r="BD18" s="299">
        <f>29+23</f>
        <v/>
      </c>
      <c r="BE18" s="299" t="n">
        <v>48</v>
      </c>
      <c r="BF18" s="299" t="n">
        <v>45</v>
      </c>
      <c r="BG18" s="299" t="n">
        <v>37</v>
      </c>
      <c r="BH18" s="299" t="n">
        <v>39</v>
      </c>
      <c r="BI18" s="299" t="n">
        <v>38</v>
      </c>
      <c r="BJ18" s="299" t="n">
        <v>39</v>
      </c>
      <c r="BK18" s="299" t="n">
        <v>39</v>
      </c>
      <c r="BL18" s="299" t="n">
        <v>39</v>
      </c>
      <c r="BM18" s="299" t="n">
        <v>40</v>
      </c>
      <c r="BN18" s="299" t="n">
        <v>42</v>
      </c>
      <c r="BO18" s="299" t="n">
        <v>41</v>
      </c>
      <c r="BP18" s="299" t="n">
        <v>41</v>
      </c>
      <c r="BQ18" s="299" t="n">
        <v>40</v>
      </c>
      <c r="BR18" s="299" t="n">
        <v>43</v>
      </c>
      <c r="BS18" s="299" t="n">
        <v>39</v>
      </c>
      <c r="BT18" s="299" t="n">
        <v>40</v>
      </c>
      <c r="BU18" s="299" t="n">
        <v>39</v>
      </c>
      <c r="BV18" s="299" t="n">
        <v>41</v>
      </c>
      <c r="BW18" s="299" t="n">
        <v>39</v>
      </c>
      <c r="BX18" s="299" t="n">
        <v>37</v>
      </c>
      <c r="BY18" s="299" t="n">
        <v>36</v>
      </c>
      <c r="BZ18" s="299" t="n">
        <v>35</v>
      </c>
      <c r="CA18" s="299" t="n">
        <v>36</v>
      </c>
      <c r="CB18" s="299" t="n">
        <v>37</v>
      </c>
      <c r="CC18" s="299" t="n">
        <v>35</v>
      </c>
      <c r="CD18" s="299" t="n">
        <v>35</v>
      </c>
      <c r="CE18" s="299" t="n">
        <v>35</v>
      </c>
      <c r="CF18" s="299" t="n">
        <v>35</v>
      </c>
      <c r="CG18" s="299" t="n">
        <v>34</v>
      </c>
      <c r="CH18" s="299" t="n">
        <v>35</v>
      </c>
      <c r="CI18" s="299" t="n">
        <v>33</v>
      </c>
      <c r="CJ18" s="299" t="n">
        <v>32</v>
      </c>
      <c r="CK18" s="299" t="n">
        <v>32</v>
      </c>
      <c r="CL18" s="299" t="n">
        <v>31</v>
      </c>
      <c r="CM18" s="299" t="n">
        <v>31</v>
      </c>
      <c r="CN18" s="299" t="n">
        <v>33</v>
      </c>
      <c r="CO18" s="299" t="n">
        <v>32</v>
      </c>
      <c r="CP18" s="299" t="n">
        <v>33</v>
      </c>
      <c r="CQ18" s="299" t="n">
        <v>38</v>
      </c>
      <c r="CR18" s="299" t="n">
        <v>36</v>
      </c>
      <c r="CS18" s="299" t="n">
        <v>37</v>
      </c>
      <c r="CT18" s="299" t="n">
        <v>37</v>
      </c>
      <c r="CU18" s="299" t="n">
        <v>38</v>
      </c>
      <c r="CV18" s="299" t="n">
        <v>36</v>
      </c>
      <c r="CW18" s="299" t="n">
        <v>36</v>
      </c>
    </row>
    <row r="19" ht="13.15" customFormat="1" customHeight="1" s="315">
      <c r="A19" s="22" t="n"/>
      <c r="B19" s="398" t="n"/>
      <c r="C19" s="246" t="inlineStr">
        <is>
          <t>EE &amp; Family</t>
        </is>
      </c>
      <c r="D19" s="300" t="n">
        <v>38</v>
      </c>
      <c r="E19" s="399" t="n">
        <v>2491.06</v>
      </c>
      <c r="F19" s="400">
        <f>+E19-G19</f>
        <v/>
      </c>
      <c r="G19" s="400" t="n">
        <v>255.52</v>
      </c>
      <c r="H19" s="408">
        <f>+"Total:"&amp;TEXT(E19/I19-1,"0.00%")&amp;"/ EE:"&amp;TEXT(G19/J19-1,"0.00%")</f>
        <v/>
      </c>
      <c r="I19" s="408">
        <f>+'[2]Lower Bucks'!E19</f>
        <v/>
      </c>
      <c r="J19" s="483">
        <f>+'[2]Lower Bucks'!G19</f>
        <v/>
      </c>
      <c r="K19" s="300" t="n"/>
      <c r="L19" s="300" t="n"/>
      <c r="M19" s="300" t="n"/>
      <c r="N19" s="300" t="n"/>
      <c r="O19" s="300" t="n"/>
      <c r="P19" s="300" t="n"/>
      <c r="Q19" s="300" t="n"/>
      <c r="R19" s="300" t="n"/>
      <c r="S19" s="300" t="n"/>
      <c r="T19" s="300" t="n"/>
      <c r="U19" s="300" t="n"/>
      <c r="V19" s="300" t="n"/>
      <c r="W19" s="300" t="n"/>
      <c r="X19" s="300" t="n"/>
      <c r="Y19" s="300" t="n"/>
      <c r="Z19" s="300" t="n"/>
      <c r="AA19" s="300" t="n"/>
      <c r="AB19" s="300" t="n"/>
      <c r="AC19" s="300" t="n"/>
      <c r="AD19" s="300" t="n"/>
      <c r="AE19" s="300" t="n"/>
      <c r="AF19" s="300" t="n"/>
      <c r="AG19" s="300" t="n"/>
      <c r="AH19" s="300" t="n"/>
      <c r="AI19" s="300" t="n"/>
      <c r="AJ19" s="300" t="n"/>
      <c r="AK19" s="300" t="n"/>
      <c r="AL19" s="300" t="n"/>
      <c r="AM19" s="300" t="n"/>
      <c r="AN19" s="300" t="n"/>
      <c r="AO19" s="300" t="n"/>
      <c r="AP19" s="300" t="n"/>
      <c r="AQ19" s="300" t="n"/>
      <c r="AR19" s="300" t="n"/>
      <c r="AS19" s="300" t="n"/>
      <c r="AT19" s="300" t="n"/>
      <c r="AU19" s="300" t="n">
        <v>41</v>
      </c>
      <c r="AV19" s="300" t="n">
        <v>43</v>
      </c>
      <c r="AW19" s="300" t="n">
        <v>42</v>
      </c>
      <c r="AX19" s="300" t="n">
        <v>41</v>
      </c>
      <c r="AY19" s="300" t="n">
        <v>41</v>
      </c>
      <c r="AZ19" s="300" t="n">
        <v>38</v>
      </c>
      <c r="BA19" s="300" t="n">
        <v>40</v>
      </c>
      <c r="BB19" s="300" t="n">
        <v>39</v>
      </c>
      <c r="BC19" s="300" t="n">
        <v>40</v>
      </c>
      <c r="BD19" s="300" t="n">
        <v>40</v>
      </c>
      <c r="BE19" s="300" t="n">
        <v>39</v>
      </c>
      <c r="BF19" s="300" t="n">
        <v>35</v>
      </c>
      <c r="BG19" s="300" t="n">
        <v>35</v>
      </c>
      <c r="BH19" s="300" t="n">
        <v>35</v>
      </c>
      <c r="BI19" s="300" t="n">
        <v>36</v>
      </c>
      <c r="BJ19" s="300" t="n">
        <v>35</v>
      </c>
      <c r="BK19" s="300" t="n">
        <v>36</v>
      </c>
      <c r="BL19" s="300" t="n">
        <v>37</v>
      </c>
      <c r="BM19" s="300" t="n">
        <v>37</v>
      </c>
      <c r="BN19" s="300" t="n">
        <v>38</v>
      </c>
      <c r="BO19" s="300" t="n">
        <v>36</v>
      </c>
      <c r="BP19" s="300" t="n">
        <v>36</v>
      </c>
      <c r="BQ19" s="300" t="n">
        <v>37</v>
      </c>
      <c r="BR19" s="300" t="n">
        <v>36</v>
      </c>
      <c r="BS19" s="300" t="n">
        <v>34</v>
      </c>
      <c r="BT19" s="300" t="n">
        <v>35</v>
      </c>
      <c r="BU19" s="300" t="n">
        <v>35</v>
      </c>
      <c r="BV19" s="300" t="n">
        <v>36</v>
      </c>
      <c r="BW19" s="300" t="n">
        <v>34</v>
      </c>
      <c r="BX19" s="300" t="n">
        <v>34</v>
      </c>
      <c r="BY19" s="300" t="n">
        <v>35</v>
      </c>
      <c r="BZ19" s="300" t="n">
        <v>34</v>
      </c>
      <c r="CA19" s="300" t="n">
        <v>35</v>
      </c>
      <c r="CB19" s="300" t="n">
        <v>35</v>
      </c>
      <c r="CC19" s="300" t="n">
        <v>35</v>
      </c>
      <c r="CD19" s="300" t="n">
        <v>36</v>
      </c>
      <c r="CE19" s="300" t="n">
        <v>36</v>
      </c>
      <c r="CF19" s="300" t="n">
        <v>37</v>
      </c>
      <c r="CG19" s="300" t="n">
        <v>36</v>
      </c>
      <c r="CH19" s="300" t="n">
        <v>35</v>
      </c>
      <c r="CI19" s="300" t="n">
        <v>36</v>
      </c>
      <c r="CJ19" s="300" t="n">
        <v>37</v>
      </c>
      <c r="CK19" s="300" t="n">
        <v>38</v>
      </c>
      <c r="CL19" s="300" t="n">
        <v>35</v>
      </c>
      <c r="CM19" s="300" t="n">
        <v>35</v>
      </c>
      <c r="CN19" s="300" t="n">
        <v>34</v>
      </c>
      <c r="CO19" s="300" t="n">
        <v>35</v>
      </c>
      <c r="CP19" s="300" t="n">
        <v>36</v>
      </c>
      <c r="CQ19" s="300" t="n">
        <v>35</v>
      </c>
      <c r="CR19" s="300" t="n">
        <v>35</v>
      </c>
      <c r="CS19" s="300" t="n">
        <v>36</v>
      </c>
      <c r="CT19" s="300" t="n">
        <v>36</v>
      </c>
      <c r="CU19" s="300" t="n">
        <v>37</v>
      </c>
      <c r="CV19" s="300" t="n">
        <v>37</v>
      </c>
      <c r="CW19" s="300" t="n">
        <v>38</v>
      </c>
    </row>
    <row r="20" ht="13.15" customFormat="1" customHeight="1" s="315">
      <c r="A20" s="20" t="n"/>
      <c r="B20" s="398" t="n"/>
      <c r="C20" s="69" t="inlineStr">
        <is>
          <t>Estimated Monthly Premium</t>
        </is>
      </c>
      <c r="D20" s="310">
        <f>SUM(D16:D19)</f>
        <v/>
      </c>
      <c r="E20" s="401">
        <f>SUMPRODUCT(E16:E19,$D16:$D19)</f>
        <v/>
      </c>
      <c r="F20" s="401">
        <f>SUMPRODUCT(F16:F19,$D16:$D19)</f>
        <v/>
      </c>
      <c r="G20" s="401">
        <f>SUMPRODUCT(G16:G19,$D16:$D19)</f>
        <v/>
      </c>
      <c r="H20" s="402" t="n"/>
      <c r="I20" s="402" t="n"/>
      <c r="J20" s="483" t="n"/>
      <c r="K20" s="310" t="n"/>
      <c r="L20" s="310" t="n"/>
      <c r="M20" s="310" t="n"/>
      <c r="N20" s="310" t="n"/>
      <c r="O20" s="310" t="n"/>
      <c r="P20" s="310" t="n"/>
      <c r="Q20" s="310" t="n"/>
      <c r="R20" s="310" t="n"/>
      <c r="S20" s="310" t="n"/>
      <c r="T20" s="310" t="n"/>
      <c r="U20" s="310" t="n"/>
      <c r="V20" s="310" t="n"/>
      <c r="W20" s="310" t="n"/>
      <c r="X20" s="310" t="n"/>
      <c r="Y20" s="310" t="n"/>
      <c r="Z20" s="310" t="n"/>
      <c r="AA20" s="310" t="n"/>
      <c r="AB20" s="310" t="n"/>
      <c r="AC20" s="310" t="n"/>
      <c r="AD20" s="310" t="n"/>
      <c r="AE20" s="310" t="n"/>
      <c r="AF20" s="310" t="n"/>
      <c r="AG20" s="310" t="n"/>
      <c r="AH20" s="310" t="n"/>
      <c r="AI20" s="310" t="n"/>
      <c r="AJ20" s="310" t="n"/>
      <c r="AK20" s="310" t="n"/>
      <c r="AL20" s="310" t="n"/>
      <c r="AM20" s="310" t="n"/>
      <c r="AN20" s="310" t="n"/>
      <c r="AO20" s="310" t="n"/>
      <c r="AP20" s="310" t="n"/>
      <c r="AQ20" s="310" t="n"/>
      <c r="AR20" s="310" t="n"/>
      <c r="AS20" s="310" t="n"/>
      <c r="AT20" s="310" t="n"/>
      <c r="AU20" s="310">
        <f>SUM(AU16:AU19)</f>
        <v/>
      </c>
      <c r="AV20" s="310">
        <f>SUM(AV16:AV19)</f>
        <v/>
      </c>
      <c r="AW20" s="310">
        <f>SUM(AW16:AW19)</f>
        <v/>
      </c>
      <c r="AX20" s="310">
        <f>SUM(AX16:AX19)</f>
        <v/>
      </c>
      <c r="AY20" s="310">
        <f>SUM(AY16:AY19)</f>
        <v/>
      </c>
      <c r="AZ20" s="310">
        <f>SUM(AZ16:AZ19)</f>
        <v/>
      </c>
      <c r="BA20" s="310">
        <f>SUM(BA16:BA19)</f>
        <v/>
      </c>
      <c r="BB20" s="310">
        <f>SUM(BB16:BB19)</f>
        <v/>
      </c>
      <c r="BC20" s="310">
        <f>SUM(BC16:BC19)</f>
        <v/>
      </c>
      <c r="BD20" s="310">
        <f>SUM(BD16:BD19)</f>
        <v/>
      </c>
      <c r="BE20" s="310">
        <f>SUM(BE16:BE19)</f>
        <v/>
      </c>
      <c r="BF20" s="310">
        <f>SUM(BF16:BF19)</f>
        <v/>
      </c>
      <c r="BG20" s="310">
        <f>SUM(BG16:BG19)</f>
        <v/>
      </c>
      <c r="BH20" s="310">
        <f>SUM(BH16:BH19)</f>
        <v/>
      </c>
      <c r="BI20" s="310">
        <f>SUM(BI16:BI19)</f>
        <v/>
      </c>
      <c r="BJ20" s="310">
        <f>SUM(BJ16:BJ19)</f>
        <v/>
      </c>
      <c r="BK20" s="310">
        <f>SUM(BK16:BK19)</f>
        <v/>
      </c>
      <c r="BL20" s="310">
        <f>SUM(BL16:BL19)</f>
        <v/>
      </c>
      <c r="BM20" s="310">
        <f>SUM(BM16:BM19)</f>
        <v/>
      </c>
      <c r="BN20" s="310">
        <f>SUM(BN16:BN19)</f>
        <v/>
      </c>
      <c r="BO20" s="310">
        <f>SUM(BO16:BO19)</f>
        <v/>
      </c>
      <c r="BP20" s="310">
        <f>SUM(BP16:BP19)</f>
        <v/>
      </c>
      <c r="BQ20" s="310">
        <f>SUM(BQ16:BQ19)</f>
        <v/>
      </c>
      <c r="BR20" s="310">
        <f>SUM(BR16:BR19)</f>
        <v/>
      </c>
      <c r="BS20" s="310">
        <f>SUM(BS16:BS19)</f>
        <v/>
      </c>
      <c r="BT20" s="310">
        <f>SUM(BT16:BT19)</f>
        <v/>
      </c>
      <c r="BU20" s="310">
        <f>SUM(BU16:BU19)</f>
        <v/>
      </c>
      <c r="BV20" s="310">
        <f>SUM(BV16:BV19)</f>
        <v/>
      </c>
      <c r="BW20" s="310">
        <f>SUM(BW16:BW19)</f>
        <v/>
      </c>
      <c r="BX20" s="310">
        <f>SUM(BX16:BX19)</f>
        <v/>
      </c>
      <c r="BY20" s="310">
        <f>SUM(BY16:BY19)</f>
        <v/>
      </c>
      <c r="BZ20" s="310">
        <f>SUM(BZ16:BZ19)</f>
        <v/>
      </c>
      <c r="CA20" s="310">
        <f>SUM(CA16:CA19)</f>
        <v/>
      </c>
      <c r="CB20" s="310">
        <f>SUM(CB16:CB19)</f>
        <v/>
      </c>
      <c r="CC20" s="310">
        <f>SUM(CC16:CC19)</f>
        <v/>
      </c>
      <c r="CD20" s="310">
        <f>SUM(CD16:CD19)</f>
        <v/>
      </c>
      <c r="CE20" s="310">
        <f>SUM(CE16:CE19)</f>
        <v/>
      </c>
      <c r="CF20" s="310">
        <f>SUM(CF16:CF19)</f>
        <v/>
      </c>
      <c r="CG20" s="310">
        <f>SUM(CG16:CG19)</f>
        <v/>
      </c>
      <c r="CH20" s="310">
        <f>SUM(CH16:CH19)</f>
        <v/>
      </c>
      <c r="CI20" s="310">
        <f>SUM(CI16:CI19)</f>
        <v/>
      </c>
      <c r="CJ20" s="310">
        <f>SUM(CJ16:CJ19)</f>
        <v/>
      </c>
      <c r="CK20" s="310">
        <f>SUM(CK16:CK19)</f>
        <v/>
      </c>
      <c r="CL20" s="310">
        <f>SUM(CL16:CL19)</f>
        <v/>
      </c>
      <c r="CM20" s="310">
        <f>SUM(CM16:CM19)</f>
        <v/>
      </c>
      <c r="CN20" s="310">
        <f>SUM(CN16:CN19)</f>
        <v/>
      </c>
      <c r="CO20" s="310">
        <f>SUM(CO16:CO19)</f>
        <v/>
      </c>
      <c r="CP20" s="310">
        <f>SUM(CP16:CP19)</f>
        <v/>
      </c>
      <c r="CQ20" s="310">
        <f>SUM(CQ16:CQ19)</f>
        <v/>
      </c>
      <c r="CR20" s="310" t="n">
        <v>300</v>
      </c>
      <c r="CS20" s="310">
        <f>SUM(CS16:CS19)</f>
        <v/>
      </c>
      <c r="CT20" s="310">
        <f>SUM(CT16:CT19)</f>
        <v/>
      </c>
      <c r="CU20" s="310">
        <f>SUM(CU16:CU19)</f>
        <v/>
      </c>
      <c r="CV20" s="310">
        <f>SUM(CV16:CV19)</f>
        <v/>
      </c>
      <c r="CW20" s="310">
        <f>SUM(CW16:CW19)</f>
        <v/>
      </c>
    </row>
    <row r="21" ht="13.15" customFormat="1" customHeight="1" s="315">
      <c r="A21" s="20" t="n"/>
      <c r="B21" s="398" t="n"/>
      <c r="C21" s="12" t="n"/>
      <c r="D21" s="16" t="n"/>
      <c r="E21" s="403" t="n"/>
      <c r="F21" s="403" t="n"/>
      <c r="G21" s="403" t="n"/>
      <c r="H21" s="404" t="n"/>
      <c r="I21" s="404" t="n"/>
      <c r="J21" s="484" t="n"/>
      <c r="K21" s="16" t="n"/>
      <c r="L21" s="16" t="n"/>
      <c r="M21" s="16" t="n"/>
      <c r="N21" s="16" t="n"/>
      <c r="O21" s="16" t="n"/>
      <c r="P21" s="16" t="n"/>
      <c r="Q21" s="16" t="n"/>
      <c r="R21" s="16" t="n"/>
      <c r="S21" s="16" t="n"/>
      <c r="T21" s="16" t="n"/>
      <c r="U21" s="16" t="n"/>
      <c r="V21" s="16" t="n"/>
      <c r="W21" s="16" t="n"/>
      <c r="X21" s="16" t="n"/>
      <c r="Y21" s="16" t="n"/>
      <c r="Z21" s="16" t="n"/>
      <c r="AA21" s="16" t="n"/>
      <c r="AB21" s="16" t="n"/>
      <c r="AC21" s="16" t="n"/>
      <c r="AD21" s="16" t="n"/>
      <c r="AE21" s="16" t="n"/>
      <c r="AF21" s="16" t="n"/>
      <c r="AG21" s="16" t="n"/>
      <c r="AH21" s="16" t="n"/>
      <c r="AI21" s="16" t="n"/>
      <c r="AJ21" s="16" t="n"/>
      <c r="AK21" s="16" t="n"/>
      <c r="AL21" s="16" t="n"/>
      <c r="AM21" s="16" t="n"/>
      <c r="AN21" s="16" t="n"/>
      <c r="AO21" s="16" t="n"/>
      <c r="AP21" s="16" t="n"/>
      <c r="AQ21" s="16" t="n"/>
      <c r="AR21" s="16" t="n"/>
      <c r="AS21" s="16" t="n"/>
      <c r="AT21" s="16" t="n"/>
      <c r="AU21" s="16" t="n"/>
      <c r="AV21" s="16" t="n"/>
      <c r="AW21" s="16" t="n"/>
      <c r="AX21" s="16" t="n"/>
      <c r="AY21" s="16" t="n"/>
      <c r="AZ21" s="16" t="n"/>
      <c r="BA21" s="16" t="n"/>
      <c r="BB21" s="16" t="n"/>
      <c r="BC21" s="16" t="n"/>
      <c r="BD21" s="16" t="n"/>
      <c r="BE21" s="16" t="n"/>
      <c r="BF21" s="16" t="n"/>
      <c r="BG21" s="16" t="n"/>
      <c r="BH21" s="16" t="n"/>
      <c r="BI21" s="16" t="n"/>
      <c r="BJ21" s="16" t="n"/>
      <c r="BK21" s="16" t="n"/>
      <c r="BL21" s="16" t="n"/>
      <c r="BM21" s="16" t="n"/>
      <c r="BN21" s="16" t="n"/>
      <c r="BO21" s="16" t="n"/>
      <c r="BP21" s="16" t="n"/>
      <c r="BQ21" s="16" t="n"/>
      <c r="BR21" s="16" t="n"/>
      <c r="BS21" s="16" t="n"/>
      <c r="BT21" s="16" t="n"/>
      <c r="BU21" s="16" t="n"/>
      <c r="BV21" s="16" t="n"/>
      <c r="BW21" s="16" t="n"/>
      <c r="BX21" s="16" t="n"/>
      <c r="BY21" s="16" t="n"/>
      <c r="BZ21" s="16" t="n"/>
      <c r="CA21" s="16" t="n"/>
      <c r="CB21" s="16" t="n"/>
      <c r="CC21" s="16" t="n"/>
      <c r="CD21" s="16" t="n"/>
      <c r="CE21" s="16" t="n"/>
      <c r="CF21" s="16" t="n"/>
      <c r="CG21" s="16" t="n"/>
      <c r="CH21" s="16" t="n"/>
      <c r="CI21" s="16" t="n"/>
      <c r="CJ21" s="16" t="n"/>
      <c r="CK21" s="16" t="n"/>
      <c r="CL21" s="16" t="n"/>
      <c r="CM21" s="16" t="n"/>
      <c r="CN21" s="16" t="n"/>
      <c r="CO21" s="16" t="n"/>
      <c r="CP21" s="16" t="n"/>
      <c r="CQ21" s="16" t="n"/>
      <c r="CR21" s="16" t="n"/>
      <c r="CS21" s="16" t="n"/>
      <c r="CT21" s="16" t="n"/>
      <c r="CU21" s="16" t="n"/>
      <c r="CV21" s="16" t="n"/>
      <c r="CW21" s="16" t="n"/>
    </row>
    <row r="22" ht="13.15" customFormat="1" customHeight="1" s="315">
      <c r="A22" s="64" t="inlineStr">
        <is>
          <t xml:space="preserve">PRIME VALUE PLAN (Self-Insured) - Union &amp; Non-Union </t>
        </is>
      </c>
      <c r="B22" s="394">
        <f>B3</f>
        <v/>
      </c>
      <c r="C22" s="246" t="inlineStr">
        <is>
          <t>EE</t>
        </is>
      </c>
      <c r="D22" s="299" t="n">
        <v>21</v>
      </c>
      <c r="E22" s="396" t="n">
        <v>518.77</v>
      </c>
      <c r="F22" s="396">
        <f>+E22-G22</f>
        <v/>
      </c>
      <c r="G22" s="396" t="n">
        <v>101.79</v>
      </c>
      <c r="H22" s="397">
        <f>+"Total:"&amp;TEXT(E22/I22-1,"0.00%")&amp;"/ EE:"&amp;TEXT(G22/J22-1,"0.00%")</f>
        <v/>
      </c>
      <c r="I22" s="397">
        <f>+'[2]Lower Bucks'!E22</f>
        <v/>
      </c>
      <c r="J22" s="483">
        <f>+'[2]Lower Bucks'!G22</f>
        <v/>
      </c>
      <c r="K22" s="299" t="n">
        <v>6</v>
      </c>
      <c r="L22" s="299" t="n">
        <v>5</v>
      </c>
      <c r="M22" s="299" t="n">
        <v>6</v>
      </c>
      <c r="N22" s="299" t="n">
        <v>7</v>
      </c>
      <c r="O22" s="299" t="n">
        <v>7</v>
      </c>
      <c r="P22" s="299" t="n">
        <v>7</v>
      </c>
      <c r="Q22" s="299" t="n">
        <v>4</v>
      </c>
      <c r="R22" s="299" t="n">
        <v>4</v>
      </c>
      <c r="S22" s="299" t="n">
        <v>5</v>
      </c>
      <c r="T22" s="299" t="n">
        <v>8</v>
      </c>
      <c r="U22" s="299" t="n">
        <v>9</v>
      </c>
      <c r="V22" s="299" t="n">
        <v>10</v>
      </c>
      <c r="W22" s="299" t="n">
        <v>16</v>
      </c>
      <c r="X22" s="299" t="n">
        <v>16</v>
      </c>
      <c r="Y22" s="299" t="n">
        <v>16</v>
      </c>
      <c r="Z22" s="299" t="n">
        <v>14</v>
      </c>
      <c r="AA22" s="299" t="n">
        <v>14</v>
      </c>
      <c r="AB22" s="299" t="n">
        <v>14</v>
      </c>
      <c r="AC22" s="299" t="n">
        <v>12</v>
      </c>
      <c r="AD22" s="299" t="n">
        <v>12</v>
      </c>
      <c r="AE22" s="299" t="n">
        <v>12</v>
      </c>
      <c r="AF22" s="299" t="n">
        <v>12</v>
      </c>
      <c r="AG22" s="299" t="n">
        <v>10</v>
      </c>
      <c r="AH22" s="299" t="n">
        <v>10</v>
      </c>
      <c r="AI22" s="299" t="n">
        <v>9</v>
      </c>
      <c r="AJ22" s="299" t="n">
        <v>11</v>
      </c>
      <c r="AK22" s="299" t="n">
        <v>10</v>
      </c>
      <c r="AL22" s="299" t="n">
        <v>10</v>
      </c>
      <c r="AM22" s="299" t="n">
        <v>8</v>
      </c>
      <c r="AN22" s="299" t="n">
        <v>8</v>
      </c>
      <c r="AO22" s="299" t="n">
        <v>9</v>
      </c>
      <c r="AP22" s="299" t="n">
        <v>9</v>
      </c>
      <c r="AQ22" s="299" t="n">
        <v>8</v>
      </c>
      <c r="AR22" s="299" t="n">
        <v>8</v>
      </c>
      <c r="AS22" s="299" t="n">
        <v>8</v>
      </c>
      <c r="AT22" s="299" t="n">
        <v>7</v>
      </c>
      <c r="AU22" s="299" t="n">
        <v>10</v>
      </c>
      <c r="AV22" s="299" t="n">
        <v>11</v>
      </c>
      <c r="AW22" s="299" t="n">
        <v>12</v>
      </c>
      <c r="AX22" s="299" t="n">
        <v>12</v>
      </c>
      <c r="AY22" s="299" t="n">
        <v>12</v>
      </c>
      <c r="AZ22" s="299" t="n">
        <v>13</v>
      </c>
      <c r="BA22" s="299" t="n">
        <v>13</v>
      </c>
      <c r="BB22" s="299" t="n">
        <v>10</v>
      </c>
      <c r="BC22" s="299" t="n">
        <v>10</v>
      </c>
      <c r="BD22" s="299" t="n">
        <v>10</v>
      </c>
      <c r="BE22" s="299" t="n">
        <v>10</v>
      </c>
      <c r="BF22" s="299" t="n">
        <v>9</v>
      </c>
      <c r="BG22" s="299" t="n">
        <v>14</v>
      </c>
      <c r="BH22" s="299" t="n">
        <v>14</v>
      </c>
      <c r="BI22" s="299" t="n">
        <v>15</v>
      </c>
      <c r="BJ22" s="299" t="n">
        <v>15</v>
      </c>
      <c r="BK22" s="299" t="n">
        <v>14</v>
      </c>
      <c r="BL22" s="299" t="n">
        <v>12</v>
      </c>
      <c r="BM22" s="299" t="n">
        <v>12</v>
      </c>
      <c r="BN22" s="299" t="n">
        <v>12</v>
      </c>
      <c r="BO22" s="299" t="n">
        <v>10</v>
      </c>
      <c r="BP22" s="299" t="n">
        <v>10</v>
      </c>
      <c r="BQ22" s="299" t="n">
        <v>11</v>
      </c>
      <c r="BR22" s="299" t="n">
        <v>12</v>
      </c>
      <c r="BS22" s="299" t="n">
        <v>14</v>
      </c>
      <c r="BT22" s="299" t="n">
        <v>14</v>
      </c>
      <c r="BU22" s="299" t="n">
        <v>15</v>
      </c>
      <c r="BV22" s="299" t="n">
        <v>14</v>
      </c>
      <c r="BW22" s="299" t="n">
        <v>12</v>
      </c>
      <c r="BX22" s="299" t="n">
        <v>12</v>
      </c>
      <c r="BY22" s="299" t="n">
        <v>15</v>
      </c>
      <c r="BZ22" s="299" t="n">
        <v>17</v>
      </c>
      <c r="CA22" s="299" t="n">
        <v>17</v>
      </c>
      <c r="CB22" s="299" t="n">
        <v>16</v>
      </c>
      <c r="CC22" s="299" t="n">
        <v>16</v>
      </c>
      <c r="CD22" s="299" t="n">
        <v>18</v>
      </c>
      <c r="CE22" s="299" t="n">
        <v>18</v>
      </c>
      <c r="CF22" s="299" t="n">
        <v>19</v>
      </c>
      <c r="CG22" s="299" t="n">
        <v>14</v>
      </c>
      <c r="CH22" s="299" t="n">
        <v>13</v>
      </c>
      <c r="CI22" s="299" t="n">
        <v>12</v>
      </c>
      <c r="CJ22" s="299" t="n">
        <v>13</v>
      </c>
      <c r="CK22" s="299" t="n">
        <v>13</v>
      </c>
      <c r="CL22" s="299" t="n">
        <v>15</v>
      </c>
      <c r="CM22" s="299" t="n">
        <v>13</v>
      </c>
      <c r="CN22" s="299" t="n">
        <v>14</v>
      </c>
      <c r="CO22" s="299" t="n">
        <v>17</v>
      </c>
      <c r="CP22" s="299" t="n">
        <v>17</v>
      </c>
      <c r="CQ22" s="299" t="n">
        <v>19</v>
      </c>
      <c r="CR22" s="299" t="n">
        <v>19</v>
      </c>
      <c r="CS22" s="299" t="n">
        <v>20</v>
      </c>
      <c r="CT22" s="299" t="n">
        <v>19</v>
      </c>
      <c r="CU22" s="299" t="n">
        <v>20</v>
      </c>
      <c r="CV22" s="299" t="n">
        <v>22</v>
      </c>
      <c r="CW22" s="299" t="n">
        <v>21</v>
      </c>
    </row>
    <row r="23" ht="13.15" customFormat="1" customHeight="1" s="315">
      <c r="A23" s="22" t="n"/>
      <c r="B23" s="398" t="n"/>
      <c r="C23" s="246" t="inlineStr">
        <is>
          <t>EE &amp; Spouse</t>
        </is>
      </c>
      <c r="D23" s="299" t="n">
        <v>0</v>
      </c>
      <c r="E23" s="396" t="n">
        <v>1037.57</v>
      </c>
      <c r="F23" s="396">
        <f>+E23-G23</f>
        <v/>
      </c>
      <c r="G23" s="396" t="n">
        <v>237.79</v>
      </c>
      <c r="H23" s="397">
        <f>+"Total:"&amp;TEXT(E23/I23-1,"0.00%")&amp;"/ EE:"&amp;TEXT(G23/J23-1,"0.00%")</f>
        <v/>
      </c>
      <c r="I23" s="397">
        <f>+'[2]Lower Bucks'!E23</f>
        <v/>
      </c>
      <c r="J23" s="483">
        <f>+'[2]Lower Bucks'!G23</f>
        <v/>
      </c>
      <c r="K23" s="299" t="n">
        <v>1</v>
      </c>
      <c r="L23" s="299" t="n">
        <v>1</v>
      </c>
      <c r="M23" s="299" t="n">
        <v>0</v>
      </c>
      <c r="N23" s="299" t="n">
        <v>0</v>
      </c>
      <c r="O23" s="299" t="n">
        <v>0</v>
      </c>
      <c r="P23" s="299" t="n">
        <v>0</v>
      </c>
      <c r="Q23" s="299" t="n">
        <v>0</v>
      </c>
      <c r="R23" s="299" t="n">
        <v>0</v>
      </c>
      <c r="S23" s="299" t="n">
        <v>0</v>
      </c>
      <c r="T23" s="299" t="n">
        <v>0</v>
      </c>
      <c r="U23" s="299" t="n">
        <v>0</v>
      </c>
      <c r="V23" s="299" t="n">
        <v>0</v>
      </c>
      <c r="W23" s="299" t="n">
        <v>0</v>
      </c>
      <c r="X23" s="299" t="n">
        <v>0</v>
      </c>
      <c r="Y23" s="299" t="n">
        <v>0</v>
      </c>
      <c r="Z23" s="299" t="n">
        <v>0</v>
      </c>
      <c r="AA23" s="299" t="n">
        <v>0</v>
      </c>
      <c r="AB23" s="299" t="n">
        <v>0</v>
      </c>
      <c r="AC23" s="299" t="n">
        <v>0</v>
      </c>
      <c r="AD23" s="299" t="n">
        <v>0</v>
      </c>
      <c r="AE23" s="299" t="n">
        <v>0</v>
      </c>
      <c r="AF23" s="299" t="n">
        <v>0</v>
      </c>
      <c r="AG23" s="299" t="n">
        <v>1</v>
      </c>
      <c r="AH23" s="299" t="n">
        <v>1</v>
      </c>
      <c r="AI23" s="299" t="n">
        <v>1</v>
      </c>
      <c r="AJ23" s="299" t="n">
        <v>1</v>
      </c>
      <c r="AK23" s="299" t="n">
        <v>1</v>
      </c>
      <c r="AL23" s="299" t="n">
        <v>1</v>
      </c>
      <c r="AM23" s="299" t="n">
        <v>1</v>
      </c>
      <c r="AN23" s="299" t="n">
        <v>1</v>
      </c>
      <c r="AO23" s="299" t="n">
        <v>1</v>
      </c>
      <c r="AP23" s="299" t="n">
        <v>1</v>
      </c>
      <c r="AQ23" s="299" t="n">
        <v>1</v>
      </c>
      <c r="AR23" s="299" t="n">
        <v>1</v>
      </c>
      <c r="AS23" s="299" t="n">
        <v>1</v>
      </c>
      <c r="AT23" s="299" t="n">
        <v>1</v>
      </c>
      <c r="AU23" s="299" t="n">
        <v>1</v>
      </c>
      <c r="AV23" s="299" t="n">
        <v>2</v>
      </c>
      <c r="AW23" s="299" t="n">
        <v>1</v>
      </c>
      <c r="AX23" s="299" t="n">
        <v>1</v>
      </c>
      <c r="AY23" s="299" t="n">
        <v>1</v>
      </c>
      <c r="AZ23" s="299" t="n">
        <v>1</v>
      </c>
      <c r="BA23" s="299" t="n">
        <v>1</v>
      </c>
      <c r="BB23" s="299" t="n">
        <v>1</v>
      </c>
      <c r="BC23" s="299" t="n">
        <v>1</v>
      </c>
      <c r="BD23" s="299" t="n">
        <v>1</v>
      </c>
      <c r="BE23" s="299" t="n">
        <v>1</v>
      </c>
      <c r="BF23" s="299" t="n">
        <v>1</v>
      </c>
      <c r="BG23" s="299" t="n">
        <v>1</v>
      </c>
      <c r="BH23" s="299" t="n">
        <v>1</v>
      </c>
      <c r="BI23" s="299" t="n">
        <v>1</v>
      </c>
      <c r="BJ23" s="299" t="n">
        <v>1</v>
      </c>
      <c r="BK23" s="299" t="n">
        <v>1</v>
      </c>
      <c r="BL23" s="299" t="n">
        <v>1</v>
      </c>
      <c r="BM23" s="299" t="n">
        <v>1</v>
      </c>
      <c r="BN23" s="299" t="n">
        <v>1</v>
      </c>
      <c r="BO23" s="299" t="n">
        <v>1</v>
      </c>
      <c r="BP23" s="299" t="n">
        <v>1</v>
      </c>
      <c r="BQ23" s="299" t="n">
        <v>1</v>
      </c>
      <c r="BR23" s="299" t="n">
        <v>1</v>
      </c>
      <c r="BS23" s="299" t="n">
        <v>0</v>
      </c>
      <c r="BT23" s="299" t="n">
        <v>0</v>
      </c>
      <c r="BU23" s="299" t="n">
        <v>0</v>
      </c>
      <c r="BV23" s="299" t="n">
        <v>0</v>
      </c>
      <c r="BW23" s="299" t="n">
        <v>0</v>
      </c>
      <c r="BX23" s="299" t="n">
        <v>4</v>
      </c>
      <c r="BY23" s="299" t="n">
        <v>1</v>
      </c>
      <c r="BZ23" s="299" t="n">
        <v>1</v>
      </c>
      <c r="CA23" s="299" t="n">
        <v>1</v>
      </c>
      <c r="CB23" s="299" t="n">
        <v>0</v>
      </c>
      <c r="CC23" s="299" t="n">
        <v>0</v>
      </c>
      <c r="CD23" s="299" t="n">
        <v>0</v>
      </c>
      <c r="CE23" s="299" t="n">
        <v>1</v>
      </c>
      <c r="CF23" s="299" t="n">
        <v>2</v>
      </c>
      <c r="CG23" s="299" t="n">
        <v>2</v>
      </c>
      <c r="CH23" s="299" t="n">
        <v>2</v>
      </c>
      <c r="CI23" s="299" t="n">
        <v>2</v>
      </c>
      <c r="CJ23" s="299" t="n">
        <v>2</v>
      </c>
      <c r="CK23" s="299" t="n">
        <v>2</v>
      </c>
      <c r="CL23" s="299" t="n">
        <v>4</v>
      </c>
      <c r="CM23" s="299" t="n">
        <v>3</v>
      </c>
      <c r="CN23" s="299" t="n">
        <v>3</v>
      </c>
      <c r="CO23" s="299" t="n">
        <v>4</v>
      </c>
      <c r="CP23" s="299" t="n">
        <v>4</v>
      </c>
      <c r="CQ23" s="299" t="n">
        <v>2</v>
      </c>
      <c r="CR23" s="299" t="n">
        <v>2</v>
      </c>
      <c r="CS23" s="299" t="n">
        <v>1</v>
      </c>
      <c r="CT23" s="299" t="n">
        <v>1</v>
      </c>
      <c r="CU23" s="299" t="n">
        <v>1</v>
      </c>
      <c r="CV23" s="299" t="n">
        <v>1</v>
      </c>
      <c r="CW23" s="299" t="n">
        <v>1</v>
      </c>
    </row>
    <row r="24" ht="13.15" customFormat="1" customHeight="1" s="315">
      <c r="A24" s="22" t="n"/>
      <c r="B24" s="398" t="n"/>
      <c r="C24" s="246" t="inlineStr">
        <is>
          <t>EE &amp; Child(ren)</t>
        </is>
      </c>
      <c r="D24" s="299" t="n">
        <v>8</v>
      </c>
      <c r="E24" s="396" t="n">
        <v>933.8</v>
      </c>
      <c r="F24" s="396">
        <f>+E24-G24</f>
        <v/>
      </c>
      <c r="G24" s="396" t="n">
        <v>198.56</v>
      </c>
      <c r="H24" s="397">
        <f>+"Total:"&amp;TEXT(E24/I24-1,"0.00%")&amp;"/ EE:"&amp;TEXT(G24/J24-1,"0.00%")</f>
        <v/>
      </c>
      <c r="I24" s="397">
        <f>+'[2]Lower Bucks'!E24</f>
        <v/>
      </c>
      <c r="J24" s="483">
        <f>+'[2]Lower Bucks'!G24</f>
        <v/>
      </c>
      <c r="K24" s="299" t="n">
        <v>5</v>
      </c>
      <c r="L24" s="299" t="n">
        <v>5</v>
      </c>
      <c r="M24" s="299" t="n">
        <v>4</v>
      </c>
      <c r="N24" s="299" t="n">
        <v>4</v>
      </c>
      <c r="O24" s="299" t="n">
        <v>4</v>
      </c>
      <c r="P24" s="299" t="n">
        <v>4</v>
      </c>
      <c r="Q24" s="299" t="n">
        <v>4</v>
      </c>
      <c r="R24" s="299" t="n">
        <v>4</v>
      </c>
      <c r="S24" s="299" t="n">
        <v>4</v>
      </c>
      <c r="T24" s="299" t="n">
        <v>4</v>
      </c>
      <c r="U24" s="299" t="n">
        <v>4</v>
      </c>
      <c r="V24" s="299" t="n">
        <v>5</v>
      </c>
      <c r="W24" s="299" t="n">
        <v>2</v>
      </c>
      <c r="X24" s="299" t="n">
        <v>2</v>
      </c>
      <c r="Y24" s="299" t="n">
        <v>2</v>
      </c>
      <c r="Z24" s="299" t="n">
        <v>2</v>
      </c>
      <c r="AA24" s="299" t="n">
        <v>2</v>
      </c>
      <c r="AB24" s="299" t="n">
        <v>1</v>
      </c>
      <c r="AC24" s="299" t="n">
        <v>1</v>
      </c>
      <c r="AD24" s="299" t="n">
        <v>1</v>
      </c>
      <c r="AE24" s="299" t="n">
        <v>1</v>
      </c>
      <c r="AF24" s="299" t="n">
        <v>1</v>
      </c>
      <c r="AG24" s="299" t="n">
        <v>3</v>
      </c>
      <c r="AH24" s="299" t="n">
        <v>3</v>
      </c>
      <c r="AI24" s="299" t="n">
        <v>4</v>
      </c>
      <c r="AJ24" s="299" t="n">
        <v>2</v>
      </c>
      <c r="AK24" s="299" t="n">
        <v>2</v>
      </c>
      <c r="AL24" s="299" t="n">
        <v>2</v>
      </c>
      <c r="AM24" s="299" t="n">
        <v>2</v>
      </c>
      <c r="AN24" s="299" t="n">
        <v>2</v>
      </c>
      <c r="AO24" s="299" t="n">
        <v>2</v>
      </c>
      <c r="AP24" s="299" t="n">
        <v>2</v>
      </c>
      <c r="AQ24" s="299" t="n">
        <v>1</v>
      </c>
      <c r="AR24" s="299" t="n">
        <v>1</v>
      </c>
      <c r="AS24" s="299" t="n">
        <v>2</v>
      </c>
      <c r="AT24" s="299" t="n">
        <v>2</v>
      </c>
      <c r="AU24" s="299" t="n">
        <v>2</v>
      </c>
      <c r="AV24" s="299" t="n">
        <v>2</v>
      </c>
      <c r="AW24" s="299" t="n">
        <v>2</v>
      </c>
      <c r="AX24" s="299" t="n">
        <v>2</v>
      </c>
      <c r="AY24" s="299" t="n">
        <v>2</v>
      </c>
      <c r="AZ24" s="299" t="n">
        <v>1</v>
      </c>
      <c r="BA24" s="299" t="n">
        <v>1</v>
      </c>
      <c r="BB24" s="299" t="n">
        <v>1</v>
      </c>
      <c r="BC24" s="299" t="n">
        <v>1</v>
      </c>
      <c r="BD24" s="299" t="n">
        <v>1</v>
      </c>
      <c r="BE24" s="299" t="n">
        <v>1</v>
      </c>
      <c r="BF24" s="299" t="n">
        <v>1</v>
      </c>
      <c r="BG24" s="299" t="n">
        <v>5</v>
      </c>
      <c r="BH24" s="299" t="n">
        <v>5</v>
      </c>
      <c r="BI24" s="299" t="n">
        <v>5</v>
      </c>
      <c r="BJ24" s="299" t="n">
        <v>5</v>
      </c>
      <c r="BK24" s="299" t="n">
        <v>4</v>
      </c>
      <c r="BL24" s="299" t="n">
        <v>4</v>
      </c>
      <c r="BM24" s="299" t="n">
        <v>6</v>
      </c>
      <c r="BN24" s="299" t="n">
        <v>6</v>
      </c>
      <c r="BO24" s="299" t="n">
        <v>6</v>
      </c>
      <c r="BP24" s="299" t="n">
        <v>6</v>
      </c>
      <c r="BQ24" s="299" t="n">
        <v>5</v>
      </c>
      <c r="BR24" s="299" t="n">
        <v>5</v>
      </c>
      <c r="BS24" s="299" t="n">
        <v>4</v>
      </c>
      <c r="BT24" s="299" t="n">
        <v>4</v>
      </c>
      <c r="BU24" s="299" t="n">
        <v>4</v>
      </c>
      <c r="BV24" s="299" t="n">
        <v>5</v>
      </c>
      <c r="BW24" s="299" t="n">
        <v>6</v>
      </c>
      <c r="BX24" s="299" t="n">
        <v>1</v>
      </c>
      <c r="BY24" s="299" t="n">
        <v>6</v>
      </c>
      <c r="BZ24" s="299" t="n">
        <v>6</v>
      </c>
      <c r="CA24" s="299" t="n">
        <v>6</v>
      </c>
      <c r="CB24" s="299" t="n">
        <v>7</v>
      </c>
      <c r="CC24" s="299" t="n">
        <v>7</v>
      </c>
      <c r="CD24" s="299" t="n">
        <v>7</v>
      </c>
      <c r="CE24" s="299" t="n">
        <v>7</v>
      </c>
      <c r="CF24" s="299" t="n">
        <v>7</v>
      </c>
      <c r="CG24" s="299" t="n">
        <v>6</v>
      </c>
      <c r="CH24" s="299" t="n">
        <v>7</v>
      </c>
      <c r="CI24" s="299" t="n">
        <v>7</v>
      </c>
      <c r="CJ24" s="299" t="n">
        <v>7</v>
      </c>
      <c r="CK24" s="299" t="n">
        <v>7</v>
      </c>
      <c r="CL24" s="299" t="n">
        <v>7</v>
      </c>
      <c r="CM24" s="299" t="n">
        <v>7</v>
      </c>
      <c r="CN24" s="299" t="n">
        <v>7</v>
      </c>
      <c r="CO24" s="299" t="n">
        <v>7</v>
      </c>
      <c r="CP24" s="299" t="n">
        <v>7</v>
      </c>
      <c r="CQ24" s="299" t="n">
        <v>7</v>
      </c>
      <c r="CR24" s="299" t="n">
        <v>8</v>
      </c>
      <c r="CS24" s="299" t="n">
        <v>8</v>
      </c>
      <c r="CT24" s="299" t="n">
        <v>8</v>
      </c>
      <c r="CU24" s="299" t="n">
        <v>8</v>
      </c>
      <c r="CV24" s="299" t="n">
        <v>8</v>
      </c>
      <c r="CW24" s="299" t="n">
        <v>8</v>
      </c>
    </row>
    <row r="25" ht="13.15" customFormat="1" customHeight="1" s="315">
      <c r="A25" s="22" t="n"/>
      <c r="B25" s="398" t="n"/>
      <c r="C25" s="246" t="inlineStr">
        <is>
          <t>EE &amp; Family</t>
        </is>
      </c>
      <c r="D25" s="300" t="n">
        <v>2</v>
      </c>
      <c r="E25" s="400" t="n">
        <v>1556.37</v>
      </c>
      <c r="F25" s="400">
        <f>+E25-G25</f>
        <v/>
      </c>
      <c r="G25" s="400" t="n">
        <v>396.28</v>
      </c>
      <c r="H25" s="408">
        <f>+"Total:"&amp;TEXT(E25/I25-1,"0.00%")&amp;"/ EE:"&amp;TEXT(G25/J25-1,"0.00%")</f>
        <v/>
      </c>
      <c r="I25" s="408">
        <f>+'[2]Lower Bucks'!E25</f>
        <v/>
      </c>
      <c r="J25" s="483">
        <f>+'[2]Lower Bucks'!G25</f>
        <v/>
      </c>
      <c r="K25" s="300" t="n">
        <v>3</v>
      </c>
      <c r="L25" s="300" t="n">
        <v>3</v>
      </c>
      <c r="M25" s="300" t="n">
        <v>3</v>
      </c>
      <c r="N25" s="300" t="n">
        <v>3</v>
      </c>
      <c r="O25" s="300" t="n">
        <v>3</v>
      </c>
      <c r="P25" s="300" t="n">
        <v>3</v>
      </c>
      <c r="Q25" s="300" t="n">
        <v>3</v>
      </c>
      <c r="R25" s="300" t="n">
        <v>4</v>
      </c>
      <c r="S25" s="300" t="n">
        <v>4</v>
      </c>
      <c r="T25" s="300" t="n">
        <v>4</v>
      </c>
      <c r="U25" s="300" t="n">
        <v>4</v>
      </c>
      <c r="V25" s="300" t="n">
        <v>4</v>
      </c>
      <c r="W25" s="300" t="n">
        <v>1</v>
      </c>
      <c r="X25" s="300" t="n">
        <v>1</v>
      </c>
      <c r="Y25" s="300" t="n">
        <v>1</v>
      </c>
      <c r="Z25" s="300" t="n">
        <v>1</v>
      </c>
      <c r="AA25" s="300" t="n">
        <v>1</v>
      </c>
      <c r="AB25" s="300" t="n">
        <v>2</v>
      </c>
      <c r="AC25" s="300" t="n">
        <v>2</v>
      </c>
      <c r="AD25" s="300" t="n">
        <v>2</v>
      </c>
      <c r="AE25" s="300" t="n">
        <v>2</v>
      </c>
      <c r="AF25" s="300" t="n">
        <v>2</v>
      </c>
      <c r="AG25" s="300" t="n">
        <v>2</v>
      </c>
      <c r="AH25" s="300" t="n">
        <v>2</v>
      </c>
      <c r="AI25" s="300" t="n">
        <v>2</v>
      </c>
      <c r="AJ25" s="300" t="n">
        <v>2</v>
      </c>
      <c r="AK25" s="300" t="n">
        <v>2</v>
      </c>
      <c r="AL25" s="300" t="n">
        <v>2</v>
      </c>
      <c r="AM25" s="300" t="n">
        <v>2</v>
      </c>
      <c r="AN25" s="300" t="n">
        <v>2</v>
      </c>
      <c r="AO25" s="300" t="n">
        <v>2</v>
      </c>
      <c r="AP25" s="300" t="n">
        <v>2</v>
      </c>
      <c r="AQ25" s="300" t="n">
        <v>1</v>
      </c>
      <c r="AR25" s="300" t="n">
        <v>1</v>
      </c>
      <c r="AS25" s="300" t="n">
        <v>1</v>
      </c>
      <c r="AT25" s="300" t="n">
        <v>1</v>
      </c>
      <c r="AU25" s="300" t="n">
        <v>2</v>
      </c>
      <c r="AV25" s="300" t="n">
        <v>2</v>
      </c>
      <c r="AW25" s="300" t="n">
        <v>2</v>
      </c>
      <c r="AX25" s="300" t="n">
        <v>2</v>
      </c>
      <c r="AY25" s="300" t="n">
        <v>2</v>
      </c>
      <c r="AZ25" s="300" t="n">
        <v>2</v>
      </c>
      <c r="BA25" s="300" t="n">
        <v>1</v>
      </c>
      <c r="BB25" s="300" t="n">
        <v>1</v>
      </c>
      <c r="BC25" s="300" t="n">
        <v>1</v>
      </c>
      <c r="BD25" s="300" t="n">
        <v>1</v>
      </c>
      <c r="BE25" s="300" t="n">
        <v>1</v>
      </c>
      <c r="BF25" s="300" t="n">
        <v>1</v>
      </c>
      <c r="BG25" s="300" t="n">
        <v>0</v>
      </c>
      <c r="BH25" s="300" t="n">
        <v>0</v>
      </c>
      <c r="BI25" s="300" t="n">
        <v>0</v>
      </c>
      <c r="BJ25" s="300" t="n">
        <v>0</v>
      </c>
      <c r="BK25" s="300" t="n">
        <v>0</v>
      </c>
      <c r="BL25" s="300" t="n">
        <v>0</v>
      </c>
      <c r="BM25" s="300" t="n">
        <v>1</v>
      </c>
      <c r="BN25" s="300" t="n">
        <v>1</v>
      </c>
      <c r="BO25" s="300" t="n">
        <v>1</v>
      </c>
      <c r="BP25" s="300" t="n">
        <v>1</v>
      </c>
      <c r="BQ25" s="300" t="n">
        <v>1</v>
      </c>
      <c r="BR25" s="300" t="n">
        <v>1</v>
      </c>
      <c r="BS25" s="300" t="n">
        <v>1</v>
      </c>
      <c r="BT25" s="300" t="n">
        <v>1</v>
      </c>
      <c r="BU25" s="300" t="n">
        <v>1</v>
      </c>
      <c r="BV25" s="300" t="n">
        <v>1</v>
      </c>
      <c r="BW25" s="300" t="n">
        <v>2</v>
      </c>
      <c r="BX25" s="300" t="n">
        <v>1</v>
      </c>
      <c r="BY25" s="300" t="n">
        <v>2</v>
      </c>
      <c r="BZ25" s="300" t="n">
        <v>2</v>
      </c>
      <c r="CA25" s="300" t="n">
        <v>2</v>
      </c>
      <c r="CB25" s="300" t="n">
        <v>1</v>
      </c>
      <c r="CC25" s="300" t="n">
        <v>1</v>
      </c>
      <c r="CD25" s="300" t="n">
        <v>1</v>
      </c>
      <c r="CE25" s="300" t="n">
        <v>1</v>
      </c>
      <c r="CF25" s="300" t="n">
        <v>1</v>
      </c>
      <c r="CG25" s="300" t="n">
        <v>1</v>
      </c>
      <c r="CH25" s="300" t="n">
        <v>1</v>
      </c>
      <c r="CI25" s="300" t="n">
        <v>2</v>
      </c>
      <c r="CJ25" s="300" t="n">
        <v>2</v>
      </c>
      <c r="CK25" s="300" t="n">
        <v>2</v>
      </c>
      <c r="CL25" s="300" t="n">
        <v>2</v>
      </c>
      <c r="CM25" s="300" t="n">
        <v>2</v>
      </c>
      <c r="CN25" s="300" t="n">
        <v>2</v>
      </c>
      <c r="CO25" s="300" t="n">
        <v>2</v>
      </c>
      <c r="CP25" s="300" t="n">
        <v>1</v>
      </c>
      <c r="CQ25" s="300" t="n">
        <v>2</v>
      </c>
      <c r="CR25" s="300" t="n">
        <v>2</v>
      </c>
      <c r="CS25" s="300" t="n">
        <v>2</v>
      </c>
      <c r="CT25" s="300" t="n">
        <v>2</v>
      </c>
      <c r="CU25" s="300" t="n">
        <v>2</v>
      </c>
      <c r="CV25" s="300" t="n">
        <v>2</v>
      </c>
      <c r="CW25" s="300" t="n">
        <v>1</v>
      </c>
    </row>
    <row r="26" ht="13.15" customFormat="1" customHeight="1" s="315">
      <c r="A26" s="20" t="n"/>
      <c r="B26" s="398" t="n"/>
      <c r="C26" s="69" t="inlineStr">
        <is>
          <t>Estimated Monthly Premium</t>
        </is>
      </c>
      <c r="D26" s="310">
        <f>SUM(D22:D25)</f>
        <v/>
      </c>
      <c r="E26" s="401">
        <f>SUMPRODUCT(E22:E25,$D22:$D25)</f>
        <v/>
      </c>
      <c r="F26" s="401">
        <f>SUMPRODUCT(F22:F25,$D22:$D25)</f>
        <v/>
      </c>
      <c r="G26" s="401">
        <f>SUMPRODUCT(G22:G25,$D22:$D25)</f>
        <v/>
      </c>
      <c r="H26" s="402" t="n"/>
      <c r="I26" s="402" t="n"/>
      <c r="J26" s="484" t="n"/>
      <c r="K26" s="310">
        <f>SUM(K22:K25)</f>
        <v/>
      </c>
      <c r="L26" s="310">
        <f>SUM(L22:L25)</f>
        <v/>
      </c>
      <c r="M26" s="310">
        <f>SUM(M22:M25)</f>
        <v/>
      </c>
      <c r="N26" s="310">
        <f>SUM(N22:N25)</f>
        <v/>
      </c>
      <c r="O26" s="310">
        <f>SUM(O22:O25)</f>
        <v/>
      </c>
      <c r="P26" s="310">
        <f>SUM(P22:P25)</f>
        <v/>
      </c>
      <c r="Q26" s="310">
        <f>SUM(Q22:Q25)</f>
        <v/>
      </c>
      <c r="R26" s="310">
        <f>SUM(R22:R25)</f>
        <v/>
      </c>
      <c r="S26" s="310">
        <f>SUM(S22:S25)</f>
        <v/>
      </c>
      <c r="T26" s="310">
        <f>SUM(T22:T25)</f>
        <v/>
      </c>
      <c r="U26" s="310">
        <f>SUM(U22:U25)</f>
        <v/>
      </c>
      <c r="V26" s="310">
        <f>SUM(V22:V25)</f>
        <v/>
      </c>
      <c r="W26" s="310">
        <f>SUM(W22:W25)</f>
        <v/>
      </c>
      <c r="X26" s="310">
        <f>SUM(X22:X25)</f>
        <v/>
      </c>
      <c r="Y26" s="310">
        <f>SUM(Y22:Y25)</f>
        <v/>
      </c>
      <c r="Z26" s="310">
        <f>SUM(Z22:Z25)</f>
        <v/>
      </c>
      <c r="AA26" s="310">
        <f>SUM(AA22:AA25)</f>
        <v/>
      </c>
      <c r="AB26" s="310">
        <f>SUM(AB22:AB25)</f>
        <v/>
      </c>
      <c r="AC26" s="310">
        <f>SUM(AC22:AC25)</f>
        <v/>
      </c>
      <c r="AD26" s="310">
        <f>SUM(AD22:AD25)</f>
        <v/>
      </c>
      <c r="AE26" s="310">
        <f>SUM(AE22:AE25)</f>
        <v/>
      </c>
      <c r="AF26" s="310">
        <f>SUM(AF22:AF25)</f>
        <v/>
      </c>
      <c r="AG26" s="310">
        <f>SUM(AG22:AG25)</f>
        <v/>
      </c>
      <c r="AH26" s="310">
        <f>SUM(AH22:AH25)</f>
        <v/>
      </c>
      <c r="AI26" s="310">
        <f>SUM(AI22:AI25)</f>
        <v/>
      </c>
      <c r="AJ26" s="310">
        <f>SUM(AJ22:AJ25)</f>
        <v/>
      </c>
      <c r="AK26" s="310">
        <f>SUM(AK22:AK25)</f>
        <v/>
      </c>
      <c r="AL26" s="310">
        <f>SUM(AL22:AL25)</f>
        <v/>
      </c>
      <c r="AM26" s="310">
        <f>SUM(AM22:AM25)</f>
        <v/>
      </c>
      <c r="AN26" s="310">
        <f>SUM(AN22:AN25)</f>
        <v/>
      </c>
      <c r="AO26" s="310">
        <f>SUM(AO22:AO25)</f>
        <v/>
      </c>
      <c r="AP26" s="310">
        <f>SUM(AP22:AP25)</f>
        <v/>
      </c>
      <c r="AQ26" s="310">
        <f>SUM(AQ22:AQ25)</f>
        <v/>
      </c>
      <c r="AR26" s="310">
        <f>SUM(AR22:AR25)</f>
        <v/>
      </c>
      <c r="AS26" s="310">
        <f>SUM(AS22:AS25)</f>
        <v/>
      </c>
      <c r="AT26" s="310">
        <f>SUM(AT22:AT25)</f>
        <v/>
      </c>
      <c r="AU26" s="310">
        <f>SUM(AU22:AU25)</f>
        <v/>
      </c>
      <c r="AV26" s="310">
        <f>SUM(AV22:AV25)</f>
        <v/>
      </c>
      <c r="AW26" s="310">
        <f>SUM(AW22:AW25)</f>
        <v/>
      </c>
      <c r="AX26" s="310">
        <f>SUM(AX22:AX25)</f>
        <v/>
      </c>
      <c r="AY26" s="310">
        <f>SUM(AY22:AY25)</f>
        <v/>
      </c>
      <c r="AZ26" s="310">
        <f>SUM(AZ22:AZ25)</f>
        <v/>
      </c>
      <c r="BA26" s="310">
        <f>SUM(BA22:BA25)</f>
        <v/>
      </c>
      <c r="BB26" s="310">
        <f>SUM(BB22:BB25)</f>
        <v/>
      </c>
      <c r="BC26" s="310">
        <f>SUM(BC22:BC25)</f>
        <v/>
      </c>
      <c r="BD26" s="310">
        <f>SUM(BD22:BD25)</f>
        <v/>
      </c>
      <c r="BE26" s="310">
        <f>SUM(BE22:BE25)</f>
        <v/>
      </c>
      <c r="BF26" s="310">
        <f>SUM(BF22:BF25)</f>
        <v/>
      </c>
      <c r="BG26" s="310">
        <f>SUM(BG22:BG25)</f>
        <v/>
      </c>
      <c r="BH26" s="310">
        <f>SUM(BH22:BH25)</f>
        <v/>
      </c>
      <c r="BI26" s="310">
        <f>SUM(BI22:BI25)</f>
        <v/>
      </c>
      <c r="BJ26" s="310">
        <f>SUM(BJ22:BJ25)</f>
        <v/>
      </c>
      <c r="BK26" s="310">
        <f>SUM(BK22:BK25)</f>
        <v/>
      </c>
      <c r="BL26" s="310">
        <f>SUM(BL22:BL25)</f>
        <v/>
      </c>
      <c r="BM26" s="310">
        <f>SUM(BM22:BM25)</f>
        <v/>
      </c>
      <c r="BN26" s="310">
        <f>SUM(BN22:BN25)</f>
        <v/>
      </c>
      <c r="BO26" s="310">
        <f>SUM(BO22:BO25)</f>
        <v/>
      </c>
      <c r="BP26" s="310">
        <f>SUM(BP22:BP25)</f>
        <v/>
      </c>
      <c r="BQ26" s="310">
        <f>SUM(BQ22:BQ25)</f>
        <v/>
      </c>
      <c r="BR26" s="310">
        <f>SUM(BR22:BR25)</f>
        <v/>
      </c>
      <c r="BS26" s="310">
        <f>SUM(BS22:BS25)</f>
        <v/>
      </c>
      <c r="BT26" s="310">
        <f>SUM(BT22:BT25)</f>
        <v/>
      </c>
      <c r="BU26" s="310">
        <f>SUM(BU22:BU25)</f>
        <v/>
      </c>
      <c r="BV26" s="310">
        <f>SUM(BV22:BV25)</f>
        <v/>
      </c>
      <c r="BW26" s="310">
        <f>SUM(BW22:BW25)</f>
        <v/>
      </c>
      <c r="BX26" s="310">
        <f>SUM(BX22:BX25)</f>
        <v/>
      </c>
      <c r="BY26" s="310">
        <f>SUM(BY22:BY25)</f>
        <v/>
      </c>
      <c r="BZ26" s="310">
        <f>SUM(BZ22:BZ25)</f>
        <v/>
      </c>
      <c r="CA26" s="310">
        <f>SUM(CA22:CA25)</f>
        <v/>
      </c>
      <c r="CB26" s="310">
        <f>SUM(CB22:CB25)</f>
        <v/>
      </c>
      <c r="CC26" s="310">
        <f>SUM(CC22:CC25)</f>
        <v/>
      </c>
      <c r="CD26" s="310">
        <f>SUM(CD22:CD25)</f>
        <v/>
      </c>
      <c r="CE26" s="310">
        <f>SUM(CE22:CE25)</f>
        <v/>
      </c>
      <c r="CF26" s="310">
        <f>SUM(CF22:CF25)</f>
        <v/>
      </c>
      <c r="CG26" s="310">
        <f>SUM(CG22:CG25)</f>
        <v/>
      </c>
      <c r="CH26" s="310">
        <f>SUM(CH22:CH25)</f>
        <v/>
      </c>
      <c r="CI26" s="310">
        <f>SUM(CI22:CI25)</f>
        <v/>
      </c>
      <c r="CJ26" s="310">
        <f>SUM(CJ22:CJ25)</f>
        <v/>
      </c>
      <c r="CK26" s="310">
        <f>SUM(CK22:CK25)</f>
        <v/>
      </c>
      <c r="CL26" s="310">
        <f>SUM(CL22:CL25)</f>
        <v/>
      </c>
      <c r="CM26" s="310">
        <f>SUM(CM22:CM25)</f>
        <v/>
      </c>
      <c r="CN26" s="310">
        <f>SUM(CN22:CN25)</f>
        <v/>
      </c>
      <c r="CO26" s="310">
        <f>SUM(CO22:CO25)</f>
        <v/>
      </c>
      <c r="CP26" s="310">
        <f>SUM(CP22:CP25)</f>
        <v/>
      </c>
      <c r="CQ26" s="310">
        <f>SUM(CQ22:CQ25)</f>
        <v/>
      </c>
      <c r="CR26" s="310" t="n">
        <v>31</v>
      </c>
      <c r="CS26" s="310">
        <f>SUM(CS22:CS25)</f>
        <v/>
      </c>
      <c r="CT26" s="310">
        <f>SUM(CT22:CT25)</f>
        <v/>
      </c>
      <c r="CU26" s="310">
        <f>SUM(CU22:CU25)</f>
        <v/>
      </c>
      <c r="CV26" s="310">
        <f>SUM(CV22:CV25)</f>
        <v/>
      </c>
      <c r="CW26" s="310">
        <f>SUM(CW22:CW25)</f>
        <v/>
      </c>
    </row>
    <row r="27" ht="13.15" customFormat="1" customHeight="1" s="315">
      <c r="A27" s="20" t="n"/>
      <c r="B27" s="398" t="n"/>
      <c r="C27" s="12" t="n"/>
      <c r="D27" s="16" t="n"/>
      <c r="E27" s="403" t="n"/>
      <c r="F27" s="403" t="n"/>
      <c r="G27" s="403" t="n"/>
      <c r="H27" s="404" t="n"/>
      <c r="I27" s="404" t="n"/>
      <c r="J27" s="484" t="n"/>
      <c r="K27" s="16" t="n"/>
      <c r="L27" s="16" t="n"/>
      <c r="M27" s="16" t="n"/>
      <c r="N27" s="16" t="n"/>
      <c r="O27" s="16" t="n"/>
      <c r="P27" s="16" t="n"/>
      <c r="Q27" s="16" t="n"/>
      <c r="R27" s="16" t="n"/>
      <c r="S27" s="16" t="n"/>
      <c r="T27" s="16" t="n"/>
      <c r="U27" s="16" t="n"/>
      <c r="V27" s="16" t="n"/>
      <c r="W27" s="16" t="n"/>
      <c r="X27" s="16" t="n"/>
      <c r="Y27" s="16" t="n"/>
      <c r="Z27" s="16" t="n"/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16" t="n"/>
      <c r="AL27" s="16" t="n"/>
      <c r="AM27" s="16" t="n"/>
      <c r="AN27" s="16" t="n"/>
      <c r="AO27" s="16" t="n"/>
      <c r="AP27" s="16" t="n"/>
      <c r="AQ27" s="16" t="n"/>
      <c r="AR27" s="16" t="n"/>
      <c r="AS27" s="16" t="n"/>
      <c r="AT27" s="16" t="n"/>
      <c r="AU27" s="16" t="n"/>
      <c r="AV27" s="16" t="n"/>
      <c r="AW27" s="16" t="n"/>
      <c r="AX27" s="16" t="n"/>
      <c r="AY27" s="16" t="n"/>
      <c r="AZ27" s="16" t="n"/>
      <c r="BA27" s="16" t="n"/>
      <c r="BB27" s="16" t="n"/>
      <c r="BC27" s="16" t="n"/>
      <c r="BD27" s="16" t="n"/>
      <c r="BE27" s="16" t="n"/>
      <c r="BF27" s="16" t="n"/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16" t="n"/>
      <c r="BT27" s="16" t="n"/>
      <c r="BU27" s="16" t="n"/>
      <c r="BV27" s="16" t="n"/>
      <c r="BW27" s="16" t="n"/>
      <c r="BX27" s="16" t="n"/>
      <c r="BY27" s="16" t="n"/>
      <c r="BZ27" s="16" t="n"/>
      <c r="CA27" s="16" t="n"/>
      <c r="CB27" s="16" t="n"/>
      <c r="CC27" s="16" t="n"/>
      <c r="CD27" s="16" t="n"/>
      <c r="CE27" s="16" t="n"/>
      <c r="CF27" s="16" t="n"/>
      <c r="CG27" s="16" t="n"/>
      <c r="CH27" s="16" t="n"/>
      <c r="CI27" s="16" t="n"/>
      <c r="CJ27" s="16" t="n"/>
      <c r="CK27" s="16" t="n"/>
      <c r="CL27" s="16" t="n"/>
      <c r="CM27" s="16" t="n"/>
      <c r="CN27" s="16" t="n"/>
      <c r="CO27" s="16" t="n"/>
      <c r="CP27" s="16" t="n"/>
      <c r="CQ27" s="16" t="n"/>
      <c r="CR27" s="16" t="n"/>
      <c r="CS27" s="16" t="n"/>
      <c r="CT27" s="16" t="n"/>
      <c r="CU27" s="16" t="n"/>
      <c r="CV27" s="16" t="n"/>
      <c r="CW27" s="16" t="n"/>
    </row>
    <row r="28" ht="13.15" customFormat="1" customHeight="1" s="183">
      <c r="A28" s="48" t="inlineStr">
        <is>
          <t>Total Medical Monthly</t>
        </is>
      </c>
      <c r="B28" s="432" t="n"/>
      <c r="C28" s="50" t="inlineStr">
        <is>
          <t>Total Medical Employees</t>
        </is>
      </c>
      <c r="D28" s="51">
        <f>+D20+D26+D8+D14</f>
        <v/>
      </c>
      <c r="E28" s="448">
        <f>+E20+E26+E8+E14</f>
        <v/>
      </c>
      <c r="F28" s="448">
        <f>+F20+F26+F8+F14</f>
        <v/>
      </c>
      <c r="G28" s="448">
        <f>+G20+G26+G8+G14</f>
        <v/>
      </c>
      <c r="H28" s="449" t="n"/>
      <c r="I28" s="449" t="n"/>
      <c r="J28" s="481" t="n"/>
      <c r="K28" s="51">
        <f>+K20+K26+K8+K14</f>
        <v/>
      </c>
      <c r="L28" s="51">
        <f>+L20+L26+L8+L14</f>
        <v/>
      </c>
      <c r="M28" s="51">
        <f>+M20+M26+M8+M14</f>
        <v/>
      </c>
      <c r="N28" s="51">
        <f>+N20+N26+N8+N14</f>
        <v/>
      </c>
      <c r="O28" s="51">
        <f>+O20+O26+O8+O14</f>
        <v/>
      </c>
      <c r="P28" s="51">
        <f>+P20+P26+P8+P14</f>
        <v/>
      </c>
      <c r="Q28" s="51">
        <f>+Q20+Q26+Q8+Q14</f>
        <v/>
      </c>
      <c r="R28" s="51">
        <f>+R20+R26+R8+R14</f>
        <v/>
      </c>
      <c r="S28" s="51">
        <f>+S20+S26+S8+S14</f>
        <v/>
      </c>
      <c r="T28" s="51">
        <f>+T20+T26+T8+T14</f>
        <v/>
      </c>
      <c r="U28" s="51">
        <f>+U20+U26+U8+U14</f>
        <v/>
      </c>
      <c r="V28" s="51">
        <f>+V20+V26+V8+V14</f>
        <v/>
      </c>
      <c r="W28" s="51">
        <f>+W20+W26+W8+W14</f>
        <v/>
      </c>
      <c r="X28" s="51">
        <f>+X20+X26+X8+X14</f>
        <v/>
      </c>
      <c r="Y28" s="51">
        <f>+Y20+Y26+Y8+Y14</f>
        <v/>
      </c>
      <c r="Z28" s="51">
        <f>+Z20+Z26+Z8+Z14</f>
        <v/>
      </c>
      <c r="AA28" s="51">
        <f>+AA20+AA26+AA8+AA14</f>
        <v/>
      </c>
      <c r="AB28" s="51">
        <f>+AB20+AB26+AB8+AB14</f>
        <v/>
      </c>
      <c r="AC28" s="51">
        <f>+AC20+AC26+AC8+AC14</f>
        <v/>
      </c>
      <c r="AD28" s="51">
        <f>+AD20+AD26+AD8+AD14</f>
        <v/>
      </c>
      <c r="AE28" s="51">
        <f>+AE20+AE26+AE8+AE14</f>
        <v/>
      </c>
      <c r="AF28" s="51">
        <f>+AF20+AF26+AF8+AF14</f>
        <v/>
      </c>
      <c r="AG28" s="51">
        <f>+AG20+AG26+AG8+AG14</f>
        <v/>
      </c>
      <c r="AH28" s="51">
        <f>+AH20+AH26+AH8+AH14</f>
        <v/>
      </c>
      <c r="AI28" s="51">
        <f>+AI20+AI26+AI8+AI14</f>
        <v/>
      </c>
      <c r="AJ28" s="51">
        <f>+AJ20+AJ26+AJ8+AJ14</f>
        <v/>
      </c>
      <c r="AK28" s="51">
        <f>+AK20+AK26+AK8+AK14</f>
        <v/>
      </c>
      <c r="AL28" s="51">
        <f>+AL20+AL26+AL8+AL14</f>
        <v/>
      </c>
      <c r="AM28" s="51">
        <f>+AM20+AM26+AM8+AM14</f>
        <v/>
      </c>
      <c r="AN28" s="51">
        <f>+AN20+AN26+AN8+AN14</f>
        <v/>
      </c>
      <c r="AO28" s="51">
        <f>+AO20+AO26+AO8+AO14</f>
        <v/>
      </c>
      <c r="AP28" s="51">
        <f>+AP20+AP26+AP8+AP14</f>
        <v/>
      </c>
      <c r="AQ28" s="51">
        <f>+AQ20+AQ26+AQ8+AQ14</f>
        <v/>
      </c>
      <c r="AR28" s="51">
        <f>+AR20+AR26+AR8+AR14</f>
        <v/>
      </c>
      <c r="AS28" s="51">
        <f>+AS20+AS26+AS8+AS14</f>
        <v/>
      </c>
      <c r="AT28" s="51">
        <f>+AT20+AT26+AT8+AT14</f>
        <v/>
      </c>
      <c r="AU28" s="51">
        <f>+AU20+AU26+AU8+AU14</f>
        <v/>
      </c>
      <c r="AV28" s="51">
        <f>+AV20+AV26+AV8+AV14</f>
        <v/>
      </c>
      <c r="AW28" s="51">
        <f>+AW20+AW26+AW8+AW14</f>
        <v/>
      </c>
      <c r="AX28" s="51">
        <f>+AX20+AX26+AX8+AX14</f>
        <v/>
      </c>
      <c r="AY28" s="51">
        <f>+AY20+AY26+AY8+AY14</f>
        <v/>
      </c>
      <c r="AZ28" s="51">
        <f>+AZ20+AZ26+AZ8+AZ14</f>
        <v/>
      </c>
      <c r="BA28" s="51">
        <f>+BA20+BA26+BA8+BA14</f>
        <v/>
      </c>
      <c r="BB28" s="51">
        <f>+BB20+BB26+BB8+BB14</f>
        <v/>
      </c>
      <c r="BC28" s="51">
        <f>+BC20+BC26+BC8+BC14</f>
        <v/>
      </c>
      <c r="BD28" s="51">
        <f>+BD20+BD26+BD8+BD14</f>
        <v/>
      </c>
      <c r="BE28" s="51">
        <f>+BE20+BE26+BE8+BE14</f>
        <v/>
      </c>
      <c r="BF28" s="51">
        <f>+BF20+BF26+BF8+BF14</f>
        <v/>
      </c>
      <c r="BG28" s="51">
        <f>+BG20+BG26+BG8+BG14</f>
        <v/>
      </c>
      <c r="BH28" s="51">
        <f>+BH20+BH26+BH8+BH14</f>
        <v/>
      </c>
      <c r="BI28" s="51">
        <f>+BI20+BI26+BI8+BI14</f>
        <v/>
      </c>
      <c r="BJ28" s="51">
        <f>+BJ20+BJ26+BJ8+BJ14</f>
        <v/>
      </c>
      <c r="BK28" s="51">
        <f>+BK20+BK26+BK8+BK14</f>
        <v/>
      </c>
      <c r="BL28" s="51">
        <f>+BL20+BL26+BL8+BL14</f>
        <v/>
      </c>
      <c r="BM28" s="51">
        <f>+BM20+BM26+BM8+BM14</f>
        <v/>
      </c>
      <c r="BN28" s="51">
        <f>+BN20+BN26+BN8+BN14</f>
        <v/>
      </c>
      <c r="BO28" s="51">
        <f>+BO20+BO26+BO8+BO14</f>
        <v/>
      </c>
      <c r="BP28" s="51">
        <f>+BP20+BP26+BP8+BP14</f>
        <v/>
      </c>
      <c r="BQ28" s="51">
        <f>+BQ20+BQ26+BQ8+BQ14</f>
        <v/>
      </c>
      <c r="BR28" s="51">
        <f>+BR20+BR26+BR8+BR14</f>
        <v/>
      </c>
      <c r="BS28" s="51">
        <f>+BS20+BS26+BS8+BS14</f>
        <v/>
      </c>
      <c r="BT28" s="51">
        <f>+BT20+BT26+BT8+BT14</f>
        <v/>
      </c>
      <c r="BU28" s="51">
        <f>+BU20+BU26+BU8+BU14</f>
        <v/>
      </c>
      <c r="BV28" s="51">
        <f>+BV20+BV26+BV8+BV14</f>
        <v/>
      </c>
      <c r="BW28" s="51">
        <f>+BW20+BW26+BW8+BW14</f>
        <v/>
      </c>
      <c r="BX28" s="51">
        <f>+BX20+BX26+BX8+BX14</f>
        <v/>
      </c>
      <c r="BY28" s="51">
        <f>+BY20+BY26+BY8+BY14</f>
        <v/>
      </c>
      <c r="BZ28" s="51">
        <f>+BZ20+BZ26+BZ8+BZ14</f>
        <v/>
      </c>
      <c r="CA28" s="51">
        <f>+CA20+CA26+CA8+CA14</f>
        <v/>
      </c>
      <c r="CB28" s="51">
        <f>+CB20+CB26+CB8+CB14</f>
        <v/>
      </c>
      <c r="CC28" s="51">
        <f>+CC20+CC26+CC8+CC14</f>
        <v/>
      </c>
      <c r="CD28" s="51">
        <f>+CD20+CD26+CD8+CD14</f>
        <v/>
      </c>
      <c r="CE28" s="51">
        <f>+CE20+CE26+CE8+CE14</f>
        <v/>
      </c>
      <c r="CF28" s="51">
        <f>+CF20+CF26+CF8+CF14</f>
        <v/>
      </c>
      <c r="CG28" s="51">
        <f>+CG20+CG26+CG8+CG14</f>
        <v/>
      </c>
      <c r="CH28" s="51">
        <f>+CH20+CH26+CH8+CH14</f>
        <v/>
      </c>
      <c r="CI28" s="51">
        <f>+CI20+CI26+CI8+CI14</f>
        <v/>
      </c>
      <c r="CJ28" s="51">
        <f>+CJ20+CJ26+CJ8+CJ14</f>
        <v/>
      </c>
      <c r="CK28" s="51">
        <f>+CK20+CK26+CK8+CK14</f>
        <v/>
      </c>
      <c r="CL28" s="51">
        <f>+CL20+CL26+CL8+CL14</f>
        <v/>
      </c>
      <c r="CM28" s="51">
        <f>+CM20+CM26+CM8+CM14</f>
        <v/>
      </c>
      <c r="CN28" s="51">
        <f>+CN20+CN26+CN8+CN14</f>
        <v/>
      </c>
      <c r="CO28" s="51">
        <f>+CO20+CO26+CO8+CO14</f>
        <v/>
      </c>
      <c r="CP28" s="51">
        <f>+CP20+CP26+CP8+CP14</f>
        <v/>
      </c>
      <c r="CQ28" s="51">
        <f>+CQ20+CQ26+CQ8+CQ14</f>
        <v/>
      </c>
      <c r="CR28" s="51" t="n">
        <v>349</v>
      </c>
      <c r="CS28" s="51">
        <f>+CS20+CS26+CS8+CS14</f>
        <v/>
      </c>
      <c r="CT28" s="51">
        <f>+CT20+CT26+CT8+CT14</f>
        <v/>
      </c>
      <c r="CU28" s="51">
        <f>+CU20+CU26+CU8+CU14</f>
        <v/>
      </c>
      <c r="CV28" s="51">
        <f>+CV20+CV26+CV8+CV14</f>
        <v/>
      </c>
      <c r="CW28" s="51">
        <f>+CW20+CW26+CW8+CW14</f>
        <v/>
      </c>
    </row>
    <row r="29" ht="13.15" customFormat="1" customHeight="1" s="315">
      <c r="A29" s="48" t="inlineStr">
        <is>
          <t>Total Medical Annual</t>
        </is>
      </c>
      <c r="B29" s="50" t="n"/>
      <c r="C29" s="96" t="n"/>
      <c r="D29" s="120" t="n"/>
      <c r="E29" s="448">
        <f>E28*12</f>
        <v/>
      </c>
      <c r="F29" s="448">
        <f>F28*12</f>
        <v/>
      </c>
      <c r="G29" s="448">
        <f>G28*12</f>
        <v/>
      </c>
      <c r="H29" s="449" t="n"/>
      <c r="I29" s="449" t="n"/>
      <c r="J29" s="483" t="n"/>
      <c r="K29" s="120" t="n"/>
      <c r="L29" s="120" t="n"/>
      <c r="M29" s="120" t="n"/>
      <c r="N29" s="120" t="n"/>
      <c r="O29" s="120" t="n"/>
      <c r="P29" s="120" t="n"/>
      <c r="Q29" s="120" t="n"/>
      <c r="R29" s="120" t="n"/>
      <c r="S29" s="120" t="n"/>
      <c r="T29" s="120" t="n"/>
      <c r="U29" s="120" t="n"/>
      <c r="V29" s="120" t="n"/>
      <c r="W29" s="120" t="n"/>
      <c r="X29" s="120" t="n"/>
      <c r="Y29" s="120" t="n"/>
      <c r="Z29" s="120" t="n"/>
      <c r="AA29" s="120" t="n"/>
      <c r="AB29" s="120" t="n"/>
      <c r="AC29" s="120" t="n"/>
      <c r="AD29" s="120" t="n"/>
      <c r="AE29" s="120" t="n"/>
      <c r="AF29" s="120" t="n"/>
      <c r="AG29" s="120" t="n"/>
      <c r="AH29" s="120" t="n"/>
      <c r="AI29" s="120" t="n"/>
      <c r="AJ29" s="120" t="n"/>
      <c r="AK29" s="120" t="n"/>
      <c r="AL29" s="120" t="n"/>
      <c r="AM29" s="120" t="n"/>
      <c r="AN29" s="120" t="n"/>
      <c r="AO29" s="120" t="n"/>
      <c r="AP29" s="120" t="n"/>
      <c r="AQ29" s="120" t="n"/>
      <c r="AR29" s="120" t="n"/>
      <c r="AS29" s="120" t="n"/>
      <c r="AT29" s="120" t="n"/>
      <c r="AU29" s="120" t="n"/>
      <c r="AV29" s="120" t="n"/>
      <c r="AW29" s="120" t="n"/>
      <c r="AX29" s="120" t="n"/>
      <c r="AY29" s="120" t="n"/>
      <c r="AZ29" s="120" t="n"/>
      <c r="BA29" s="120" t="n"/>
      <c r="BB29" s="120" t="n"/>
      <c r="BC29" s="120" t="n"/>
      <c r="BD29" s="120" t="n"/>
      <c r="BE29" s="120" t="n"/>
      <c r="BF29" s="120" t="n"/>
      <c r="BG29" s="120" t="n"/>
      <c r="BH29" s="120" t="n"/>
      <c r="BI29" s="120" t="n"/>
      <c r="BJ29" s="120" t="n"/>
      <c r="BK29" s="120" t="n"/>
      <c r="BL29" s="120" t="n"/>
      <c r="BM29" s="120" t="n"/>
      <c r="BN29" s="120" t="n"/>
      <c r="BO29" s="120" t="n"/>
      <c r="BP29" s="120" t="n"/>
      <c r="BQ29" s="120" t="n"/>
      <c r="BR29" s="120" t="n"/>
      <c r="BS29" s="120" t="n"/>
      <c r="BT29" s="120" t="n"/>
      <c r="BU29" s="120" t="n"/>
      <c r="BV29" s="120" t="n"/>
      <c r="BW29" s="120" t="n"/>
      <c r="BX29" s="120" t="n"/>
      <c r="BY29" s="120" t="n"/>
      <c r="BZ29" s="120" t="n"/>
      <c r="CA29" s="120" t="n"/>
      <c r="CB29" s="120" t="n"/>
      <c r="CC29" s="120" t="n"/>
      <c r="CD29" s="120" t="n"/>
      <c r="CE29" s="120" t="n"/>
      <c r="CF29" s="120" t="n"/>
      <c r="CG29" s="120" t="n"/>
      <c r="CH29" s="120" t="n"/>
      <c r="CI29" s="120" t="n"/>
      <c r="CJ29" s="120" t="n"/>
      <c r="CK29" s="120" t="n"/>
      <c r="CL29" s="120" t="n"/>
      <c r="CM29" s="120" t="n"/>
      <c r="CN29" s="120" t="n"/>
      <c r="CO29" s="120" t="n"/>
      <c r="CP29" s="120" t="n"/>
      <c r="CQ29" s="120" t="n"/>
      <c r="CR29" s="120" t="n"/>
      <c r="CS29" s="120" t="n"/>
      <c r="CT29" s="120" t="n"/>
      <c r="CU29" s="120" t="n"/>
      <c r="CV29" s="120" t="n"/>
      <c r="CW29" s="120" t="n"/>
    </row>
    <row r="30" ht="15" customFormat="1" customHeight="1" s="315">
      <c r="A30" s="52" t="n"/>
      <c r="B30" s="184" t="n"/>
      <c r="C30" s="282" t="n"/>
      <c r="D30" s="311" t="n"/>
      <c r="E30" s="450" t="n"/>
      <c r="F30" s="450" t="n"/>
      <c r="G30" s="450" t="n"/>
      <c r="H30" s="450" t="n"/>
      <c r="I30" s="450" t="n"/>
      <c r="J30" s="483" t="n"/>
      <c r="K30" s="311" t="n"/>
      <c r="L30" s="311" t="n"/>
      <c r="M30" s="311" t="n"/>
      <c r="N30" s="311" t="n"/>
      <c r="O30" s="311" t="n"/>
      <c r="P30" s="311" t="n"/>
      <c r="Q30" s="311" t="n"/>
      <c r="R30" s="311" t="n"/>
      <c r="S30" s="311" t="n"/>
      <c r="T30" s="311" t="n"/>
      <c r="U30" s="311" t="n"/>
      <c r="V30" s="311" t="n"/>
      <c r="W30" s="311" t="n"/>
      <c r="X30" s="311" t="n"/>
      <c r="Y30" s="311" t="n"/>
      <c r="Z30" s="311" t="n"/>
      <c r="AA30" s="311" t="n"/>
      <c r="AB30" s="311" t="n"/>
      <c r="AC30" s="311" t="n"/>
      <c r="AD30" s="311" t="n"/>
      <c r="AE30" s="311" t="n"/>
      <c r="AF30" s="311" t="n"/>
      <c r="AG30" s="311" t="n"/>
      <c r="AH30" s="311" t="n"/>
      <c r="AI30" s="311" t="n"/>
      <c r="AJ30" s="311" t="n"/>
      <c r="AK30" s="311" t="n"/>
      <c r="AL30" s="311" t="n"/>
      <c r="AM30" s="311" t="n"/>
      <c r="AN30" s="311" t="n"/>
      <c r="AO30" s="311" t="n"/>
      <c r="AP30" s="311" t="n"/>
      <c r="AQ30" s="311" t="n"/>
      <c r="AR30" s="311" t="n"/>
      <c r="AS30" s="311" t="n"/>
      <c r="AT30" s="311" t="n"/>
      <c r="AU30" s="311" t="n"/>
      <c r="AV30" s="311" t="n"/>
      <c r="AW30" s="311" t="n"/>
      <c r="AX30" s="311" t="n"/>
      <c r="AY30" s="311" t="n"/>
      <c r="AZ30" s="311" t="n"/>
      <c r="BA30" s="311" t="n"/>
      <c r="BB30" s="311" t="n"/>
      <c r="BC30" s="311" t="n"/>
      <c r="BD30" s="311" t="n"/>
      <c r="BE30" s="311" t="n"/>
      <c r="BF30" s="311" t="n"/>
      <c r="BG30" s="311" t="n"/>
      <c r="BH30" s="311" t="n"/>
      <c r="BI30" s="311" t="n"/>
      <c r="BJ30" s="311" t="n"/>
      <c r="BK30" s="311" t="n"/>
      <c r="BL30" s="311" t="n"/>
      <c r="BM30" s="311" t="n"/>
      <c r="BN30" s="311" t="n"/>
      <c r="BO30" s="311" t="n"/>
      <c r="BP30" s="311" t="n"/>
      <c r="BQ30" s="311" t="n"/>
      <c r="BR30" s="311" t="n"/>
      <c r="BS30" s="311" t="n"/>
      <c r="BT30" s="311" t="n"/>
      <c r="BU30" s="311" t="n"/>
      <c r="BV30" s="311" t="n"/>
      <c r="BW30" s="311" t="n"/>
      <c r="BX30" s="311" t="n"/>
      <c r="BY30" s="311" t="n"/>
      <c r="BZ30" s="311" t="n"/>
      <c r="CA30" s="311" t="n"/>
      <c r="CB30" s="311" t="n"/>
      <c r="CC30" s="311" t="n"/>
      <c r="CD30" s="311" t="n"/>
      <c r="CE30" s="311" t="n"/>
      <c r="CF30" s="311" t="n"/>
      <c r="CG30" s="311" t="n"/>
      <c r="CH30" s="311" t="n"/>
      <c r="CI30" s="311" t="n"/>
      <c r="CJ30" s="311" t="n"/>
      <c r="CK30" s="311" t="n"/>
      <c r="CL30" s="311" t="n"/>
      <c r="CM30" s="311" t="n"/>
      <c r="CN30" s="311" t="n"/>
      <c r="CO30" s="311" t="n"/>
      <c r="CP30" s="311" t="n"/>
      <c r="CQ30" s="311" t="n"/>
      <c r="CR30" s="311" t="n"/>
      <c r="CS30" s="311" t="n"/>
      <c r="CT30" s="311" t="n"/>
      <c r="CU30" s="311" t="n"/>
      <c r="CV30" s="311" t="n"/>
      <c r="CW30" s="311" t="n"/>
    </row>
    <row r="31" ht="15" customFormat="1" customHeight="1" s="315">
      <c r="A31" s="195" t="inlineStr">
        <is>
          <t>Assumes contributions of FT employees. Does not account for difference in contribution for PT or C-Suite employees.</t>
        </is>
      </c>
      <c r="B31" s="451" t="n"/>
      <c r="C31" s="19" t="n"/>
      <c r="D31" s="256" t="n"/>
      <c r="E31" s="397" t="n"/>
      <c r="F31" s="397" t="n"/>
      <c r="G31" s="397" t="n"/>
      <c r="H31" s="397" t="n"/>
      <c r="I31" s="397" t="n"/>
      <c r="J31" s="483" t="n"/>
      <c r="K31" s="256" t="n"/>
      <c r="L31" s="256" t="n"/>
      <c r="M31" s="256" t="n"/>
      <c r="N31" s="256" t="n"/>
      <c r="O31" s="256" t="n"/>
      <c r="P31" s="256" t="n"/>
      <c r="Q31" s="256" t="n"/>
      <c r="R31" s="256" t="n"/>
      <c r="S31" s="256" t="n"/>
      <c r="T31" s="256" t="n"/>
      <c r="U31" s="256" t="n"/>
      <c r="V31" s="256" t="n"/>
      <c r="W31" s="256" t="n"/>
      <c r="X31" s="256" t="n"/>
      <c r="Y31" s="256" t="n"/>
      <c r="Z31" s="256" t="n"/>
      <c r="AA31" s="256" t="n"/>
      <c r="AB31" s="256" t="n"/>
      <c r="AC31" s="256" t="n"/>
      <c r="AD31" s="256" t="n"/>
      <c r="AE31" s="256" t="n"/>
      <c r="AF31" s="256" t="n"/>
      <c r="AG31" s="256" t="n"/>
      <c r="AH31" s="256" t="n"/>
      <c r="AI31" s="256" t="n"/>
      <c r="AJ31" s="256" t="n"/>
      <c r="AK31" s="256" t="n"/>
      <c r="AL31" s="256" t="n"/>
      <c r="AM31" s="256" t="n"/>
      <c r="AN31" s="256" t="n"/>
      <c r="AO31" s="256" t="n"/>
      <c r="AP31" s="256" t="n"/>
      <c r="AQ31" s="256" t="n"/>
      <c r="AR31" s="256" t="n"/>
      <c r="AS31" s="256" t="n"/>
      <c r="AT31" s="256" t="n"/>
      <c r="AU31" s="256" t="n"/>
      <c r="AV31" s="256" t="n"/>
      <c r="AW31" s="256" t="n"/>
      <c r="AX31" s="256" t="n"/>
      <c r="AY31" s="256" t="n"/>
      <c r="AZ31" s="256" t="n"/>
      <c r="BA31" s="256" t="n"/>
      <c r="BB31" s="256" t="n"/>
      <c r="BC31" s="256" t="n"/>
      <c r="BD31" s="256" t="n"/>
      <c r="BE31" s="256" t="n"/>
      <c r="BF31" s="256" t="n"/>
      <c r="BG31" s="256" t="n"/>
      <c r="BH31" s="256" t="n"/>
      <c r="BI31" s="256" t="n"/>
      <c r="BJ31" s="256" t="n"/>
      <c r="BK31" s="256" t="n"/>
      <c r="BL31" s="256" t="n"/>
      <c r="BM31" s="256" t="n"/>
      <c r="BN31" s="256" t="n"/>
      <c r="BO31" s="256" t="n"/>
      <c r="BP31" s="256" t="n"/>
      <c r="BQ31" s="256" t="n"/>
      <c r="BR31" s="256" t="n"/>
      <c r="BS31" s="256" t="n"/>
      <c r="BT31" s="256" t="n"/>
      <c r="BU31" s="256" t="n"/>
      <c r="BV31" s="256" t="n"/>
      <c r="BW31" s="256" t="n"/>
      <c r="BX31" s="256" t="n"/>
      <c r="BY31" s="256" t="n"/>
      <c r="BZ31" s="256" t="n"/>
      <c r="CA31" s="256" t="n"/>
      <c r="CB31" s="256" t="n"/>
      <c r="CC31" s="256" t="n"/>
      <c r="CD31" s="256" t="n"/>
      <c r="CE31" s="256" t="n"/>
      <c r="CF31" s="256" t="n"/>
      <c r="CG31" s="256" t="n"/>
      <c r="CH31" s="256" t="n"/>
      <c r="CI31" s="256" t="n"/>
      <c r="CJ31" s="256" t="n"/>
      <c r="CK31" s="256" t="n"/>
      <c r="CL31" s="256" t="n"/>
      <c r="CM31" s="256" t="n"/>
      <c r="CN31" s="256" t="n"/>
      <c r="CO31" s="256" t="n"/>
      <c r="CP31" s="256" t="n"/>
      <c r="CQ31" s="256" t="n"/>
      <c r="CR31" s="256" t="n"/>
      <c r="CS31" s="256" t="n"/>
      <c r="CT31" s="256" t="n"/>
      <c r="CU31" s="256" t="n"/>
      <c r="CV31" s="256" t="n"/>
      <c r="CW31" s="256" t="n"/>
    </row>
    <row r="32" ht="15" customFormat="1" customHeight="1" s="315">
      <c r="A32" s="36" t="n"/>
      <c r="B32" s="451" t="n"/>
      <c r="C32" s="19" t="n"/>
      <c r="D32" s="256" t="n"/>
      <c r="E32" s="397" t="n"/>
      <c r="F32" s="397" t="n"/>
      <c r="G32" s="397" t="n"/>
      <c r="H32" s="397" t="n"/>
      <c r="I32" s="397" t="n"/>
      <c r="J32" s="483" t="n"/>
      <c r="K32" s="256" t="n"/>
      <c r="L32" s="256" t="n"/>
      <c r="M32" s="256" t="n"/>
      <c r="N32" s="256" t="n"/>
      <c r="O32" s="256" t="n"/>
      <c r="P32" s="256" t="n"/>
      <c r="Q32" s="256" t="n"/>
      <c r="R32" s="256" t="n"/>
      <c r="S32" s="256" t="n"/>
      <c r="T32" s="256" t="n"/>
      <c r="U32" s="256" t="n"/>
      <c r="V32" s="256" t="n"/>
      <c r="W32" s="256" t="n"/>
      <c r="X32" s="256" t="n"/>
      <c r="Y32" s="256" t="n"/>
      <c r="Z32" s="256" t="n"/>
      <c r="AA32" s="256" t="n"/>
      <c r="AB32" s="256" t="n"/>
      <c r="AC32" s="256" t="n"/>
      <c r="AD32" s="256" t="n"/>
      <c r="AE32" s="256" t="n"/>
      <c r="AF32" s="256" t="n"/>
      <c r="AG32" s="256" t="n"/>
      <c r="AH32" s="256" t="n"/>
      <c r="AI32" s="256" t="n"/>
      <c r="AJ32" s="256" t="n"/>
      <c r="AK32" s="256" t="n"/>
      <c r="AL32" s="256" t="n"/>
      <c r="AM32" s="256" t="n"/>
      <c r="AN32" s="256" t="n"/>
      <c r="AO32" s="256" t="n"/>
      <c r="AP32" s="256" t="n"/>
      <c r="AQ32" s="256" t="n"/>
      <c r="AR32" s="256" t="n"/>
      <c r="AS32" s="256" t="n"/>
      <c r="AT32" s="256" t="n"/>
      <c r="AU32" s="256" t="n"/>
      <c r="AV32" s="256" t="n"/>
      <c r="AW32" s="256" t="n"/>
      <c r="AX32" s="256" t="n"/>
      <c r="AY32" s="256" t="n"/>
      <c r="AZ32" s="256" t="n"/>
      <c r="BA32" s="256" t="n"/>
      <c r="BB32" s="256" t="n"/>
      <c r="BC32" s="256" t="n"/>
      <c r="BD32" s="256" t="n"/>
      <c r="BE32" s="256" t="n"/>
      <c r="BF32" s="256" t="n"/>
      <c r="BG32" s="256" t="n"/>
      <c r="BH32" s="256" t="n"/>
      <c r="BI32" s="256" t="n"/>
      <c r="BJ32" s="256" t="n"/>
      <c r="BK32" s="256" t="n"/>
      <c r="BL32" s="256" t="n"/>
      <c r="BM32" s="256" t="n"/>
      <c r="BN32" s="256" t="n"/>
      <c r="BO32" s="256" t="n"/>
      <c r="BP32" s="256" t="n"/>
      <c r="BQ32" s="256" t="n"/>
      <c r="BR32" s="256" t="n"/>
      <c r="BS32" s="256" t="n"/>
      <c r="BT32" s="256" t="n"/>
      <c r="BU32" s="256" t="n"/>
      <c r="BV32" s="256" t="n"/>
      <c r="BW32" s="256" t="n"/>
      <c r="BX32" s="256" t="n"/>
      <c r="BY32" s="256" t="n"/>
      <c r="BZ32" s="256" t="n"/>
      <c r="CA32" s="256" t="n"/>
      <c r="CB32" s="256" t="n"/>
      <c r="CC32" s="256" t="n"/>
      <c r="CD32" s="256" t="n"/>
      <c r="CE32" s="256" t="n"/>
      <c r="CF32" s="256" t="n"/>
      <c r="CG32" s="256" t="n"/>
      <c r="CH32" s="256" t="n"/>
      <c r="CI32" s="256" t="n"/>
      <c r="CJ32" s="256" t="n"/>
      <c r="CK32" s="256" t="n"/>
      <c r="CL32" s="256" t="n"/>
      <c r="CM32" s="256" t="n"/>
      <c r="CN32" s="256" t="n"/>
      <c r="CO32" s="256" t="n"/>
      <c r="CP32" s="256" t="n"/>
      <c r="CQ32" s="256" t="n"/>
      <c r="CR32" s="256" t="n"/>
      <c r="CS32" s="256" t="n"/>
      <c r="CT32" s="256" t="n"/>
      <c r="CU32" s="256" t="n"/>
      <c r="CV32" s="256" t="n"/>
      <c r="CW32" s="256" t="n"/>
    </row>
    <row r="33" ht="15" customFormat="1" customHeight="1" s="315">
      <c r="B33" s="451" t="n"/>
      <c r="C33" s="19" t="n"/>
      <c r="D33" s="256" t="n"/>
      <c r="E33" s="397" t="n"/>
      <c r="F33" s="397" t="n"/>
      <c r="G33" s="397" t="n"/>
      <c r="H33" s="397" t="n"/>
      <c r="I33" s="397" t="n"/>
      <c r="J33" s="483" t="n"/>
      <c r="K33" s="256" t="n"/>
      <c r="L33" s="256" t="n"/>
      <c r="M33" s="256" t="n"/>
      <c r="N33" s="256" t="n"/>
      <c r="O33" s="256" t="n"/>
      <c r="P33" s="256" t="n"/>
      <c r="Q33" s="256" t="n"/>
      <c r="R33" s="256" t="n"/>
      <c r="S33" s="256" t="n"/>
      <c r="T33" s="256" t="n"/>
      <c r="U33" s="256" t="n"/>
      <c r="V33" s="256" t="n"/>
      <c r="W33" s="256" t="n"/>
      <c r="X33" s="256" t="n"/>
      <c r="Y33" s="256" t="n"/>
      <c r="Z33" s="256" t="n"/>
      <c r="AA33" s="256" t="n"/>
      <c r="AB33" s="256" t="n"/>
      <c r="AC33" s="256" t="n"/>
      <c r="AD33" s="256" t="n"/>
      <c r="AE33" s="256" t="n"/>
      <c r="AF33" s="256" t="n"/>
      <c r="AG33" s="256" t="n"/>
      <c r="AH33" s="256" t="n"/>
      <c r="AI33" s="256" t="n"/>
      <c r="AJ33" s="256" t="n"/>
      <c r="AK33" s="256" t="n"/>
      <c r="AL33" s="256" t="n"/>
      <c r="AM33" s="256" t="n"/>
      <c r="AN33" s="256" t="n"/>
      <c r="AO33" s="256" t="n"/>
      <c r="AP33" s="256" t="n"/>
      <c r="AQ33" s="256" t="n"/>
      <c r="AR33" s="256" t="n"/>
      <c r="AS33" s="256" t="n"/>
      <c r="AT33" s="256" t="n"/>
      <c r="AU33" s="256" t="n"/>
      <c r="AV33" s="256" t="n"/>
      <c r="AW33" s="256" t="n"/>
      <c r="AX33" s="256" t="n"/>
      <c r="AY33" s="256" t="n"/>
      <c r="AZ33" s="256" t="n"/>
      <c r="BA33" s="256" t="n"/>
      <c r="BB33" s="256" t="n"/>
      <c r="BC33" s="256" t="n"/>
      <c r="BD33" s="256" t="n"/>
      <c r="BE33" s="256" t="n"/>
      <c r="BF33" s="256" t="n"/>
      <c r="BG33" s="256" t="n"/>
      <c r="BH33" s="256" t="n"/>
      <c r="BI33" s="256" t="n"/>
      <c r="BJ33" s="256" t="n"/>
      <c r="BK33" s="256" t="n"/>
      <c r="BL33" s="256" t="n"/>
      <c r="BM33" s="256" t="n"/>
      <c r="BN33" s="256" t="n"/>
      <c r="BO33" s="256" t="n"/>
      <c r="BP33" s="256" t="n"/>
      <c r="BQ33" s="256" t="n"/>
      <c r="BR33" s="256" t="n"/>
      <c r="BS33" s="256" t="n"/>
      <c r="BT33" s="256" t="n"/>
      <c r="BU33" s="256" t="n"/>
      <c r="BV33" s="256" t="n"/>
      <c r="BW33" s="256" t="n"/>
      <c r="BX33" s="256" t="n"/>
      <c r="BY33" s="256" t="n"/>
      <c r="BZ33" s="256" t="n"/>
      <c r="CA33" s="256" t="n"/>
      <c r="CB33" s="256" t="n"/>
      <c r="CC33" s="256" t="n"/>
      <c r="CD33" s="256" t="n"/>
      <c r="CE33" s="256" t="n"/>
      <c r="CF33" s="256" t="n"/>
      <c r="CG33" s="256" t="n"/>
      <c r="CH33" s="256" t="n"/>
      <c r="CI33" s="256" t="n"/>
      <c r="CJ33" s="256" t="n"/>
      <c r="CK33" s="256" t="n"/>
      <c r="CL33" s="256" t="n"/>
      <c r="CM33" s="256" t="n"/>
      <c r="CN33" s="256" t="n"/>
      <c r="CO33" s="256" t="n"/>
      <c r="CP33" s="256" t="n"/>
      <c r="CQ33" s="256" t="n"/>
      <c r="CR33" s="256" t="n"/>
      <c r="CS33" s="256" t="n"/>
      <c r="CT33" s="256" t="n"/>
      <c r="CU33" s="256" t="n"/>
      <c r="CV33" s="256" t="n"/>
      <c r="CW33" s="256" t="n"/>
    </row>
    <row r="34" ht="15" customFormat="1" customHeight="1" s="315">
      <c r="B34" s="451" t="n"/>
      <c r="C34" s="37" t="n"/>
      <c r="D34" s="256" t="n"/>
      <c r="E34" s="402" t="n"/>
      <c r="F34" s="402" t="n"/>
      <c r="G34" s="402" t="n"/>
      <c r="H34" s="397" t="n"/>
      <c r="I34" s="402" t="n"/>
      <c r="J34" s="483" t="n"/>
      <c r="K34" s="256" t="n"/>
      <c r="L34" s="256" t="n"/>
      <c r="M34" s="256" t="n"/>
      <c r="N34" s="256" t="n"/>
      <c r="O34" s="256" t="n"/>
      <c r="P34" s="256" t="n"/>
      <c r="Q34" s="256" t="n"/>
      <c r="R34" s="256" t="n"/>
      <c r="S34" s="256" t="n"/>
      <c r="T34" s="256" t="n"/>
      <c r="U34" s="256" t="n"/>
      <c r="V34" s="256" t="n"/>
      <c r="W34" s="256" t="n"/>
      <c r="X34" s="256" t="n"/>
      <c r="Y34" s="256" t="n"/>
      <c r="Z34" s="256" t="n"/>
      <c r="AA34" s="256" t="n"/>
      <c r="AB34" s="256" t="n"/>
      <c r="AC34" s="256" t="n"/>
      <c r="AD34" s="256" t="n"/>
      <c r="AE34" s="256" t="n"/>
      <c r="AF34" s="256" t="n"/>
      <c r="AG34" s="256" t="n"/>
      <c r="AH34" s="256" t="n"/>
      <c r="AI34" s="256" t="n"/>
      <c r="AJ34" s="256" t="n"/>
      <c r="AK34" s="256" t="n"/>
      <c r="AL34" s="256" t="n"/>
      <c r="AM34" s="256" t="n"/>
      <c r="AN34" s="256" t="n"/>
      <c r="AO34" s="256" t="n"/>
      <c r="AP34" s="256" t="n"/>
      <c r="AQ34" s="256" t="n"/>
      <c r="AR34" s="256" t="n"/>
      <c r="AS34" s="256" t="n"/>
      <c r="AT34" s="256" t="n"/>
      <c r="AU34" s="256" t="n"/>
      <c r="AV34" s="256" t="n"/>
      <c r="AW34" s="256" t="n"/>
      <c r="AX34" s="256" t="n"/>
      <c r="AY34" s="256" t="n"/>
      <c r="AZ34" s="256" t="n"/>
      <c r="BA34" s="256" t="n"/>
      <c r="BB34" s="256" t="n"/>
      <c r="BC34" s="256" t="n"/>
      <c r="BD34" s="256" t="n"/>
      <c r="BE34" s="256" t="n"/>
      <c r="BF34" s="256" t="n"/>
      <c r="BG34" s="256" t="n"/>
      <c r="BH34" s="256" t="n"/>
      <c r="BI34" s="256" t="n"/>
      <c r="BJ34" s="256" t="n"/>
      <c r="BK34" s="256" t="n"/>
      <c r="BL34" s="256" t="n"/>
      <c r="BM34" s="256" t="n"/>
      <c r="BN34" s="256" t="n"/>
      <c r="BO34" s="256" t="n"/>
      <c r="BP34" s="256" t="n"/>
      <c r="BQ34" s="256" t="n"/>
      <c r="BR34" s="256" t="n"/>
      <c r="BS34" s="256" t="n"/>
      <c r="BT34" s="256" t="n"/>
      <c r="BU34" s="256" t="n"/>
      <c r="BV34" s="256" t="n"/>
      <c r="BW34" s="256" t="n"/>
      <c r="BX34" s="256" t="n"/>
      <c r="BY34" s="256" t="n"/>
      <c r="BZ34" s="256" t="n"/>
      <c r="CA34" s="256" t="n"/>
      <c r="CB34" s="256" t="n"/>
      <c r="CC34" s="256" t="n"/>
      <c r="CD34" s="256" t="n"/>
      <c r="CE34" s="256" t="n"/>
      <c r="CF34" s="256" t="n"/>
      <c r="CG34" s="256" t="n"/>
      <c r="CH34" s="256" t="n"/>
      <c r="CI34" s="256" t="n"/>
      <c r="CJ34" s="256" t="n"/>
      <c r="CK34" s="256" t="n"/>
      <c r="CL34" s="256" t="n"/>
      <c r="CM34" s="256" t="n"/>
      <c r="CN34" s="256" t="n"/>
      <c r="CO34" s="256" t="n"/>
      <c r="CP34" s="256" t="n"/>
      <c r="CQ34" s="256" t="n"/>
      <c r="CR34" s="256" t="n"/>
      <c r="CS34" s="256" t="n"/>
      <c r="CT34" s="256" t="n"/>
      <c r="CU34" s="256" t="n"/>
      <c r="CV34" s="256" t="n"/>
      <c r="CW34" s="256" t="n"/>
    </row>
    <row r="35" ht="15" customFormat="1" customHeight="1" s="315">
      <c r="B35" s="451" t="n"/>
      <c r="C35" s="19" t="n"/>
      <c r="D35" s="256" t="n"/>
      <c r="E35" s="446" t="n"/>
      <c r="F35" s="446" t="n"/>
      <c r="G35" s="446" t="n"/>
      <c r="H35" s="397" t="n"/>
      <c r="I35" s="446" t="n"/>
      <c r="J35" s="483" t="n"/>
      <c r="K35" s="256" t="n"/>
      <c r="L35" s="256" t="n"/>
      <c r="M35" s="256" t="n"/>
      <c r="N35" s="256" t="n"/>
      <c r="O35" s="256" t="n"/>
      <c r="P35" s="256" t="n"/>
      <c r="Q35" s="256" t="n"/>
      <c r="R35" s="256" t="n"/>
      <c r="S35" s="256" t="n"/>
      <c r="T35" s="256" t="n"/>
      <c r="U35" s="256" t="n"/>
      <c r="V35" s="256" t="n"/>
      <c r="W35" s="256" t="n"/>
      <c r="X35" s="256" t="n"/>
      <c r="Y35" s="256" t="n"/>
      <c r="Z35" s="256" t="n"/>
      <c r="AA35" s="256" t="n"/>
      <c r="AB35" s="256" t="n"/>
      <c r="AC35" s="256" t="n"/>
      <c r="AD35" s="256" t="n"/>
      <c r="AE35" s="256" t="n"/>
      <c r="AF35" s="256" t="n"/>
      <c r="AG35" s="256" t="n"/>
      <c r="AH35" s="256" t="n"/>
      <c r="AI35" s="256" t="n"/>
      <c r="AJ35" s="256" t="n"/>
      <c r="AK35" s="256" t="n"/>
      <c r="AL35" s="256" t="n"/>
      <c r="AM35" s="256" t="n"/>
      <c r="AN35" s="256" t="n"/>
      <c r="AO35" s="256" t="n"/>
      <c r="AP35" s="256" t="n"/>
      <c r="AQ35" s="256" t="n"/>
      <c r="AR35" s="256" t="n"/>
      <c r="AS35" s="256" t="n"/>
      <c r="AT35" s="256" t="n"/>
      <c r="AU35" s="256" t="n"/>
      <c r="AV35" s="256" t="n"/>
      <c r="AW35" s="256" t="n"/>
      <c r="AX35" s="256" t="n"/>
      <c r="AY35" s="256" t="n"/>
      <c r="AZ35" s="256" t="n"/>
      <c r="BA35" s="256" t="n"/>
      <c r="BB35" s="256" t="n"/>
      <c r="BC35" s="256" t="n"/>
      <c r="BD35" s="256" t="n"/>
      <c r="BE35" s="256" t="n"/>
      <c r="BF35" s="256" t="n"/>
      <c r="BG35" s="256" t="n"/>
      <c r="BH35" s="256" t="n"/>
      <c r="BI35" s="256" t="n"/>
      <c r="BJ35" s="256" t="n"/>
      <c r="BK35" s="256" t="n"/>
      <c r="BL35" s="256" t="n"/>
      <c r="BM35" s="256" t="n"/>
      <c r="BN35" s="256" t="n"/>
      <c r="BO35" s="256" t="n"/>
      <c r="BP35" s="256" t="n"/>
      <c r="BQ35" s="256" t="n"/>
      <c r="BR35" s="256" t="n"/>
      <c r="BS35" s="256" t="n"/>
      <c r="BT35" s="256" t="n"/>
      <c r="BU35" s="256" t="n"/>
      <c r="BV35" s="256" t="n"/>
      <c r="BW35" s="256" t="n"/>
      <c r="BX35" s="256" t="n"/>
      <c r="BY35" s="256" t="n"/>
      <c r="BZ35" s="256" t="n"/>
      <c r="CA35" s="256" t="n"/>
      <c r="CB35" s="256" t="n"/>
      <c r="CC35" s="256" t="n"/>
      <c r="CD35" s="256" t="n"/>
      <c r="CE35" s="256" t="n"/>
      <c r="CF35" s="256" t="n"/>
      <c r="CG35" s="256" t="n"/>
      <c r="CH35" s="256" t="n"/>
      <c r="CI35" s="256" t="n"/>
      <c r="CJ35" s="256" t="n"/>
      <c r="CK35" s="256" t="n"/>
      <c r="CL35" s="256" t="n"/>
      <c r="CM35" s="256" t="n"/>
      <c r="CN35" s="256" t="n"/>
      <c r="CO35" s="256" t="n"/>
      <c r="CP35" s="256" t="n"/>
      <c r="CQ35" s="256" t="n"/>
      <c r="CR35" s="256" t="n"/>
      <c r="CS35" s="256" t="n"/>
      <c r="CT35" s="256" t="n"/>
      <c r="CU35" s="256" t="n"/>
      <c r="CV35" s="256" t="n"/>
      <c r="CW35" s="256" t="n"/>
    </row>
    <row r="36" ht="15" customFormat="1" customHeight="1" s="315">
      <c r="A36" s="35" t="n"/>
      <c r="B36" s="451" t="n"/>
      <c r="C36" s="19" t="n"/>
      <c r="D36" s="256" t="n"/>
      <c r="E36" s="397" t="n"/>
      <c r="F36" s="397" t="n"/>
      <c r="G36" s="397" t="n"/>
      <c r="H36" s="397" t="n"/>
      <c r="I36" s="397" t="n"/>
      <c r="J36" s="483" t="n"/>
      <c r="K36" s="256" t="n"/>
      <c r="L36" s="256" t="n"/>
      <c r="M36" s="256" t="n"/>
      <c r="N36" s="256" t="n"/>
      <c r="O36" s="256" t="n"/>
      <c r="P36" s="256" t="n"/>
      <c r="Q36" s="256" t="n"/>
      <c r="R36" s="256" t="n"/>
      <c r="S36" s="256" t="n"/>
      <c r="T36" s="256" t="n"/>
      <c r="U36" s="256" t="n"/>
      <c r="V36" s="256" t="n"/>
      <c r="W36" s="256" t="n"/>
      <c r="X36" s="256" t="n"/>
      <c r="Y36" s="256" t="n"/>
      <c r="Z36" s="256" t="n"/>
      <c r="AA36" s="256" t="n"/>
      <c r="AB36" s="256" t="n"/>
      <c r="AC36" s="256" t="n"/>
      <c r="AD36" s="256" t="n"/>
      <c r="AE36" s="256" t="n"/>
      <c r="AF36" s="256" t="n"/>
      <c r="AG36" s="256" t="n"/>
      <c r="AH36" s="256" t="n"/>
      <c r="AI36" s="256" t="n"/>
      <c r="AJ36" s="256" t="n"/>
      <c r="AK36" s="256" t="n"/>
      <c r="AL36" s="256" t="n"/>
      <c r="AM36" s="256" t="n"/>
      <c r="AN36" s="256" t="n"/>
      <c r="AO36" s="256" t="n"/>
      <c r="AP36" s="256" t="n"/>
      <c r="AQ36" s="256" t="n"/>
      <c r="AR36" s="256" t="n"/>
      <c r="AS36" s="256" t="n"/>
      <c r="AT36" s="256" t="n"/>
      <c r="AU36" s="256" t="n"/>
      <c r="AV36" s="256" t="n"/>
      <c r="AW36" s="256" t="n"/>
      <c r="AX36" s="256" t="n"/>
      <c r="AY36" s="256" t="n"/>
      <c r="AZ36" s="256" t="n"/>
      <c r="BA36" s="256" t="n"/>
      <c r="BB36" s="256" t="n"/>
      <c r="BC36" s="256" t="n"/>
      <c r="BD36" s="256" t="n"/>
      <c r="BE36" s="256" t="n"/>
      <c r="BF36" s="256" t="n"/>
      <c r="BG36" s="256" t="n"/>
      <c r="BH36" s="256" t="n"/>
      <c r="BI36" s="256" t="n"/>
      <c r="BJ36" s="256" t="n"/>
      <c r="BK36" s="256" t="n"/>
      <c r="BL36" s="256" t="n"/>
      <c r="BM36" s="256" t="n"/>
      <c r="BN36" s="256" t="n"/>
      <c r="BO36" s="256" t="n"/>
      <c r="BP36" s="256" t="n"/>
      <c r="BQ36" s="256" t="n"/>
      <c r="BR36" s="256" t="n"/>
      <c r="BS36" s="256" t="n"/>
      <c r="BT36" s="256" t="n"/>
      <c r="BU36" s="256" t="n"/>
      <c r="BV36" s="256" t="n"/>
      <c r="BW36" s="256" t="n"/>
      <c r="BX36" s="256" t="n"/>
      <c r="BY36" s="256" t="n"/>
      <c r="BZ36" s="256" t="n"/>
      <c r="CA36" s="256" t="n"/>
      <c r="CB36" s="256" t="n"/>
      <c r="CC36" s="256" t="n"/>
      <c r="CD36" s="256" t="n"/>
      <c r="CE36" s="256" t="n"/>
      <c r="CF36" s="256" t="n"/>
      <c r="CG36" s="256" t="n"/>
      <c r="CH36" s="256" t="n"/>
      <c r="CI36" s="256" t="n"/>
      <c r="CJ36" s="256" t="n"/>
      <c r="CK36" s="256" t="n"/>
      <c r="CL36" s="256" t="n"/>
      <c r="CM36" s="256" t="n"/>
      <c r="CN36" s="256" t="n"/>
      <c r="CO36" s="256" t="n"/>
      <c r="CP36" s="256" t="n"/>
      <c r="CQ36" s="256" t="n"/>
      <c r="CR36" s="256" t="n"/>
      <c r="CS36" s="256" t="n"/>
      <c r="CT36" s="256" t="n"/>
      <c r="CU36" s="256" t="n"/>
      <c r="CV36" s="256" t="n"/>
      <c r="CW36" s="256" t="n"/>
    </row>
    <row r="37" ht="15" customFormat="1" customHeight="1" s="315">
      <c r="A37" s="36" t="n"/>
      <c r="B37" s="451" t="n"/>
      <c r="C37" s="19" t="n"/>
      <c r="D37" s="256" t="n"/>
      <c r="E37" s="397" t="n"/>
      <c r="F37" s="397" t="n"/>
      <c r="G37" s="397" t="n"/>
      <c r="H37" s="397" t="n"/>
      <c r="I37" s="397" t="n"/>
      <c r="J37" s="483" t="n"/>
      <c r="K37" s="256" t="n"/>
      <c r="L37" s="256" t="n"/>
      <c r="M37" s="256" t="n"/>
      <c r="N37" s="256" t="n"/>
      <c r="O37" s="256" t="n"/>
      <c r="P37" s="256" t="n"/>
      <c r="Q37" s="256" t="n"/>
      <c r="R37" s="256" t="n"/>
      <c r="S37" s="256" t="n"/>
      <c r="T37" s="256" t="n"/>
      <c r="U37" s="256" t="n"/>
      <c r="V37" s="256" t="n"/>
      <c r="W37" s="256" t="n"/>
      <c r="X37" s="256" t="n"/>
      <c r="Y37" s="256" t="n"/>
      <c r="Z37" s="256" t="n"/>
      <c r="AA37" s="256" t="n"/>
      <c r="AB37" s="256" t="n"/>
      <c r="AC37" s="256" t="n"/>
      <c r="AD37" s="256" t="n"/>
      <c r="AE37" s="256" t="n"/>
      <c r="AF37" s="256" t="n"/>
      <c r="AG37" s="256" t="n"/>
      <c r="AH37" s="256" t="n"/>
      <c r="AI37" s="256" t="n"/>
      <c r="AJ37" s="256" t="n"/>
      <c r="AK37" s="256" t="n"/>
      <c r="AL37" s="256" t="n"/>
      <c r="AM37" s="256" t="n"/>
      <c r="AN37" s="256" t="n"/>
      <c r="AO37" s="256" t="n"/>
      <c r="AP37" s="256" t="n"/>
      <c r="AQ37" s="256" t="n"/>
      <c r="AR37" s="256" t="n"/>
      <c r="AS37" s="256" t="n"/>
      <c r="AT37" s="256" t="n"/>
      <c r="AU37" s="256" t="n"/>
      <c r="AV37" s="256" t="n"/>
      <c r="AW37" s="256" t="n"/>
      <c r="AX37" s="256" t="n"/>
      <c r="AY37" s="256" t="n"/>
      <c r="AZ37" s="256" t="n"/>
      <c r="BA37" s="256" t="n"/>
      <c r="BB37" s="256" t="n"/>
      <c r="BC37" s="256" t="n"/>
      <c r="BD37" s="256" t="n"/>
      <c r="BE37" s="256" t="n"/>
      <c r="BF37" s="256" t="n"/>
      <c r="BG37" s="256" t="n"/>
      <c r="BH37" s="256" t="n"/>
      <c r="BI37" s="256" t="n"/>
      <c r="BJ37" s="256" t="n"/>
      <c r="BK37" s="256" t="n"/>
      <c r="BL37" s="256" t="n"/>
      <c r="BM37" s="256" t="n"/>
      <c r="BN37" s="256" t="n"/>
      <c r="BO37" s="256" t="n"/>
      <c r="BP37" s="256" t="n"/>
      <c r="BQ37" s="256" t="n"/>
      <c r="BR37" s="256" t="n"/>
      <c r="BS37" s="256" t="n"/>
      <c r="BT37" s="256" t="n"/>
      <c r="BU37" s="256" t="n"/>
      <c r="BV37" s="256" t="n"/>
      <c r="BW37" s="256" t="n"/>
      <c r="BX37" s="256" t="n"/>
      <c r="BY37" s="256" t="n"/>
      <c r="BZ37" s="256" t="n"/>
      <c r="CA37" s="256" t="n"/>
      <c r="CB37" s="256" t="n"/>
      <c r="CC37" s="256" t="n"/>
      <c r="CD37" s="256" t="n"/>
      <c r="CE37" s="256" t="n"/>
      <c r="CF37" s="256" t="n"/>
      <c r="CG37" s="256" t="n"/>
      <c r="CH37" s="256" t="n"/>
      <c r="CI37" s="256" t="n"/>
      <c r="CJ37" s="256" t="n"/>
      <c r="CK37" s="256" t="n"/>
      <c r="CL37" s="256" t="n"/>
      <c r="CM37" s="256" t="n"/>
      <c r="CN37" s="256" t="n"/>
      <c r="CO37" s="256" t="n"/>
      <c r="CP37" s="256" t="n"/>
      <c r="CQ37" s="256" t="n"/>
      <c r="CR37" s="256" t="n"/>
      <c r="CS37" s="256" t="n"/>
      <c r="CT37" s="256" t="n"/>
      <c r="CU37" s="256" t="n"/>
      <c r="CV37" s="256" t="n"/>
      <c r="CW37" s="256" t="n"/>
    </row>
    <row r="38" ht="15" customFormat="1" customHeight="1" s="315">
      <c r="A38" s="36" t="n"/>
      <c r="B38" s="451" t="n"/>
      <c r="C38" s="19" t="n"/>
      <c r="D38" s="256" t="n"/>
      <c r="E38" s="397" t="n"/>
      <c r="F38" s="397" t="n"/>
      <c r="G38" s="397" t="n"/>
      <c r="H38" s="397" t="n"/>
      <c r="I38" s="397" t="n"/>
      <c r="J38" s="483" t="n"/>
      <c r="K38" s="256" t="n"/>
      <c r="L38" s="256" t="n"/>
      <c r="M38" s="256" t="n"/>
      <c r="N38" s="256" t="n"/>
      <c r="O38" s="256" t="n"/>
      <c r="P38" s="256" t="n"/>
      <c r="Q38" s="256" t="n"/>
      <c r="R38" s="256" t="n"/>
      <c r="S38" s="256" t="n"/>
      <c r="T38" s="256" t="n"/>
      <c r="U38" s="256" t="n"/>
      <c r="V38" s="256" t="n"/>
      <c r="W38" s="256" t="n"/>
      <c r="X38" s="256" t="n"/>
      <c r="Y38" s="256" t="n"/>
      <c r="Z38" s="256" t="n"/>
      <c r="AA38" s="256" t="n"/>
      <c r="AB38" s="256" t="n"/>
      <c r="AC38" s="256" t="n"/>
      <c r="AD38" s="256" t="n"/>
      <c r="AE38" s="256" t="n"/>
      <c r="AF38" s="256" t="n"/>
      <c r="AG38" s="256" t="n"/>
      <c r="AH38" s="256" t="n"/>
      <c r="AI38" s="256" t="n"/>
      <c r="AJ38" s="256" t="n"/>
      <c r="AK38" s="256" t="n"/>
      <c r="AL38" s="256" t="n"/>
      <c r="AM38" s="256" t="n"/>
      <c r="AN38" s="256" t="n"/>
      <c r="AO38" s="256" t="n"/>
      <c r="AP38" s="256" t="n"/>
      <c r="AQ38" s="256" t="n"/>
      <c r="AR38" s="256" t="n"/>
      <c r="AS38" s="256" t="n"/>
      <c r="AT38" s="256" t="n"/>
      <c r="AU38" s="256" t="n"/>
      <c r="AV38" s="256" t="n"/>
      <c r="AW38" s="256" t="n"/>
      <c r="AX38" s="256" t="n"/>
      <c r="AY38" s="256" t="n"/>
      <c r="AZ38" s="256" t="n"/>
      <c r="BA38" s="256" t="n"/>
      <c r="BB38" s="256" t="n"/>
      <c r="BC38" s="256" t="n"/>
      <c r="BD38" s="256" t="n"/>
      <c r="BE38" s="256" t="n"/>
      <c r="BF38" s="256" t="n"/>
      <c r="BG38" s="256" t="n"/>
      <c r="BH38" s="256" t="n"/>
      <c r="BI38" s="256" t="n"/>
      <c r="BJ38" s="256" t="n"/>
      <c r="BK38" s="256" t="n"/>
      <c r="BL38" s="256" t="n"/>
      <c r="BM38" s="256" t="n"/>
      <c r="BN38" s="256" t="n"/>
      <c r="BO38" s="256" t="n"/>
      <c r="BP38" s="256" t="n"/>
      <c r="BQ38" s="256" t="n"/>
      <c r="BR38" s="256" t="n"/>
      <c r="BS38" s="256" t="n"/>
      <c r="BT38" s="256" t="n"/>
      <c r="BU38" s="256" t="n"/>
      <c r="BV38" s="256" t="n"/>
      <c r="BW38" s="256" t="n"/>
      <c r="BX38" s="256" t="n"/>
      <c r="BY38" s="256" t="n"/>
      <c r="BZ38" s="256" t="n"/>
      <c r="CA38" s="256" t="n"/>
      <c r="CB38" s="256" t="n"/>
      <c r="CC38" s="256" t="n"/>
      <c r="CD38" s="256" t="n"/>
      <c r="CE38" s="256" t="n"/>
      <c r="CF38" s="256" t="n"/>
      <c r="CG38" s="256" t="n"/>
      <c r="CH38" s="256" t="n"/>
      <c r="CI38" s="256" t="n"/>
      <c r="CJ38" s="256" t="n"/>
      <c r="CK38" s="256" t="n"/>
      <c r="CL38" s="256" t="n"/>
      <c r="CM38" s="256" t="n"/>
      <c r="CN38" s="256" t="n"/>
      <c r="CO38" s="256" t="n"/>
      <c r="CP38" s="256" t="n"/>
      <c r="CQ38" s="256" t="n"/>
      <c r="CR38" s="256" t="n"/>
      <c r="CS38" s="256" t="n"/>
      <c r="CT38" s="256" t="n"/>
      <c r="CU38" s="256" t="n"/>
      <c r="CV38" s="256" t="n"/>
      <c r="CW38" s="256" t="n"/>
    </row>
    <row r="39" ht="15" customFormat="1" customHeight="1" s="315">
      <c r="B39" s="451" t="n"/>
      <c r="C39" s="19" t="n"/>
      <c r="D39" s="256" t="n"/>
      <c r="E39" s="397" t="n"/>
      <c r="F39" s="397" t="n"/>
      <c r="G39" s="397" t="n"/>
      <c r="H39" s="397" t="n"/>
      <c r="I39" s="397" t="n"/>
      <c r="J39" s="483" t="n"/>
      <c r="K39" s="256" t="n"/>
      <c r="L39" s="256" t="n"/>
      <c r="M39" s="256" t="n"/>
      <c r="N39" s="256" t="n"/>
      <c r="O39" s="256" t="n"/>
      <c r="P39" s="256" t="n"/>
      <c r="Q39" s="256" t="n"/>
      <c r="R39" s="256" t="n"/>
      <c r="S39" s="256" t="n"/>
      <c r="T39" s="256" t="n"/>
      <c r="U39" s="256" t="n"/>
      <c r="V39" s="256" t="n"/>
      <c r="W39" s="256" t="n"/>
      <c r="X39" s="256" t="n"/>
      <c r="Y39" s="256" t="n"/>
      <c r="Z39" s="256" t="n"/>
      <c r="AA39" s="256" t="n"/>
      <c r="AB39" s="256" t="n"/>
      <c r="AC39" s="256" t="n"/>
      <c r="AD39" s="256" t="n"/>
      <c r="AE39" s="256" t="n"/>
      <c r="AF39" s="256" t="n"/>
      <c r="AG39" s="256" t="n"/>
      <c r="AH39" s="256" t="n"/>
      <c r="AI39" s="256" t="n"/>
      <c r="AJ39" s="256" t="n"/>
      <c r="AK39" s="256" t="n"/>
      <c r="AL39" s="256" t="n"/>
      <c r="AM39" s="256" t="n"/>
      <c r="AN39" s="256" t="n"/>
      <c r="AO39" s="256" t="n"/>
      <c r="AP39" s="256" t="n"/>
      <c r="AQ39" s="256" t="n"/>
      <c r="AR39" s="256" t="n"/>
      <c r="AS39" s="256" t="n"/>
      <c r="AT39" s="256" t="n"/>
      <c r="AU39" s="256" t="n"/>
      <c r="AV39" s="256" t="n"/>
      <c r="AW39" s="256" t="n"/>
      <c r="AX39" s="256" t="n"/>
      <c r="AY39" s="256" t="n"/>
      <c r="AZ39" s="256" t="n"/>
      <c r="BA39" s="256" t="n"/>
      <c r="BB39" s="256" t="n"/>
      <c r="BC39" s="256" t="n"/>
      <c r="BD39" s="256" t="n"/>
      <c r="BE39" s="256" t="n"/>
      <c r="BF39" s="256" t="n"/>
      <c r="BG39" s="256" t="n"/>
      <c r="BH39" s="256" t="n"/>
      <c r="BI39" s="256" t="n"/>
      <c r="BJ39" s="256" t="n"/>
      <c r="BK39" s="256" t="n"/>
      <c r="BL39" s="256" t="n"/>
      <c r="BM39" s="256" t="n"/>
      <c r="BN39" s="256" t="n"/>
      <c r="BO39" s="256" t="n"/>
      <c r="BP39" s="256" t="n"/>
      <c r="BQ39" s="256" t="n"/>
      <c r="BR39" s="256" t="n"/>
      <c r="BS39" s="256" t="n"/>
      <c r="BT39" s="256" t="n"/>
      <c r="BU39" s="256" t="n"/>
      <c r="BV39" s="256" t="n"/>
      <c r="BW39" s="256" t="n"/>
      <c r="BX39" s="256" t="n"/>
      <c r="BY39" s="256" t="n"/>
      <c r="BZ39" s="256" t="n"/>
      <c r="CA39" s="256" t="n"/>
      <c r="CB39" s="256" t="n"/>
      <c r="CC39" s="256" t="n"/>
      <c r="CD39" s="256" t="n"/>
      <c r="CE39" s="256" t="n"/>
      <c r="CF39" s="256" t="n"/>
      <c r="CG39" s="256" t="n"/>
      <c r="CH39" s="256" t="n"/>
      <c r="CI39" s="256" t="n"/>
      <c r="CJ39" s="256" t="n"/>
      <c r="CK39" s="256" t="n"/>
      <c r="CL39" s="256" t="n"/>
      <c r="CM39" s="256" t="n"/>
      <c r="CN39" s="256" t="n"/>
      <c r="CO39" s="256" t="n"/>
      <c r="CP39" s="256" t="n"/>
      <c r="CQ39" s="256" t="n"/>
      <c r="CR39" s="256" t="n"/>
      <c r="CS39" s="256" t="n"/>
      <c r="CT39" s="256" t="n"/>
      <c r="CU39" s="256" t="n"/>
      <c r="CV39" s="256" t="n"/>
      <c r="CW39" s="256" t="n"/>
    </row>
    <row r="40" ht="15" customFormat="1" customHeight="1" s="315">
      <c r="B40" s="451" t="n"/>
      <c r="C40" s="37" t="n"/>
      <c r="D40" s="256" t="n"/>
      <c r="E40" s="402" t="n"/>
      <c r="F40" s="402" t="n"/>
      <c r="G40" s="402" t="n"/>
      <c r="H40" s="402" t="n"/>
      <c r="I40" s="402" t="n"/>
      <c r="J40" s="483" t="n"/>
      <c r="K40" s="256" t="n"/>
      <c r="L40" s="256" t="n"/>
      <c r="M40" s="256" t="n"/>
      <c r="N40" s="256" t="n"/>
      <c r="O40" s="256" t="n"/>
      <c r="P40" s="256" t="n"/>
      <c r="Q40" s="256" t="n"/>
      <c r="R40" s="256" t="n"/>
      <c r="S40" s="256" t="n"/>
      <c r="T40" s="256" t="n"/>
      <c r="U40" s="256" t="n"/>
      <c r="V40" s="256" t="n"/>
      <c r="W40" s="256" t="n"/>
      <c r="X40" s="256" t="n"/>
      <c r="Y40" s="256" t="n"/>
      <c r="Z40" s="256" t="n"/>
      <c r="AA40" s="256" t="n"/>
      <c r="AB40" s="256" t="n"/>
      <c r="AC40" s="256" t="n"/>
      <c r="AD40" s="256" t="n"/>
      <c r="AE40" s="256" t="n"/>
      <c r="AF40" s="256" t="n"/>
      <c r="AG40" s="256" t="n"/>
      <c r="AH40" s="256" t="n"/>
      <c r="AI40" s="256" t="n"/>
      <c r="AJ40" s="256" t="n"/>
      <c r="AK40" s="256" t="n"/>
      <c r="AL40" s="256" t="n"/>
      <c r="AM40" s="256" t="n"/>
      <c r="AN40" s="256" t="n"/>
      <c r="AO40" s="256" t="n"/>
      <c r="AP40" s="256" t="n"/>
      <c r="AQ40" s="256" t="n"/>
      <c r="AR40" s="256" t="n"/>
      <c r="AS40" s="256" t="n"/>
      <c r="AT40" s="256" t="n"/>
      <c r="AU40" s="256" t="n"/>
      <c r="AV40" s="256" t="n"/>
      <c r="AW40" s="256" t="n"/>
      <c r="AX40" s="256" t="n"/>
      <c r="AY40" s="256" t="n"/>
      <c r="AZ40" s="256" t="n"/>
      <c r="BA40" s="256" t="n"/>
      <c r="BB40" s="256" t="n"/>
      <c r="BC40" s="256" t="n"/>
      <c r="BD40" s="256" t="n"/>
      <c r="BE40" s="256" t="n"/>
      <c r="BF40" s="256" t="n"/>
      <c r="BG40" s="256" t="n"/>
      <c r="BH40" s="256" t="n"/>
      <c r="BI40" s="256" t="n"/>
      <c r="BJ40" s="256" t="n"/>
      <c r="BK40" s="256" t="n"/>
      <c r="BL40" s="256" t="n"/>
      <c r="BM40" s="256" t="n"/>
      <c r="BN40" s="256" t="n"/>
      <c r="BO40" s="256" t="n"/>
      <c r="BP40" s="256" t="n"/>
      <c r="BQ40" s="256" t="n"/>
      <c r="BR40" s="256" t="n"/>
      <c r="BS40" s="256" t="n"/>
      <c r="BT40" s="256" t="n"/>
      <c r="BU40" s="256" t="n"/>
      <c r="BV40" s="256" t="n"/>
      <c r="BW40" s="256" t="n"/>
      <c r="BX40" s="256" t="n"/>
      <c r="BY40" s="256" t="n"/>
      <c r="BZ40" s="256" t="n"/>
      <c r="CA40" s="256" t="n"/>
      <c r="CB40" s="256" t="n"/>
      <c r="CC40" s="256" t="n"/>
      <c r="CD40" s="256" t="n"/>
      <c r="CE40" s="256" t="n"/>
      <c r="CF40" s="256" t="n"/>
      <c r="CG40" s="256" t="n"/>
      <c r="CH40" s="256" t="n"/>
      <c r="CI40" s="256" t="n"/>
      <c r="CJ40" s="256" t="n"/>
      <c r="CK40" s="256" t="n"/>
      <c r="CL40" s="256" t="n"/>
      <c r="CM40" s="256" t="n"/>
      <c r="CN40" s="256" t="n"/>
      <c r="CO40" s="256" t="n"/>
      <c r="CP40" s="256" t="n"/>
      <c r="CQ40" s="256" t="n"/>
      <c r="CR40" s="256" t="n"/>
      <c r="CS40" s="256" t="n"/>
      <c r="CT40" s="256" t="n"/>
      <c r="CU40" s="256" t="n"/>
      <c r="CV40" s="256" t="n"/>
      <c r="CW40" s="256" t="n"/>
    </row>
    <row r="41" ht="15" customFormat="1" customHeight="1" s="315">
      <c r="A41" s="52" t="n"/>
      <c r="B41" s="451" t="n"/>
      <c r="C41" s="37" t="n"/>
      <c r="D41" s="312" t="n"/>
      <c r="E41" s="452" t="n"/>
      <c r="F41" s="452" t="n"/>
      <c r="G41" s="452" t="n"/>
      <c r="H41" s="452" t="n"/>
      <c r="I41" s="452" t="n"/>
      <c r="J41" s="483" t="n"/>
      <c r="K41" s="312" t="n"/>
      <c r="L41" s="312" t="n"/>
      <c r="M41" s="312" t="n"/>
      <c r="N41" s="312" t="n"/>
      <c r="O41" s="312" t="n"/>
      <c r="P41" s="312" t="n"/>
      <c r="Q41" s="312" t="n"/>
      <c r="R41" s="312" t="n"/>
      <c r="S41" s="312" t="n"/>
      <c r="T41" s="312" t="n"/>
      <c r="U41" s="312" t="n"/>
      <c r="V41" s="312" t="n"/>
      <c r="W41" s="312" t="n"/>
      <c r="X41" s="312" t="n"/>
      <c r="Y41" s="312" t="n"/>
      <c r="Z41" s="312" t="n"/>
      <c r="AA41" s="312" t="n"/>
      <c r="AB41" s="312" t="n"/>
      <c r="AC41" s="312" t="n"/>
      <c r="AD41" s="312" t="n"/>
      <c r="AE41" s="312" t="n"/>
      <c r="AF41" s="312" t="n"/>
      <c r="AG41" s="312" t="n"/>
      <c r="AH41" s="312" t="n"/>
      <c r="AI41" s="312" t="n"/>
      <c r="AJ41" s="312" t="n"/>
      <c r="AK41" s="312" t="n"/>
      <c r="AL41" s="312" t="n"/>
      <c r="AM41" s="312" t="n"/>
      <c r="AN41" s="312" t="n"/>
      <c r="AO41" s="312" t="n"/>
      <c r="AP41" s="312" t="n"/>
      <c r="AQ41" s="312" t="n"/>
      <c r="AR41" s="312" t="n"/>
      <c r="AS41" s="312" t="n"/>
      <c r="AT41" s="312" t="n"/>
      <c r="AU41" s="312" t="n"/>
      <c r="AV41" s="312" t="n"/>
      <c r="AW41" s="312" t="n"/>
      <c r="AX41" s="312" t="n"/>
      <c r="AY41" s="312" t="n"/>
      <c r="AZ41" s="312" t="n"/>
      <c r="BA41" s="312" t="n"/>
      <c r="BB41" s="312" t="n"/>
      <c r="BC41" s="312" t="n"/>
      <c r="BD41" s="312" t="n"/>
      <c r="BE41" s="312" t="n"/>
      <c r="BF41" s="312" t="n"/>
      <c r="BG41" s="312" t="n"/>
      <c r="BH41" s="312" t="n"/>
      <c r="BI41" s="312" t="n"/>
      <c r="BJ41" s="312" t="n"/>
      <c r="BK41" s="312" t="n"/>
      <c r="BL41" s="312" t="n"/>
      <c r="BM41" s="312" t="n"/>
      <c r="BN41" s="312" t="n"/>
      <c r="BO41" s="312" t="n"/>
      <c r="BP41" s="312" t="n"/>
      <c r="BQ41" s="312" t="n"/>
      <c r="BR41" s="312" t="n"/>
      <c r="BS41" s="312" t="n"/>
      <c r="BT41" s="312" t="n"/>
      <c r="BU41" s="312" t="n"/>
      <c r="BV41" s="312" t="n"/>
      <c r="BW41" s="312" t="n"/>
      <c r="BX41" s="312" t="n"/>
      <c r="BY41" s="312" t="n"/>
      <c r="BZ41" s="312" t="n"/>
      <c r="CA41" s="312" t="n"/>
      <c r="CB41" s="312" t="n"/>
      <c r="CC41" s="312" t="n"/>
      <c r="CD41" s="312" t="n"/>
      <c r="CE41" s="312" t="n"/>
      <c r="CF41" s="312" t="n"/>
      <c r="CG41" s="312" t="n"/>
      <c r="CH41" s="312" t="n"/>
      <c r="CI41" s="312" t="n"/>
      <c r="CJ41" s="312" t="n"/>
      <c r="CK41" s="312" t="n"/>
      <c r="CL41" s="312" t="n"/>
      <c r="CM41" s="312" t="n"/>
      <c r="CN41" s="312" t="n"/>
      <c r="CO41" s="312" t="n"/>
      <c r="CP41" s="312" t="n"/>
      <c r="CQ41" s="312" t="n"/>
      <c r="CR41" s="312" t="n"/>
      <c r="CS41" s="312" t="n"/>
      <c r="CT41" s="312" t="n"/>
      <c r="CU41" s="312" t="n"/>
      <c r="CV41" s="312" t="n"/>
      <c r="CW41" s="312" t="n"/>
    </row>
    <row r="42" ht="15" customFormat="1" customHeight="1" s="315">
      <c r="A42" s="52" t="n"/>
      <c r="B42" s="184" t="n"/>
      <c r="C42" s="282" t="n"/>
      <c r="D42" s="311" t="n"/>
      <c r="E42" s="450" t="n"/>
      <c r="F42" s="450" t="n"/>
      <c r="G42" s="450" t="n"/>
      <c r="H42" s="450" t="n"/>
      <c r="I42" s="450" t="n"/>
      <c r="J42" s="483" t="n"/>
      <c r="K42" s="311" t="n"/>
      <c r="L42" s="311" t="n"/>
      <c r="M42" s="311" t="n"/>
      <c r="N42" s="311" t="n"/>
      <c r="O42" s="311" t="n"/>
      <c r="P42" s="311" t="n"/>
      <c r="Q42" s="311" t="n"/>
      <c r="R42" s="311" t="n"/>
      <c r="S42" s="311" t="n"/>
      <c r="T42" s="311" t="n"/>
      <c r="U42" s="311" t="n"/>
      <c r="V42" s="311" t="n"/>
      <c r="W42" s="311" t="n"/>
      <c r="X42" s="311" t="n"/>
      <c r="Y42" s="311" t="n"/>
      <c r="Z42" s="311" t="n"/>
      <c r="AA42" s="311" t="n"/>
      <c r="AB42" s="311" t="n"/>
      <c r="AC42" s="311" t="n"/>
      <c r="AD42" s="311" t="n"/>
      <c r="AE42" s="311" t="n"/>
      <c r="AF42" s="311" t="n"/>
      <c r="AG42" s="311" t="n"/>
      <c r="AH42" s="311" t="n"/>
      <c r="AI42" s="311" t="n"/>
      <c r="AJ42" s="311" t="n"/>
      <c r="AK42" s="311" t="n"/>
      <c r="AL42" s="311" t="n"/>
      <c r="AM42" s="311" t="n"/>
      <c r="AN42" s="311" t="n"/>
      <c r="AO42" s="311" t="n"/>
      <c r="AP42" s="311" t="n"/>
      <c r="AQ42" s="311" t="n"/>
      <c r="AR42" s="311" t="n"/>
      <c r="AS42" s="311" t="n"/>
      <c r="AT42" s="311" t="n"/>
      <c r="AU42" s="311" t="n"/>
      <c r="AV42" s="311" t="n"/>
      <c r="AW42" s="311" t="n"/>
      <c r="AX42" s="311" t="n"/>
      <c r="AY42" s="311" t="n"/>
      <c r="AZ42" s="311" t="n"/>
      <c r="BA42" s="311" t="n"/>
      <c r="BB42" s="311" t="n"/>
      <c r="BC42" s="311" t="n"/>
      <c r="BD42" s="311" t="n"/>
      <c r="BE42" s="311" t="n"/>
      <c r="BF42" s="311" t="n"/>
      <c r="BG42" s="311" t="n"/>
      <c r="BH42" s="311" t="n"/>
      <c r="BI42" s="311" t="n"/>
      <c r="BJ42" s="311" t="n"/>
      <c r="BK42" s="311" t="n"/>
      <c r="BL42" s="311" t="n"/>
      <c r="BM42" s="311" t="n"/>
      <c r="BN42" s="311" t="n"/>
      <c r="BO42" s="311" t="n"/>
      <c r="BP42" s="311" t="n"/>
      <c r="BQ42" s="311" t="n"/>
      <c r="BR42" s="311" t="n"/>
      <c r="BS42" s="311" t="n"/>
      <c r="BT42" s="311" t="n"/>
      <c r="BU42" s="311" t="n"/>
      <c r="BV42" s="311" t="n"/>
      <c r="BW42" s="311" t="n"/>
      <c r="BX42" s="311" t="n"/>
      <c r="BY42" s="311" t="n"/>
      <c r="BZ42" s="311" t="n"/>
      <c r="CA42" s="311" t="n"/>
      <c r="CB42" s="311" t="n"/>
      <c r="CC42" s="311" t="n"/>
      <c r="CD42" s="311" t="n"/>
      <c r="CE42" s="311" t="n"/>
      <c r="CF42" s="311" t="n"/>
      <c r="CG42" s="311" t="n"/>
      <c r="CH42" s="311" t="n"/>
      <c r="CI42" s="311" t="n"/>
      <c r="CJ42" s="311" t="n"/>
      <c r="CK42" s="311" t="n"/>
      <c r="CL42" s="311" t="n"/>
      <c r="CM42" s="311" t="n"/>
      <c r="CN42" s="311" t="n"/>
      <c r="CO42" s="311" t="n"/>
      <c r="CP42" s="311" t="n"/>
      <c r="CQ42" s="311" t="n"/>
      <c r="CR42" s="311" t="n"/>
      <c r="CS42" s="311" t="n"/>
      <c r="CT42" s="311" t="n"/>
      <c r="CU42" s="311" t="n"/>
      <c r="CV42" s="311" t="n"/>
      <c r="CW42" s="311" t="n"/>
    </row>
    <row r="43" ht="15" customFormat="1" customHeight="1" s="315">
      <c r="B43" s="451" t="n"/>
      <c r="C43" s="19" t="n"/>
      <c r="D43" s="256" t="n"/>
      <c r="E43" s="446" t="n"/>
      <c r="F43" s="446" t="n"/>
      <c r="G43" s="446" t="n"/>
      <c r="H43" s="446" t="n"/>
      <c r="I43" s="446" t="n"/>
      <c r="J43" s="483" t="n"/>
      <c r="K43" s="256" t="n"/>
      <c r="L43" s="256" t="n"/>
      <c r="M43" s="256" t="n"/>
      <c r="N43" s="256" t="n"/>
      <c r="O43" s="256" t="n"/>
      <c r="P43" s="256" t="n"/>
      <c r="Q43" s="256" t="n"/>
      <c r="R43" s="256" t="n"/>
      <c r="S43" s="256" t="n"/>
      <c r="T43" s="256" t="n"/>
      <c r="U43" s="256" t="n"/>
      <c r="V43" s="256" t="n"/>
      <c r="W43" s="256" t="n"/>
      <c r="X43" s="256" t="n"/>
      <c r="Y43" s="256" t="n"/>
      <c r="Z43" s="256" t="n"/>
      <c r="AA43" s="256" t="n"/>
      <c r="AB43" s="256" t="n"/>
      <c r="AC43" s="256" t="n"/>
      <c r="AD43" s="256" t="n"/>
      <c r="AE43" s="256" t="n"/>
      <c r="AF43" s="256" t="n"/>
      <c r="AG43" s="256" t="n"/>
      <c r="AH43" s="256" t="n"/>
      <c r="AI43" s="256" t="n"/>
      <c r="AJ43" s="256" t="n"/>
      <c r="AK43" s="256" t="n"/>
      <c r="AL43" s="256" t="n"/>
      <c r="AM43" s="256" t="n"/>
      <c r="AN43" s="256" t="n"/>
      <c r="AO43" s="256" t="n"/>
      <c r="AP43" s="256" t="n"/>
      <c r="AQ43" s="256" t="n"/>
      <c r="AR43" s="256" t="n"/>
      <c r="AS43" s="256" t="n"/>
      <c r="AT43" s="256" t="n"/>
      <c r="AU43" s="256" t="n"/>
      <c r="AV43" s="256" t="n"/>
      <c r="AW43" s="256" t="n"/>
      <c r="AX43" s="256" t="n"/>
      <c r="AY43" s="256" t="n"/>
      <c r="AZ43" s="256" t="n"/>
      <c r="BA43" s="256" t="n"/>
      <c r="BB43" s="256" t="n"/>
      <c r="BC43" s="256" t="n"/>
      <c r="BD43" s="256" t="n"/>
      <c r="BE43" s="256" t="n"/>
      <c r="BF43" s="256" t="n"/>
      <c r="BG43" s="256" t="n"/>
      <c r="BH43" s="256" t="n"/>
      <c r="BI43" s="256" t="n"/>
      <c r="BJ43" s="256" t="n"/>
      <c r="BK43" s="256" t="n"/>
      <c r="BL43" s="256" t="n"/>
      <c r="BM43" s="256" t="n"/>
      <c r="BN43" s="256" t="n"/>
      <c r="BO43" s="256" t="n"/>
      <c r="BP43" s="256" t="n"/>
      <c r="BQ43" s="256" t="n"/>
      <c r="BR43" s="256" t="n"/>
      <c r="BS43" s="256" t="n"/>
      <c r="BT43" s="256" t="n"/>
      <c r="BU43" s="256" t="n"/>
      <c r="BV43" s="256" t="n"/>
      <c r="BW43" s="256" t="n"/>
      <c r="BX43" s="256" t="n"/>
      <c r="BY43" s="256" t="n"/>
      <c r="BZ43" s="256" t="n"/>
      <c r="CA43" s="256" t="n"/>
      <c r="CB43" s="256" t="n"/>
      <c r="CC43" s="256" t="n"/>
      <c r="CD43" s="256" t="n"/>
      <c r="CE43" s="256" t="n"/>
      <c r="CF43" s="256" t="n"/>
      <c r="CG43" s="256" t="n"/>
      <c r="CH43" s="256" t="n"/>
      <c r="CI43" s="256" t="n"/>
      <c r="CJ43" s="256" t="n"/>
      <c r="CK43" s="256" t="n"/>
      <c r="CL43" s="256" t="n"/>
      <c r="CM43" s="256" t="n"/>
      <c r="CN43" s="256" t="n"/>
      <c r="CO43" s="256" t="n"/>
      <c r="CP43" s="256" t="n"/>
      <c r="CQ43" s="256" t="n"/>
      <c r="CR43" s="256" t="n"/>
      <c r="CS43" s="256" t="n"/>
      <c r="CT43" s="256" t="n"/>
      <c r="CU43" s="256" t="n"/>
      <c r="CV43" s="256" t="n"/>
      <c r="CW43" s="256" t="n"/>
    </row>
    <row r="44" ht="15" customFormat="1" customHeight="1" s="315">
      <c r="A44" s="35" t="n"/>
      <c r="B44" s="451" t="n"/>
      <c r="C44" s="19" t="n"/>
      <c r="D44" s="256" t="n"/>
      <c r="E44" s="397" t="n"/>
      <c r="F44" s="397" t="n"/>
      <c r="G44" s="397" t="n"/>
      <c r="H44" s="397" t="n"/>
      <c r="I44" s="397" t="n"/>
      <c r="J44" s="483" t="n"/>
      <c r="K44" s="256" t="n"/>
      <c r="L44" s="256" t="n"/>
      <c r="M44" s="256" t="n"/>
      <c r="N44" s="256" t="n"/>
      <c r="O44" s="256" t="n"/>
      <c r="P44" s="256" t="n"/>
      <c r="Q44" s="256" t="n"/>
      <c r="R44" s="256" t="n"/>
      <c r="S44" s="256" t="n"/>
      <c r="T44" s="256" t="n"/>
      <c r="U44" s="256" t="n"/>
      <c r="V44" s="256" t="n"/>
      <c r="W44" s="256" t="n"/>
      <c r="X44" s="256" t="n"/>
      <c r="Y44" s="256" t="n"/>
      <c r="Z44" s="256" t="n"/>
      <c r="AA44" s="256" t="n"/>
      <c r="AB44" s="256" t="n"/>
      <c r="AC44" s="256" t="n"/>
      <c r="AD44" s="256" t="n"/>
      <c r="AE44" s="256" t="n"/>
      <c r="AF44" s="256" t="n"/>
      <c r="AG44" s="256" t="n"/>
      <c r="AH44" s="256" t="n"/>
      <c r="AI44" s="256" t="n"/>
      <c r="AJ44" s="256" t="n"/>
      <c r="AK44" s="256" t="n"/>
      <c r="AL44" s="256" t="n"/>
      <c r="AM44" s="256" t="n"/>
      <c r="AN44" s="256" t="n"/>
      <c r="AO44" s="256" t="n"/>
      <c r="AP44" s="256" t="n"/>
      <c r="AQ44" s="256" t="n"/>
      <c r="AR44" s="256" t="n"/>
      <c r="AS44" s="256" t="n"/>
      <c r="AT44" s="256" t="n"/>
      <c r="AU44" s="256" t="n"/>
      <c r="AV44" s="256" t="n"/>
      <c r="AW44" s="256" t="n"/>
      <c r="AX44" s="256" t="n"/>
      <c r="AY44" s="256" t="n"/>
      <c r="AZ44" s="256" t="n"/>
      <c r="BA44" s="256" t="n"/>
      <c r="BB44" s="256" t="n"/>
      <c r="BC44" s="256" t="n"/>
      <c r="BD44" s="256" t="n"/>
      <c r="BE44" s="256" t="n"/>
      <c r="BF44" s="256" t="n"/>
      <c r="BG44" s="256" t="n"/>
      <c r="BH44" s="256" t="n"/>
      <c r="BI44" s="256" t="n"/>
      <c r="BJ44" s="256" t="n"/>
      <c r="BK44" s="256" t="n"/>
      <c r="BL44" s="256" t="n"/>
      <c r="BM44" s="256" t="n"/>
      <c r="BN44" s="256" t="n"/>
      <c r="BO44" s="256" t="n"/>
      <c r="BP44" s="256" t="n"/>
      <c r="BQ44" s="256" t="n"/>
      <c r="BR44" s="256" t="n"/>
      <c r="BS44" s="256" t="n"/>
      <c r="BT44" s="256" t="n"/>
      <c r="BU44" s="256" t="n"/>
      <c r="BV44" s="256" t="n"/>
      <c r="BW44" s="256" t="n"/>
      <c r="BX44" s="256" t="n"/>
      <c r="BY44" s="256" t="n"/>
      <c r="BZ44" s="256" t="n"/>
      <c r="CA44" s="256" t="n"/>
      <c r="CB44" s="256" t="n"/>
      <c r="CC44" s="256" t="n"/>
      <c r="CD44" s="256" t="n"/>
      <c r="CE44" s="256" t="n"/>
      <c r="CF44" s="256" t="n"/>
      <c r="CG44" s="256" t="n"/>
      <c r="CH44" s="256" t="n"/>
      <c r="CI44" s="256" t="n"/>
      <c r="CJ44" s="256" t="n"/>
      <c r="CK44" s="256" t="n"/>
      <c r="CL44" s="256" t="n"/>
      <c r="CM44" s="256" t="n"/>
      <c r="CN44" s="256" t="n"/>
      <c r="CO44" s="256" t="n"/>
      <c r="CP44" s="256" t="n"/>
      <c r="CQ44" s="256" t="n"/>
      <c r="CR44" s="256" t="n"/>
      <c r="CS44" s="256" t="n"/>
      <c r="CT44" s="256" t="n"/>
      <c r="CU44" s="256" t="n"/>
      <c r="CV44" s="256" t="n"/>
      <c r="CW44" s="256" t="n"/>
    </row>
    <row r="45" ht="15" customFormat="1" customHeight="1" s="315">
      <c r="A45" s="36" t="n"/>
      <c r="B45" s="451" t="n"/>
      <c r="C45" s="19" t="n"/>
      <c r="D45" s="256" t="n"/>
      <c r="E45" s="397" t="n"/>
      <c r="F45" s="397" t="n"/>
      <c r="G45" s="397" t="n"/>
      <c r="H45" s="397" t="n"/>
      <c r="I45" s="397" t="n"/>
      <c r="J45" s="483" t="n"/>
      <c r="K45" s="256" t="n"/>
      <c r="L45" s="256" t="n"/>
      <c r="M45" s="256" t="n"/>
      <c r="N45" s="256" t="n"/>
      <c r="O45" s="256" t="n"/>
      <c r="P45" s="256" t="n"/>
      <c r="Q45" s="256" t="n"/>
      <c r="R45" s="256" t="n"/>
      <c r="S45" s="256" t="n"/>
      <c r="T45" s="256" t="n"/>
      <c r="U45" s="256" t="n"/>
      <c r="V45" s="256" t="n"/>
      <c r="W45" s="256" t="n"/>
      <c r="X45" s="256" t="n"/>
      <c r="Y45" s="256" t="n"/>
      <c r="Z45" s="256" t="n"/>
      <c r="AA45" s="256" t="n"/>
      <c r="AB45" s="256" t="n"/>
      <c r="AC45" s="256" t="n"/>
      <c r="AD45" s="256" t="n"/>
      <c r="AE45" s="256" t="n"/>
      <c r="AF45" s="256" t="n"/>
      <c r="AG45" s="256" t="n"/>
      <c r="AH45" s="256" t="n"/>
      <c r="AI45" s="256" t="n"/>
      <c r="AJ45" s="256" t="n"/>
      <c r="AK45" s="256" t="n"/>
      <c r="AL45" s="256" t="n"/>
      <c r="AM45" s="256" t="n"/>
      <c r="AN45" s="256" t="n"/>
      <c r="AO45" s="256" t="n"/>
      <c r="AP45" s="256" t="n"/>
      <c r="AQ45" s="256" t="n"/>
      <c r="AR45" s="256" t="n"/>
      <c r="AS45" s="256" t="n"/>
      <c r="AT45" s="256" t="n"/>
      <c r="AU45" s="256" t="n"/>
      <c r="AV45" s="256" t="n"/>
      <c r="AW45" s="256" t="n"/>
      <c r="AX45" s="256" t="n"/>
      <c r="AY45" s="256" t="n"/>
      <c r="AZ45" s="256" t="n"/>
      <c r="BA45" s="256" t="n"/>
      <c r="BB45" s="256" t="n"/>
      <c r="BC45" s="256" t="n"/>
      <c r="BD45" s="256" t="n"/>
      <c r="BE45" s="256" t="n"/>
      <c r="BF45" s="256" t="n"/>
      <c r="BG45" s="256" t="n"/>
      <c r="BH45" s="256" t="n"/>
      <c r="BI45" s="256" t="n"/>
      <c r="BJ45" s="256" t="n"/>
      <c r="BK45" s="256" t="n"/>
      <c r="BL45" s="256" t="n"/>
      <c r="BM45" s="256" t="n"/>
      <c r="BN45" s="256" t="n"/>
      <c r="BO45" s="256" t="n"/>
      <c r="BP45" s="256" t="n"/>
      <c r="BQ45" s="256" t="n"/>
      <c r="BR45" s="256" t="n"/>
      <c r="BS45" s="256" t="n"/>
      <c r="BT45" s="256" t="n"/>
      <c r="BU45" s="256" t="n"/>
      <c r="BV45" s="256" t="n"/>
      <c r="BW45" s="256" t="n"/>
      <c r="BX45" s="256" t="n"/>
      <c r="BY45" s="256" t="n"/>
      <c r="BZ45" s="256" t="n"/>
      <c r="CA45" s="256" t="n"/>
      <c r="CB45" s="256" t="n"/>
      <c r="CC45" s="256" t="n"/>
      <c r="CD45" s="256" t="n"/>
      <c r="CE45" s="256" t="n"/>
      <c r="CF45" s="256" t="n"/>
      <c r="CG45" s="256" t="n"/>
      <c r="CH45" s="256" t="n"/>
      <c r="CI45" s="256" t="n"/>
      <c r="CJ45" s="256" t="n"/>
      <c r="CK45" s="256" t="n"/>
      <c r="CL45" s="256" t="n"/>
      <c r="CM45" s="256" t="n"/>
      <c r="CN45" s="256" t="n"/>
      <c r="CO45" s="256" t="n"/>
      <c r="CP45" s="256" t="n"/>
      <c r="CQ45" s="256" t="n"/>
      <c r="CR45" s="256" t="n"/>
      <c r="CS45" s="256" t="n"/>
      <c r="CT45" s="256" t="n"/>
      <c r="CU45" s="256" t="n"/>
      <c r="CV45" s="256" t="n"/>
      <c r="CW45" s="256" t="n"/>
    </row>
    <row r="46" ht="15" customFormat="1" customHeight="1" s="315">
      <c r="A46" s="36" t="n"/>
      <c r="B46" s="451" t="n"/>
      <c r="C46" s="19" t="n"/>
      <c r="D46" s="256" t="n"/>
      <c r="E46" s="397" t="n"/>
      <c r="F46" s="397" t="n"/>
      <c r="G46" s="397" t="n"/>
      <c r="H46" s="397" t="n"/>
      <c r="I46" s="397" t="n"/>
      <c r="J46" s="483" t="n"/>
      <c r="K46" s="256" t="n"/>
      <c r="L46" s="256" t="n"/>
      <c r="M46" s="256" t="n"/>
      <c r="N46" s="256" t="n"/>
      <c r="O46" s="256" t="n"/>
      <c r="P46" s="256" t="n"/>
      <c r="Q46" s="256" t="n"/>
      <c r="R46" s="256" t="n"/>
      <c r="S46" s="256" t="n"/>
      <c r="T46" s="256" t="n"/>
      <c r="U46" s="256" t="n"/>
      <c r="V46" s="256" t="n"/>
      <c r="W46" s="256" t="n"/>
      <c r="X46" s="256" t="n"/>
      <c r="Y46" s="256" t="n"/>
      <c r="Z46" s="256" t="n"/>
      <c r="AA46" s="256" t="n"/>
      <c r="AB46" s="256" t="n"/>
      <c r="AC46" s="256" t="n"/>
      <c r="AD46" s="256" t="n"/>
      <c r="AE46" s="256" t="n"/>
      <c r="AF46" s="256" t="n"/>
      <c r="AG46" s="256" t="n"/>
      <c r="AH46" s="256" t="n"/>
      <c r="AI46" s="256" t="n"/>
      <c r="AJ46" s="256" t="n"/>
      <c r="AK46" s="256" t="n"/>
      <c r="AL46" s="256" t="n"/>
      <c r="AM46" s="256" t="n"/>
      <c r="AN46" s="256" t="n"/>
      <c r="AO46" s="256" t="n"/>
      <c r="AP46" s="256" t="n"/>
      <c r="AQ46" s="256" t="n"/>
      <c r="AR46" s="256" t="n"/>
      <c r="AS46" s="256" t="n"/>
      <c r="AT46" s="256" t="n"/>
      <c r="AU46" s="256" t="n"/>
      <c r="AV46" s="256" t="n"/>
      <c r="AW46" s="256" t="n"/>
      <c r="AX46" s="256" t="n"/>
      <c r="AY46" s="256" t="n"/>
      <c r="AZ46" s="256" t="n"/>
      <c r="BA46" s="256" t="n"/>
      <c r="BB46" s="256" t="n"/>
      <c r="BC46" s="256" t="n"/>
      <c r="BD46" s="256" t="n"/>
      <c r="BE46" s="256" t="n"/>
      <c r="BF46" s="256" t="n"/>
      <c r="BG46" s="256" t="n"/>
      <c r="BH46" s="256" t="n"/>
      <c r="BI46" s="256" t="n"/>
      <c r="BJ46" s="256" t="n"/>
      <c r="BK46" s="256" t="n"/>
      <c r="BL46" s="256" t="n"/>
      <c r="BM46" s="256" t="n"/>
      <c r="BN46" s="256" t="n"/>
      <c r="BO46" s="256" t="n"/>
      <c r="BP46" s="256" t="n"/>
      <c r="BQ46" s="256" t="n"/>
      <c r="BR46" s="256" t="n"/>
      <c r="BS46" s="256" t="n"/>
      <c r="BT46" s="256" t="n"/>
      <c r="BU46" s="256" t="n"/>
      <c r="BV46" s="256" t="n"/>
      <c r="BW46" s="256" t="n"/>
      <c r="BX46" s="256" t="n"/>
      <c r="BY46" s="256" t="n"/>
      <c r="BZ46" s="256" t="n"/>
      <c r="CA46" s="256" t="n"/>
      <c r="CB46" s="256" t="n"/>
      <c r="CC46" s="256" t="n"/>
      <c r="CD46" s="256" t="n"/>
      <c r="CE46" s="256" t="n"/>
      <c r="CF46" s="256" t="n"/>
      <c r="CG46" s="256" t="n"/>
      <c r="CH46" s="256" t="n"/>
      <c r="CI46" s="256" t="n"/>
      <c r="CJ46" s="256" t="n"/>
      <c r="CK46" s="256" t="n"/>
      <c r="CL46" s="256" t="n"/>
      <c r="CM46" s="256" t="n"/>
      <c r="CN46" s="256" t="n"/>
      <c r="CO46" s="256" t="n"/>
      <c r="CP46" s="256" t="n"/>
      <c r="CQ46" s="256" t="n"/>
      <c r="CR46" s="256" t="n"/>
      <c r="CS46" s="256" t="n"/>
      <c r="CT46" s="256" t="n"/>
      <c r="CU46" s="256" t="n"/>
      <c r="CV46" s="256" t="n"/>
      <c r="CW46" s="256" t="n"/>
    </row>
    <row r="47" ht="15" customFormat="1" customHeight="1" s="315">
      <c r="B47" s="451" t="n"/>
      <c r="C47" s="19" t="n"/>
      <c r="D47" s="256" t="n"/>
      <c r="E47" s="397" t="n"/>
      <c r="F47" s="397" t="n"/>
      <c r="G47" s="402" t="n"/>
      <c r="H47" s="402" t="n"/>
      <c r="I47" s="402" t="n"/>
      <c r="J47" s="483" t="n"/>
      <c r="K47" s="256" t="n"/>
      <c r="L47" s="256" t="n"/>
      <c r="M47" s="256" t="n"/>
      <c r="N47" s="256" t="n"/>
      <c r="O47" s="256" t="n"/>
      <c r="P47" s="256" t="n"/>
      <c r="Q47" s="256" t="n"/>
      <c r="R47" s="256" t="n"/>
      <c r="S47" s="256" t="n"/>
      <c r="T47" s="256" t="n"/>
      <c r="U47" s="256" t="n"/>
      <c r="V47" s="256" t="n"/>
      <c r="W47" s="256" t="n"/>
      <c r="X47" s="256" t="n"/>
      <c r="Y47" s="256" t="n"/>
      <c r="Z47" s="256" t="n"/>
      <c r="AA47" s="256" t="n"/>
      <c r="AB47" s="256" t="n"/>
      <c r="AC47" s="256" t="n"/>
      <c r="AD47" s="256" t="n"/>
      <c r="AE47" s="256" t="n"/>
      <c r="AF47" s="256" t="n"/>
      <c r="AG47" s="256" t="n"/>
      <c r="AH47" s="256" t="n"/>
      <c r="AI47" s="256" t="n"/>
      <c r="AJ47" s="256" t="n"/>
      <c r="AK47" s="256" t="n"/>
      <c r="AL47" s="256" t="n"/>
      <c r="AM47" s="256" t="n"/>
      <c r="AN47" s="256" t="n"/>
      <c r="AO47" s="256" t="n"/>
      <c r="AP47" s="256" t="n"/>
      <c r="AQ47" s="256" t="n"/>
      <c r="AR47" s="256" t="n"/>
      <c r="AS47" s="256" t="n"/>
      <c r="AT47" s="256" t="n"/>
      <c r="AU47" s="256" t="n"/>
      <c r="AV47" s="256" t="n"/>
      <c r="AW47" s="256" t="n"/>
      <c r="AX47" s="256" t="n"/>
      <c r="AY47" s="256" t="n"/>
      <c r="AZ47" s="256" t="n"/>
      <c r="BA47" s="256" t="n"/>
      <c r="BB47" s="256" t="n"/>
      <c r="BC47" s="256" t="n"/>
      <c r="BD47" s="256" t="n"/>
      <c r="BE47" s="256" t="n"/>
      <c r="BF47" s="256" t="n"/>
      <c r="BG47" s="256" t="n"/>
      <c r="BH47" s="256" t="n"/>
      <c r="BI47" s="256" t="n"/>
      <c r="BJ47" s="256" t="n"/>
      <c r="BK47" s="256" t="n"/>
      <c r="BL47" s="256" t="n"/>
      <c r="BM47" s="256" t="n"/>
      <c r="BN47" s="256" t="n"/>
      <c r="BO47" s="256" t="n"/>
      <c r="BP47" s="256" t="n"/>
      <c r="BQ47" s="256" t="n"/>
      <c r="BR47" s="256" t="n"/>
      <c r="BS47" s="256" t="n"/>
      <c r="BT47" s="256" t="n"/>
      <c r="BU47" s="256" t="n"/>
      <c r="BV47" s="256" t="n"/>
      <c r="BW47" s="256" t="n"/>
      <c r="BX47" s="256" t="n"/>
      <c r="BY47" s="256" t="n"/>
      <c r="BZ47" s="256" t="n"/>
      <c r="CA47" s="256" t="n"/>
      <c r="CB47" s="256" t="n"/>
      <c r="CC47" s="256" t="n"/>
      <c r="CD47" s="256" t="n"/>
      <c r="CE47" s="256" t="n"/>
      <c r="CF47" s="256" t="n"/>
      <c r="CG47" s="256" t="n"/>
      <c r="CH47" s="256" t="n"/>
      <c r="CI47" s="256" t="n"/>
      <c r="CJ47" s="256" t="n"/>
      <c r="CK47" s="256" t="n"/>
      <c r="CL47" s="256" t="n"/>
      <c r="CM47" s="256" t="n"/>
      <c r="CN47" s="256" t="n"/>
      <c r="CO47" s="256" t="n"/>
      <c r="CP47" s="256" t="n"/>
      <c r="CQ47" s="256" t="n"/>
      <c r="CR47" s="256" t="n"/>
      <c r="CS47" s="256" t="n"/>
      <c r="CT47" s="256" t="n"/>
      <c r="CU47" s="256" t="n"/>
      <c r="CV47" s="256" t="n"/>
      <c r="CW47" s="256" t="n"/>
    </row>
    <row r="48" ht="15" customFormat="1" customHeight="1" s="315">
      <c r="B48" s="451" t="n"/>
      <c r="C48" s="37" t="n"/>
      <c r="D48" s="256" t="n"/>
      <c r="E48" s="402" t="n"/>
      <c r="F48" s="397" t="n"/>
      <c r="G48" s="402" t="n"/>
      <c r="H48" s="402" t="n"/>
      <c r="I48" s="402" t="n"/>
      <c r="J48" s="483" t="n"/>
      <c r="K48" s="256" t="n"/>
      <c r="L48" s="256" t="n"/>
      <c r="M48" s="256" t="n"/>
      <c r="N48" s="256" t="n"/>
      <c r="O48" s="256" t="n"/>
      <c r="P48" s="256" t="n"/>
      <c r="Q48" s="256" t="n"/>
      <c r="R48" s="256" t="n"/>
      <c r="S48" s="256" t="n"/>
      <c r="T48" s="256" t="n"/>
      <c r="U48" s="256" t="n"/>
      <c r="V48" s="256" t="n"/>
      <c r="W48" s="256" t="n"/>
      <c r="X48" s="256" t="n"/>
      <c r="Y48" s="256" t="n"/>
      <c r="Z48" s="256" t="n"/>
      <c r="AA48" s="256" t="n"/>
      <c r="AB48" s="256" t="n"/>
      <c r="AC48" s="256" t="n"/>
      <c r="AD48" s="256" t="n"/>
      <c r="AE48" s="256" t="n"/>
      <c r="AF48" s="256" t="n"/>
      <c r="AG48" s="256" t="n"/>
      <c r="AH48" s="256" t="n"/>
      <c r="AI48" s="256" t="n"/>
      <c r="AJ48" s="256" t="n"/>
      <c r="AK48" s="256" t="n"/>
      <c r="AL48" s="256" t="n"/>
      <c r="AM48" s="256" t="n"/>
      <c r="AN48" s="256" t="n"/>
      <c r="AO48" s="256" t="n"/>
      <c r="AP48" s="256" t="n"/>
      <c r="AQ48" s="256" t="n"/>
      <c r="AR48" s="256" t="n"/>
      <c r="AS48" s="256" t="n"/>
      <c r="AT48" s="256" t="n"/>
      <c r="AU48" s="256" t="n"/>
      <c r="AV48" s="256" t="n"/>
      <c r="AW48" s="256" t="n"/>
      <c r="AX48" s="256" t="n"/>
      <c r="AY48" s="256" t="n"/>
      <c r="AZ48" s="256" t="n"/>
      <c r="BA48" s="256" t="n"/>
      <c r="BB48" s="256" t="n"/>
      <c r="BC48" s="256" t="n"/>
      <c r="BD48" s="256" t="n"/>
      <c r="BE48" s="256" t="n"/>
      <c r="BF48" s="256" t="n"/>
      <c r="BG48" s="256" t="n"/>
      <c r="BH48" s="256" t="n"/>
      <c r="BI48" s="256" t="n"/>
      <c r="BJ48" s="256" t="n"/>
      <c r="BK48" s="256" t="n"/>
      <c r="BL48" s="256" t="n"/>
      <c r="BM48" s="256" t="n"/>
      <c r="BN48" s="256" t="n"/>
      <c r="BO48" s="256" t="n"/>
      <c r="BP48" s="256" t="n"/>
      <c r="BQ48" s="256" t="n"/>
      <c r="BR48" s="256" t="n"/>
      <c r="BS48" s="256" t="n"/>
      <c r="BT48" s="256" t="n"/>
      <c r="BU48" s="256" t="n"/>
      <c r="BV48" s="256" t="n"/>
      <c r="BW48" s="256" t="n"/>
      <c r="BX48" s="256" t="n"/>
      <c r="BY48" s="256" t="n"/>
      <c r="BZ48" s="256" t="n"/>
      <c r="CA48" s="256" t="n"/>
      <c r="CB48" s="256" t="n"/>
      <c r="CC48" s="256" t="n"/>
      <c r="CD48" s="256" t="n"/>
      <c r="CE48" s="256" t="n"/>
      <c r="CF48" s="256" t="n"/>
      <c r="CG48" s="256" t="n"/>
      <c r="CH48" s="256" t="n"/>
      <c r="CI48" s="256" t="n"/>
      <c r="CJ48" s="256" t="n"/>
      <c r="CK48" s="256" t="n"/>
      <c r="CL48" s="256" t="n"/>
      <c r="CM48" s="256" t="n"/>
      <c r="CN48" s="256" t="n"/>
      <c r="CO48" s="256" t="n"/>
      <c r="CP48" s="256" t="n"/>
      <c r="CQ48" s="256" t="n"/>
      <c r="CR48" s="256" t="n"/>
      <c r="CS48" s="256" t="n"/>
      <c r="CT48" s="256" t="n"/>
      <c r="CU48" s="256" t="n"/>
      <c r="CV48" s="256" t="n"/>
      <c r="CW48" s="256" t="n"/>
    </row>
    <row r="49" ht="15" customFormat="1" customHeight="1" s="315">
      <c r="A49" s="52" t="n"/>
      <c r="B49" s="451" t="n"/>
      <c r="C49" s="37" t="n"/>
      <c r="D49" s="312" t="n"/>
      <c r="E49" s="452" t="n"/>
      <c r="F49" s="452" t="n"/>
      <c r="G49" s="452" t="n"/>
      <c r="H49" s="452" t="n"/>
      <c r="I49" s="452" t="n"/>
      <c r="J49" s="483" t="n"/>
      <c r="K49" s="312" t="n"/>
      <c r="L49" s="312" t="n"/>
      <c r="M49" s="312" t="n"/>
      <c r="N49" s="312" t="n"/>
      <c r="O49" s="312" t="n"/>
      <c r="P49" s="312" t="n"/>
      <c r="Q49" s="312" t="n"/>
      <c r="R49" s="312" t="n"/>
      <c r="S49" s="312" t="n"/>
      <c r="T49" s="312" t="n"/>
      <c r="U49" s="312" t="n"/>
      <c r="V49" s="312" t="n"/>
      <c r="W49" s="312" t="n"/>
      <c r="X49" s="312" t="n"/>
      <c r="Y49" s="312" t="n"/>
      <c r="Z49" s="312" t="n"/>
      <c r="AA49" s="312" t="n"/>
      <c r="AB49" s="312" t="n"/>
      <c r="AC49" s="312" t="n"/>
      <c r="AD49" s="312" t="n"/>
      <c r="AE49" s="312" t="n"/>
      <c r="AF49" s="312" t="n"/>
      <c r="AG49" s="312" t="n"/>
      <c r="AH49" s="312" t="n"/>
      <c r="AI49" s="312" t="n"/>
      <c r="AJ49" s="312" t="n"/>
      <c r="AK49" s="312" t="n"/>
      <c r="AL49" s="312" t="n"/>
      <c r="AM49" s="312" t="n"/>
      <c r="AN49" s="312" t="n"/>
      <c r="AO49" s="312" t="n"/>
      <c r="AP49" s="312" t="n"/>
      <c r="AQ49" s="312" t="n"/>
      <c r="AR49" s="312" t="n"/>
      <c r="AS49" s="312" t="n"/>
      <c r="AT49" s="312" t="n"/>
      <c r="AU49" s="312" t="n"/>
      <c r="AV49" s="312" t="n"/>
      <c r="AW49" s="312" t="n"/>
      <c r="AX49" s="312" t="n"/>
      <c r="AY49" s="312" t="n"/>
      <c r="AZ49" s="312" t="n"/>
      <c r="BA49" s="312" t="n"/>
      <c r="BB49" s="312" t="n"/>
      <c r="BC49" s="312" t="n"/>
      <c r="BD49" s="312" t="n"/>
      <c r="BE49" s="312" t="n"/>
      <c r="BF49" s="312" t="n"/>
      <c r="BG49" s="312" t="n"/>
      <c r="BH49" s="312" t="n"/>
      <c r="BI49" s="312" t="n"/>
      <c r="BJ49" s="312" t="n"/>
      <c r="BK49" s="312" t="n"/>
      <c r="BL49" s="312" t="n"/>
      <c r="BM49" s="312" t="n"/>
      <c r="BN49" s="312" t="n"/>
      <c r="BO49" s="312" t="n"/>
      <c r="BP49" s="312" t="n"/>
      <c r="BQ49" s="312" t="n"/>
      <c r="BR49" s="312" t="n"/>
      <c r="BS49" s="312" t="n"/>
      <c r="BT49" s="312" t="n"/>
      <c r="BU49" s="312" t="n"/>
      <c r="BV49" s="312" t="n"/>
      <c r="BW49" s="312" t="n"/>
      <c r="BX49" s="312" t="n"/>
      <c r="BY49" s="312" t="n"/>
      <c r="BZ49" s="312" t="n"/>
      <c r="CA49" s="312" t="n"/>
      <c r="CB49" s="312" t="n"/>
      <c r="CC49" s="312" t="n"/>
      <c r="CD49" s="312" t="n"/>
      <c r="CE49" s="312" t="n"/>
      <c r="CF49" s="312" t="n"/>
      <c r="CG49" s="312" t="n"/>
      <c r="CH49" s="312" t="n"/>
      <c r="CI49" s="312" t="n"/>
      <c r="CJ49" s="312" t="n"/>
      <c r="CK49" s="312" t="n"/>
      <c r="CL49" s="312" t="n"/>
      <c r="CM49" s="312" t="n"/>
      <c r="CN49" s="312" t="n"/>
      <c r="CO49" s="312" t="n"/>
      <c r="CP49" s="312" t="n"/>
      <c r="CQ49" s="312" t="n"/>
      <c r="CR49" s="312" t="n"/>
      <c r="CS49" s="312" t="n"/>
      <c r="CT49" s="312" t="n"/>
      <c r="CU49" s="312" t="n"/>
      <c r="CV49" s="312" t="n"/>
      <c r="CW49" s="312" t="n"/>
    </row>
    <row r="50" ht="15" customFormat="1" customHeight="1" s="315">
      <c r="A50" s="52" t="n"/>
      <c r="B50" s="292" t="n"/>
      <c r="C50" s="292" t="n"/>
      <c r="D50" s="313" t="n"/>
      <c r="E50" s="450" t="n"/>
      <c r="F50" s="450" t="n"/>
      <c r="G50" s="450" t="n"/>
      <c r="H50" s="450" t="n"/>
      <c r="I50" s="450" t="n"/>
      <c r="J50" s="483" t="n"/>
      <c r="K50" s="313" t="n"/>
      <c r="L50" s="313" t="n"/>
      <c r="M50" s="313" t="n"/>
      <c r="N50" s="313" t="n"/>
      <c r="O50" s="313" t="n"/>
      <c r="P50" s="313" t="n"/>
      <c r="Q50" s="313" t="n"/>
      <c r="R50" s="313" t="n"/>
      <c r="S50" s="313" t="n"/>
      <c r="T50" s="313" t="n"/>
      <c r="U50" s="313" t="n"/>
      <c r="V50" s="313" t="n"/>
      <c r="W50" s="313" t="n"/>
      <c r="X50" s="313" t="n"/>
      <c r="Y50" s="313" t="n"/>
      <c r="Z50" s="313" t="n"/>
      <c r="AA50" s="313" t="n"/>
      <c r="AB50" s="313" t="n"/>
      <c r="AC50" s="313" t="n"/>
      <c r="AD50" s="313" t="n"/>
      <c r="AE50" s="313" t="n"/>
      <c r="AF50" s="313" t="n"/>
      <c r="AG50" s="313" t="n"/>
      <c r="AH50" s="313" t="n"/>
      <c r="AI50" s="313" t="n"/>
      <c r="AJ50" s="313" t="n"/>
      <c r="AK50" s="313" t="n"/>
      <c r="AL50" s="313" t="n"/>
      <c r="AM50" s="313" t="n"/>
      <c r="AN50" s="313" t="n"/>
      <c r="AO50" s="313" t="n"/>
      <c r="AP50" s="313" t="n"/>
      <c r="AQ50" s="313" t="n"/>
      <c r="AR50" s="313" t="n"/>
      <c r="AS50" s="313" t="n"/>
      <c r="AT50" s="313" t="n"/>
      <c r="AU50" s="313" t="n"/>
      <c r="AV50" s="313" t="n"/>
      <c r="AW50" s="313" t="n"/>
      <c r="AX50" s="313" t="n"/>
      <c r="AY50" s="313" t="n"/>
      <c r="AZ50" s="313" t="n"/>
      <c r="BA50" s="313" t="n"/>
      <c r="BB50" s="313" t="n"/>
      <c r="BC50" s="313" t="n"/>
      <c r="BD50" s="313" t="n"/>
      <c r="BE50" s="313" t="n"/>
      <c r="BF50" s="313" t="n"/>
      <c r="BG50" s="313" t="n"/>
      <c r="BH50" s="313" t="n"/>
      <c r="BI50" s="313" t="n"/>
      <c r="BJ50" s="313" t="n"/>
      <c r="BK50" s="313" t="n"/>
      <c r="BL50" s="313" t="n"/>
      <c r="BM50" s="313" t="n"/>
      <c r="BN50" s="313" t="n"/>
      <c r="BO50" s="313" t="n"/>
      <c r="BP50" s="313" t="n"/>
      <c r="BQ50" s="313" t="n"/>
      <c r="BR50" s="313" t="n"/>
      <c r="BS50" s="313" t="n"/>
      <c r="BT50" s="313" t="n"/>
      <c r="BU50" s="313" t="n"/>
      <c r="BV50" s="313" t="n"/>
      <c r="BW50" s="313" t="n"/>
      <c r="BX50" s="313" t="n"/>
      <c r="BY50" s="313" t="n"/>
      <c r="BZ50" s="313" t="n"/>
      <c r="CA50" s="313" t="n"/>
      <c r="CB50" s="313" t="n"/>
      <c r="CC50" s="313" t="n"/>
      <c r="CD50" s="313" t="n"/>
      <c r="CE50" s="313" t="n"/>
      <c r="CF50" s="313" t="n"/>
      <c r="CG50" s="313" t="n"/>
      <c r="CH50" s="313" t="n"/>
      <c r="CI50" s="313" t="n"/>
      <c r="CJ50" s="313" t="n"/>
      <c r="CK50" s="313" t="n"/>
      <c r="CL50" s="313" t="n"/>
      <c r="CM50" s="313" t="n"/>
      <c r="CN50" s="313" t="n"/>
      <c r="CO50" s="313" t="n"/>
      <c r="CP50" s="313" t="n"/>
      <c r="CQ50" s="313" t="n"/>
      <c r="CR50" s="313" t="n"/>
      <c r="CS50" s="313" t="n"/>
      <c r="CT50" s="313" t="n"/>
      <c r="CU50" s="313" t="n"/>
      <c r="CV50" s="313" t="n"/>
      <c r="CW50" s="313" t="n"/>
    </row>
    <row r="51" ht="15" customFormat="1" customHeight="1" s="315">
      <c r="A51" s="291" t="n"/>
      <c r="B51" s="292" t="n"/>
      <c r="C51" s="292" t="n"/>
      <c r="D51" s="313" t="n"/>
      <c r="E51" s="292" t="n"/>
      <c r="F51" s="292" t="n"/>
      <c r="G51" s="292" t="n"/>
      <c r="H51" s="292" t="n"/>
      <c r="I51" s="292" t="n"/>
      <c r="J51" s="483" t="n"/>
      <c r="K51" s="313" t="n"/>
      <c r="L51" s="313" t="n"/>
      <c r="M51" s="313" t="n"/>
      <c r="N51" s="313" t="n"/>
      <c r="O51" s="313" t="n"/>
      <c r="P51" s="313" t="n"/>
      <c r="Q51" s="313" t="n"/>
      <c r="R51" s="313" t="n"/>
      <c r="S51" s="313" t="n"/>
      <c r="T51" s="313" t="n"/>
      <c r="U51" s="313" t="n"/>
      <c r="V51" s="313" t="n"/>
      <c r="W51" s="313" t="n"/>
      <c r="X51" s="313" t="n"/>
      <c r="Y51" s="313" t="n"/>
      <c r="Z51" s="313" t="n"/>
      <c r="AA51" s="313" t="n"/>
      <c r="AB51" s="313" t="n"/>
      <c r="AC51" s="313" t="n"/>
      <c r="AD51" s="313" t="n"/>
      <c r="AE51" s="313" t="n"/>
      <c r="AF51" s="313" t="n"/>
      <c r="AG51" s="313" t="n"/>
      <c r="AH51" s="313" t="n"/>
      <c r="AI51" s="313" t="n"/>
      <c r="AJ51" s="313" t="n"/>
      <c r="AK51" s="313" t="n"/>
      <c r="AL51" s="313" t="n"/>
      <c r="AM51" s="313" t="n"/>
      <c r="AN51" s="313" t="n"/>
      <c r="AO51" s="313" t="n"/>
      <c r="AP51" s="313" t="n"/>
      <c r="AQ51" s="313" t="n"/>
      <c r="AR51" s="313" t="n"/>
      <c r="AS51" s="313" t="n"/>
      <c r="AT51" s="313" t="n"/>
      <c r="AU51" s="313" t="n"/>
      <c r="AV51" s="313" t="n"/>
      <c r="AW51" s="313" t="n"/>
      <c r="AX51" s="313" t="n"/>
      <c r="AY51" s="313" t="n"/>
      <c r="AZ51" s="313" t="n"/>
      <c r="BA51" s="313" t="n"/>
      <c r="BB51" s="313" t="n"/>
      <c r="BC51" s="313" t="n"/>
      <c r="BD51" s="313" t="n"/>
      <c r="BE51" s="313" t="n"/>
      <c r="BF51" s="313" t="n"/>
      <c r="BG51" s="313" t="n"/>
      <c r="BH51" s="313" t="n"/>
      <c r="BI51" s="313" t="n"/>
      <c r="BJ51" s="313" t="n"/>
      <c r="BK51" s="313" t="n"/>
      <c r="BL51" s="313" t="n"/>
      <c r="BM51" s="313" t="n"/>
      <c r="BN51" s="313" t="n"/>
      <c r="BO51" s="313" t="n"/>
      <c r="BP51" s="313" t="n"/>
      <c r="BQ51" s="313" t="n"/>
      <c r="BR51" s="313" t="n"/>
      <c r="BS51" s="313" t="n"/>
      <c r="BT51" s="313" t="n"/>
      <c r="BU51" s="313" t="n"/>
      <c r="BV51" s="313" t="n"/>
      <c r="BW51" s="313" t="n"/>
      <c r="BX51" s="313" t="n"/>
      <c r="BY51" s="313" t="n"/>
      <c r="BZ51" s="313" t="n"/>
      <c r="CA51" s="313" t="n"/>
      <c r="CB51" s="313" t="n"/>
      <c r="CC51" s="313" t="n"/>
      <c r="CD51" s="313" t="n"/>
      <c r="CE51" s="313" t="n"/>
      <c r="CF51" s="313" t="n"/>
      <c r="CG51" s="313" t="n"/>
      <c r="CH51" s="313" t="n"/>
      <c r="CI51" s="313" t="n"/>
      <c r="CJ51" s="313" t="n"/>
      <c r="CK51" s="313" t="n"/>
      <c r="CL51" s="313" t="n"/>
      <c r="CM51" s="313" t="n"/>
      <c r="CN51" s="313" t="n"/>
      <c r="CO51" s="313" t="n"/>
      <c r="CP51" s="313" t="n"/>
      <c r="CQ51" s="313" t="n"/>
      <c r="CR51" s="313" t="n"/>
      <c r="CS51" s="313" t="n"/>
      <c r="CT51" s="313" t="n"/>
      <c r="CU51" s="313" t="n"/>
      <c r="CV51" s="313" t="n"/>
      <c r="CW51" s="313" t="n"/>
    </row>
    <row r="52" ht="15" customFormat="1" customHeight="1" s="315">
      <c r="A52" s="57" t="n"/>
      <c r="B52" s="58" t="n"/>
      <c r="C52" s="58" t="n"/>
      <c r="D52" s="314" t="n"/>
      <c r="E52" s="453" t="n"/>
      <c r="F52" s="453" t="n"/>
      <c r="G52" s="453" t="n"/>
      <c r="H52" s="453" t="n"/>
      <c r="I52" s="453" t="n"/>
      <c r="J52" s="483" t="n"/>
      <c r="K52" s="314" t="n"/>
      <c r="L52" s="314" t="n"/>
      <c r="M52" s="314" t="n"/>
      <c r="N52" s="314" t="n"/>
      <c r="O52" s="314" t="n"/>
      <c r="P52" s="314" t="n"/>
      <c r="Q52" s="314" t="n"/>
      <c r="R52" s="314" t="n"/>
      <c r="S52" s="314" t="n"/>
      <c r="T52" s="314" t="n"/>
      <c r="U52" s="314" t="n"/>
      <c r="V52" s="314" t="n"/>
      <c r="W52" s="314" t="n"/>
      <c r="X52" s="314" t="n"/>
      <c r="Y52" s="314" t="n"/>
      <c r="Z52" s="314" t="n"/>
      <c r="AA52" s="314" t="n"/>
      <c r="AB52" s="314" t="n"/>
      <c r="AC52" s="314" t="n"/>
      <c r="AD52" s="314" t="n"/>
      <c r="AE52" s="314" t="n"/>
      <c r="AF52" s="314" t="n"/>
      <c r="AG52" s="314" t="n"/>
      <c r="AH52" s="314" t="n"/>
      <c r="AI52" s="314" t="n"/>
      <c r="AJ52" s="314" t="n"/>
      <c r="AK52" s="314" t="n"/>
      <c r="AL52" s="314" t="n"/>
      <c r="AM52" s="314" t="n"/>
      <c r="AN52" s="314" t="n"/>
      <c r="AO52" s="314" t="n"/>
      <c r="AP52" s="314" t="n"/>
      <c r="AQ52" s="314" t="n"/>
      <c r="AR52" s="314" t="n"/>
      <c r="AS52" s="314" t="n"/>
      <c r="AT52" s="314" t="n"/>
      <c r="AU52" s="314" t="n"/>
      <c r="AV52" s="314" t="n"/>
      <c r="AW52" s="314" t="n"/>
      <c r="AX52" s="314" t="n"/>
      <c r="AY52" s="314" t="n"/>
      <c r="AZ52" s="314" t="n"/>
      <c r="BA52" s="314" t="n"/>
      <c r="BB52" s="314" t="n"/>
      <c r="BC52" s="314" t="n"/>
      <c r="BD52" s="314" t="n"/>
      <c r="BE52" s="314" t="n"/>
      <c r="BF52" s="314" t="n"/>
      <c r="BG52" s="314" t="n"/>
      <c r="BH52" s="314" t="n"/>
      <c r="BI52" s="314" t="n"/>
      <c r="BJ52" s="314" t="n"/>
      <c r="BK52" s="314" t="n"/>
      <c r="BL52" s="314" t="n"/>
      <c r="BM52" s="314" t="n"/>
      <c r="BN52" s="314" t="n"/>
      <c r="BO52" s="314" t="n"/>
      <c r="BP52" s="314" t="n"/>
      <c r="BQ52" s="314" t="n"/>
      <c r="BR52" s="314" t="n"/>
      <c r="BS52" s="314" t="n"/>
      <c r="BT52" s="314" t="n"/>
      <c r="BU52" s="314" t="n"/>
      <c r="BV52" s="314" t="n"/>
      <c r="BW52" s="314" t="n"/>
      <c r="BX52" s="314" t="n"/>
      <c r="BY52" s="314" t="n"/>
      <c r="BZ52" s="314" t="n"/>
      <c r="CA52" s="314" t="n"/>
      <c r="CB52" s="314" t="n"/>
      <c r="CC52" s="314" t="n"/>
      <c r="CD52" s="314" t="n"/>
      <c r="CE52" s="314" t="n"/>
      <c r="CF52" s="314" t="n"/>
      <c r="CG52" s="314" t="n"/>
      <c r="CH52" s="314" t="n"/>
      <c r="CI52" s="314" t="n"/>
      <c r="CJ52" s="314" t="n"/>
      <c r="CK52" s="314" t="n"/>
      <c r="CL52" s="314" t="n"/>
      <c r="CM52" s="314" t="n"/>
      <c r="CN52" s="314" t="n"/>
      <c r="CO52" s="314" t="n"/>
      <c r="CP52" s="314" t="n"/>
      <c r="CQ52" s="314" t="n"/>
      <c r="CR52" s="314" t="n"/>
      <c r="CS52" s="314" t="n"/>
      <c r="CT52" s="314" t="n"/>
      <c r="CU52" s="314" t="n"/>
      <c r="CV52" s="314" t="n"/>
      <c r="CW52" s="314" t="n"/>
    </row>
    <row r="53" ht="15" customFormat="1" customHeight="1" s="315">
      <c r="A53" s="57" t="n"/>
      <c r="B53" s="58" t="n"/>
      <c r="C53" s="58" t="n"/>
      <c r="D53" s="314" t="n"/>
      <c r="E53" s="453" t="n"/>
      <c r="F53" s="453" t="n"/>
      <c r="G53" s="453" t="n"/>
      <c r="H53" s="453" t="n"/>
      <c r="I53" s="453" t="n"/>
      <c r="J53" s="483" t="n"/>
      <c r="K53" s="314" t="n"/>
      <c r="L53" s="314" t="n"/>
      <c r="M53" s="314" t="n"/>
      <c r="N53" s="314" t="n"/>
      <c r="O53" s="314" t="n"/>
      <c r="P53" s="314" t="n"/>
      <c r="Q53" s="314" t="n"/>
      <c r="R53" s="314" t="n"/>
      <c r="S53" s="314" t="n"/>
      <c r="T53" s="314" t="n"/>
      <c r="U53" s="314" t="n"/>
      <c r="V53" s="314" t="n"/>
      <c r="W53" s="314" t="n"/>
      <c r="X53" s="314" t="n"/>
      <c r="Y53" s="314" t="n"/>
      <c r="Z53" s="314" t="n"/>
      <c r="AA53" s="314" t="n"/>
      <c r="AB53" s="314" t="n"/>
      <c r="AC53" s="314" t="n"/>
      <c r="AD53" s="314" t="n"/>
      <c r="AE53" s="314" t="n"/>
      <c r="AF53" s="314" t="n"/>
      <c r="AG53" s="314" t="n"/>
      <c r="AH53" s="314" t="n"/>
      <c r="AI53" s="314" t="n"/>
      <c r="AJ53" s="314" t="n"/>
      <c r="AK53" s="314" t="n"/>
      <c r="AL53" s="314" t="n"/>
      <c r="AM53" s="314" t="n"/>
      <c r="AN53" s="314" t="n"/>
      <c r="AO53" s="314" t="n"/>
      <c r="AP53" s="314" t="n"/>
      <c r="AQ53" s="314" t="n"/>
      <c r="AR53" s="314" t="n"/>
      <c r="AS53" s="314" t="n"/>
      <c r="AT53" s="314" t="n"/>
      <c r="AU53" s="314" t="n"/>
      <c r="AV53" s="314" t="n"/>
      <c r="AW53" s="314" t="n"/>
      <c r="AX53" s="314" t="n"/>
      <c r="AY53" s="314" t="n"/>
      <c r="AZ53" s="314" t="n"/>
      <c r="BA53" s="314" t="n"/>
      <c r="BB53" s="314" t="n"/>
      <c r="BC53" s="314" t="n"/>
      <c r="BD53" s="314" t="n"/>
      <c r="BE53" s="314" t="n"/>
      <c r="BF53" s="314" t="n"/>
      <c r="BG53" s="314" t="n"/>
      <c r="BH53" s="314" t="n"/>
      <c r="BI53" s="314" t="n"/>
      <c r="BJ53" s="314" t="n"/>
      <c r="BK53" s="314" t="n"/>
      <c r="BL53" s="314" t="n"/>
      <c r="BM53" s="314" t="n"/>
      <c r="BN53" s="314" t="n"/>
      <c r="BO53" s="314" t="n"/>
      <c r="BP53" s="314" t="n"/>
      <c r="BQ53" s="314" t="n"/>
      <c r="BR53" s="314" t="n"/>
      <c r="BS53" s="314" t="n"/>
      <c r="BT53" s="314" t="n"/>
      <c r="BU53" s="314" t="n"/>
      <c r="BV53" s="314" t="n"/>
      <c r="BW53" s="314" t="n"/>
      <c r="BX53" s="314" t="n"/>
      <c r="BY53" s="314" t="n"/>
      <c r="BZ53" s="314" t="n"/>
      <c r="CA53" s="314" t="n"/>
      <c r="CB53" s="314" t="n"/>
      <c r="CC53" s="314" t="n"/>
      <c r="CD53" s="314" t="n"/>
      <c r="CE53" s="314" t="n"/>
      <c r="CF53" s="314" t="n"/>
      <c r="CG53" s="314" t="n"/>
      <c r="CH53" s="314" t="n"/>
      <c r="CI53" s="314" t="n"/>
      <c r="CJ53" s="314" t="n"/>
      <c r="CK53" s="314" t="n"/>
      <c r="CL53" s="314" t="n"/>
      <c r="CM53" s="314" t="n"/>
      <c r="CN53" s="314" t="n"/>
      <c r="CO53" s="314" t="n"/>
      <c r="CP53" s="314" t="n"/>
      <c r="CQ53" s="314" t="n"/>
      <c r="CR53" s="314" t="n"/>
      <c r="CS53" s="314" t="n"/>
      <c r="CT53" s="314" t="n"/>
      <c r="CU53" s="314" t="n"/>
      <c r="CV53" s="314" t="n"/>
      <c r="CW53" s="314" t="n"/>
    </row>
    <row r="54" ht="15" customFormat="1" customHeight="1" s="315">
      <c r="A54" s="36" t="n"/>
      <c r="B54" s="451" t="n"/>
      <c r="C54" s="19" t="n"/>
      <c r="D54" s="256" t="n"/>
      <c r="E54" s="397" t="n"/>
      <c r="F54" s="397" t="n"/>
      <c r="G54" s="402" t="n"/>
      <c r="H54" s="402" t="n"/>
      <c r="I54" s="402" t="n"/>
      <c r="J54" s="483" t="n"/>
      <c r="K54" s="256" t="n"/>
      <c r="L54" s="256" t="n"/>
      <c r="M54" s="256" t="n"/>
      <c r="N54" s="256" t="n"/>
      <c r="O54" s="256" t="n"/>
      <c r="P54" s="256" t="n"/>
      <c r="Q54" s="256" t="n"/>
      <c r="R54" s="256" t="n"/>
      <c r="S54" s="256" t="n"/>
      <c r="T54" s="256" t="n"/>
      <c r="U54" s="256" t="n"/>
      <c r="V54" s="256" t="n"/>
      <c r="W54" s="256" t="n"/>
      <c r="X54" s="256" t="n"/>
      <c r="Y54" s="256" t="n"/>
      <c r="Z54" s="256" t="n"/>
      <c r="AA54" s="256" t="n"/>
      <c r="AB54" s="256" t="n"/>
      <c r="AC54" s="256" t="n"/>
      <c r="AD54" s="256" t="n"/>
      <c r="AE54" s="256" t="n"/>
      <c r="AF54" s="256" t="n"/>
      <c r="AG54" s="256" t="n"/>
      <c r="AH54" s="256" t="n"/>
      <c r="AI54" s="256" t="n"/>
      <c r="AJ54" s="256" t="n"/>
      <c r="AK54" s="256" t="n"/>
      <c r="AL54" s="256" t="n"/>
      <c r="AM54" s="256" t="n"/>
      <c r="AN54" s="256" t="n"/>
      <c r="AO54" s="256" t="n"/>
      <c r="AP54" s="256" t="n"/>
      <c r="AQ54" s="256" t="n"/>
      <c r="AR54" s="256" t="n"/>
      <c r="AS54" s="256" t="n"/>
      <c r="AT54" s="256" t="n"/>
      <c r="AU54" s="256" t="n"/>
      <c r="AV54" s="256" t="n"/>
      <c r="AW54" s="256" t="n"/>
      <c r="AX54" s="256" t="n"/>
      <c r="AY54" s="256" t="n"/>
      <c r="AZ54" s="256" t="n"/>
      <c r="BA54" s="256" t="n"/>
      <c r="BB54" s="256" t="n"/>
      <c r="BC54" s="256" t="n"/>
      <c r="BD54" s="256" t="n"/>
      <c r="BE54" s="256" t="n"/>
      <c r="BF54" s="256" t="n"/>
      <c r="BG54" s="256" t="n"/>
      <c r="BH54" s="256" t="n"/>
      <c r="BI54" s="256" t="n"/>
      <c r="BJ54" s="256" t="n"/>
      <c r="BK54" s="256" t="n"/>
      <c r="BL54" s="256" t="n"/>
      <c r="BM54" s="256" t="n"/>
      <c r="BN54" s="256" t="n"/>
      <c r="BO54" s="256" t="n"/>
      <c r="BP54" s="256" t="n"/>
      <c r="BQ54" s="256" t="n"/>
      <c r="BR54" s="256" t="n"/>
      <c r="BS54" s="256" t="n"/>
      <c r="BT54" s="256" t="n"/>
      <c r="BU54" s="256" t="n"/>
      <c r="BV54" s="256" t="n"/>
      <c r="BW54" s="256" t="n"/>
      <c r="BX54" s="256" t="n"/>
      <c r="BY54" s="256" t="n"/>
      <c r="BZ54" s="256" t="n"/>
      <c r="CA54" s="256" t="n"/>
      <c r="CB54" s="256" t="n"/>
      <c r="CC54" s="256" t="n"/>
      <c r="CD54" s="256" t="n"/>
      <c r="CE54" s="256" t="n"/>
      <c r="CF54" s="256" t="n"/>
      <c r="CG54" s="256" t="n"/>
      <c r="CH54" s="256" t="n"/>
      <c r="CI54" s="256" t="n"/>
      <c r="CJ54" s="256" t="n"/>
      <c r="CK54" s="256" t="n"/>
      <c r="CL54" s="256" t="n"/>
      <c r="CM54" s="256" t="n"/>
      <c r="CN54" s="256" t="n"/>
      <c r="CO54" s="256" t="n"/>
      <c r="CP54" s="256" t="n"/>
      <c r="CQ54" s="256" t="n"/>
      <c r="CR54" s="256" t="n"/>
      <c r="CS54" s="256" t="n"/>
      <c r="CT54" s="256" t="n"/>
      <c r="CU54" s="256" t="n"/>
      <c r="CV54" s="256" t="n"/>
      <c r="CW54" s="256" t="n"/>
    </row>
    <row r="55" ht="15" customFormat="1" customHeight="1" s="315">
      <c r="A55" s="36" t="n"/>
      <c r="B55" s="451" t="n"/>
      <c r="C55" s="19" t="n"/>
      <c r="D55" s="256" t="n"/>
      <c r="E55" s="454" t="n"/>
      <c r="F55" s="454" t="n"/>
      <c r="G55" s="454" t="n"/>
      <c r="H55" s="454" t="n"/>
      <c r="I55" s="454" t="n"/>
      <c r="J55" s="483" t="n"/>
      <c r="K55" s="256" t="n"/>
      <c r="L55" s="256" t="n"/>
      <c r="M55" s="256" t="n"/>
      <c r="N55" s="256" t="n"/>
      <c r="O55" s="256" t="n"/>
      <c r="P55" s="256" t="n"/>
      <c r="Q55" s="256" t="n"/>
      <c r="R55" s="256" t="n"/>
      <c r="S55" s="256" t="n"/>
      <c r="T55" s="256" t="n"/>
      <c r="U55" s="256" t="n"/>
      <c r="V55" s="256" t="n"/>
      <c r="W55" s="256" t="n"/>
      <c r="X55" s="256" t="n"/>
      <c r="Y55" s="256" t="n"/>
      <c r="Z55" s="256" t="n"/>
      <c r="AA55" s="256" t="n"/>
      <c r="AB55" s="256" t="n"/>
      <c r="AC55" s="256" t="n"/>
      <c r="AD55" s="256" t="n"/>
      <c r="AE55" s="256" t="n"/>
      <c r="AF55" s="256" t="n"/>
      <c r="AG55" s="256" t="n"/>
      <c r="AH55" s="256" t="n"/>
      <c r="AI55" s="256" t="n"/>
      <c r="AJ55" s="256" t="n"/>
      <c r="AK55" s="256" t="n"/>
      <c r="AL55" s="256" t="n"/>
      <c r="AM55" s="256" t="n"/>
      <c r="AN55" s="256" t="n"/>
      <c r="AO55" s="256" t="n"/>
      <c r="AP55" s="256" t="n"/>
      <c r="AQ55" s="256" t="n"/>
      <c r="AR55" s="256" t="n"/>
      <c r="AS55" s="256" t="n"/>
      <c r="AT55" s="256" t="n"/>
      <c r="AU55" s="256" t="n"/>
      <c r="AV55" s="256" t="n"/>
      <c r="AW55" s="256" t="n"/>
      <c r="AX55" s="256" t="n"/>
      <c r="AY55" s="256" t="n"/>
      <c r="AZ55" s="256" t="n"/>
      <c r="BA55" s="256" t="n"/>
      <c r="BB55" s="256" t="n"/>
      <c r="BC55" s="256" t="n"/>
      <c r="BD55" s="256" t="n"/>
      <c r="BE55" s="256" t="n"/>
      <c r="BF55" s="256" t="n"/>
      <c r="BG55" s="256" t="n"/>
      <c r="BH55" s="256" t="n"/>
      <c r="BI55" s="256" t="n"/>
      <c r="BJ55" s="256" t="n"/>
      <c r="BK55" s="256" t="n"/>
      <c r="BL55" s="256" t="n"/>
      <c r="BM55" s="256" t="n"/>
      <c r="BN55" s="256" t="n"/>
      <c r="BO55" s="256" t="n"/>
      <c r="BP55" s="256" t="n"/>
      <c r="BQ55" s="256" t="n"/>
      <c r="BR55" s="256" t="n"/>
      <c r="BS55" s="256" t="n"/>
      <c r="BT55" s="256" t="n"/>
      <c r="BU55" s="256" t="n"/>
      <c r="BV55" s="256" t="n"/>
      <c r="BW55" s="256" t="n"/>
      <c r="BX55" s="256" t="n"/>
      <c r="BY55" s="256" t="n"/>
      <c r="BZ55" s="256" t="n"/>
      <c r="CA55" s="256" t="n"/>
      <c r="CB55" s="256" t="n"/>
      <c r="CC55" s="256" t="n"/>
      <c r="CD55" s="256" t="n"/>
      <c r="CE55" s="256" t="n"/>
      <c r="CF55" s="256" t="n"/>
      <c r="CG55" s="256" t="n"/>
      <c r="CH55" s="256" t="n"/>
      <c r="CI55" s="256" t="n"/>
      <c r="CJ55" s="256" t="n"/>
      <c r="CK55" s="256" t="n"/>
      <c r="CL55" s="256" t="n"/>
      <c r="CM55" s="256" t="n"/>
      <c r="CN55" s="256" t="n"/>
      <c r="CO55" s="256" t="n"/>
      <c r="CP55" s="256" t="n"/>
      <c r="CQ55" s="256" t="n"/>
      <c r="CR55" s="256" t="n"/>
      <c r="CS55" s="256" t="n"/>
      <c r="CT55" s="256" t="n"/>
      <c r="CU55" s="256" t="n"/>
      <c r="CV55" s="256" t="n"/>
      <c r="CW55" s="256" t="n"/>
    </row>
    <row r="56" ht="15" customFormat="1" customHeight="1" s="315">
      <c r="B56" s="451" t="n"/>
      <c r="C56" s="19" t="n"/>
      <c r="D56" s="256" t="n"/>
      <c r="E56" s="454" t="n"/>
      <c r="F56" s="454" t="n"/>
      <c r="G56" s="454" t="n"/>
      <c r="H56" s="454" t="n"/>
      <c r="I56" s="454" t="n"/>
      <c r="J56" s="483" t="n"/>
      <c r="K56" s="256" t="n"/>
      <c r="L56" s="256" t="n"/>
      <c r="M56" s="256" t="n"/>
      <c r="N56" s="256" t="n"/>
      <c r="O56" s="256" t="n"/>
      <c r="P56" s="256" t="n"/>
      <c r="Q56" s="256" t="n"/>
      <c r="R56" s="256" t="n"/>
      <c r="S56" s="256" t="n"/>
      <c r="T56" s="256" t="n"/>
      <c r="U56" s="256" t="n"/>
      <c r="V56" s="256" t="n"/>
      <c r="W56" s="256" t="n"/>
      <c r="X56" s="256" t="n"/>
      <c r="Y56" s="256" t="n"/>
      <c r="Z56" s="256" t="n"/>
      <c r="AA56" s="256" t="n"/>
      <c r="AB56" s="256" t="n"/>
      <c r="AC56" s="256" t="n"/>
      <c r="AD56" s="256" t="n"/>
      <c r="AE56" s="256" t="n"/>
      <c r="AF56" s="256" t="n"/>
      <c r="AG56" s="256" t="n"/>
      <c r="AH56" s="256" t="n"/>
      <c r="AI56" s="256" t="n"/>
      <c r="AJ56" s="256" t="n"/>
      <c r="AK56" s="256" t="n"/>
      <c r="AL56" s="256" t="n"/>
      <c r="AM56" s="256" t="n"/>
      <c r="AN56" s="256" t="n"/>
      <c r="AO56" s="256" t="n"/>
      <c r="AP56" s="256" t="n"/>
      <c r="AQ56" s="256" t="n"/>
      <c r="AR56" s="256" t="n"/>
      <c r="AS56" s="256" t="n"/>
      <c r="AT56" s="256" t="n"/>
      <c r="AU56" s="256" t="n"/>
      <c r="AV56" s="256" t="n"/>
      <c r="AW56" s="256" t="n"/>
      <c r="AX56" s="256" t="n"/>
      <c r="AY56" s="256" t="n"/>
      <c r="AZ56" s="256" t="n"/>
      <c r="BA56" s="256" t="n"/>
      <c r="BB56" s="256" t="n"/>
      <c r="BC56" s="256" t="n"/>
      <c r="BD56" s="256" t="n"/>
      <c r="BE56" s="256" t="n"/>
      <c r="BF56" s="256" t="n"/>
      <c r="BG56" s="256" t="n"/>
      <c r="BH56" s="256" t="n"/>
      <c r="BI56" s="256" t="n"/>
      <c r="BJ56" s="256" t="n"/>
      <c r="BK56" s="256" t="n"/>
      <c r="BL56" s="256" t="n"/>
      <c r="BM56" s="256" t="n"/>
      <c r="BN56" s="256" t="n"/>
      <c r="BO56" s="256" t="n"/>
      <c r="BP56" s="256" t="n"/>
      <c r="BQ56" s="256" t="n"/>
      <c r="BR56" s="256" t="n"/>
      <c r="BS56" s="256" t="n"/>
      <c r="BT56" s="256" t="n"/>
      <c r="BU56" s="256" t="n"/>
      <c r="BV56" s="256" t="n"/>
      <c r="BW56" s="256" t="n"/>
      <c r="BX56" s="256" t="n"/>
      <c r="BY56" s="256" t="n"/>
      <c r="BZ56" s="256" t="n"/>
      <c r="CA56" s="256" t="n"/>
      <c r="CB56" s="256" t="n"/>
      <c r="CC56" s="256" t="n"/>
      <c r="CD56" s="256" t="n"/>
      <c r="CE56" s="256" t="n"/>
      <c r="CF56" s="256" t="n"/>
      <c r="CG56" s="256" t="n"/>
      <c r="CH56" s="256" t="n"/>
      <c r="CI56" s="256" t="n"/>
      <c r="CJ56" s="256" t="n"/>
      <c r="CK56" s="256" t="n"/>
      <c r="CL56" s="256" t="n"/>
      <c r="CM56" s="256" t="n"/>
      <c r="CN56" s="256" t="n"/>
      <c r="CO56" s="256" t="n"/>
      <c r="CP56" s="256" t="n"/>
      <c r="CQ56" s="256" t="n"/>
      <c r="CR56" s="256" t="n"/>
      <c r="CS56" s="256" t="n"/>
      <c r="CT56" s="256" t="n"/>
      <c r="CU56" s="256" t="n"/>
      <c r="CV56" s="256" t="n"/>
      <c r="CW56" s="256" t="n"/>
    </row>
    <row r="57" ht="15" customFormat="1" customHeight="1" s="315">
      <c r="B57" s="451" t="n"/>
      <c r="C57" s="37" t="n"/>
      <c r="D57" s="256" t="n"/>
      <c r="E57" s="402" t="n"/>
      <c r="F57" s="402" t="n"/>
      <c r="G57" s="402" t="n"/>
      <c r="H57" s="402" t="n"/>
      <c r="I57" s="402" t="n"/>
      <c r="J57" s="483" t="n"/>
      <c r="K57" s="256" t="n"/>
      <c r="L57" s="256" t="n"/>
      <c r="M57" s="256" t="n"/>
      <c r="N57" s="256" t="n"/>
      <c r="O57" s="256" t="n"/>
      <c r="P57" s="256" t="n"/>
      <c r="Q57" s="256" t="n"/>
      <c r="R57" s="256" t="n"/>
      <c r="S57" s="256" t="n"/>
      <c r="T57" s="256" t="n"/>
      <c r="U57" s="256" t="n"/>
      <c r="V57" s="256" t="n"/>
      <c r="W57" s="256" t="n"/>
      <c r="X57" s="256" t="n"/>
      <c r="Y57" s="256" t="n"/>
      <c r="Z57" s="256" t="n"/>
      <c r="AA57" s="256" t="n"/>
      <c r="AB57" s="256" t="n"/>
      <c r="AC57" s="256" t="n"/>
      <c r="AD57" s="256" t="n"/>
      <c r="AE57" s="256" t="n"/>
      <c r="AF57" s="256" t="n"/>
      <c r="AG57" s="256" t="n"/>
      <c r="AH57" s="256" t="n"/>
      <c r="AI57" s="256" t="n"/>
      <c r="AJ57" s="256" t="n"/>
      <c r="AK57" s="256" t="n"/>
      <c r="AL57" s="256" t="n"/>
      <c r="AM57" s="256" t="n"/>
      <c r="AN57" s="256" t="n"/>
      <c r="AO57" s="256" t="n"/>
      <c r="AP57" s="256" t="n"/>
      <c r="AQ57" s="256" t="n"/>
      <c r="AR57" s="256" t="n"/>
      <c r="AS57" s="256" t="n"/>
      <c r="AT57" s="256" t="n"/>
      <c r="AU57" s="256" t="n"/>
      <c r="AV57" s="256" t="n"/>
      <c r="AW57" s="256" t="n"/>
      <c r="AX57" s="256" t="n"/>
      <c r="AY57" s="256" t="n"/>
      <c r="AZ57" s="256" t="n"/>
      <c r="BA57" s="256" t="n"/>
      <c r="BB57" s="256" t="n"/>
      <c r="BC57" s="256" t="n"/>
      <c r="BD57" s="256" t="n"/>
      <c r="BE57" s="256" t="n"/>
      <c r="BF57" s="256" t="n"/>
      <c r="BG57" s="256" t="n"/>
      <c r="BH57" s="256" t="n"/>
      <c r="BI57" s="256" t="n"/>
      <c r="BJ57" s="256" t="n"/>
      <c r="BK57" s="256" t="n"/>
      <c r="BL57" s="256" t="n"/>
      <c r="BM57" s="256" t="n"/>
      <c r="BN57" s="256" t="n"/>
      <c r="BO57" s="256" t="n"/>
      <c r="BP57" s="256" t="n"/>
      <c r="BQ57" s="256" t="n"/>
      <c r="BR57" s="256" t="n"/>
      <c r="BS57" s="256" t="n"/>
      <c r="BT57" s="256" t="n"/>
      <c r="BU57" s="256" t="n"/>
      <c r="BV57" s="256" t="n"/>
      <c r="BW57" s="256" t="n"/>
      <c r="BX57" s="256" t="n"/>
      <c r="BY57" s="256" t="n"/>
      <c r="BZ57" s="256" t="n"/>
      <c r="CA57" s="256" t="n"/>
      <c r="CB57" s="256" t="n"/>
      <c r="CC57" s="256" t="n"/>
      <c r="CD57" s="256" t="n"/>
      <c r="CE57" s="256" t="n"/>
      <c r="CF57" s="256" t="n"/>
      <c r="CG57" s="256" t="n"/>
      <c r="CH57" s="256" t="n"/>
      <c r="CI57" s="256" t="n"/>
      <c r="CJ57" s="256" t="n"/>
      <c r="CK57" s="256" t="n"/>
      <c r="CL57" s="256" t="n"/>
      <c r="CM57" s="256" t="n"/>
      <c r="CN57" s="256" t="n"/>
      <c r="CO57" s="256" t="n"/>
      <c r="CP57" s="256" t="n"/>
      <c r="CQ57" s="256" t="n"/>
      <c r="CR57" s="256" t="n"/>
      <c r="CS57" s="256" t="n"/>
      <c r="CT57" s="256" t="n"/>
      <c r="CU57" s="256" t="n"/>
      <c r="CV57" s="256" t="n"/>
      <c r="CW57" s="256" t="n"/>
    </row>
    <row r="58" ht="10.15" customFormat="1" customHeight="1" s="315">
      <c r="B58" s="451" t="n"/>
      <c r="C58" s="19" t="n"/>
      <c r="D58" s="256" t="n"/>
      <c r="E58" s="446" t="n"/>
      <c r="F58" s="446" t="n"/>
      <c r="G58" s="23" t="n"/>
      <c r="H58" s="23" t="n"/>
      <c r="I58" s="23" t="n"/>
      <c r="J58" s="483" t="n"/>
      <c r="K58" s="256" t="n"/>
      <c r="L58" s="256" t="n"/>
      <c r="M58" s="256" t="n"/>
      <c r="N58" s="256" t="n"/>
      <c r="O58" s="256" t="n"/>
      <c r="P58" s="256" t="n"/>
      <c r="Q58" s="256" t="n"/>
      <c r="R58" s="256" t="n"/>
      <c r="S58" s="256" t="n"/>
      <c r="T58" s="256" t="n"/>
      <c r="U58" s="256" t="n"/>
      <c r="V58" s="256" t="n"/>
      <c r="W58" s="256" t="n"/>
      <c r="X58" s="256" t="n"/>
      <c r="Y58" s="256" t="n"/>
      <c r="Z58" s="256" t="n"/>
      <c r="AA58" s="256" t="n"/>
      <c r="AB58" s="256" t="n"/>
      <c r="AC58" s="256" t="n"/>
      <c r="AD58" s="256" t="n"/>
      <c r="AE58" s="256" t="n"/>
      <c r="AF58" s="256" t="n"/>
      <c r="AG58" s="256" t="n"/>
      <c r="AH58" s="256" t="n"/>
      <c r="AI58" s="256" t="n"/>
      <c r="AJ58" s="256" t="n"/>
      <c r="AK58" s="256" t="n"/>
      <c r="AL58" s="256" t="n"/>
      <c r="AM58" s="256" t="n"/>
      <c r="AN58" s="256" t="n"/>
      <c r="AO58" s="256" t="n"/>
      <c r="AP58" s="256" t="n"/>
      <c r="AQ58" s="256" t="n"/>
      <c r="AR58" s="256" t="n"/>
      <c r="AS58" s="256" t="n"/>
      <c r="AT58" s="256" t="n"/>
      <c r="AU58" s="256" t="n"/>
      <c r="AV58" s="256" t="n"/>
      <c r="AW58" s="256" t="n"/>
      <c r="AX58" s="256" t="n"/>
      <c r="AY58" s="256" t="n"/>
      <c r="AZ58" s="256" t="n"/>
      <c r="BA58" s="256" t="n"/>
      <c r="BB58" s="256" t="n"/>
      <c r="BC58" s="256" t="n"/>
      <c r="BD58" s="256" t="n"/>
      <c r="BE58" s="256" t="n"/>
      <c r="BF58" s="256" t="n"/>
      <c r="BG58" s="256" t="n"/>
      <c r="BH58" s="256" t="n"/>
      <c r="BI58" s="256" t="n"/>
      <c r="BJ58" s="256" t="n"/>
      <c r="BK58" s="256" t="n"/>
      <c r="BL58" s="256" t="n"/>
      <c r="BM58" s="256" t="n"/>
      <c r="BN58" s="256" t="n"/>
      <c r="BO58" s="256" t="n"/>
      <c r="BP58" s="256" t="n"/>
      <c r="BQ58" s="256" t="n"/>
      <c r="BR58" s="256" t="n"/>
      <c r="BS58" s="256" t="n"/>
      <c r="BT58" s="256" t="n"/>
      <c r="BU58" s="256" t="n"/>
      <c r="BV58" s="256" t="n"/>
      <c r="BW58" s="256" t="n"/>
      <c r="BX58" s="256" t="n"/>
      <c r="BY58" s="256" t="n"/>
      <c r="BZ58" s="256" t="n"/>
      <c r="CA58" s="256" t="n"/>
      <c r="CB58" s="256" t="n"/>
      <c r="CC58" s="256" t="n"/>
      <c r="CD58" s="256" t="n"/>
      <c r="CE58" s="256" t="n"/>
      <c r="CF58" s="256" t="n"/>
      <c r="CG58" s="256" t="n"/>
      <c r="CH58" s="256" t="n"/>
      <c r="CI58" s="256" t="n"/>
      <c r="CJ58" s="256" t="n"/>
      <c r="CK58" s="256" t="n"/>
      <c r="CL58" s="256" t="n"/>
      <c r="CM58" s="256" t="n"/>
      <c r="CN58" s="256" t="n"/>
      <c r="CO58" s="256" t="n"/>
      <c r="CP58" s="256" t="n"/>
      <c r="CQ58" s="256" t="n"/>
      <c r="CR58" s="256" t="n"/>
      <c r="CS58" s="256" t="n"/>
      <c r="CT58" s="256" t="n"/>
      <c r="CU58" s="256" t="n"/>
      <c r="CV58" s="256" t="n"/>
      <c r="CW58" s="256" t="n"/>
    </row>
    <row r="59">
      <c r="A59" s="291" t="n"/>
      <c r="B59" s="292" t="n"/>
      <c r="C59" s="292" t="n"/>
      <c r="E59" s="292" t="n"/>
      <c r="F59" s="292" t="n"/>
      <c r="G59" s="292" t="n"/>
      <c r="H59" s="292" t="n"/>
      <c r="I59" s="292" t="n"/>
      <c r="J59" s="442" t="n"/>
    </row>
    <row r="60">
      <c r="A60" s="291" t="n"/>
      <c r="B60" s="292" t="n"/>
      <c r="C60" s="292" t="n"/>
      <c r="E60" s="292" t="n"/>
      <c r="F60" s="292" t="n"/>
      <c r="G60" s="292" t="n"/>
      <c r="H60" s="292" t="n"/>
      <c r="I60" s="292" t="n"/>
      <c r="J60" s="442" t="n"/>
    </row>
    <row r="61">
      <c r="A61" s="291" t="n"/>
      <c r="B61" s="292" t="n"/>
      <c r="C61" s="292" t="n"/>
      <c r="E61" s="292" t="n"/>
      <c r="F61" s="292" t="n"/>
      <c r="G61" s="292" t="n"/>
      <c r="H61" s="292" t="n"/>
      <c r="I61" s="292" t="n"/>
      <c r="J61" s="442" t="n"/>
    </row>
    <row r="62">
      <c r="A62" s="291" t="n"/>
      <c r="B62" s="292" t="n"/>
      <c r="C62" s="292" t="n"/>
      <c r="E62" s="292" t="n"/>
      <c r="F62" s="292" t="n"/>
      <c r="G62" s="292" t="n"/>
      <c r="H62" s="292" t="n"/>
      <c r="I62" s="292" t="n"/>
      <c r="J62" s="442" t="n"/>
    </row>
    <row r="63">
      <c r="A63" s="291" t="n"/>
      <c r="B63" s="292" t="n"/>
      <c r="C63" s="292" t="n"/>
      <c r="E63" s="292" t="n"/>
      <c r="F63" s="292" t="n"/>
      <c r="G63" s="292" t="n"/>
      <c r="H63" s="292" t="n"/>
      <c r="I63" s="292" t="n"/>
      <c r="J63" s="442" t="n"/>
    </row>
    <row r="64">
      <c r="A64" s="291" t="n"/>
      <c r="B64" s="292" t="n"/>
      <c r="C64" s="292" t="n"/>
      <c r="E64" s="292" t="n"/>
      <c r="F64" s="292" t="n"/>
      <c r="G64" s="292" t="n"/>
      <c r="H64" s="292" t="n"/>
      <c r="I64" s="292" t="n"/>
      <c r="J64" s="442" t="n"/>
    </row>
    <row r="65">
      <c r="A65" s="291" t="n"/>
      <c r="B65" s="292" t="n"/>
      <c r="C65" s="292" t="n"/>
      <c r="E65" s="454" t="n"/>
      <c r="F65" s="454" t="n"/>
      <c r="G65" s="454" t="n"/>
      <c r="H65" s="454" t="n"/>
      <c r="I65" s="454" t="n"/>
      <c r="J65" s="442" t="n"/>
    </row>
    <row r="66">
      <c r="A66" s="291" t="n"/>
      <c r="B66" s="292" t="n"/>
      <c r="C66" s="292" t="n"/>
      <c r="E66" s="454" t="n"/>
      <c r="F66" s="454" t="n"/>
      <c r="G66" s="454" t="n"/>
      <c r="H66" s="454" t="n"/>
      <c r="I66" s="454" t="n"/>
      <c r="J66" s="442" t="n"/>
    </row>
    <row r="67">
      <c r="A67" s="291" t="n"/>
      <c r="B67" s="292" t="n"/>
      <c r="C67" s="292" t="n"/>
      <c r="E67" s="292" t="n"/>
      <c r="F67" s="292" t="n"/>
      <c r="G67" s="292" t="n"/>
      <c r="H67" s="292" t="n"/>
      <c r="I67" s="292" t="n"/>
      <c r="J67" s="442" t="n"/>
    </row>
    <row r="68">
      <c r="A68" s="291" t="n"/>
      <c r="B68" s="292" t="n"/>
      <c r="C68" s="292" t="n"/>
      <c r="E68" s="292" t="n"/>
      <c r="F68" s="292" t="n"/>
      <c r="G68" s="292" t="n"/>
      <c r="H68" s="292" t="n"/>
      <c r="I68" s="292" t="n"/>
      <c r="J68" s="442" t="n"/>
    </row>
    <row r="69">
      <c r="A69" s="291" t="n"/>
      <c r="B69" s="292" t="n"/>
      <c r="C69" s="292" t="n"/>
      <c r="E69" s="292" t="n"/>
      <c r="F69" s="292" t="n"/>
      <c r="G69" s="292" t="n"/>
      <c r="H69" s="292" t="n"/>
      <c r="I69" s="292" t="n"/>
      <c r="J69" s="442" t="n"/>
    </row>
    <row r="70">
      <c r="A70" s="291" t="n"/>
      <c r="B70" s="292" t="n"/>
      <c r="C70" s="292" t="n"/>
      <c r="E70" s="292" t="n"/>
      <c r="F70" s="292" t="n"/>
      <c r="G70" s="292" t="n"/>
      <c r="H70" s="292" t="n"/>
      <c r="I70" s="292" t="n"/>
      <c r="J70" s="442" t="n"/>
    </row>
    <row r="71">
      <c r="A71" s="291" t="n"/>
      <c r="B71" s="292" t="n"/>
      <c r="C71" s="292" t="n"/>
      <c r="E71" s="292" t="n"/>
      <c r="F71" s="292" t="n"/>
      <c r="G71" s="292" t="n"/>
      <c r="H71" s="292" t="n"/>
      <c r="I71" s="292" t="n"/>
      <c r="J71" s="442" t="n"/>
    </row>
    <row r="72">
      <c r="A72" s="291" t="n"/>
      <c r="B72" s="292" t="n"/>
      <c r="C72" s="292" t="n"/>
      <c r="E72" s="292" t="n"/>
      <c r="F72" s="292" t="n"/>
      <c r="G72" s="292" t="n"/>
      <c r="H72" s="292" t="n"/>
      <c r="I72" s="292" t="n"/>
      <c r="J72" s="442" t="n"/>
    </row>
    <row r="73">
      <c r="A73" s="291" t="n"/>
      <c r="B73" s="292" t="n"/>
      <c r="C73" s="292" t="n"/>
      <c r="E73" s="292" t="n"/>
      <c r="F73" s="292" t="n"/>
      <c r="G73" s="292" t="n"/>
      <c r="H73" s="292" t="n"/>
      <c r="I73" s="292" t="n"/>
      <c r="J73" s="442" t="n"/>
    </row>
    <row r="74">
      <c r="A74" s="291" t="n"/>
      <c r="B74" s="292" t="n"/>
      <c r="C74" s="292" t="n"/>
      <c r="E74" s="292" t="n"/>
      <c r="F74" s="292" t="n"/>
      <c r="G74" s="292" t="n"/>
      <c r="H74" s="292" t="n"/>
      <c r="I74" s="292" t="n"/>
      <c r="J74" s="442" t="n"/>
    </row>
    <row r="75" customFormat="1" s="292">
      <c r="A75" s="291" t="n"/>
      <c r="D75" s="313" t="n"/>
      <c r="E75" s="454" t="n"/>
      <c r="F75" s="454" t="n"/>
      <c r="G75" s="454" t="n"/>
      <c r="H75" s="454" t="n"/>
      <c r="I75" s="454" t="n"/>
      <c r="J75" s="442" t="n"/>
      <c r="K75" s="313" t="n"/>
      <c r="L75" s="313" t="n"/>
      <c r="M75" s="313" t="n"/>
      <c r="N75" s="313" t="n"/>
      <c r="O75" s="313" t="n"/>
      <c r="P75" s="313" t="n"/>
      <c r="Q75" s="313" t="n"/>
      <c r="R75" s="313" t="n"/>
      <c r="S75" s="313" t="n"/>
      <c r="T75" s="313" t="n"/>
      <c r="U75" s="313" t="n"/>
      <c r="V75" s="313" t="n"/>
      <c r="W75" s="313" t="n"/>
      <c r="X75" s="313" t="n"/>
      <c r="Y75" s="313" t="n"/>
      <c r="Z75" s="313" t="n"/>
      <c r="AA75" s="313" t="n"/>
      <c r="AB75" s="313" t="n"/>
      <c r="AC75" s="313" t="n"/>
      <c r="AD75" s="313" t="n"/>
      <c r="AE75" s="313" t="n"/>
      <c r="AF75" s="313" t="n"/>
      <c r="AG75" s="313" t="n"/>
      <c r="AH75" s="313" t="n"/>
      <c r="AI75" s="313" t="n"/>
      <c r="AJ75" s="313" t="n"/>
      <c r="AK75" s="313" t="n"/>
      <c r="AL75" s="313" t="n"/>
      <c r="AM75" s="313" t="n"/>
      <c r="AN75" s="313" t="n"/>
      <c r="AO75" s="313" t="n"/>
      <c r="AP75" s="313" t="n"/>
      <c r="AQ75" s="313" t="n"/>
      <c r="AR75" s="313" t="n"/>
      <c r="AS75" s="313" t="n"/>
      <c r="AT75" s="313" t="n"/>
      <c r="AU75" s="313" t="n"/>
      <c r="AV75" s="313" t="n"/>
      <c r="AW75" s="313" t="n"/>
      <c r="AX75" s="313" t="n"/>
      <c r="AY75" s="313" t="n"/>
      <c r="AZ75" s="313" t="n"/>
      <c r="BA75" s="313" t="n"/>
      <c r="BB75" s="313" t="n"/>
      <c r="BC75" s="313" t="n"/>
      <c r="BD75" s="313" t="n"/>
      <c r="BE75" s="313" t="n"/>
      <c r="BF75" s="313" t="n"/>
      <c r="BG75" s="313" t="n"/>
      <c r="BH75" s="313" t="n"/>
      <c r="BI75" s="313" t="n"/>
      <c r="BJ75" s="313" t="n"/>
      <c r="BK75" s="313" t="n"/>
      <c r="BL75" s="313" t="n"/>
      <c r="BM75" s="313" t="n"/>
      <c r="BN75" s="313" t="n"/>
      <c r="BO75" s="313" t="n"/>
      <c r="BP75" s="313" t="n"/>
      <c r="BQ75" s="313" t="n"/>
      <c r="BR75" s="313" t="n"/>
      <c r="BS75" s="313" t="n"/>
      <c r="BT75" s="313" t="n"/>
      <c r="BU75" s="313" t="n"/>
      <c r="BV75" s="313" t="n"/>
      <c r="BW75" s="313" t="n"/>
      <c r="BX75" s="313" t="n"/>
      <c r="BY75" s="313" t="n"/>
      <c r="BZ75" s="313" t="n"/>
      <c r="CA75" s="313" t="n"/>
      <c r="CB75" s="313" t="n"/>
      <c r="CC75" s="313" t="n"/>
      <c r="CD75" s="313" t="n"/>
      <c r="CE75" s="313" t="n"/>
      <c r="CF75" s="313" t="n"/>
      <c r="CG75" s="313" t="n"/>
      <c r="CH75" s="313" t="n"/>
      <c r="CI75" s="313" t="n"/>
      <c r="CJ75" s="313" t="n"/>
      <c r="CK75" s="313" t="n"/>
      <c r="CL75" s="313" t="n"/>
      <c r="CM75" s="313" t="n"/>
      <c r="CN75" s="313" t="n"/>
      <c r="CO75" s="313" t="n"/>
      <c r="CP75" s="313" t="n"/>
      <c r="CQ75" s="313" t="n"/>
      <c r="CR75" s="313" t="n"/>
      <c r="CS75" s="313" t="n"/>
      <c r="CT75" s="313" t="n"/>
      <c r="CU75" s="313" t="n"/>
      <c r="CV75" s="313" t="n"/>
      <c r="CW75" s="313" t="n"/>
    </row>
    <row r="76" customFormat="1" s="292">
      <c r="A76" s="291" t="n"/>
      <c r="D76" s="313" t="n"/>
      <c r="E76" s="454" t="n"/>
      <c r="F76" s="454" t="n"/>
      <c r="G76" s="454" t="n"/>
      <c r="H76" s="454" t="n"/>
      <c r="I76" s="454" t="n"/>
      <c r="J76" s="442" t="n"/>
      <c r="K76" s="313" t="n"/>
      <c r="L76" s="313" t="n"/>
      <c r="M76" s="313" t="n"/>
      <c r="N76" s="313" t="n"/>
      <c r="O76" s="313" t="n"/>
      <c r="P76" s="313" t="n"/>
      <c r="Q76" s="313" t="n"/>
      <c r="R76" s="313" t="n"/>
      <c r="S76" s="313" t="n"/>
      <c r="T76" s="313" t="n"/>
      <c r="U76" s="313" t="n"/>
      <c r="V76" s="313" t="n"/>
      <c r="W76" s="313" t="n"/>
      <c r="X76" s="313" t="n"/>
      <c r="Y76" s="313" t="n"/>
      <c r="Z76" s="313" t="n"/>
      <c r="AA76" s="313" t="n"/>
      <c r="AB76" s="313" t="n"/>
      <c r="AC76" s="313" t="n"/>
      <c r="AD76" s="313" t="n"/>
      <c r="AE76" s="313" t="n"/>
      <c r="AF76" s="313" t="n"/>
      <c r="AG76" s="313" t="n"/>
      <c r="AH76" s="313" t="n"/>
      <c r="AI76" s="313" t="n"/>
      <c r="AJ76" s="313" t="n"/>
      <c r="AK76" s="313" t="n"/>
      <c r="AL76" s="313" t="n"/>
      <c r="AM76" s="313" t="n"/>
      <c r="AN76" s="313" t="n"/>
      <c r="AO76" s="313" t="n"/>
      <c r="AP76" s="313" t="n"/>
      <c r="AQ76" s="313" t="n"/>
      <c r="AR76" s="313" t="n"/>
      <c r="AS76" s="313" t="n"/>
      <c r="AT76" s="313" t="n"/>
      <c r="AU76" s="313" t="n"/>
      <c r="AV76" s="313" t="n"/>
      <c r="AW76" s="313" t="n"/>
      <c r="AX76" s="313" t="n"/>
      <c r="AY76" s="313" t="n"/>
      <c r="AZ76" s="313" t="n"/>
      <c r="BA76" s="313" t="n"/>
      <c r="BB76" s="313" t="n"/>
      <c r="BC76" s="313" t="n"/>
      <c r="BD76" s="313" t="n"/>
      <c r="BE76" s="313" t="n"/>
      <c r="BF76" s="313" t="n"/>
      <c r="BG76" s="313" t="n"/>
      <c r="BH76" s="313" t="n"/>
      <c r="BI76" s="313" t="n"/>
      <c r="BJ76" s="313" t="n"/>
      <c r="BK76" s="313" t="n"/>
      <c r="BL76" s="313" t="n"/>
      <c r="BM76" s="313" t="n"/>
      <c r="BN76" s="313" t="n"/>
      <c r="BO76" s="313" t="n"/>
      <c r="BP76" s="313" t="n"/>
      <c r="BQ76" s="313" t="n"/>
      <c r="BR76" s="313" t="n"/>
      <c r="BS76" s="313" t="n"/>
      <c r="BT76" s="313" t="n"/>
      <c r="BU76" s="313" t="n"/>
      <c r="BV76" s="313" t="n"/>
      <c r="BW76" s="313" t="n"/>
      <c r="BX76" s="313" t="n"/>
      <c r="BY76" s="313" t="n"/>
      <c r="BZ76" s="313" t="n"/>
      <c r="CA76" s="313" t="n"/>
      <c r="CB76" s="313" t="n"/>
      <c r="CC76" s="313" t="n"/>
      <c r="CD76" s="313" t="n"/>
      <c r="CE76" s="313" t="n"/>
      <c r="CF76" s="313" t="n"/>
      <c r="CG76" s="313" t="n"/>
      <c r="CH76" s="313" t="n"/>
      <c r="CI76" s="313" t="n"/>
      <c r="CJ76" s="313" t="n"/>
      <c r="CK76" s="313" t="n"/>
      <c r="CL76" s="313" t="n"/>
      <c r="CM76" s="313" t="n"/>
      <c r="CN76" s="313" t="n"/>
      <c r="CO76" s="313" t="n"/>
      <c r="CP76" s="313" t="n"/>
      <c r="CQ76" s="313" t="n"/>
      <c r="CR76" s="313" t="n"/>
      <c r="CS76" s="313" t="n"/>
      <c r="CT76" s="313" t="n"/>
      <c r="CU76" s="313" t="n"/>
      <c r="CV76" s="313" t="n"/>
      <c r="CW76" s="313" t="n"/>
    </row>
    <row r="77">
      <c r="A77" s="291" t="n"/>
      <c r="B77" s="292" t="n"/>
      <c r="C77" s="292" t="n"/>
      <c r="E77" s="292" t="n"/>
      <c r="F77" s="292" t="n"/>
      <c r="G77" s="292" t="n"/>
      <c r="H77" s="292" t="n"/>
      <c r="I77" s="292" t="n"/>
      <c r="J77" s="442" t="n"/>
    </row>
    <row r="78">
      <c r="A78" s="291" t="n"/>
      <c r="B78" s="292" t="n"/>
      <c r="C78" s="292" t="n"/>
      <c r="E78" s="292" t="n"/>
      <c r="F78" s="292" t="n"/>
      <c r="G78" s="292" t="n"/>
      <c r="H78" s="292" t="n"/>
      <c r="I78" s="292" t="n"/>
      <c r="J78" s="442" t="n"/>
    </row>
    <row r="79">
      <c r="A79" s="291" t="n"/>
      <c r="B79" s="292" t="n"/>
      <c r="C79" s="292" t="n"/>
      <c r="E79" s="292" t="n"/>
      <c r="F79" s="292" t="n"/>
      <c r="G79" s="292" t="n"/>
      <c r="H79" s="292" t="n"/>
      <c r="I79" s="292" t="n"/>
      <c r="J79" s="442" t="n"/>
    </row>
    <row r="80">
      <c r="A80" s="291" t="n"/>
      <c r="B80" s="292" t="n"/>
      <c r="C80" s="292" t="n"/>
      <c r="E80" s="292" t="n"/>
      <c r="F80" s="292" t="n"/>
      <c r="G80" s="292" t="n"/>
      <c r="H80" s="292" t="n"/>
      <c r="I80" s="292" t="n"/>
      <c r="J80" s="442" t="n"/>
    </row>
    <row r="81">
      <c r="A81" s="291" t="n"/>
      <c r="B81" s="292" t="n"/>
      <c r="C81" s="292" t="n"/>
      <c r="E81" s="292" t="n"/>
      <c r="F81" s="292" t="n"/>
      <c r="G81" s="292" t="n"/>
      <c r="H81" s="292" t="n"/>
      <c r="I81" s="292" t="n"/>
      <c r="J81" s="442" t="n"/>
    </row>
    <row r="82">
      <c r="A82" s="291" t="n"/>
      <c r="B82" s="292" t="n"/>
      <c r="C82" s="292" t="n"/>
      <c r="E82" s="292" t="n"/>
      <c r="F82" s="292" t="n"/>
      <c r="G82" s="292" t="n"/>
      <c r="H82" s="292" t="n"/>
      <c r="I82" s="292" t="n"/>
      <c r="J82" s="442" t="n"/>
    </row>
    <row r="83">
      <c r="A83" s="291" t="n"/>
      <c r="B83" s="292" t="n"/>
      <c r="C83" s="292" t="n"/>
      <c r="E83" s="292" t="n"/>
      <c r="F83" s="292" t="n"/>
      <c r="G83" s="292" t="n"/>
      <c r="H83" s="292" t="n"/>
      <c r="I83" s="292" t="n"/>
      <c r="J83" s="442" t="n"/>
    </row>
    <row r="84">
      <c r="A84" s="291" t="n"/>
      <c r="B84" s="292" t="n"/>
      <c r="C84" s="292" t="n"/>
      <c r="E84" s="292" t="n"/>
      <c r="F84" s="292" t="n"/>
      <c r="G84" s="292" t="n"/>
      <c r="H84" s="292" t="n"/>
      <c r="I84" s="292" t="n"/>
      <c r="J84" s="442" t="n"/>
    </row>
    <row r="85" customFormat="1" s="292">
      <c r="A85" s="291" t="n"/>
      <c r="D85" s="313" t="n"/>
      <c r="E85" s="454" t="n"/>
      <c r="F85" s="454" t="n"/>
      <c r="G85" s="454" t="n"/>
      <c r="H85" s="454" t="n"/>
      <c r="I85" s="454" t="n"/>
      <c r="J85" s="442" t="n"/>
      <c r="K85" s="313" t="n"/>
      <c r="L85" s="313" t="n"/>
      <c r="M85" s="313" t="n"/>
      <c r="N85" s="313" t="n"/>
      <c r="O85" s="313" t="n"/>
      <c r="P85" s="313" t="n"/>
      <c r="Q85" s="313" t="n"/>
      <c r="R85" s="313" t="n"/>
      <c r="S85" s="313" t="n"/>
      <c r="T85" s="313" t="n"/>
      <c r="U85" s="313" t="n"/>
      <c r="V85" s="313" t="n"/>
      <c r="W85" s="313" t="n"/>
      <c r="X85" s="313" t="n"/>
      <c r="Y85" s="313" t="n"/>
      <c r="Z85" s="313" t="n"/>
      <c r="AA85" s="313" t="n"/>
      <c r="AB85" s="313" t="n"/>
      <c r="AC85" s="313" t="n"/>
      <c r="AD85" s="313" t="n"/>
      <c r="AE85" s="313" t="n"/>
      <c r="AF85" s="313" t="n"/>
      <c r="AG85" s="313" t="n"/>
      <c r="AH85" s="313" t="n"/>
      <c r="AI85" s="313" t="n"/>
      <c r="AJ85" s="313" t="n"/>
      <c r="AK85" s="313" t="n"/>
      <c r="AL85" s="313" t="n"/>
      <c r="AM85" s="313" t="n"/>
      <c r="AN85" s="313" t="n"/>
      <c r="AO85" s="313" t="n"/>
      <c r="AP85" s="313" t="n"/>
      <c r="AQ85" s="313" t="n"/>
      <c r="AR85" s="313" t="n"/>
      <c r="AS85" s="313" t="n"/>
      <c r="AT85" s="313" t="n"/>
      <c r="AU85" s="313" t="n"/>
      <c r="AV85" s="313" t="n"/>
      <c r="AW85" s="313" t="n"/>
      <c r="AX85" s="313" t="n"/>
      <c r="AY85" s="313" t="n"/>
      <c r="AZ85" s="313" t="n"/>
      <c r="BA85" s="313" t="n"/>
      <c r="BB85" s="313" t="n"/>
      <c r="BC85" s="313" t="n"/>
      <c r="BD85" s="313" t="n"/>
      <c r="BE85" s="313" t="n"/>
      <c r="BF85" s="313" t="n"/>
      <c r="BG85" s="313" t="n"/>
      <c r="BH85" s="313" t="n"/>
      <c r="BI85" s="313" t="n"/>
      <c r="BJ85" s="313" t="n"/>
      <c r="BK85" s="313" t="n"/>
      <c r="BL85" s="313" t="n"/>
      <c r="BM85" s="313" t="n"/>
      <c r="BN85" s="313" t="n"/>
      <c r="BO85" s="313" t="n"/>
      <c r="BP85" s="313" t="n"/>
      <c r="BQ85" s="313" t="n"/>
      <c r="BR85" s="313" t="n"/>
      <c r="BS85" s="313" t="n"/>
      <c r="BT85" s="313" t="n"/>
      <c r="BU85" s="313" t="n"/>
      <c r="BV85" s="313" t="n"/>
      <c r="BW85" s="313" t="n"/>
      <c r="BX85" s="313" t="n"/>
      <c r="BY85" s="313" t="n"/>
      <c r="BZ85" s="313" t="n"/>
      <c r="CA85" s="313" t="n"/>
      <c r="CB85" s="313" t="n"/>
      <c r="CC85" s="313" t="n"/>
      <c r="CD85" s="313" t="n"/>
      <c r="CE85" s="313" t="n"/>
      <c r="CF85" s="313" t="n"/>
      <c r="CG85" s="313" t="n"/>
      <c r="CH85" s="313" t="n"/>
      <c r="CI85" s="313" t="n"/>
      <c r="CJ85" s="313" t="n"/>
      <c r="CK85" s="313" t="n"/>
      <c r="CL85" s="313" t="n"/>
      <c r="CM85" s="313" t="n"/>
      <c r="CN85" s="313" t="n"/>
      <c r="CO85" s="313" t="n"/>
      <c r="CP85" s="313" t="n"/>
      <c r="CQ85" s="313" t="n"/>
      <c r="CR85" s="313" t="n"/>
      <c r="CS85" s="313" t="n"/>
      <c r="CT85" s="313" t="n"/>
      <c r="CU85" s="313" t="n"/>
      <c r="CV85" s="313" t="n"/>
      <c r="CW85" s="313" t="n"/>
    </row>
    <row r="86" customFormat="1" s="292">
      <c r="A86" s="291" t="n"/>
      <c r="D86" s="313" t="n"/>
      <c r="E86" s="454" t="n"/>
      <c r="F86" s="454" t="n"/>
      <c r="G86" s="454" t="n"/>
      <c r="H86" s="454" t="n"/>
      <c r="I86" s="454" t="n"/>
      <c r="J86" s="442" t="n"/>
      <c r="K86" s="313" t="n"/>
      <c r="L86" s="313" t="n"/>
      <c r="M86" s="313" t="n"/>
      <c r="N86" s="313" t="n"/>
      <c r="O86" s="313" t="n"/>
      <c r="P86" s="313" t="n"/>
      <c r="Q86" s="313" t="n"/>
      <c r="R86" s="313" t="n"/>
      <c r="S86" s="313" t="n"/>
      <c r="T86" s="313" t="n"/>
      <c r="U86" s="313" t="n"/>
      <c r="V86" s="313" t="n"/>
      <c r="W86" s="313" t="n"/>
      <c r="X86" s="313" t="n"/>
      <c r="Y86" s="313" t="n"/>
      <c r="Z86" s="313" t="n"/>
      <c r="AA86" s="313" t="n"/>
      <c r="AB86" s="313" t="n"/>
      <c r="AC86" s="313" t="n"/>
      <c r="AD86" s="313" t="n"/>
      <c r="AE86" s="313" t="n"/>
      <c r="AF86" s="313" t="n"/>
      <c r="AG86" s="313" t="n"/>
      <c r="AH86" s="313" t="n"/>
      <c r="AI86" s="313" t="n"/>
      <c r="AJ86" s="313" t="n"/>
      <c r="AK86" s="313" t="n"/>
      <c r="AL86" s="313" t="n"/>
      <c r="AM86" s="313" t="n"/>
      <c r="AN86" s="313" t="n"/>
      <c r="AO86" s="313" t="n"/>
      <c r="AP86" s="313" t="n"/>
      <c r="AQ86" s="313" t="n"/>
      <c r="AR86" s="313" t="n"/>
      <c r="AS86" s="313" t="n"/>
      <c r="AT86" s="313" t="n"/>
      <c r="AU86" s="313" t="n"/>
      <c r="AV86" s="313" t="n"/>
      <c r="AW86" s="313" t="n"/>
      <c r="AX86" s="313" t="n"/>
      <c r="AY86" s="313" t="n"/>
      <c r="AZ86" s="313" t="n"/>
      <c r="BA86" s="313" t="n"/>
      <c r="BB86" s="313" t="n"/>
      <c r="BC86" s="313" t="n"/>
      <c r="BD86" s="313" t="n"/>
      <c r="BE86" s="313" t="n"/>
      <c r="BF86" s="313" t="n"/>
      <c r="BG86" s="313" t="n"/>
      <c r="BH86" s="313" t="n"/>
      <c r="BI86" s="313" t="n"/>
      <c r="BJ86" s="313" t="n"/>
      <c r="BK86" s="313" t="n"/>
      <c r="BL86" s="313" t="n"/>
      <c r="BM86" s="313" t="n"/>
      <c r="BN86" s="313" t="n"/>
      <c r="BO86" s="313" t="n"/>
      <c r="BP86" s="313" t="n"/>
      <c r="BQ86" s="313" t="n"/>
      <c r="BR86" s="313" t="n"/>
      <c r="BS86" s="313" t="n"/>
      <c r="BT86" s="313" t="n"/>
      <c r="BU86" s="313" t="n"/>
      <c r="BV86" s="313" t="n"/>
      <c r="BW86" s="313" t="n"/>
      <c r="BX86" s="313" t="n"/>
      <c r="BY86" s="313" t="n"/>
      <c r="BZ86" s="313" t="n"/>
      <c r="CA86" s="313" t="n"/>
      <c r="CB86" s="313" t="n"/>
      <c r="CC86" s="313" t="n"/>
      <c r="CD86" s="313" t="n"/>
      <c r="CE86" s="313" t="n"/>
      <c r="CF86" s="313" t="n"/>
      <c r="CG86" s="313" t="n"/>
      <c r="CH86" s="313" t="n"/>
      <c r="CI86" s="313" t="n"/>
      <c r="CJ86" s="313" t="n"/>
      <c r="CK86" s="313" t="n"/>
      <c r="CL86" s="313" t="n"/>
      <c r="CM86" s="313" t="n"/>
      <c r="CN86" s="313" t="n"/>
      <c r="CO86" s="313" t="n"/>
      <c r="CP86" s="313" t="n"/>
      <c r="CQ86" s="313" t="n"/>
      <c r="CR86" s="313" t="n"/>
      <c r="CS86" s="313" t="n"/>
      <c r="CT86" s="313" t="n"/>
      <c r="CU86" s="313" t="n"/>
      <c r="CV86" s="313" t="n"/>
      <c r="CW86" s="313" t="n"/>
    </row>
    <row r="87">
      <c r="A87" s="291" t="n"/>
      <c r="B87" s="292" t="n"/>
      <c r="C87" s="292" t="n"/>
      <c r="E87" s="292" t="n"/>
      <c r="F87" s="292" t="n"/>
      <c r="G87" s="292" t="n"/>
      <c r="H87" s="292" t="n"/>
      <c r="I87" s="292" t="n"/>
      <c r="J87" s="442" t="n"/>
    </row>
    <row r="88">
      <c r="A88" s="291" t="n"/>
      <c r="B88" s="292" t="n"/>
      <c r="C88" s="292" t="n"/>
      <c r="E88" s="292" t="n"/>
      <c r="F88" s="292" t="n"/>
      <c r="G88" s="292" t="n"/>
      <c r="H88" s="292" t="n"/>
      <c r="I88" s="292" t="n"/>
      <c r="J88" s="442" t="n"/>
    </row>
    <row r="89">
      <c r="A89" s="291" t="n"/>
      <c r="B89" s="292" t="n"/>
      <c r="C89" s="292" t="n"/>
      <c r="E89" s="292" t="n"/>
      <c r="F89" s="292" t="n"/>
      <c r="G89" s="292" t="n"/>
      <c r="H89" s="292" t="n"/>
      <c r="I89" s="292" t="n"/>
      <c r="J89" s="442" t="n"/>
    </row>
    <row r="90">
      <c r="A90" s="291" t="n"/>
      <c r="B90" s="292" t="n"/>
      <c r="C90" s="292" t="n"/>
      <c r="E90" s="292" t="n"/>
      <c r="F90" s="292" t="n"/>
      <c r="G90" s="292" t="n"/>
      <c r="H90" s="292" t="n"/>
      <c r="I90" s="292" t="n"/>
      <c r="J90" s="442" t="n"/>
    </row>
    <row r="91">
      <c r="A91" s="291" t="n"/>
      <c r="B91" s="292" t="n"/>
      <c r="C91" s="292" t="n"/>
      <c r="E91" s="292" t="n"/>
      <c r="F91" s="292" t="n"/>
      <c r="G91" s="292" t="n"/>
      <c r="H91" s="292" t="n"/>
      <c r="I91" s="292" t="n"/>
      <c r="J91" s="442" t="n"/>
    </row>
    <row r="92">
      <c r="A92" s="291" t="n"/>
      <c r="B92" s="292" t="n"/>
      <c r="C92" s="292" t="n"/>
      <c r="E92" s="292" t="n"/>
      <c r="F92" s="292" t="n"/>
      <c r="G92" s="292" t="n"/>
      <c r="H92" s="292" t="n"/>
      <c r="I92" s="292" t="n"/>
      <c r="J92" s="442" t="n"/>
    </row>
    <row r="93">
      <c r="A93" s="291" t="n"/>
      <c r="B93" s="292" t="n"/>
      <c r="C93" s="292" t="n"/>
      <c r="E93" s="292" t="n"/>
      <c r="F93" s="292" t="n"/>
      <c r="G93" s="292" t="n"/>
      <c r="H93" s="292" t="n"/>
      <c r="I93" s="292" t="n"/>
      <c r="J93" s="442" t="n"/>
    </row>
    <row r="94">
      <c r="A94" s="291" t="n"/>
      <c r="B94" s="292" t="n"/>
      <c r="C94" s="292" t="n"/>
      <c r="E94" s="292" t="n"/>
      <c r="F94" s="292" t="n"/>
      <c r="G94" s="292" t="n"/>
      <c r="H94" s="292" t="n"/>
      <c r="I94" s="292" t="n"/>
      <c r="J94" s="442" t="n"/>
    </row>
    <row r="95" customFormat="1" s="292">
      <c r="A95" s="291" t="n"/>
      <c r="D95" s="313" t="n"/>
      <c r="E95" s="454" t="n"/>
      <c r="F95" s="454" t="n"/>
      <c r="G95" s="454" t="n"/>
      <c r="H95" s="454" t="n"/>
      <c r="I95" s="454" t="n"/>
      <c r="J95" s="442" t="n"/>
      <c r="K95" s="313" t="n"/>
      <c r="L95" s="313" t="n"/>
      <c r="M95" s="313" t="n"/>
      <c r="N95" s="313" t="n"/>
      <c r="O95" s="313" t="n"/>
      <c r="P95" s="313" t="n"/>
      <c r="Q95" s="313" t="n"/>
      <c r="R95" s="313" t="n"/>
      <c r="S95" s="313" t="n"/>
      <c r="T95" s="313" t="n"/>
      <c r="U95" s="313" t="n"/>
      <c r="V95" s="313" t="n"/>
      <c r="W95" s="313" t="n"/>
      <c r="X95" s="313" t="n"/>
      <c r="Y95" s="313" t="n"/>
      <c r="Z95" s="313" t="n"/>
      <c r="AA95" s="313" t="n"/>
      <c r="AB95" s="313" t="n"/>
      <c r="AC95" s="313" t="n"/>
      <c r="AD95" s="313" t="n"/>
      <c r="AE95" s="313" t="n"/>
      <c r="AF95" s="313" t="n"/>
      <c r="AG95" s="313" t="n"/>
      <c r="AH95" s="313" t="n"/>
      <c r="AI95" s="313" t="n"/>
      <c r="AJ95" s="313" t="n"/>
      <c r="AK95" s="313" t="n"/>
      <c r="AL95" s="313" t="n"/>
      <c r="AM95" s="313" t="n"/>
      <c r="AN95" s="313" t="n"/>
      <c r="AO95" s="313" t="n"/>
      <c r="AP95" s="313" t="n"/>
      <c r="AQ95" s="313" t="n"/>
      <c r="AR95" s="313" t="n"/>
      <c r="AS95" s="313" t="n"/>
      <c r="AT95" s="313" t="n"/>
      <c r="AU95" s="313" t="n"/>
      <c r="AV95" s="313" t="n"/>
      <c r="AW95" s="313" t="n"/>
      <c r="AX95" s="313" t="n"/>
      <c r="AY95" s="313" t="n"/>
      <c r="AZ95" s="313" t="n"/>
      <c r="BA95" s="313" t="n"/>
      <c r="BB95" s="313" t="n"/>
      <c r="BC95" s="313" t="n"/>
      <c r="BD95" s="313" t="n"/>
      <c r="BE95" s="313" t="n"/>
      <c r="BF95" s="313" t="n"/>
      <c r="BG95" s="313" t="n"/>
      <c r="BH95" s="313" t="n"/>
      <c r="BI95" s="313" t="n"/>
      <c r="BJ95" s="313" t="n"/>
      <c r="BK95" s="313" t="n"/>
      <c r="BL95" s="313" t="n"/>
      <c r="BM95" s="313" t="n"/>
      <c r="BN95" s="313" t="n"/>
      <c r="BO95" s="313" t="n"/>
      <c r="BP95" s="313" t="n"/>
      <c r="BQ95" s="313" t="n"/>
      <c r="BR95" s="313" t="n"/>
      <c r="BS95" s="313" t="n"/>
      <c r="BT95" s="313" t="n"/>
      <c r="BU95" s="313" t="n"/>
      <c r="BV95" s="313" t="n"/>
      <c r="BW95" s="313" t="n"/>
      <c r="BX95" s="313" t="n"/>
      <c r="BY95" s="313" t="n"/>
      <c r="BZ95" s="313" t="n"/>
      <c r="CA95" s="313" t="n"/>
      <c r="CB95" s="313" t="n"/>
      <c r="CC95" s="313" t="n"/>
      <c r="CD95" s="313" t="n"/>
      <c r="CE95" s="313" t="n"/>
      <c r="CF95" s="313" t="n"/>
      <c r="CG95" s="313" t="n"/>
      <c r="CH95" s="313" t="n"/>
      <c r="CI95" s="313" t="n"/>
      <c r="CJ95" s="313" t="n"/>
      <c r="CK95" s="313" t="n"/>
      <c r="CL95" s="313" t="n"/>
      <c r="CM95" s="313" t="n"/>
      <c r="CN95" s="313" t="n"/>
      <c r="CO95" s="313" t="n"/>
      <c r="CP95" s="313" t="n"/>
      <c r="CQ95" s="313" t="n"/>
      <c r="CR95" s="313" t="n"/>
      <c r="CS95" s="313" t="n"/>
      <c r="CT95" s="313" t="n"/>
      <c r="CU95" s="313" t="n"/>
      <c r="CV95" s="313" t="n"/>
      <c r="CW95" s="313" t="n"/>
    </row>
    <row r="96" customFormat="1" s="292">
      <c r="A96" s="291" t="n"/>
      <c r="D96" s="313" t="n"/>
      <c r="E96" s="454" t="n"/>
      <c r="F96" s="454" t="n"/>
      <c r="G96" s="454" t="n"/>
      <c r="H96" s="454" t="n"/>
      <c r="I96" s="454" t="n"/>
      <c r="J96" s="442" t="n"/>
      <c r="K96" s="313" t="n"/>
      <c r="L96" s="313" t="n"/>
      <c r="M96" s="313" t="n"/>
      <c r="N96" s="313" t="n"/>
      <c r="O96" s="313" t="n"/>
      <c r="P96" s="313" t="n"/>
      <c r="Q96" s="313" t="n"/>
      <c r="R96" s="313" t="n"/>
      <c r="S96" s="313" t="n"/>
      <c r="T96" s="313" t="n"/>
      <c r="U96" s="313" t="n"/>
      <c r="V96" s="313" t="n"/>
      <c r="W96" s="313" t="n"/>
      <c r="X96" s="313" t="n"/>
      <c r="Y96" s="313" t="n"/>
      <c r="Z96" s="313" t="n"/>
      <c r="AA96" s="313" t="n"/>
      <c r="AB96" s="313" t="n"/>
      <c r="AC96" s="313" t="n"/>
      <c r="AD96" s="313" t="n"/>
      <c r="AE96" s="313" t="n"/>
      <c r="AF96" s="313" t="n"/>
      <c r="AG96" s="313" t="n"/>
      <c r="AH96" s="313" t="n"/>
      <c r="AI96" s="313" t="n"/>
      <c r="AJ96" s="313" t="n"/>
      <c r="AK96" s="313" t="n"/>
      <c r="AL96" s="313" t="n"/>
      <c r="AM96" s="313" t="n"/>
      <c r="AN96" s="313" t="n"/>
      <c r="AO96" s="313" t="n"/>
      <c r="AP96" s="313" t="n"/>
      <c r="AQ96" s="313" t="n"/>
      <c r="AR96" s="313" t="n"/>
      <c r="AS96" s="313" t="n"/>
      <c r="AT96" s="313" t="n"/>
      <c r="AU96" s="313" t="n"/>
      <c r="AV96" s="313" t="n"/>
      <c r="AW96" s="313" t="n"/>
      <c r="AX96" s="313" t="n"/>
      <c r="AY96" s="313" t="n"/>
      <c r="AZ96" s="313" t="n"/>
      <c r="BA96" s="313" t="n"/>
      <c r="BB96" s="313" t="n"/>
      <c r="BC96" s="313" t="n"/>
      <c r="BD96" s="313" t="n"/>
      <c r="BE96" s="313" t="n"/>
      <c r="BF96" s="313" t="n"/>
      <c r="BG96" s="313" t="n"/>
      <c r="BH96" s="313" t="n"/>
      <c r="BI96" s="313" t="n"/>
      <c r="BJ96" s="313" t="n"/>
      <c r="BK96" s="313" t="n"/>
      <c r="BL96" s="313" t="n"/>
      <c r="BM96" s="313" t="n"/>
      <c r="BN96" s="313" t="n"/>
      <c r="BO96" s="313" t="n"/>
      <c r="BP96" s="313" t="n"/>
      <c r="BQ96" s="313" t="n"/>
      <c r="BR96" s="313" t="n"/>
      <c r="BS96" s="313" t="n"/>
      <c r="BT96" s="313" t="n"/>
      <c r="BU96" s="313" t="n"/>
      <c r="BV96" s="313" t="n"/>
      <c r="BW96" s="313" t="n"/>
      <c r="BX96" s="313" t="n"/>
      <c r="BY96" s="313" t="n"/>
      <c r="BZ96" s="313" t="n"/>
      <c r="CA96" s="313" t="n"/>
      <c r="CB96" s="313" t="n"/>
      <c r="CC96" s="313" t="n"/>
      <c r="CD96" s="313" t="n"/>
      <c r="CE96" s="313" t="n"/>
      <c r="CF96" s="313" t="n"/>
      <c r="CG96" s="313" t="n"/>
      <c r="CH96" s="313" t="n"/>
      <c r="CI96" s="313" t="n"/>
      <c r="CJ96" s="313" t="n"/>
      <c r="CK96" s="313" t="n"/>
      <c r="CL96" s="313" t="n"/>
      <c r="CM96" s="313" t="n"/>
      <c r="CN96" s="313" t="n"/>
      <c r="CO96" s="313" t="n"/>
      <c r="CP96" s="313" t="n"/>
      <c r="CQ96" s="313" t="n"/>
      <c r="CR96" s="313" t="n"/>
      <c r="CS96" s="313" t="n"/>
      <c r="CT96" s="313" t="n"/>
      <c r="CU96" s="313" t="n"/>
      <c r="CV96" s="313" t="n"/>
      <c r="CW96" s="313" t="n"/>
    </row>
    <row r="97">
      <c r="A97" s="291" t="n"/>
      <c r="B97" s="292" t="n"/>
      <c r="C97" s="292" t="n"/>
      <c r="E97" s="292" t="n"/>
      <c r="F97" s="292" t="n"/>
      <c r="G97" s="292" t="n"/>
      <c r="H97" s="292" t="n"/>
      <c r="I97" s="292" t="n"/>
      <c r="J97" s="442" t="n"/>
    </row>
    <row r="98">
      <c r="A98" s="291" t="n"/>
      <c r="B98" s="292" t="n"/>
      <c r="C98" s="292" t="n"/>
      <c r="E98" s="292" t="n"/>
      <c r="F98" s="292" t="n"/>
      <c r="G98" s="292" t="n"/>
      <c r="H98" s="292" t="n"/>
      <c r="I98" s="292" t="n"/>
      <c r="J98" s="442" t="n"/>
    </row>
    <row r="99">
      <c r="A99" s="291" t="n"/>
      <c r="B99" s="292" t="n"/>
      <c r="C99" s="292" t="n"/>
      <c r="E99" s="292" t="n"/>
      <c r="F99" s="292" t="n"/>
      <c r="G99" s="292" t="n"/>
      <c r="H99" s="292" t="n"/>
      <c r="I99" s="292" t="n"/>
      <c r="J99" s="442" t="n"/>
    </row>
    <row r="100">
      <c r="A100" s="291" t="n"/>
      <c r="B100" s="292" t="n"/>
      <c r="C100" s="292" t="n"/>
      <c r="E100" s="292" t="n"/>
      <c r="F100" s="292" t="n"/>
      <c r="G100" s="292" t="n"/>
      <c r="H100" s="292" t="n"/>
      <c r="I100" s="292" t="n"/>
      <c r="J100" s="442" t="n"/>
    </row>
    <row r="101">
      <c r="A101" s="291" t="n"/>
      <c r="B101" s="292" t="n"/>
      <c r="C101" s="292" t="n"/>
      <c r="E101" s="292" t="n"/>
      <c r="F101" s="292" t="n"/>
      <c r="G101" s="292" t="n"/>
      <c r="H101" s="292" t="n"/>
      <c r="I101" s="292" t="n"/>
      <c r="J101" s="442" t="n"/>
    </row>
    <row r="102">
      <c r="A102" s="291" t="n"/>
      <c r="B102" s="292" t="n"/>
      <c r="C102" s="292" t="n"/>
      <c r="E102" s="292" t="n"/>
      <c r="F102" s="292" t="n"/>
      <c r="G102" s="292" t="n"/>
      <c r="H102" s="292" t="n"/>
      <c r="I102" s="292" t="n"/>
      <c r="J102" s="442" t="n"/>
    </row>
    <row r="103">
      <c r="A103" s="291" t="n"/>
      <c r="B103" s="292" t="n"/>
      <c r="C103" s="292" t="n"/>
      <c r="E103" s="292" t="n"/>
      <c r="F103" s="292" t="n"/>
      <c r="G103" s="292" t="n"/>
      <c r="H103" s="292" t="n"/>
      <c r="I103" s="292" t="n"/>
      <c r="J103" s="442" t="n"/>
    </row>
    <row r="104">
      <c r="A104" s="291" t="n"/>
      <c r="B104" s="292" t="n"/>
      <c r="C104" s="292" t="n"/>
      <c r="E104" s="292" t="n"/>
      <c r="F104" s="292" t="n"/>
      <c r="G104" s="292" t="n"/>
      <c r="H104" s="292" t="n"/>
      <c r="I104" s="292" t="n"/>
      <c r="J104" s="442" t="n"/>
    </row>
    <row r="105" customFormat="1" s="292">
      <c r="A105" s="291" t="n"/>
      <c r="D105" s="313" t="n"/>
      <c r="E105" s="454" t="n"/>
      <c r="F105" s="454" t="n"/>
      <c r="G105" s="454" t="n"/>
      <c r="H105" s="454" t="n"/>
      <c r="I105" s="454" t="n"/>
      <c r="J105" s="442" t="n"/>
      <c r="K105" s="313" t="n"/>
      <c r="L105" s="313" t="n"/>
      <c r="M105" s="313" t="n"/>
      <c r="N105" s="313" t="n"/>
      <c r="O105" s="313" t="n"/>
      <c r="P105" s="313" t="n"/>
      <c r="Q105" s="313" t="n"/>
      <c r="R105" s="313" t="n"/>
      <c r="S105" s="313" t="n"/>
      <c r="T105" s="313" t="n"/>
      <c r="U105" s="313" t="n"/>
      <c r="V105" s="313" t="n"/>
      <c r="W105" s="313" t="n"/>
      <c r="X105" s="313" t="n"/>
      <c r="Y105" s="313" t="n"/>
      <c r="Z105" s="313" t="n"/>
      <c r="AA105" s="313" t="n"/>
      <c r="AB105" s="313" t="n"/>
      <c r="AC105" s="313" t="n"/>
      <c r="AD105" s="313" t="n"/>
      <c r="AE105" s="313" t="n"/>
      <c r="AF105" s="313" t="n"/>
      <c r="AG105" s="313" t="n"/>
      <c r="AH105" s="313" t="n"/>
      <c r="AI105" s="313" t="n"/>
      <c r="AJ105" s="313" t="n"/>
      <c r="AK105" s="313" t="n"/>
      <c r="AL105" s="313" t="n"/>
      <c r="AM105" s="313" t="n"/>
      <c r="AN105" s="313" t="n"/>
      <c r="AO105" s="313" t="n"/>
      <c r="AP105" s="313" t="n"/>
      <c r="AQ105" s="313" t="n"/>
      <c r="AR105" s="313" t="n"/>
      <c r="AS105" s="313" t="n"/>
      <c r="AT105" s="313" t="n"/>
      <c r="AU105" s="313" t="n"/>
      <c r="AV105" s="313" t="n"/>
      <c r="AW105" s="313" t="n"/>
      <c r="AX105" s="313" t="n"/>
      <c r="AY105" s="313" t="n"/>
      <c r="AZ105" s="313" t="n"/>
      <c r="BA105" s="313" t="n"/>
      <c r="BB105" s="313" t="n"/>
      <c r="BC105" s="313" t="n"/>
      <c r="BD105" s="313" t="n"/>
      <c r="BE105" s="313" t="n"/>
      <c r="BF105" s="313" t="n"/>
      <c r="BG105" s="313" t="n"/>
      <c r="BH105" s="313" t="n"/>
      <c r="BI105" s="313" t="n"/>
      <c r="BJ105" s="313" t="n"/>
      <c r="BK105" s="313" t="n"/>
      <c r="BL105" s="313" t="n"/>
      <c r="BM105" s="313" t="n"/>
      <c r="BN105" s="313" t="n"/>
      <c r="BO105" s="313" t="n"/>
      <c r="BP105" s="313" t="n"/>
      <c r="BQ105" s="313" t="n"/>
      <c r="BR105" s="313" t="n"/>
      <c r="BS105" s="313" t="n"/>
      <c r="BT105" s="313" t="n"/>
      <c r="BU105" s="313" t="n"/>
      <c r="BV105" s="313" t="n"/>
      <c r="BW105" s="313" t="n"/>
      <c r="BX105" s="313" t="n"/>
      <c r="BY105" s="313" t="n"/>
      <c r="BZ105" s="313" t="n"/>
      <c r="CA105" s="313" t="n"/>
      <c r="CB105" s="313" t="n"/>
      <c r="CC105" s="313" t="n"/>
      <c r="CD105" s="313" t="n"/>
      <c r="CE105" s="313" t="n"/>
      <c r="CF105" s="313" t="n"/>
      <c r="CG105" s="313" t="n"/>
      <c r="CH105" s="313" t="n"/>
      <c r="CI105" s="313" t="n"/>
      <c r="CJ105" s="313" t="n"/>
      <c r="CK105" s="313" t="n"/>
      <c r="CL105" s="313" t="n"/>
      <c r="CM105" s="313" t="n"/>
      <c r="CN105" s="313" t="n"/>
      <c r="CO105" s="313" t="n"/>
      <c r="CP105" s="313" t="n"/>
      <c r="CQ105" s="313" t="n"/>
      <c r="CR105" s="313" t="n"/>
      <c r="CS105" s="313" t="n"/>
      <c r="CT105" s="313" t="n"/>
      <c r="CU105" s="313" t="n"/>
      <c r="CV105" s="313" t="n"/>
      <c r="CW105" s="313" t="n"/>
    </row>
    <row r="106" customFormat="1" s="292">
      <c r="A106" s="291" t="n"/>
      <c r="D106" s="313" t="n"/>
      <c r="E106" s="454" t="n"/>
      <c r="F106" s="454" t="n"/>
      <c r="G106" s="454" t="n"/>
      <c r="H106" s="454" t="n"/>
      <c r="I106" s="454" t="n"/>
      <c r="J106" s="442" t="n"/>
      <c r="K106" s="313" t="n"/>
      <c r="L106" s="313" t="n"/>
      <c r="M106" s="313" t="n"/>
      <c r="N106" s="313" t="n"/>
      <c r="O106" s="313" t="n"/>
      <c r="P106" s="313" t="n"/>
      <c r="Q106" s="313" t="n"/>
      <c r="R106" s="313" t="n"/>
      <c r="S106" s="313" t="n"/>
      <c r="T106" s="313" t="n"/>
      <c r="U106" s="313" t="n"/>
      <c r="V106" s="313" t="n"/>
      <c r="W106" s="313" t="n"/>
      <c r="X106" s="313" t="n"/>
      <c r="Y106" s="313" t="n"/>
      <c r="Z106" s="313" t="n"/>
      <c r="AA106" s="313" t="n"/>
      <c r="AB106" s="313" t="n"/>
      <c r="AC106" s="313" t="n"/>
      <c r="AD106" s="313" t="n"/>
      <c r="AE106" s="313" t="n"/>
      <c r="AF106" s="313" t="n"/>
      <c r="AG106" s="313" t="n"/>
      <c r="AH106" s="313" t="n"/>
      <c r="AI106" s="313" t="n"/>
      <c r="AJ106" s="313" t="n"/>
      <c r="AK106" s="313" t="n"/>
      <c r="AL106" s="313" t="n"/>
      <c r="AM106" s="313" t="n"/>
      <c r="AN106" s="313" t="n"/>
      <c r="AO106" s="313" t="n"/>
      <c r="AP106" s="313" t="n"/>
      <c r="AQ106" s="313" t="n"/>
      <c r="AR106" s="313" t="n"/>
      <c r="AS106" s="313" t="n"/>
      <c r="AT106" s="313" t="n"/>
      <c r="AU106" s="313" t="n"/>
      <c r="AV106" s="313" t="n"/>
      <c r="AW106" s="313" t="n"/>
      <c r="AX106" s="313" t="n"/>
      <c r="AY106" s="313" t="n"/>
      <c r="AZ106" s="313" t="n"/>
      <c r="BA106" s="313" t="n"/>
      <c r="BB106" s="313" t="n"/>
      <c r="BC106" s="313" t="n"/>
      <c r="BD106" s="313" t="n"/>
      <c r="BE106" s="313" t="n"/>
      <c r="BF106" s="313" t="n"/>
      <c r="BG106" s="313" t="n"/>
      <c r="BH106" s="313" t="n"/>
      <c r="BI106" s="313" t="n"/>
      <c r="BJ106" s="313" t="n"/>
      <c r="BK106" s="313" t="n"/>
      <c r="BL106" s="313" t="n"/>
      <c r="BM106" s="313" t="n"/>
      <c r="BN106" s="313" t="n"/>
      <c r="BO106" s="313" t="n"/>
      <c r="BP106" s="313" t="n"/>
      <c r="BQ106" s="313" t="n"/>
      <c r="BR106" s="313" t="n"/>
      <c r="BS106" s="313" t="n"/>
      <c r="BT106" s="313" t="n"/>
      <c r="BU106" s="313" t="n"/>
      <c r="BV106" s="313" t="n"/>
      <c r="BW106" s="313" t="n"/>
      <c r="BX106" s="313" t="n"/>
      <c r="BY106" s="313" t="n"/>
      <c r="BZ106" s="313" t="n"/>
      <c r="CA106" s="313" t="n"/>
      <c r="CB106" s="313" t="n"/>
      <c r="CC106" s="313" t="n"/>
      <c r="CD106" s="313" t="n"/>
      <c r="CE106" s="313" t="n"/>
      <c r="CF106" s="313" t="n"/>
      <c r="CG106" s="313" t="n"/>
      <c r="CH106" s="313" t="n"/>
      <c r="CI106" s="313" t="n"/>
      <c r="CJ106" s="313" t="n"/>
      <c r="CK106" s="313" t="n"/>
      <c r="CL106" s="313" t="n"/>
      <c r="CM106" s="313" t="n"/>
      <c r="CN106" s="313" t="n"/>
      <c r="CO106" s="313" t="n"/>
      <c r="CP106" s="313" t="n"/>
      <c r="CQ106" s="313" t="n"/>
      <c r="CR106" s="313" t="n"/>
      <c r="CS106" s="313" t="n"/>
      <c r="CT106" s="313" t="n"/>
      <c r="CU106" s="313" t="n"/>
      <c r="CV106" s="313" t="n"/>
      <c r="CW106" s="313" t="n"/>
    </row>
    <row r="107">
      <c r="A107" s="291" t="n"/>
      <c r="B107" s="292" t="n"/>
      <c r="C107" s="292" t="n"/>
      <c r="E107" s="292" t="n"/>
      <c r="F107" s="292" t="n"/>
      <c r="G107" s="292" t="n"/>
      <c r="H107" s="292" t="n"/>
      <c r="I107" s="292" t="n"/>
      <c r="J107" s="442" t="n"/>
    </row>
    <row r="108">
      <c r="A108" s="291" t="n"/>
      <c r="B108" s="292" t="n"/>
      <c r="C108" s="292" t="n"/>
      <c r="E108" s="292" t="n"/>
      <c r="F108" s="292" t="n"/>
      <c r="G108" s="292" t="n"/>
      <c r="H108" s="292" t="n"/>
      <c r="I108" s="292" t="n"/>
      <c r="J108" s="442" t="n"/>
    </row>
    <row r="109">
      <c r="A109" s="291" t="n"/>
      <c r="B109" s="292" t="n"/>
      <c r="C109" s="292" t="n"/>
      <c r="E109" s="292" t="n"/>
      <c r="F109" s="292" t="n"/>
      <c r="G109" s="292" t="n"/>
      <c r="H109" s="292" t="n"/>
      <c r="I109" s="292" t="n"/>
      <c r="J109" s="442" t="n"/>
    </row>
    <row r="110">
      <c r="A110" s="291" t="n"/>
      <c r="B110" s="292" t="n"/>
      <c r="C110" s="292" t="n"/>
      <c r="E110" s="292" t="n"/>
      <c r="F110" s="292" t="n"/>
      <c r="G110" s="292" t="n"/>
      <c r="H110" s="292" t="n"/>
      <c r="I110" s="292" t="n"/>
      <c r="J110" s="442" t="n"/>
    </row>
    <row r="111">
      <c r="A111" s="291" t="n"/>
      <c r="B111" s="292" t="n"/>
      <c r="C111" s="292" t="n"/>
      <c r="E111" s="292" t="n"/>
      <c r="F111" s="292" t="n"/>
      <c r="G111" s="292" t="n"/>
      <c r="H111" s="292" t="n"/>
      <c r="I111" s="292" t="n"/>
      <c r="J111" s="442" t="n"/>
    </row>
    <row r="112">
      <c r="A112" s="291" t="n"/>
      <c r="B112" s="292" t="n"/>
      <c r="C112" s="292" t="n"/>
      <c r="E112" s="292" t="n"/>
      <c r="F112" s="292" t="n"/>
      <c r="G112" s="292" t="n"/>
      <c r="H112" s="292" t="n"/>
      <c r="I112" s="292" t="n"/>
      <c r="J112" s="442" t="n"/>
    </row>
    <row r="113">
      <c r="A113" s="291" t="n"/>
      <c r="B113" s="292" t="n"/>
      <c r="C113" s="292" t="n"/>
      <c r="E113" s="292" t="n"/>
      <c r="F113" s="292" t="n"/>
      <c r="G113" s="292" t="n"/>
      <c r="H113" s="292" t="n"/>
      <c r="I113" s="292" t="n"/>
      <c r="J113" s="442" t="n"/>
    </row>
    <row r="114">
      <c r="A114" s="291" t="n"/>
      <c r="B114" s="292" t="n"/>
      <c r="C114" s="292" t="n"/>
      <c r="E114" s="292" t="n"/>
      <c r="F114" s="292" t="n"/>
      <c r="G114" s="292" t="n"/>
      <c r="H114" s="292" t="n"/>
      <c r="I114" s="292" t="n"/>
      <c r="J114" s="442" t="n"/>
    </row>
    <row r="115" customFormat="1" s="292">
      <c r="A115" s="291" t="n"/>
      <c r="D115" s="313" t="n"/>
      <c r="E115" s="454" t="n"/>
      <c r="F115" s="454" t="n"/>
      <c r="G115" s="454" t="n"/>
      <c r="H115" s="454" t="n"/>
      <c r="I115" s="454" t="n"/>
      <c r="J115" s="442" t="n"/>
      <c r="K115" s="313" t="n"/>
      <c r="L115" s="313" t="n"/>
      <c r="M115" s="313" t="n"/>
      <c r="N115" s="313" t="n"/>
      <c r="O115" s="313" t="n"/>
      <c r="P115" s="313" t="n"/>
      <c r="Q115" s="313" t="n"/>
      <c r="R115" s="313" t="n"/>
      <c r="S115" s="313" t="n"/>
      <c r="T115" s="313" t="n"/>
      <c r="U115" s="313" t="n"/>
      <c r="V115" s="313" t="n"/>
      <c r="W115" s="313" t="n"/>
      <c r="X115" s="313" t="n"/>
      <c r="Y115" s="313" t="n"/>
      <c r="Z115" s="313" t="n"/>
      <c r="AA115" s="313" t="n"/>
      <c r="AB115" s="313" t="n"/>
      <c r="AC115" s="313" t="n"/>
      <c r="AD115" s="313" t="n"/>
      <c r="AE115" s="313" t="n"/>
      <c r="AF115" s="313" t="n"/>
      <c r="AG115" s="313" t="n"/>
      <c r="AH115" s="313" t="n"/>
      <c r="AI115" s="313" t="n"/>
      <c r="AJ115" s="313" t="n"/>
      <c r="AK115" s="313" t="n"/>
      <c r="AL115" s="313" t="n"/>
      <c r="AM115" s="313" t="n"/>
      <c r="AN115" s="313" t="n"/>
      <c r="AO115" s="313" t="n"/>
      <c r="AP115" s="313" t="n"/>
      <c r="AQ115" s="313" t="n"/>
      <c r="AR115" s="313" t="n"/>
      <c r="AS115" s="313" t="n"/>
      <c r="AT115" s="313" t="n"/>
      <c r="AU115" s="313" t="n"/>
      <c r="AV115" s="313" t="n"/>
      <c r="AW115" s="313" t="n"/>
      <c r="AX115" s="313" t="n"/>
      <c r="AY115" s="313" t="n"/>
      <c r="AZ115" s="313" t="n"/>
      <c r="BA115" s="313" t="n"/>
      <c r="BB115" s="313" t="n"/>
      <c r="BC115" s="313" t="n"/>
      <c r="BD115" s="313" t="n"/>
      <c r="BE115" s="313" t="n"/>
      <c r="BF115" s="313" t="n"/>
      <c r="BG115" s="313" t="n"/>
      <c r="BH115" s="313" t="n"/>
      <c r="BI115" s="313" t="n"/>
      <c r="BJ115" s="313" t="n"/>
      <c r="BK115" s="313" t="n"/>
      <c r="BL115" s="313" t="n"/>
      <c r="BM115" s="313" t="n"/>
      <c r="BN115" s="313" t="n"/>
      <c r="BO115" s="313" t="n"/>
      <c r="BP115" s="313" t="n"/>
      <c r="BQ115" s="313" t="n"/>
      <c r="BR115" s="313" t="n"/>
      <c r="BS115" s="313" t="n"/>
      <c r="BT115" s="313" t="n"/>
      <c r="BU115" s="313" t="n"/>
      <c r="BV115" s="313" t="n"/>
      <c r="BW115" s="313" t="n"/>
      <c r="BX115" s="313" t="n"/>
      <c r="BY115" s="313" t="n"/>
      <c r="BZ115" s="313" t="n"/>
      <c r="CA115" s="313" t="n"/>
      <c r="CB115" s="313" t="n"/>
      <c r="CC115" s="313" t="n"/>
      <c r="CD115" s="313" t="n"/>
      <c r="CE115" s="313" t="n"/>
      <c r="CF115" s="313" t="n"/>
      <c r="CG115" s="313" t="n"/>
      <c r="CH115" s="313" t="n"/>
      <c r="CI115" s="313" t="n"/>
      <c r="CJ115" s="313" t="n"/>
      <c r="CK115" s="313" t="n"/>
      <c r="CL115" s="313" t="n"/>
      <c r="CM115" s="313" t="n"/>
      <c r="CN115" s="313" t="n"/>
      <c r="CO115" s="313" t="n"/>
      <c r="CP115" s="313" t="n"/>
      <c r="CQ115" s="313" t="n"/>
      <c r="CR115" s="313" t="n"/>
      <c r="CS115" s="313" t="n"/>
      <c r="CT115" s="313" t="n"/>
      <c r="CU115" s="313" t="n"/>
      <c r="CV115" s="313" t="n"/>
      <c r="CW115" s="313" t="n"/>
    </row>
    <row r="116" customFormat="1" s="292">
      <c r="A116" s="291" t="n"/>
      <c r="D116" s="313" t="n"/>
      <c r="E116" s="454" t="n"/>
      <c r="F116" s="454" t="n"/>
      <c r="G116" s="454" t="n"/>
      <c r="H116" s="454" t="n"/>
      <c r="I116" s="454" t="n"/>
      <c r="J116" s="442" t="n"/>
      <c r="K116" s="313" t="n"/>
      <c r="L116" s="313" t="n"/>
      <c r="M116" s="313" t="n"/>
      <c r="N116" s="313" t="n"/>
      <c r="O116" s="313" t="n"/>
      <c r="P116" s="313" t="n"/>
      <c r="Q116" s="313" t="n"/>
      <c r="R116" s="313" t="n"/>
      <c r="S116" s="313" t="n"/>
      <c r="T116" s="313" t="n"/>
      <c r="U116" s="313" t="n"/>
      <c r="V116" s="313" t="n"/>
      <c r="W116" s="313" t="n"/>
      <c r="X116" s="313" t="n"/>
      <c r="Y116" s="313" t="n"/>
      <c r="Z116" s="313" t="n"/>
      <c r="AA116" s="313" t="n"/>
      <c r="AB116" s="313" t="n"/>
      <c r="AC116" s="313" t="n"/>
      <c r="AD116" s="313" t="n"/>
      <c r="AE116" s="313" t="n"/>
      <c r="AF116" s="313" t="n"/>
      <c r="AG116" s="313" t="n"/>
      <c r="AH116" s="313" t="n"/>
      <c r="AI116" s="313" t="n"/>
      <c r="AJ116" s="313" t="n"/>
      <c r="AK116" s="313" t="n"/>
      <c r="AL116" s="313" t="n"/>
      <c r="AM116" s="313" t="n"/>
      <c r="AN116" s="313" t="n"/>
      <c r="AO116" s="313" t="n"/>
      <c r="AP116" s="313" t="n"/>
      <c r="AQ116" s="313" t="n"/>
      <c r="AR116" s="313" t="n"/>
      <c r="AS116" s="313" t="n"/>
      <c r="AT116" s="313" t="n"/>
      <c r="AU116" s="313" t="n"/>
      <c r="AV116" s="313" t="n"/>
      <c r="AW116" s="313" t="n"/>
      <c r="AX116" s="313" t="n"/>
      <c r="AY116" s="313" t="n"/>
      <c r="AZ116" s="313" t="n"/>
      <c r="BA116" s="313" t="n"/>
      <c r="BB116" s="313" t="n"/>
      <c r="BC116" s="313" t="n"/>
      <c r="BD116" s="313" t="n"/>
      <c r="BE116" s="313" t="n"/>
      <c r="BF116" s="313" t="n"/>
      <c r="BG116" s="313" t="n"/>
      <c r="BH116" s="313" t="n"/>
      <c r="BI116" s="313" t="n"/>
      <c r="BJ116" s="313" t="n"/>
      <c r="BK116" s="313" t="n"/>
      <c r="BL116" s="313" t="n"/>
      <c r="BM116" s="313" t="n"/>
      <c r="BN116" s="313" t="n"/>
      <c r="BO116" s="313" t="n"/>
      <c r="BP116" s="313" t="n"/>
      <c r="BQ116" s="313" t="n"/>
      <c r="BR116" s="313" t="n"/>
      <c r="BS116" s="313" t="n"/>
      <c r="BT116" s="313" t="n"/>
      <c r="BU116" s="313" t="n"/>
      <c r="BV116" s="313" t="n"/>
      <c r="BW116" s="313" t="n"/>
      <c r="BX116" s="313" t="n"/>
      <c r="BY116" s="313" t="n"/>
      <c r="BZ116" s="313" t="n"/>
      <c r="CA116" s="313" t="n"/>
      <c r="CB116" s="313" t="n"/>
      <c r="CC116" s="313" t="n"/>
      <c r="CD116" s="313" t="n"/>
      <c r="CE116" s="313" t="n"/>
      <c r="CF116" s="313" t="n"/>
      <c r="CG116" s="313" t="n"/>
      <c r="CH116" s="313" t="n"/>
      <c r="CI116" s="313" t="n"/>
      <c r="CJ116" s="313" t="n"/>
      <c r="CK116" s="313" t="n"/>
      <c r="CL116" s="313" t="n"/>
      <c r="CM116" s="313" t="n"/>
      <c r="CN116" s="313" t="n"/>
      <c r="CO116" s="313" t="n"/>
      <c r="CP116" s="313" t="n"/>
      <c r="CQ116" s="313" t="n"/>
      <c r="CR116" s="313" t="n"/>
      <c r="CS116" s="313" t="n"/>
      <c r="CT116" s="313" t="n"/>
      <c r="CU116" s="313" t="n"/>
      <c r="CV116" s="313" t="n"/>
      <c r="CW116" s="313" t="n"/>
    </row>
    <row r="117">
      <c r="A117" s="291" t="n"/>
      <c r="B117" s="292" t="n"/>
      <c r="C117" s="292" t="n"/>
      <c r="E117" s="292" t="n"/>
      <c r="F117" s="292" t="n"/>
      <c r="G117" s="292" t="n"/>
      <c r="H117" s="292" t="n"/>
      <c r="I117" s="292" t="n"/>
      <c r="J117" s="442" t="n"/>
    </row>
    <row r="118">
      <c r="A118" s="291" t="n"/>
      <c r="B118" s="292" t="n"/>
      <c r="C118" s="292" t="n"/>
      <c r="E118" s="292" t="n"/>
      <c r="F118" s="292" t="n"/>
      <c r="G118" s="292" t="n"/>
      <c r="H118" s="292" t="n"/>
      <c r="I118" s="292" t="n"/>
      <c r="J118" s="442" t="n"/>
    </row>
    <row r="119">
      <c r="A119" s="291" t="n"/>
      <c r="B119" s="292" t="n"/>
      <c r="C119" s="292" t="n"/>
      <c r="E119" s="292" t="n"/>
      <c r="F119" s="292" t="n"/>
      <c r="G119" s="292" t="n"/>
      <c r="H119" s="292" t="n"/>
      <c r="I119" s="292" t="n"/>
      <c r="J119" s="442" t="n"/>
    </row>
    <row r="120">
      <c r="A120" s="291" t="n"/>
      <c r="B120" s="292" t="n"/>
      <c r="C120" s="292" t="n"/>
      <c r="E120" s="292" t="n"/>
      <c r="F120" s="292" t="n"/>
      <c r="G120" s="292" t="n"/>
      <c r="H120" s="292" t="n"/>
      <c r="I120" s="292" t="n"/>
      <c r="J120" s="442" t="n"/>
    </row>
    <row r="121">
      <c r="A121" s="291" t="n"/>
      <c r="B121" s="292" t="n"/>
      <c r="C121" s="292" t="n"/>
      <c r="E121" s="292" t="n"/>
      <c r="F121" s="292" t="n"/>
      <c r="G121" s="292" t="n"/>
      <c r="H121" s="292" t="n"/>
      <c r="I121" s="292" t="n"/>
      <c r="J121" s="442" t="n"/>
    </row>
    <row r="122">
      <c r="A122" s="291" t="n"/>
      <c r="B122" s="292" t="n"/>
      <c r="C122" s="292" t="n"/>
      <c r="E122" s="292" t="n"/>
      <c r="F122" s="292" t="n"/>
      <c r="G122" s="292" t="n"/>
      <c r="H122" s="292" t="n"/>
      <c r="I122" s="292" t="n"/>
      <c r="J122" s="442" t="n"/>
    </row>
    <row r="123">
      <c r="A123" s="291" t="n"/>
      <c r="B123" s="292" t="n"/>
      <c r="C123" s="292" t="n"/>
      <c r="E123" s="292" t="n"/>
      <c r="F123" s="292" t="n"/>
      <c r="G123" s="292" t="n"/>
      <c r="H123" s="292" t="n"/>
      <c r="I123" s="292" t="n"/>
      <c r="J123" s="442" t="n"/>
    </row>
    <row r="124">
      <c r="A124" s="291" t="n"/>
      <c r="B124" s="292" t="n"/>
      <c r="C124" s="292" t="n"/>
      <c r="E124" s="292" t="n"/>
      <c r="F124" s="292" t="n"/>
      <c r="G124" s="292" t="n"/>
      <c r="H124" s="292" t="n"/>
      <c r="I124" s="292" t="n"/>
      <c r="J124" s="442" t="n"/>
    </row>
    <row r="125" customFormat="1" s="292">
      <c r="A125" s="291" t="n"/>
      <c r="D125" s="313" t="n"/>
      <c r="E125" s="454" t="n"/>
      <c r="F125" s="454" t="n"/>
      <c r="G125" s="454" t="n"/>
      <c r="H125" s="454" t="n"/>
      <c r="I125" s="454" t="n"/>
      <c r="J125" s="442" t="n"/>
      <c r="K125" s="313" t="n"/>
      <c r="L125" s="313" t="n"/>
      <c r="M125" s="313" t="n"/>
      <c r="N125" s="313" t="n"/>
      <c r="O125" s="313" t="n"/>
      <c r="P125" s="313" t="n"/>
      <c r="Q125" s="313" t="n"/>
      <c r="R125" s="313" t="n"/>
      <c r="S125" s="313" t="n"/>
      <c r="T125" s="313" t="n"/>
      <c r="U125" s="313" t="n"/>
      <c r="V125" s="313" t="n"/>
      <c r="W125" s="313" t="n"/>
      <c r="X125" s="313" t="n"/>
      <c r="Y125" s="313" t="n"/>
      <c r="Z125" s="313" t="n"/>
      <c r="AA125" s="313" t="n"/>
      <c r="AB125" s="313" t="n"/>
      <c r="AC125" s="313" t="n"/>
      <c r="AD125" s="313" t="n"/>
      <c r="AE125" s="313" t="n"/>
      <c r="AF125" s="313" t="n"/>
      <c r="AG125" s="313" t="n"/>
      <c r="AH125" s="313" t="n"/>
      <c r="AI125" s="313" t="n"/>
      <c r="AJ125" s="313" t="n"/>
      <c r="AK125" s="313" t="n"/>
      <c r="AL125" s="313" t="n"/>
      <c r="AM125" s="313" t="n"/>
      <c r="AN125" s="313" t="n"/>
      <c r="AO125" s="313" t="n"/>
      <c r="AP125" s="313" t="n"/>
      <c r="AQ125" s="313" t="n"/>
      <c r="AR125" s="313" t="n"/>
      <c r="AS125" s="313" t="n"/>
      <c r="AT125" s="313" t="n"/>
      <c r="AU125" s="313" t="n"/>
      <c r="AV125" s="313" t="n"/>
      <c r="AW125" s="313" t="n"/>
      <c r="AX125" s="313" t="n"/>
      <c r="AY125" s="313" t="n"/>
      <c r="AZ125" s="313" t="n"/>
      <c r="BA125" s="313" t="n"/>
      <c r="BB125" s="313" t="n"/>
      <c r="BC125" s="313" t="n"/>
      <c r="BD125" s="313" t="n"/>
      <c r="BE125" s="313" t="n"/>
      <c r="BF125" s="313" t="n"/>
      <c r="BG125" s="313" t="n"/>
      <c r="BH125" s="313" t="n"/>
      <c r="BI125" s="313" t="n"/>
      <c r="BJ125" s="313" t="n"/>
      <c r="BK125" s="313" t="n"/>
      <c r="BL125" s="313" t="n"/>
      <c r="BM125" s="313" t="n"/>
      <c r="BN125" s="313" t="n"/>
      <c r="BO125" s="313" t="n"/>
      <c r="BP125" s="313" t="n"/>
      <c r="BQ125" s="313" t="n"/>
      <c r="BR125" s="313" t="n"/>
      <c r="BS125" s="313" t="n"/>
      <c r="BT125" s="313" t="n"/>
      <c r="BU125" s="313" t="n"/>
      <c r="BV125" s="313" t="n"/>
      <c r="BW125" s="313" t="n"/>
      <c r="BX125" s="313" t="n"/>
      <c r="BY125" s="313" t="n"/>
      <c r="BZ125" s="313" t="n"/>
      <c r="CA125" s="313" t="n"/>
      <c r="CB125" s="313" t="n"/>
      <c r="CC125" s="313" t="n"/>
      <c r="CD125" s="313" t="n"/>
      <c r="CE125" s="313" t="n"/>
      <c r="CF125" s="313" t="n"/>
      <c r="CG125" s="313" t="n"/>
      <c r="CH125" s="313" t="n"/>
      <c r="CI125" s="313" t="n"/>
      <c r="CJ125" s="313" t="n"/>
      <c r="CK125" s="313" t="n"/>
      <c r="CL125" s="313" t="n"/>
      <c r="CM125" s="313" t="n"/>
      <c r="CN125" s="313" t="n"/>
      <c r="CO125" s="313" t="n"/>
      <c r="CP125" s="313" t="n"/>
      <c r="CQ125" s="313" t="n"/>
      <c r="CR125" s="313" t="n"/>
      <c r="CS125" s="313" t="n"/>
      <c r="CT125" s="313" t="n"/>
      <c r="CU125" s="313" t="n"/>
      <c r="CV125" s="313" t="n"/>
      <c r="CW125" s="313" t="n"/>
    </row>
    <row r="126" customFormat="1" s="292">
      <c r="A126" s="291" t="n"/>
      <c r="D126" s="313" t="n"/>
      <c r="E126" s="454" t="n"/>
      <c r="F126" s="454" t="n"/>
      <c r="G126" s="454" t="n"/>
      <c r="H126" s="454" t="n"/>
      <c r="I126" s="454" t="n"/>
      <c r="J126" s="442" t="n"/>
      <c r="K126" s="313" t="n"/>
      <c r="L126" s="313" t="n"/>
      <c r="M126" s="313" t="n"/>
      <c r="N126" s="313" t="n"/>
      <c r="O126" s="313" t="n"/>
      <c r="P126" s="313" t="n"/>
      <c r="Q126" s="313" t="n"/>
      <c r="R126" s="313" t="n"/>
      <c r="S126" s="313" t="n"/>
      <c r="T126" s="313" t="n"/>
      <c r="U126" s="313" t="n"/>
      <c r="V126" s="313" t="n"/>
      <c r="W126" s="313" t="n"/>
      <c r="X126" s="313" t="n"/>
      <c r="Y126" s="313" t="n"/>
      <c r="Z126" s="313" t="n"/>
      <c r="AA126" s="313" t="n"/>
      <c r="AB126" s="313" t="n"/>
      <c r="AC126" s="313" t="n"/>
      <c r="AD126" s="313" t="n"/>
      <c r="AE126" s="313" t="n"/>
      <c r="AF126" s="313" t="n"/>
      <c r="AG126" s="313" t="n"/>
      <c r="AH126" s="313" t="n"/>
      <c r="AI126" s="313" t="n"/>
      <c r="AJ126" s="313" t="n"/>
      <c r="AK126" s="313" t="n"/>
      <c r="AL126" s="313" t="n"/>
      <c r="AM126" s="313" t="n"/>
      <c r="AN126" s="313" t="n"/>
      <c r="AO126" s="313" t="n"/>
      <c r="AP126" s="313" t="n"/>
      <c r="AQ126" s="313" t="n"/>
      <c r="AR126" s="313" t="n"/>
      <c r="AS126" s="313" t="n"/>
      <c r="AT126" s="313" t="n"/>
      <c r="AU126" s="313" t="n"/>
      <c r="AV126" s="313" t="n"/>
      <c r="AW126" s="313" t="n"/>
      <c r="AX126" s="313" t="n"/>
      <c r="AY126" s="313" t="n"/>
      <c r="AZ126" s="313" t="n"/>
      <c r="BA126" s="313" t="n"/>
      <c r="BB126" s="313" t="n"/>
      <c r="BC126" s="313" t="n"/>
      <c r="BD126" s="313" t="n"/>
      <c r="BE126" s="313" t="n"/>
      <c r="BF126" s="313" t="n"/>
      <c r="BG126" s="313" t="n"/>
      <c r="BH126" s="313" t="n"/>
      <c r="BI126" s="313" t="n"/>
      <c r="BJ126" s="313" t="n"/>
      <c r="BK126" s="313" t="n"/>
      <c r="BL126" s="313" t="n"/>
      <c r="BM126" s="313" t="n"/>
      <c r="BN126" s="313" t="n"/>
      <c r="BO126" s="313" t="n"/>
      <c r="BP126" s="313" t="n"/>
      <c r="BQ126" s="313" t="n"/>
      <c r="BR126" s="313" t="n"/>
      <c r="BS126" s="313" t="n"/>
      <c r="BT126" s="313" t="n"/>
      <c r="BU126" s="313" t="n"/>
      <c r="BV126" s="313" t="n"/>
      <c r="BW126" s="313" t="n"/>
      <c r="BX126" s="313" t="n"/>
      <c r="BY126" s="313" t="n"/>
      <c r="BZ126" s="313" t="n"/>
      <c r="CA126" s="313" t="n"/>
      <c r="CB126" s="313" t="n"/>
      <c r="CC126" s="313" t="n"/>
      <c r="CD126" s="313" t="n"/>
      <c r="CE126" s="313" t="n"/>
      <c r="CF126" s="313" t="n"/>
      <c r="CG126" s="313" t="n"/>
      <c r="CH126" s="313" t="n"/>
      <c r="CI126" s="313" t="n"/>
      <c r="CJ126" s="313" t="n"/>
      <c r="CK126" s="313" t="n"/>
      <c r="CL126" s="313" t="n"/>
      <c r="CM126" s="313" t="n"/>
      <c r="CN126" s="313" t="n"/>
      <c r="CO126" s="313" t="n"/>
      <c r="CP126" s="313" t="n"/>
      <c r="CQ126" s="313" t="n"/>
      <c r="CR126" s="313" t="n"/>
      <c r="CS126" s="313" t="n"/>
      <c r="CT126" s="313" t="n"/>
      <c r="CU126" s="313" t="n"/>
      <c r="CV126" s="313" t="n"/>
      <c r="CW126" s="313" t="n"/>
    </row>
    <row r="127">
      <c r="A127" s="291" t="n"/>
      <c r="B127" s="292" t="n"/>
      <c r="C127" s="292" t="n"/>
      <c r="E127" s="292" t="n"/>
      <c r="F127" s="292" t="n"/>
      <c r="G127" s="292" t="n"/>
      <c r="H127" s="292" t="n"/>
      <c r="I127" s="292" t="n"/>
      <c r="J127" s="442" t="n"/>
    </row>
    <row r="128">
      <c r="A128" s="291" t="n"/>
      <c r="B128" s="292" t="n"/>
      <c r="C128" s="292" t="n"/>
      <c r="E128" s="292" t="n"/>
      <c r="F128" s="292" t="n"/>
      <c r="G128" s="292" t="n"/>
      <c r="H128" s="292" t="n"/>
      <c r="I128" s="292" t="n"/>
      <c r="J128" s="442" t="n"/>
    </row>
    <row r="129">
      <c r="A129" s="291" t="n"/>
      <c r="B129" s="292" t="n"/>
      <c r="C129" s="292" t="n"/>
      <c r="E129" s="292" t="n"/>
      <c r="F129" s="292" t="n"/>
      <c r="G129" s="292" t="n"/>
      <c r="H129" s="292" t="n"/>
      <c r="I129" s="292" t="n"/>
      <c r="J129" s="442" t="n"/>
    </row>
    <row r="130">
      <c r="A130" s="291" t="n"/>
      <c r="B130" s="292" t="n"/>
      <c r="C130" s="292" t="n"/>
      <c r="E130" s="292" t="n"/>
      <c r="F130" s="292" t="n"/>
      <c r="G130" s="292" t="n"/>
      <c r="H130" s="292" t="n"/>
      <c r="I130" s="292" t="n"/>
      <c r="J130" s="442" t="n"/>
    </row>
    <row r="131">
      <c r="A131" s="291" t="n"/>
      <c r="B131" s="292" t="n"/>
      <c r="C131" s="292" t="n"/>
      <c r="E131" s="292" t="n"/>
      <c r="F131" s="292" t="n"/>
      <c r="G131" s="292" t="n"/>
      <c r="H131" s="292" t="n"/>
      <c r="I131" s="292" t="n"/>
      <c r="J131" s="442" t="n"/>
    </row>
    <row r="132">
      <c r="A132" s="291" t="n"/>
      <c r="B132" s="292" t="n"/>
      <c r="C132" s="292" t="n"/>
      <c r="E132" s="292" t="n"/>
      <c r="F132" s="292" t="n"/>
      <c r="G132" s="292" t="n"/>
      <c r="H132" s="292" t="n"/>
      <c r="I132" s="292" t="n"/>
      <c r="J132" s="442" t="n"/>
    </row>
    <row r="133">
      <c r="A133" s="291" t="n"/>
      <c r="B133" s="292" t="n"/>
      <c r="C133" s="292" t="n"/>
      <c r="E133" s="292" t="n"/>
      <c r="F133" s="292" t="n"/>
      <c r="G133" s="292" t="n"/>
      <c r="H133" s="292" t="n"/>
      <c r="I133" s="292" t="n"/>
      <c r="J133" s="442" t="n"/>
    </row>
    <row r="134">
      <c r="A134" s="291" t="n"/>
      <c r="B134" s="292" t="n"/>
      <c r="C134" s="292" t="n"/>
      <c r="E134" s="292" t="n"/>
      <c r="F134" s="292" t="n"/>
      <c r="G134" s="292" t="n"/>
      <c r="H134" s="292" t="n"/>
      <c r="I134" s="292" t="n"/>
      <c r="J134" s="442" t="n"/>
    </row>
    <row r="135" customFormat="1" s="292">
      <c r="A135" s="291" t="n"/>
      <c r="D135" s="313" t="n"/>
      <c r="E135" s="454" t="n"/>
      <c r="F135" s="454" t="n"/>
      <c r="G135" s="454" t="n"/>
      <c r="H135" s="454" t="n"/>
      <c r="I135" s="454" t="n"/>
      <c r="J135" s="442" t="n"/>
      <c r="K135" s="313" t="n"/>
      <c r="L135" s="313" t="n"/>
      <c r="M135" s="313" t="n"/>
      <c r="N135" s="313" t="n"/>
      <c r="O135" s="313" t="n"/>
      <c r="P135" s="313" t="n"/>
      <c r="Q135" s="313" t="n"/>
      <c r="R135" s="313" t="n"/>
      <c r="S135" s="313" t="n"/>
      <c r="T135" s="313" t="n"/>
      <c r="U135" s="313" t="n"/>
      <c r="V135" s="313" t="n"/>
      <c r="W135" s="313" t="n"/>
      <c r="X135" s="313" t="n"/>
      <c r="Y135" s="313" t="n"/>
      <c r="Z135" s="313" t="n"/>
      <c r="AA135" s="313" t="n"/>
      <c r="AB135" s="313" t="n"/>
      <c r="AC135" s="313" t="n"/>
      <c r="AD135" s="313" t="n"/>
      <c r="AE135" s="313" t="n"/>
      <c r="AF135" s="313" t="n"/>
      <c r="AG135" s="313" t="n"/>
      <c r="AH135" s="313" t="n"/>
      <c r="AI135" s="313" t="n"/>
      <c r="AJ135" s="313" t="n"/>
      <c r="AK135" s="313" t="n"/>
      <c r="AL135" s="313" t="n"/>
      <c r="AM135" s="313" t="n"/>
      <c r="AN135" s="313" t="n"/>
      <c r="AO135" s="313" t="n"/>
      <c r="AP135" s="313" t="n"/>
      <c r="AQ135" s="313" t="n"/>
      <c r="AR135" s="313" t="n"/>
      <c r="AS135" s="313" t="n"/>
      <c r="AT135" s="313" t="n"/>
      <c r="AU135" s="313" t="n"/>
      <c r="AV135" s="313" t="n"/>
      <c r="AW135" s="313" t="n"/>
      <c r="AX135" s="313" t="n"/>
      <c r="AY135" s="313" t="n"/>
      <c r="AZ135" s="313" t="n"/>
      <c r="BA135" s="313" t="n"/>
      <c r="BB135" s="313" t="n"/>
      <c r="BC135" s="313" t="n"/>
      <c r="BD135" s="313" t="n"/>
      <c r="BE135" s="313" t="n"/>
      <c r="BF135" s="313" t="n"/>
      <c r="BG135" s="313" t="n"/>
      <c r="BH135" s="313" t="n"/>
      <c r="BI135" s="313" t="n"/>
      <c r="BJ135" s="313" t="n"/>
      <c r="BK135" s="313" t="n"/>
      <c r="BL135" s="313" t="n"/>
      <c r="BM135" s="313" t="n"/>
      <c r="BN135" s="313" t="n"/>
      <c r="BO135" s="313" t="n"/>
      <c r="BP135" s="313" t="n"/>
      <c r="BQ135" s="313" t="n"/>
      <c r="BR135" s="313" t="n"/>
      <c r="BS135" s="313" t="n"/>
      <c r="BT135" s="313" t="n"/>
      <c r="BU135" s="313" t="n"/>
      <c r="BV135" s="313" t="n"/>
      <c r="BW135" s="313" t="n"/>
      <c r="BX135" s="313" t="n"/>
      <c r="BY135" s="313" t="n"/>
      <c r="BZ135" s="313" t="n"/>
      <c r="CA135" s="313" t="n"/>
      <c r="CB135" s="313" t="n"/>
      <c r="CC135" s="313" t="n"/>
      <c r="CD135" s="313" t="n"/>
      <c r="CE135" s="313" t="n"/>
      <c r="CF135" s="313" t="n"/>
      <c r="CG135" s="313" t="n"/>
      <c r="CH135" s="313" t="n"/>
      <c r="CI135" s="313" t="n"/>
      <c r="CJ135" s="313" t="n"/>
      <c r="CK135" s="313" t="n"/>
      <c r="CL135" s="313" t="n"/>
      <c r="CM135" s="313" t="n"/>
      <c r="CN135" s="313" t="n"/>
      <c r="CO135" s="313" t="n"/>
      <c r="CP135" s="313" t="n"/>
      <c r="CQ135" s="313" t="n"/>
      <c r="CR135" s="313" t="n"/>
      <c r="CS135" s="313" t="n"/>
      <c r="CT135" s="313" t="n"/>
      <c r="CU135" s="313" t="n"/>
      <c r="CV135" s="313" t="n"/>
      <c r="CW135" s="313" t="n"/>
    </row>
    <row r="136" customFormat="1" s="292">
      <c r="A136" s="291" t="n"/>
      <c r="D136" s="313" t="n"/>
      <c r="E136" s="454" t="n"/>
      <c r="F136" s="454" t="n"/>
      <c r="G136" s="454" t="n"/>
      <c r="H136" s="454" t="n"/>
      <c r="I136" s="454" t="n"/>
      <c r="J136" s="442" t="n"/>
      <c r="K136" s="313" t="n"/>
      <c r="L136" s="313" t="n"/>
      <c r="M136" s="313" t="n"/>
      <c r="N136" s="313" t="n"/>
      <c r="O136" s="313" t="n"/>
      <c r="P136" s="313" t="n"/>
      <c r="Q136" s="313" t="n"/>
      <c r="R136" s="313" t="n"/>
      <c r="S136" s="313" t="n"/>
      <c r="T136" s="313" t="n"/>
      <c r="U136" s="313" t="n"/>
      <c r="V136" s="313" t="n"/>
      <c r="W136" s="313" t="n"/>
      <c r="X136" s="313" t="n"/>
      <c r="Y136" s="313" t="n"/>
      <c r="Z136" s="313" t="n"/>
      <c r="AA136" s="313" t="n"/>
      <c r="AB136" s="313" t="n"/>
      <c r="AC136" s="313" t="n"/>
      <c r="AD136" s="313" t="n"/>
      <c r="AE136" s="313" t="n"/>
      <c r="AF136" s="313" t="n"/>
      <c r="AG136" s="313" t="n"/>
      <c r="AH136" s="313" t="n"/>
      <c r="AI136" s="313" t="n"/>
      <c r="AJ136" s="313" t="n"/>
      <c r="AK136" s="313" t="n"/>
      <c r="AL136" s="313" t="n"/>
      <c r="AM136" s="313" t="n"/>
      <c r="AN136" s="313" t="n"/>
      <c r="AO136" s="313" t="n"/>
      <c r="AP136" s="313" t="n"/>
      <c r="AQ136" s="313" t="n"/>
      <c r="AR136" s="313" t="n"/>
      <c r="AS136" s="313" t="n"/>
      <c r="AT136" s="313" t="n"/>
      <c r="AU136" s="313" t="n"/>
      <c r="AV136" s="313" t="n"/>
      <c r="AW136" s="313" t="n"/>
      <c r="AX136" s="313" t="n"/>
      <c r="AY136" s="313" t="n"/>
      <c r="AZ136" s="313" t="n"/>
      <c r="BA136" s="313" t="n"/>
      <c r="BB136" s="313" t="n"/>
      <c r="BC136" s="313" t="n"/>
      <c r="BD136" s="313" t="n"/>
      <c r="BE136" s="313" t="n"/>
      <c r="BF136" s="313" t="n"/>
      <c r="BG136" s="313" t="n"/>
      <c r="BH136" s="313" t="n"/>
      <c r="BI136" s="313" t="n"/>
      <c r="BJ136" s="313" t="n"/>
      <c r="BK136" s="313" t="n"/>
      <c r="BL136" s="313" t="n"/>
      <c r="BM136" s="313" t="n"/>
      <c r="BN136" s="313" t="n"/>
      <c r="BO136" s="313" t="n"/>
      <c r="BP136" s="313" t="n"/>
      <c r="BQ136" s="313" t="n"/>
      <c r="BR136" s="313" t="n"/>
      <c r="BS136" s="313" t="n"/>
      <c r="BT136" s="313" t="n"/>
      <c r="BU136" s="313" t="n"/>
      <c r="BV136" s="313" t="n"/>
      <c r="BW136" s="313" t="n"/>
      <c r="BX136" s="313" t="n"/>
      <c r="BY136" s="313" t="n"/>
      <c r="BZ136" s="313" t="n"/>
      <c r="CA136" s="313" t="n"/>
      <c r="CB136" s="313" t="n"/>
      <c r="CC136" s="313" t="n"/>
      <c r="CD136" s="313" t="n"/>
      <c r="CE136" s="313" t="n"/>
      <c r="CF136" s="313" t="n"/>
      <c r="CG136" s="313" t="n"/>
      <c r="CH136" s="313" t="n"/>
      <c r="CI136" s="313" t="n"/>
      <c r="CJ136" s="313" t="n"/>
      <c r="CK136" s="313" t="n"/>
      <c r="CL136" s="313" t="n"/>
      <c r="CM136" s="313" t="n"/>
      <c r="CN136" s="313" t="n"/>
      <c r="CO136" s="313" t="n"/>
      <c r="CP136" s="313" t="n"/>
      <c r="CQ136" s="313" t="n"/>
      <c r="CR136" s="313" t="n"/>
      <c r="CS136" s="313" t="n"/>
      <c r="CT136" s="313" t="n"/>
      <c r="CU136" s="313" t="n"/>
      <c r="CV136" s="313" t="n"/>
      <c r="CW136" s="313" t="n"/>
    </row>
    <row r="137">
      <c r="A137" s="291" t="n"/>
      <c r="B137" s="292" t="n"/>
      <c r="C137" s="292" t="n"/>
      <c r="E137" s="292" t="n"/>
      <c r="F137" s="292" t="n"/>
      <c r="G137" s="292" t="n"/>
      <c r="H137" s="292" t="n"/>
      <c r="I137" s="292" t="n"/>
      <c r="J137" s="442" t="n"/>
    </row>
    <row r="138">
      <c r="A138" s="291" t="n"/>
      <c r="B138" s="292" t="n"/>
      <c r="C138" s="292" t="n"/>
      <c r="E138" s="292" t="n"/>
      <c r="F138" s="292" t="n"/>
      <c r="G138" s="292" t="n"/>
      <c r="H138" s="292" t="n"/>
      <c r="I138" s="292" t="n"/>
      <c r="J138" s="442" t="n"/>
    </row>
    <row r="139">
      <c r="A139" s="291" t="n"/>
      <c r="B139" s="292" t="n"/>
      <c r="C139" s="292" t="n"/>
      <c r="E139" s="292" t="n"/>
      <c r="F139" s="292" t="n"/>
      <c r="G139" s="292" t="n"/>
      <c r="H139" s="292" t="n"/>
      <c r="I139" s="292" t="n"/>
      <c r="J139" s="442" t="n"/>
    </row>
    <row r="140">
      <c r="A140" s="291" t="n"/>
      <c r="B140" s="292" t="n"/>
      <c r="C140" s="292" t="n"/>
      <c r="E140" s="292" t="n"/>
      <c r="F140" s="292" t="n"/>
      <c r="G140" s="292" t="n"/>
      <c r="H140" s="292" t="n"/>
      <c r="I140" s="292" t="n"/>
      <c r="J140" s="442" t="n"/>
    </row>
    <row r="141">
      <c r="A141" s="291" t="n"/>
      <c r="B141" s="292" t="n"/>
      <c r="C141" s="292" t="n"/>
      <c r="E141" s="292" t="n"/>
      <c r="F141" s="292" t="n"/>
      <c r="G141" s="292" t="n"/>
      <c r="H141" s="292" t="n"/>
      <c r="I141" s="292" t="n"/>
      <c r="J141" s="442" t="n"/>
    </row>
    <row r="142">
      <c r="A142" s="291" t="n"/>
      <c r="B142" s="292" t="n"/>
      <c r="C142" s="292" t="n"/>
      <c r="E142" s="292" t="n"/>
      <c r="F142" s="292" t="n"/>
      <c r="G142" s="292" t="n"/>
      <c r="H142" s="292" t="n"/>
      <c r="I142" s="292" t="n"/>
      <c r="J142" s="442" t="n"/>
    </row>
    <row r="143">
      <c r="A143" s="291" t="n"/>
      <c r="B143" s="292" t="n"/>
      <c r="C143" s="292" t="n"/>
      <c r="E143" s="292" t="n"/>
      <c r="F143" s="292" t="n"/>
      <c r="G143" s="292" t="n"/>
      <c r="H143" s="292" t="n"/>
      <c r="I143" s="292" t="n"/>
      <c r="J143" s="442" t="n"/>
    </row>
    <row r="144">
      <c r="A144" s="291" t="n"/>
      <c r="B144" s="292" t="n"/>
      <c r="C144" s="292" t="n"/>
      <c r="E144" s="292" t="n"/>
      <c r="F144" s="292" t="n"/>
      <c r="G144" s="292" t="n"/>
      <c r="H144" s="292" t="n"/>
      <c r="I144" s="292" t="n"/>
      <c r="J144" s="442" t="n"/>
    </row>
    <row r="145" customFormat="1" s="292">
      <c r="A145" s="291" t="n"/>
      <c r="D145" s="313" t="n"/>
      <c r="E145" s="454" t="n"/>
      <c r="F145" s="454" t="n"/>
      <c r="G145" s="454" t="n"/>
      <c r="H145" s="454" t="n"/>
      <c r="I145" s="454" t="n"/>
      <c r="J145" s="442" t="n"/>
      <c r="K145" s="313" t="n"/>
      <c r="L145" s="313" t="n"/>
      <c r="M145" s="313" t="n"/>
      <c r="N145" s="313" t="n"/>
      <c r="O145" s="313" t="n"/>
      <c r="P145" s="313" t="n"/>
      <c r="Q145" s="313" t="n"/>
      <c r="R145" s="313" t="n"/>
      <c r="S145" s="313" t="n"/>
      <c r="T145" s="313" t="n"/>
      <c r="U145" s="313" t="n"/>
      <c r="V145" s="313" t="n"/>
      <c r="W145" s="313" t="n"/>
      <c r="X145" s="313" t="n"/>
      <c r="Y145" s="313" t="n"/>
      <c r="Z145" s="313" t="n"/>
      <c r="AA145" s="313" t="n"/>
      <c r="AB145" s="313" t="n"/>
      <c r="AC145" s="313" t="n"/>
      <c r="AD145" s="313" t="n"/>
      <c r="AE145" s="313" t="n"/>
      <c r="AF145" s="313" t="n"/>
      <c r="AG145" s="313" t="n"/>
      <c r="AH145" s="313" t="n"/>
      <c r="AI145" s="313" t="n"/>
      <c r="AJ145" s="313" t="n"/>
      <c r="AK145" s="313" t="n"/>
      <c r="AL145" s="313" t="n"/>
      <c r="AM145" s="313" t="n"/>
      <c r="AN145" s="313" t="n"/>
      <c r="AO145" s="313" t="n"/>
      <c r="AP145" s="313" t="n"/>
      <c r="AQ145" s="313" t="n"/>
      <c r="AR145" s="313" t="n"/>
      <c r="AS145" s="313" t="n"/>
      <c r="AT145" s="313" t="n"/>
      <c r="AU145" s="313" t="n"/>
      <c r="AV145" s="313" t="n"/>
      <c r="AW145" s="313" t="n"/>
      <c r="AX145" s="313" t="n"/>
      <c r="AY145" s="313" t="n"/>
      <c r="AZ145" s="313" t="n"/>
      <c r="BA145" s="313" t="n"/>
      <c r="BB145" s="313" t="n"/>
      <c r="BC145" s="313" t="n"/>
      <c r="BD145" s="313" t="n"/>
      <c r="BE145" s="313" t="n"/>
      <c r="BF145" s="313" t="n"/>
      <c r="BG145" s="313" t="n"/>
      <c r="BH145" s="313" t="n"/>
      <c r="BI145" s="313" t="n"/>
      <c r="BJ145" s="313" t="n"/>
      <c r="BK145" s="313" t="n"/>
      <c r="BL145" s="313" t="n"/>
      <c r="BM145" s="313" t="n"/>
      <c r="BN145" s="313" t="n"/>
      <c r="BO145" s="313" t="n"/>
      <c r="BP145" s="313" t="n"/>
      <c r="BQ145" s="313" t="n"/>
      <c r="BR145" s="313" t="n"/>
      <c r="BS145" s="313" t="n"/>
      <c r="BT145" s="313" t="n"/>
      <c r="BU145" s="313" t="n"/>
      <c r="BV145" s="313" t="n"/>
      <c r="BW145" s="313" t="n"/>
      <c r="BX145" s="313" t="n"/>
      <c r="BY145" s="313" t="n"/>
      <c r="BZ145" s="313" t="n"/>
      <c r="CA145" s="313" t="n"/>
      <c r="CB145" s="313" t="n"/>
      <c r="CC145" s="313" t="n"/>
      <c r="CD145" s="313" t="n"/>
      <c r="CE145" s="313" t="n"/>
      <c r="CF145" s="313" t="n"/>
      <c r="CG145" s="313" t="n"/>
      <c r="CH145" s="313" t="n"/>
      <c r="CI145" s="313" t="n"/>
      <c r="CJ145" s="313" t="n"/>
      <c r="CK145" s="313" t="n"/>
      <c r="CL145" s="313" t="n"/>
      <c r="CM145" s="313" t="n"/>
      <c r="CN145" s="313" t="n"/>
      <c r="CO145" s="313" t="n"/>
      <c r="CP145" s="313" t="n"/>
      <c r="CQ145" s="313" t="n"/>
      <c r="CR145" s="313" t="n"/>
      <c r="CS145" s="313" t="n"/>
      <c r="CT145" s="313" t="n"/>
      <c r="CU145" s="313" t="n"/>
      <c r="CV145" s="313" t="n"/>
      <c r="CW145" s="313" t="n"/>
    </row>
    <row r="146" customFormat="1" s="292">
      <c r="A146" s="291" t="n"/>
      <c r="D146" s="313" t="n"/>
      <c r="E146" s="454" t="n"/>
      <c r="F146" s="454" t="n"/>
      <c r="G146" s="454" t="n"/>
      <c r="H146" s="454" t="n"/>
      <c r="I146" s="454" t="n"/>
      <c r="J146" s="442" t="n"/>
      <c r="K146" s="313" t="n"/>
      <c r="L146" s="313" t="n"/>
      <c r="M146" s="313" t="n"/>
      <c r="N146" s="313" t="n"/>
      <c r="O146" s="313" t="n"/>
      <c r="P146" s="313" t="n"/>
      <c r="Q146" s="313" t="n"/>
      <c r="R146" s="313" t="n"/>
      <c r="S146" s="313" t="n"/>
      <c r="T146" s="313" t="n"/>
      <c r="U146" s="313" t="n"/>
      <c r="V146" s="313" t="n"/>
      <c r="W146" s="313" t="n"/>
      <c r="X146" s="313" t="n"/>
      <c r="Y146" s="313" t="n"/>
      <c r="Z146" s="313" t="n"/>
      <c r="AA146" s="313" t="n"/>
      <c r="AB146" s="313" t="n"/>
      <c r="AC146" s="313" t="n"/>
      <c r="AD146" s="313" t="n"/>
      <c r="AE146" s="313" t="n"/>
      <c r="AF146" s="313" t="n"/>
      <c r="AG146" s="313" t="n"/>
      <c r="AH146" s="313" t="n"/>
      <c r="AI146" s="313" t="n"/>
      <c r="AJ146" s="313" t="n"/>
      <c r="AK146" s="313" t="n"/>
      <c r="AL146" s="313" t="n"/>
      <c r="AM146" s="313" t="n"/>
      <c r="AN146" s="313" t="n"/>
      <c r="AO146" s="313" t="n"/>
      <c r="AP146" s="313" t="n"/>
      <c r="AQ146" s="313" t="n"/>
      <c r="AR146" s="313" t="n"/>
      <c r="AS146" s="313" t="n"/>
      <c r="AT146" s="313" t="n"/>
      <c r="AU146" s="313" t="n"/>
      <c r="AV146" s="313" t="n"/>
      <c r="AW146" s="313" t="n"/>
      <c r="AX146" s="313" t="n"/>
      <c r="AY146" s="313" t="n"/>
      <c r="AZ146" s="313" t="n"/>
      <c r="BA146" s="313" t="n"/>
      <c r="BB146" s="313" t="n"/>
      <c r="BC146" s="313" t="n"/>
      <c r="BD146" s="313" t="n"/>
      <c r="BE146" s="313" t="n"/>
      <c r="BF146" s="313" t="n"/>
      <c r="BG146" s="313" t="n"/>
      <c r="BH146" s="313" t="n"/>
      <c r="BI146" s="313" t="n"/>
      <c r="BJ146" s="313" t="n"/>
      <c r="BK146" s="313" t="n"/>
      <c r="BL146" s="313" t="n"/>
      <c r="BM146" s="313" t="n"/>
      <c r="BN146" s="313" t="n"/>
      <c r="BO146" s="313" t="n"/>
      <c r="BP146" s="313" t="n"/>
      <c r="BQ146" s="313" t="n"/>
      <c r="BR146" s="313" t="n"/>
      <c r="BS146" s="313" t="n"/>
      <c r="BT146" s="313" t="n"/>
      <c r="BU146" s="313" t="n"/>
      <c r="BV146" s="313" t="n"/>
      <c r="BW146" s="313" t="n"/>
      <c r="BX146" s="313" t="n"/>
      <c r="BY146" s="313" t="n"/>
      <c r="BZ146" s="313" t="n"/>
      <c r="CA146" s="313" t="n"/>
      <c r="CB146" s="313" t="n"/>
      <c r="CC146" s="313" t="n"/>
      <c r="CD146" s="313" t="n"/>
      <c r="CE146" s="313" t="n"/>
      <c r="CF146" s="313" t="n"/>
      <c r="CG146" s="313" t="n"/>
      <c r="CH146" s="313" t="n"/>
      <c r="CI146" s="313" t="n"/>
      <c r="CJ146" s="313" t="n"/>
      <c r="CK146" s="313" t="n"/>
      <c r="CL146" s="313" t="n"/>
      <c r="CM146" s="313" t="n"/>
      <c r="CN146" s="313" t="n"/>
      <c r="CO146" s="313" t="n"/>
      <c r="CP146" s="313" t="n"/>
      <c r="CQ146" s="313" t="n"/>
      <c r="CR146" s="313" t="n"/>
      <c r="CS146" s="313" t="n"/>
      <c r="CT146" s="313" t="n"/>
      <c r="CU146" s="313" t="n"/>
      <c r="CV146" s="313" t="n"/>
      <c r="CW146" s="313" t="n"/>
    </row>
    <row r="147">
      <c r="A147" s="291" t="n"/>
      <c r="B147" s="292" t="n"/>
      <c r="C147" s="292" t="n"/>
      <c r="E147" s="292" t="n"/>
      <c r="F147" s="292" t="n"/>
      <c r="G147" s="292" t="n"/>
      <c r="H147" s="292" t="n"/>
      <c r="I147" s="292" t="n"/>
      <c r="J147" s="442" t="n"/>
    </row>
    <row r="148">
      <c r="A148" s="291" t="n"/>
      <c r="B148" s="292" t="n"/>
      <c r="C148" s="292" t="n"/>
      <c r="E148" s="292" t="n"/>
      <c r="F148" s="292" t="n"/>
      <c r="G148" s="292" t="n"/>
      <c r="H148" s="292" t="n"/>
      <c r="I148" s="292" t="n"/>
      <c r="J148" s="442" t="n"/>
    </row>
    <row r="149">
      <c r="A149" s="291" t="n"/>
      <c r="B149" s="292" t="n"/>
      <c r="C149" s="292" t="n"/>
      <c r="E149" s="292" t="n"/>
      <c r="F149" s="292" t="n"/>
      <c r="G149" s="292" t="n"/>
      <c r="H149" s="292" t="n"/>
      <c r="I149" s="292" t="n"/>
      <c r="J149" s="442" t="n"/>
    </row>
    <row r="150">
      <c r="A150" s="291" t="n"/>
      <c r="B150" s="292" t="n"/>
      <c r="C150" s="292" t="n"/>
      <c r="E150" s="292" t="n"/>
      <c r="F150" s="292" t="n"/>
      <c r="G150" s="292" t="n"/>
      <c r="H150" s="292" t="n"/>
      <c r="I150" s="292" t="n"/>
      <c r="J150" s="442" t="n"/>
    </row>
    <row r="151">
      <c r="A151" s="291" t="n"/>
      <c r="B151" s="292" t="n"/>
      <c r="C151" s="292" t="n"/>
      <c r="E151" s="292" t="n"/>
      <c r="F151" s="292" t="n"/>
      <c r="G151" s="292" t="n"/>
      <c r="H151" s="292" t="n"/>
      <c r="I151" s="292" t="n"/>
      <c r="J151" s="442" t="n"/>
    </row>
    <row r="152">
      <c r="A152" s="291" t="n"/>
      <c r="B152" s="292" t="n"/>
      <c r="C152" s="292" t="n"/>
      <c r="E152" s="292" t="n"/>
      <c r="F152" s="292" t="n"/>
      <c r="G152" s="292" t="n"/>
      <c r="H152" s="292" t="n"/>
      <c r="I152" s="292" t="n"/>
      <c r="J152" s="442" t="n"/>
    </row>
    <row r="153">
      <c r="A153" s="291" t="n"/>
      <c r="B153" s="292" t="n"/>
      <c r="C153" s="292" t="n"/>
      <c r="E153" s="292" t="n"/>
      <c r="F153" s="292" t="n"/>
      <c r="G153" s="292" t="n"/>
      <c r="H153" s="292" t="n"/>
      <c r="I153" s="292" t="n"/>
      <c r="J153" s="442" t="n"/>
    </row>
    <row r="154">
      <c r="A154" s="291" t="n"/>
      <c r="B154" s="292" t="n"/>
      <c r="C154" s="292" t="n"/>
      <c r="E154" s="292" t="n"/>
      <c r="F154" s="292" t="n"/>
      <c r="G154" s="292" t="n"/>
      <c r="H154" s="292" t="n"/>
      <c r="I154" s="292" t="n"/>
      <c r="J154" s="442" t="n"/>
    </row>
    <row r="155" customFormat="1" s="292">
      <c r="A155" s="291" t="n"/>
      <c r="D155" s="313" t="n"/>
      <c r="E155" s="454" t="n"/>
      <c r="F155" s="454" t="n"/>
      <c r="G155" s="454" t="n"/>
      <c r="H155" s="454" t="n"/>
      <c r="I155" s="454" t="n"/>
      <c r="J155" s="442" t="n"/>
      <c r="K155" s="313" t="n"/>
      <c r="L155" s="313" t="n"/>
      <c r="M155" s="313" t="n"/>
      <c r="N155" s="313" t="n"/>
      <c r="O155" s="313" t="n"/>
      <c r="P155" s="313" t="n"/>
      <c r="Q155" s="313" t="n"/>
      <c r="R155" s="313" t="n"/>
      <c r="S155" s="313" t="n"/>
      <c r="T155" s="313" t="n"/>
      <c r="U155" s="313" t="n"/>
      <c r="V155" s="313" t="n"/>
      <c r="W155" s="313" t="n"/>
      <c r="X155" s="313" t="n"/>
      <c r="Y155" s="313" t="n"/>
      <c r="Z155" s="313" t="n"/>
      <c r="AA155" s="313" t="n"/>
      <c r="AB155" s="313" t="n"/>
      <c r="AC155" s="313" t="n"/>
      <c r="AD155" s="313" t="n"/>
      <c r="AE155" s="313" t="n"/>
      <c r="AF155" s="313" t="n"/>
      <c r="AG155" s="313" t="n"/>
      <c r="AH155" s="313" t="n"/>
      <c r="AI155" s="313" t="n"/>
      <c r="AJ155" s="313" t="n"/>
      <c r="AK155" s="313" t="n"/>
      <c r="AL155" s="313" t="n"/>
      <c r="AM155" s="313" t="n"/>
      <c r="AN155" s="313" t="n"/>
      <c r="AO155" s="313" t="n"/>
      <c r="AP155" s="313" t="n"/>
      <c r="AQ155" s="313" t="n"/>
      <c r="AR155" s="313" t="n"/>
      <c r="AS155" s="313" t="n"/>
      <c r="AT155" s="313" t="n"/>
      <c r="AU155" s="313" t="n"/>
      <c r="AV155" s="313" t="n"/>
      <c r="AW155" s="313" t="n"/>
      <c r="AX155" s="313" t="n"/>
      <c r="AY155" s="313" t="n"/>
      <c r="AZ155" s="313" t="n"/>
      <c r="BA155" s="313" t="n"/>
      <c r="BB155" s="313" t="n"/>
      <c r="BC155" s="313" t="n"/>
      <c r="BD155" s="313" t="n"/>
      <c r="BE155" s="313" t="n"/>
      <c r="BF155" s="313" t="n"/>
      <c r="BG155" s="313" t="n"/>
      <c r="BH155" s="313" t="n"/>
      <c r="BI155" s="313" t="n"/>
      <c r="BJ155" s="313" t="n"/>
      <c r="BK155" s="313" t="n"/>
      <c r="BL155" s="313" t="n"/>
      <c r="BM155" s="313" t="n"/>
      <c r="BN155" s="313" t="n"/>
      <c r="BO155" s="313" t="n"/>
      <c r="BP155" s="313" t="n"/>
      <c r="BQ155" s="313" t="n"/>
      <c r="BR155" s="313" t="n"/>
      <c r="BS155" s="313" t="n"/>
      <c r="BT155" s="313" t="n"/>
      <c r="BU155" s="313" t="n"/>
      <c r="BV155" s="313" t="n"/>
      <c r="BW155" s="313" t="n"/>
      <c r="BX155" s="313" t="n"/>
      <c r="BY155" s="313" t="n"/>
      <c r="BZ155" s="313" t="n"/>
      <c r="CA155" s="313" t="n"/>
      <c r="CB155" s="313" t="n"/>
      <c r="CC155" s="313" t="n"/>
      <c r="CD155" s="313" t="n"/>
      <c r="CE155" s="313" t="n"/>
      <c r="CF155" s="313" t="n"/>
      <c r="CG155" s="313" t="n"/>
      <c r="CH155" s="313" t="n"/>
      <c r="CI155" s="313" t="n"/>
      <c r="CJ155" s="313" t="n"/>
      <c r="CK155" s="313" t="n"/>
      <c r="CL155" s="313" t="n"/>
      <c r="CM155" s="313" t="n"/>
      <c r="CN155" s="313" t="n"/>
      <c r="CO155" s="313" t="n"/>
      <c r="CP155" s="313" t="n"/>
      <c r="CQ155" s="313" t="n"/>
      <c r="CR155" s="313" t="n"/>
      <c r="CS155" s="313" t="n"/>
      <c r="CT155" s="313" t="n"/>
      <c r="CU155" s="313" t="n"/>
      <c r="CV155" s="313" t="n"/>
      <c r="CW155" s="313" t="n"/>
    </row>
    <row r="156" customFormat="1" s="292">
      <c r="A156" s="291" t="n"/>
      <c r="D156" s="313" t="n"/>
      <c r="E156" s="454" t="n"/>
      <c r="F156" s="454" t="n"/>
      <c r="G156" s="454" t="n"/>
      <c r="H156" s="454" t="n"/>
      <c r="I156" s="454" t="n"/>
      <c r="J156" s="442" t="n"/>
      <c r="K156" s="313" t="n"/>
      <c r="L156" s="313" t="n"/>
      <c r="M156" s="313" t="n"/>
      <c r="N156" s="313" t="n"/>
      <c r="O156" s="313" t="n"/>
      <c r="P156" s="313" t="n"/>
      <c r="Q156" s="313" t="n"/>
      <c r="R156" s="313" t="n"/>
      <c r="S156" s="313" t="n"/>
      <c r="T156" s="313" t="n"/>
      <c r="U156" s="313" t="n"/>
      <c r="V156" s="313" t="n"/>
      <c r="W156" s="313" t="n"/>
      <c r="X156" s="313" t="n"/>
      <c r="Y156" s="313" t="n"/>
      <c r="Z156" s="313" t="n"/>
      <c r="AA156" s="313" t="n"/>
      <c r="AB156" s="313" t="n"/>
      <c r="AC156" s="313" t="n"/>
      <c r="AD156" s="313" t="n"/>
      <c r="AE156" s="313" t="n"/>
      <c r="AF156" s="313" t="n"/>
      <c r="AG156" s="313" t="n"/>
      <c r="AH156" s="313" t="n"/>
      <c r="AI156" s="313" t="n"/>
      <c r="AJ156" s="313" t="n"/>
      <c r="AK156" s="313" t="n"/>
      <c r="AL156" s="313" t="n"/>
      <c r="AM156" s="313" t="n"/>
      <c r="AN156" s="313" t="n"/>
      <c r="AO156" s="313" t="n"/>
      <c r="AP156" s="313" t="n"/>
      <c r="AQ156" s="313" t="n"/>
      <c r="AR156" s="313" t="n"/>
      <c r="AS156" s="313" t="n"/>
      <c r="AT156" s="313" t="n"/>
      <c r="AU156" s="313" t="n"/>
      <c r="AV156" s="313" t="n"/>
      <c r="AW156" s="313" t="n"/>
      <c r="AX156" s="313" t="n"/>
      <c r="AY156" s="313" t="n"/>
      <c r="AZ156" s="313" t="n"/>
      <c r="BA156" s="313" t="n"/>
      <c r="BB156" s="313" t="n"/>
      <c r="BC156" s="313" t="n"/>
      <c r="BD156" s="313" t="n"/>
      <c r="BE156" s="313" t="n"/>
      <c r="BF156" s="313" t="n"/>
      <c r="BG156" s="313" t="n"/>
      <c r="BH156" s="313" t="n"/>
      <c r="BI156" s="313" t="n"/>
      <c r="BJ156" s="313" t="n"/>
      <c r="BK156" s="313" t="n"/>
      <c r="BL156" s="313" t="n"/>
      <c r="BM156" s="313" t="n"/>
      <c r="BN156" s="313" t="n"/>
      <c r="BO156" s="313" t="n"/>
      <c r="BP156" s="313" t="n"/>
      <c r="BQ156" s="313" t="n"/>
      <c r="BR156" s="313" t="n"/>
      <c r="BS156" s="313" t="n"/>
      <c r="BT156" s="313" t="n"/>
      <c r="BU156" s="313" t="n"/>
      <c r="BV156" s="313" t="n"/>
      <c r="BW156" s="313" t="n"/>
      <c r="BX156" s="313" t="n"/>
      <c r="BY156" s="313" t="n"/>
      <c r="BZ156" s="313" t="n"/>
      <c r="CA156" s="313" t="n"/>
      <c r="CB156" s="313" t="n"/>
      <c r="CC156" s="313" t="n"/>
      <c r="CD156" s="313" t="n"/>
      <c r="CE156" s="313" t="n"/>
      <c r="CF156" s="313" t="n"/>
      <c r="CG156" s="313" t="n"/>
      <c r="CH156" s="313" t="n"/>
      <c r="CI156" s="313" t="n"/>
      <c r="CJ156" s="313" t="n"/>
      <c r="CK156" s="313" t="n"/>
      <c r="CL156" s="313" t="n"/>
      <c r="CM156" s="313" t="n"/>
      <c r="CN156" s="313" t="n"/>
      <c r="CO156" s="313" t="n"/>
      <c r="CP156" s="313" t="n"/>
      <c r="CQ156" s="313" t="n"/>
      <c r="CR156" s="313" t="n"/>
      <c r="CS156" s="313" t="n"/>
      <c r="CT156" s="313" t="n"/>
      <c r="CU156" s="313" t="n"/>
      <c r="CV156" s="313" t="n"/>
      <c r="CW156" s="313" t="n"/>
    </row>
    <row r="157">
      <c r="A157" s="291" t="n"/>
      <c r="B157" s="292" t="n"/>
      <c r="C157" s="292" t="n"/>
      <c r="E157" s="292" t="n"/>
      <c r="F157" s="292" t="n"/>
      <c r="G157" s="292" t="n"/>
      <c r="H157" s="292" t="n"/>
      <c r="I157" s="292" t="n"/>
      <c r="J157" s="442" t="n"/>
    </row>
    <row r="158">
      <c r="A158" s="291" t="n"/>
      <c r="B158" s="292" t="n"/>
      <c r="C158" s="292" t="n"/>
      <c r="E158" s="292" t="n"/>
      <c r="F158" s="292" t="n"/>
      <c r="G158" s="292" t="n"/>
      <c r="H158" s="292" t="n"/>
      <c r="I158" s="292" t="n"/>
      <c r="J158" s="442" t="n"/>
    </row>
    <row r="159">
      <c r="A159" s="291" t="n"/>
      <c r="B159" s="292" t="n"/>
      <c r="C159" s="292" t="n"/>
      <c r="E159" s="292" t="n"/>
      <c r="F159" s="292" t="n"/>
      <c r="G159" s="292" t="n"/>
      <c r="H159" s="292" t="n"/>
      <c r="I159" s="292" t="n"/>
      <c r="J159" s="442" t="n"/>
    </row>
    <row r="160">
      <c r="A160" s="291" t="n"/>
      <c r="B160" s="292" t="n"/>
      <c r="C160" s="292" t="n"/>
      <c r="E160" s="292" t="n"/>
      <c r="F160" s="292" t="n"/>
      <c r="G160" s="292" t="n"/>
      <c r="H160" s="292" t="n"/>
      <c r="I160" s="292" t="n"/>
      <c r="J160" s="442" t="n"/>
    </row>
    <row r="161">
      <c r="A161" s="291" t="n"/>
      <c r="B161" s="292" t="n"/>
      <c r="C161" s="292" t="n"/>
      <c r="E161" s="292" t="n"/>
      <c r="F161" s="292" t="n"/>
      <c r="G161" s="292" t="n"/>
      <c r="H161" s="292" t="n"/>
      <c r="I161" s="292" t="n"/>
      <c r="J161" s="442" t="n"/>
    </row>
    <row r="162">
      <c r="A162" s="291" t="n"/>
      <c r="B162" s="292" t="n"/>
      <c r="C162" s="292" t="n"/>
      <c r="E162" s="292" t="n"/>
      <c r="F162" s="292" t="n"/>
      <c r="G162" s="292" t="n"/>
      <c r="H162" s="292" t="n"/>
      <c r="I162" s="292" t="n"/>
      <c r="J162" s="442" t="n"/>
    </row>
    <row r="163">
      <c r="A163" s="291" t="n"/>
      <c r="B163" s="292" t="n"/>
      <c r="C163" s="292" t="n"/>
      <c r="E163" s="292" t="n"/>
      <c r="F163" s="292" t="n"/>
      <c r="G163" s="292" t="n"/>
      <c r="H163" s="292" t="n"/>
      <c r="I163" s="292" t="n"/>
      <c r="J163" s="442" t="n"/>
    </row>
    <row r="164">
      <c r="A164" s="291" t="n"/>
      <c r="B164" s="292" t="n"/>
      <c r="C164" s="292" t="n"/>
      <c r="E164" s="292" t="n"/>
      <c r="F164" s="292" t="n"/>
      <c r="G164" s="292" t="n"/>
      <c r="H164" s="292" t="n"/>
      <c r="I164" s="292" t="n"/>
      <c r="J164" s="442" t="n"/>
    </row>
    <row r="165" customFormat="1" s="292">
      <c r="A165" s="291" t="n"/>
      <c r="D165" s="313" t="n"/>
      <c r="E165" s="454" t="n"/>
      <c r="F165" s="454" t="n"/>
      <c r="G165" s="454" t="n"/>
      <c r="H165" s="454" t="n"/>
      <c r="I165" s="454" t="n"/>
      <c r="J165" s="442" t="n"/>
      <c r="K165" s="313" t="n"/>
      <c r="L165" s="313" t="n"/>
      <c r="M165" s="313" t="n"/>
      <c r="N165" s="313" t="n"/>
      <c r="O165" s="313" t="n"/>
      <c r="P165" s="313" t="n"/>
      <c r="Q165" s="313" t="n"/>
      <c r="R165" s="313" t="n"/>
      <c r="S165" s="313" t="n"/>
      <c r="T165" s="313" t="n"/>
      <c r="U165" s="313" t="n"/>
      <c r="V165" s="313" t="n"/>
      <c r="W165" s="313" t="n"/>
      <c r="X165" s="313" t="n"/>
      <c r="Y165" s="313" t="n"/>
      <c r="Z165" s="313" t="n"/>
      <c r="AA165" s="313" t="n"/>
      <c r="AB165" s="313" t="n"/>
      <c r="AC165" s="313" t="n"/>
      <c r="AD165" s="313" t="n"/>
      <c r="AE165" s="313" t="n"/>
      <c r="AF165" s="313" t="n"/>
      <c r="AG165" s="313" t="n"/>
      <c r="AH165" s="313" t="n"/>
      <c r="AI165" s="313" t="n"/>
      <c r="AJ165" s="313" t="n"/>
      <c r="AK165" s="313" t="n"/>
      <c r="AL165" s="313" t="n"/>
      <c r="AM165" s="313" t="n"/>
      <c r="AN165" s="313" t="n"/>
      <c r="AO165" s="313" t="n"/>
      <c r="AP165" s="313" t="n"/>
      <c r="AQ165" s="313" t="n"/>
      <c r="AR165" s="313" t="n"/>
      <c r="AS165" s="313" t="n"/>
      <c r="AT165" s="313" t="n"/>
      <c r="AU165" s="313" t="n"/>
      <c r="AV165" s="313" t="n"/>
      <c r="AW165" s="313" t="n"/>
      <c r="AX165" s="313" t="n"/>
      <c r="AY165" s="313" t="n"/>
      <c r="AZ165" s="313" t="n"/>
      <c r="BA165" s="313" t="n"/>
      <c r="BB165" s="313" t="n"/>
      <c r="BC165" s="313" t="n"/>
      <c r="BD165" s="313" t="n"/>
      <c r="BE165" s="313" t="n"/>
      <c r="BF165" s="313" t="n"/>
      <c r="BG165" s="313" t="n"/>
      <c r="BH165" s="313" t="n"/>
      <c r="BI165" s="313" t="n"/>
      <c r="BJ165" s="313" t="n"/>
      <c r="BK165" s="313" t="n"/>
      <c r="BL165" s="313" t="n"/>
      <c r="BM165" s="313" t="n"/>
      <c r="BN165" s="313" t="n"/>
      <c r="BO165" s="313" t="n"/>
      <c r="BP165" s="313" t="n"/>
      <c r="BQ165" s="313" t="n"/>
      <c r="BR165" s="313" t="n"/>
      <c r="BS165" s="313" t="n"/>
      <c r="BT165" s="313" t="n"/>
      <c r="BU165" s="313" t="n"/>
      <c r="BV165" s="313" t="n"/>
      <c r="BW165" s="313" t="n"/>
      <c r="BX165" s="313" t="n"/>
      <c r="BY165" s="313" t="n"/>
      <c r="BZ165" s="313" t="n"/>
      <c r="CA165" s="313" t="n"/>
      <c r="CB165" s="313" t="n"/>
      <c r="CC165" s="313" t="n"/>
      <c r="CD165" s="313" t="n"/>
      <c r="CE165" s="313" t="n"/>
      <c r="CF165" s="313" t="n"/>
      <c r="CG165" s="313" t="n"/>
      <c r="CH165" s="313" t="n"/>
      <c r="CI165" s="313" t="n"/>
      <c r="CJ165" s="313" t="n"/>
      <c r="CK165" s="313" t="n"/>
      <c r="CL165" s="313" t="n"/>
      <c r="CM165" s="313" t="n"/>
      <c r="CN165" s="313" t="n"/>
      <c r="CO165" s="313" t="n"/>
      <c r="CP165" s="313" t="n"/>
      <c r="CQ165" s="313" t="n"/>
      <c r="CR165" s="313" t="n"/>
      <c r="CS165" s="313" t="n"/>
      <c r="CT165" s="313" t="n"/>
      <c r="CU165" s="313" t="n"/>
      <c r="CV165" s="313" t="n"/>
      <c r="CW165" s="313" t="n"/>
    </row>
    <row r="166" customFormat="1" s="292">
      <c r="A166" s="291" t="n"/>
      <c r="D166" s="313" t="n"/>
      <c r="E166" s="454" t="n"/>
      <c r="F166" s="454" t="n"/>
      <c r="G166" s="454" t="n"/>
      <c r="H166" s="454" t="n"/>
      <c r="I166" s="454" t="n"/>
      <c r="J166" s="442" t="n"/>
      <c r="K166" s="313" t="n"/>
      <c r="L166" s="313" t="n"/>
      <c r="M166" s="313" t="n"/>
      <c r="N166" s="313" t="n"/>
      <c r="O166" s="313" t="n"/>
      <c r="P166" s="313" t="n"/>
      <c r="Q166" s="313" t="n"/>
      <c r="R166" s="313" t="n"/>
      <c r="S166" s="313" t="n"/>
      <c r="T166" s="313" t="n"/>
      <c r="U166" s="313" t="n"/>
      <c r="V166" s="313" t="n"/>
      <c r="W166" s="313" t="n"/>
      <c r="X166" s="313" t="n"/>
      <c r="Y166" s="313" t="n"/>
      <c r="Z166" s="313" t="n"/>
      <c r="AA166" s="313" t="n"/>
      <c r="AB166" s="313" t="n"/>
      <c r="AC166" s="313" t="n"/>
      <c r="AD166" s="313" t="n"/>
      <c r="AE166" s="313" t="n"/>
      <c r="AF166" s="313" t="n"/>
      <c r="AG166" s="313" t="n"/>
      <c r="AH166" s="313" t="n"/>
      <c r="AI166" s="313" t="n"/>
      <c r="AJ166" s="313" t="n"/>
      <c r="AK166" s="313" t="n"/>
      <c r="AL166" s="313" t="n"/>
      <c r="AM166" s="313" t="n"/>
      <c r="AN166" s="313" t="n"/>
      <c r="AO166" s="313" t="n"/>
      <c r="AP166" s="313" t="n"/>
      <c r="AQ166" s="313" t="n"/>
      <c r="AR166" s="313" t="n"/>
      <c r="AS166" s="313" t="n"/>
      <c r="AT166" s="313" t="n"/>
      <c r="AU166" s="313" t="n"/>
      <c r="AV166" s="313" t="n"/>
      <c r="AW166" s="313" t="n"/>
      <c r="AX166" s="313" t="n"/>
      <c r="AY166" s="313" t="n"/>
      <c r="AZ166" s="313" t="n"/>
      <c r="BA166" s="313" t="n"/>
      <c r="BB166" s="313" t="n"/>
      <c r="BC166" s="313" t="n"/>
      <c r="BD166" s="313" t="n"/>
      <c r="BE166" s="313" t="n"/>
      <c r="BF166" s="313" t="n"/>
      <c r="BG166" s="313" t="n"/>
      <c r="BH166" s="313" t="n"/>
      <c r="BI166" s="313" t="n"/>
      <c r="BJ166" s="313" t="n"/>
      <c r="BK166" s="313" t="n"/>
      <c r="BL166" s="313" t="n"/>
      <c r="BM166" s="313" t="n"/>
      <c r="BN166" s="313" t="n"/>
      <c r="BO166" s="313" t="n"/>
      <c r="BP166" s="313" t="n"/>
      <c r="BQ166" s="313" t="n"/>
      <c r="BR166" s="313" t="n"/>
      <c r="BS166" s="313" t="n"/>
      <c r="BT166" s="313" t="n"/>
      <c r="BU166" s="313" t="n"/>
      <c r="BV166" s="313" t="n"/>
      <c r="BW166" s="313" t="n"/>
      <c r="BX166" s="313" t="n"/>
      <c r="BY166" s="313" t="n"/>
      <c r="BZ166" s="313" t="n"/>
      <c r="CA166" s="313" t="n"/>
      <c r="CB166" s="313" t="n"/>
      <c r="CC166" s="313" t="n"/>
      <c r="CD166" s="313" t="n"/>
      <c r="CE166" s="313" t="n"/>
      <c r="CF166" s="313" t="n"/>
      <c r="CG166" s="313" t="n"/>
      <c r="CH166" s="313" t="n"/>
      <c r="CI166" s="313" t="n"/>
      <c r="CJ166" s="313" t="n"/>
      <c r="CK166" s="313" t="n"/>
      <c r="CL166" s="313" t="n"/>
      <c r="CM166" s="313" t="n"/>
      <c r="CN166" s="313" t="n"/>
      <c r="CO166" s="313" t="n"/>
      <c r="CP166" s="313" t="n"/>
      <c r="CQ166" s="313" t="n"/>
      <c r="CR166" s="313" t="n"/>
      <c r="CS166" s="313" t="n"/>
      <c r="CT166" s="313" t="n"/>
      <c r="CU166" s="313" t="n"/>
      <c r="CV166" s="313" t="n"/>
      <c r="CW166" s="313" t="n"/>
    </row>
    <row r="167">
      <c r="A167" s="291" t="n"/>
      <c r="B167" s="292" t="n"/>
      <c r="C167" s="292" t="n"/>
      <c r="E167" s="292" t="n"/>
      <c r="F167" s="292" t="n"/>
      <c r="G167" s="292" t="n"/>
      <c r="H167" s="292" t="n"/>
      <c r="I167" s="292" t="n"/>
      <c r="J167" s="442" t="n"/>
    </row>
    <row r="168">
      <c r="A168" s="291" t="n"/>
      <c r="B168" s="292" t="n"/>
      <c r="C168" s="292" t="n"/>
      <c r="E168" s="292" t="n"/>
      <c r="F168" s="292" t="n"/>
      <c r="G168" s="292" t="n"/>
      <c r="H168" s="292" t="n"/>
      <c r="I168" s="292" t="n"/>
      <c r="J168" s="442" t="n"/>
    </row>
    <row r="169">
      <c r="A169" s="291" t="n"/>
      <c r="B169" s="292" t="n"/>
      <c r="C169" s="292" t="n"/>
      <c r="E169" s="292" t="n"/>
      <c r="F169" s="292" t="n"/>
      <c r="G169" s="292" t="n"/>
      <c r="H169" s="292" t="n"/>
      <c r="I169" s="292" t="n"/>
      <c r="J169" s="442" t="n"/>
    </row>
    <row r="170">
      <c r="A170" s="291" t="n"/>
      <c r="B170" s="292" t="n"/>
      <c r="C170" s="292" t="n"/>
      <c r="E170" s="292" t="n"/>
      <c r="F170" s="292" t="n"/>
      <c r="G170" s="292" t="n"/>
      <c r="H170" s="292" t="n"/>
      <c r="I170" s="292" t="n"/>
      <c r="J170" s="442" t="n"/>
    </row>
    <row r="171">
      <c r="A171" s="291" t="n"/>
      <c r="B171" s="292" t="n"/>
      <c r="C171" s="292" t="n"/>
      <c r="E171" s="292" t="n"/>
      <c r="F171" s="292" t="n"/>
      <c r="G171" s="292" t="n"/>
      <c r="H171" s="292" t="n"/>
      <c r="I171" s="292" t="n"/>
      <c r="J171" s="442" t="n"/>
    </row>
    <row r="172">
      <c r="A172" s="291" t="n"/>
      <c r="B172" s="292" t="n"/>
      <c r="C172" s="292" t="n"/>
      <c r="E172" s="292" t="n"/>
      <c r="F172" s="292" t="n"/>
      <c r="G172" s="292" t="n"/>
      <c r="H172" s="292" t="n"/>
      <c r="I172" s="292" t="n"/>
      <c r="J172" s="442" t="n"/>
    </row>
    <row r="173">
      <c r="A173" s="291" t="n"/>
      <c r="B173" s="292" t="n"/>
      <c r="C173" s="292" t="n"/>
      <c r="E173" s="292" t="n"/>
      <c r="F173" s="292" t="n"/>
      <c r="G173" s="292" t="n"/>
      <c r="H173" s="292" t="n"/>
      <c r="I173" s="292" t="n"/>
      <c r="J173" s="442" t="n"/>
    </row>
    <row r="174">
      <c r="A174" s="291" t="n"/>
      <c r="B174" s="292" t="n"/>
      <c r="C174" s="292" t="n"/>
      <c r="E174" s="292" t="n"/>
      <c r="F174" s="292" t="n"/>
      <c r="G174" s="292" t="n"/>
      <c r="H174" s="292" t="n"/>
      <c r="I174" s="292" t="n"/>
      <c r="J174" s="442" t="n"/>
    </row>
    <row r="175" customFormat="1" s="292">
      <c r="A175" s="291" t="n"/>
      <c r="D175" s="313" t="n"/>
      <c r="E175" s="454" t="n"/>
      <c r="F175" s="454" t="n"/>
      <c r="G175" s="454" t="n"/>
      <c r="H175" s="454" t="n"/>
      <c r="I175" s="454" t="n"/>
      <c r="J175" s="442" t="n"/>
      <c r="K175" s="313" t="n"/>
      <c r="L175" s="313" t="n"/>
      <c r="M175" s="313" t="n"/>
      <c r="N175" s="313" t="n"/>
      <c r="O175" s="313" t="n"/>
      <c r="P175" s="313" t="n"/>
      <c r="Q175" s="313" t="n"/>
      <c r="R175" s="313" t="n"/>
      <c r="S175" s="313" t="n"/>
      <c r="T175" s="313" t="n"/>
      <c r="U175" s="313" t="n"/>
      <c r="V175" s="313" t="n"/>
      <c r="W175" s="313" t="n"/>
      <c r="X175" s="313" t="n"/>
      <c r="Y175" s="313" t="n"/>
      <c r="Z175" s="313" t="n"/>
      <c r="AA175" s="313" t="n"/>
      <c r="AB175" s="313" t="n"/>
      <c r="AC175" s="313" t="n"/>
      <c r="AD175" s="313" t="n"/>
      <c r="AE175" s="313" t="n"/>
      <c r="AF175" s="313" t="n"/>
      <c r="AG175" s="313" t="n"/>
      <c r="AH175" s="313" t="n"/>
      <c r="AI175" s="313" t="n"/>
      <c r="AJ175" s="313" t="n"/>
      <c r="AK175" s="313" t="n"/>
      <c r="AL175" s="313" t="n"/>
      <c r="AM175" s="313" t="n"/>
      <c r="AN175" s="313" t="n"/>
      <c r="AO175" s="313" t="n"/>
      <c r="AP175" s="313" t="n"/>
      <c r="AQ175" s="313" t="n"/>
      <c r="AR175" s="313" t="n"/>
      <c r="AS175" s="313" t="n"/>
      <c r="AT175" s="313" t="n"/>
      <c r="AU175" s="313" t="n"/>
      <c r="AV175" s="313" t="n"/>
      <c r="AW175" s="313" t="n"/>
      <c r="AX175" s="313" t="n"/>
      <c r="AY175" s="313" t="n"/>
      <c r="AZ175" s="313" t="n"/>
      <c r="BA175" s="313" t="n"/>
      <c r="BB175" s="313" t="n"/>
      <c r="BC175" s="313" t="n"/>
      <c r="BD175" s="313" t="n"/>
      <c r="BE175" s="313" t="n"/>
      <c r="BF175" s="313" t="n"/>
      <c r="BG175" s="313" t="n"/>
      <c r="BH175" s="313" t="n"/>
      <c r="BI175" s="313" t="n"/>
      <c r="BJ175" s="313" t="n"/>
      <c r="BK175" s="313" t="n"/>
      <c r="BL175" s="313" t="n"/>
      <c r="BM175" s="313" t="n"/>
      <c r="BN175" s="313" t="n"/>
      <c r="BO175" s="313" t="n"/>
      <c r="BP175" s="313" t="n"/>
      <c r="BQ175" s="313" t="n"/>
      <c r="BR175" s="313" t="n"/>
      <c r="BS175" s="313" t="n"/>
      <c r="BT175" s="313" t="n"/>
      <c r="BU175" s="313" t="n"/>
      <c r="BV175" s="313" t="n"/>
      <c r="BW175" s="313" t="n"/>
      <c r="BX175" s="313" t="n"/>
      <c r="BY175" s="313" t="n"/>
      <c r="BZ175" s="313" t="n"/>
      <c r="CA175" s="313" t="n"/>
      <c r="CB175" s="313" t="n"/>
      <c r="CC175" s="313" t="n"/>
      <c r="CD175" s="313" t="n"/>
      <c r="CE175" s="313" t="n"/>
      <c r="CF175" s="313" t="n"/>
      <c r="CG175" s="313" t="n"/>
      <c r="CH175" s="313" t="n"/>
      <c r="CI175" s="313" t="n"/>
      <c r="CJ175" s="313" t="n"/>
      <c r="CK175" s="313" t="n"/>
      <c r="CL175" s="313" t="n"/>
      <c r="CM175" s="313" t="n"/>
      <c r="CN175" s="313" t="n"/>
      <c r="CO175" s="313" t="n"/>
      <c r="CP175" s="313" t="n"/>
      <c r="CQ175" s="313" t="n"/>
      <c r="CR175" s="313" t="n"/>
      <c r="CS175" s="313" t="n"/>
      <c r="CT175" s="313" t="n"/>
      <c r="CU175" s="313" t="n"/>
      <c r="CV175" s="313" t="n"/>
      <c r="CW175" s="313" t="n"/>
    </row>
    <row r="176" customFormat="1" s="292">
      <c r="A176" s="291" t="n"/>
      <c r="D176" s="313" t="n"/>
      <c r="E176" s="454" t="n"/>
      <c r="F176" s="454" t="n"/>
      <c r="G176" s="454" t="n"/>
      <c r="H176" s="454" t="n"/>
      <c r="I176" s="454" t="n"/>
      <c r="J176" s="442" t="n"/>
      <c r="K176" s="313" t="n"/>
      <c r="L176" s="313" t="n"/>
      <c r="M176" s="313" t="n"/>
      <c r="N176" s="313" t="n"/>
      <c r="O176" s="313" t="n"/>
      <c r="P176" s="313" t="n"/>
      <c r="Q176" s="313" t="n"/>
      <c r="R176" s="313" t="n"/>
      <c r="S176" s="313" t="n"/>
      <c r="T176" s="313" t="n"/>
      <c r="U176" s="313" t="n"/>
      <c r="V176" s="313" t="n"/>
      <c r="W176" s="313" t="n"/>
      <c r="X176" s="313" t="n"/>
      <c r="Y176" s="313" t="n"/>
      <c r="Z176" s="313" t="n"/>
      <c r="AA176" s="313" t="n"/>
      <c r="AB176" s="313" t="n"/>
      <c r="AC176" s="313" t="n"/>
      <c r="AD176" s="313" t="n"/>
      <c r="AE176" s="313" t="n"/>
      <c r="AF176" s="313" t="n"/>
      <c r="AG176" s="313" t="n"/>
      <c r="AH176" s="313" t="n"/>
      <c r="AI176" s="313" t="n"/>
      <c r="AJ176" s="313" t="n"/>
      <c r="AK176" s="313" t="n"/>
      <c r="AL176" s="313" t="n"/>
      <c r="AM176" s="313" t="n"/>
      <c r="AN176" s="313" t="n"/>
      <c r="AO176" s="313" t="n"/>
      <c r="AP176" s="313" t="n"/>
      <c r="AQ176" s="313" t="n"/>
      <c r="AR176" s="313" t="n"/>
      <c r="AS176" s="313" t="n"/>
      <c r="AT176" s="313" t="n"/>
      <c r="AU176" s="313" t="n"/>
      <c r="AV176" s="313" t="n"/>
      <c r="AW176" s="313" t="n"/>
      <c r="AX176" s="313" t="n"/>
      <c r="AY176" s="313" t="n"/>
      <c r="AZ176" s="313" t="n"/>
      <c r="BA176" s="313" t="n"/>
      <c r="BB176" s="313" t="n"/>
      <c r="BC176" s="313" t="n"/>
      <c r="BD176" s="313" t="n"/>
      <c r="BE176" s="313" t="n"/>
      <c r="BF176" s="313" t="n"/>
      <c r="BG176" s="313" t="n"/>
      <c r="BH176" s="313" t="n"/>
      <c r="BI176" s="313" t="n"/>
      <c r="BJ176" s="313" t="n"/>
      <c r="BK176" s="313" t="n"/>
      <c r="BL176" s="313" t="n"/>
      <c r="BM176" s="313" t="n"/>
      <c r="BN176" s="313" t="n"/>
      <c r="BO176" s="313" t="n"/>
      <c r="BP176" s="313" t="n"/>
      <c r="BQ176" s="313" t="n"/>
      <c r="BR176" s="313" t="n"/>
      <c r="BS176" s="313" t="n"/>
      <c r="BT176" s="313" t="n"/>
      <c r="BU176" s="313" t="n"/>
      <c r="BV176" s="313" t="n"/>
      <c r="BW176" s="313" t="n"/>
      <c r="BX176" s="313" t="n"/>
      <c r="BY176" s="313" t="n"/>
      <c r="BZ176" s="313" t="n"/>
      <c r="CA176" s="313" t="n"/>
      <c r="CB176" s="313" t="n"/>
      <c r="CC176" s="313" t="n"/>
      <c r="CD176" s="313" t="n"/>
      <c r="CE176" s="313" t="n"/>
      <c r="CF176" s="313" t="n"/>
      <c r="CG176" s="313" t="n"/>
      <c r="CH176" s="313" t="n"/>
      <c r="CI176" s="313" t="n"/>
      <c r="CJ176" s="313" t="n"/>
      <c r="CK176" s="313" t="n"/>
      <c r="CL176" s="313" t="n"/>
      <c r="CM176" s="313" t="n"/>
      <c r="CN176" s="313" t="n"/>
      <c r="CO176" s="313" t="n"/>
      <c r="CP176" s="313" t="n"/>
      <c r="CQ176" s="313" t="n"/>
      <c r="CR176" s="313" t="n"/>
      <c r="CS176" s="313" t="n"/>
      <c r="CT176" s="313" t="n"/>
      <c r="CU176" s="313" t="n"/>
      <c r="CV176" s="313" t="n"/>
      <c r="CW176" s="313" t="n"/>
    </row>
    <row r="177">
      <c r="A177" s="291" t="n"/>
      <c r="B177" s="292" t="n"/>
      <c r="C177" s="292" t="n"/>
      <c r="E177" s="292" t="n"/>
      <c r="F177" s="292" t="n"/>
      <c r="G177" s="292" t="n"/>
      <c r="H177" s="292" t="n"/>
      <c r="I177" s="292" t="n"/>
      <c r="J177" s="442" t="n"/>
    </row>
    <row r="178">
      <c r="A178" s="291" t="n"/>
      <c r="B178" s="292" t="n"/>
      <c r="C178" s="292" t="n"/>
      <c r="E178" s="292" t="n"/>
      <c r="F178" s="292" t="n"/>
      <c r="G178" s="292" t="n"/>
      <c r="H178" s="292" t="n"/>
      <c r="I178" s="292" t="n"/>
      <c r="J178" s="442" t="n"/>
    </row>
    <row r="179">
      <c r="A179" s="291" t="n"/>
      <c r="B179" s="292" t="n"/>
      <c r="C179" s="292" t="n"/>
      <c r="E179" s="292" t="n"/>
      <c r="F179" s="292" t="n"/>
      <c r="G179" s="292" t="n"/>
      <c r="H179" s="292" t="n"/>
      <c r="I179" s="292" t="n"/>
      <c r="J179" s="442" t="n"/>
    </row>
    <row r="180">
      <c r="A180" s="291" t="n"/>
      <c r="B180" s="292" t="n"/>
      <c r="C180" s="292" t="n"/>
      <c r="E180" s="292" t="n"/>
      <c r="F180" s="292" t="n"/>
      <c r="G180" s="292" t="n"/>
      <c r="H180" s="292" t="n"/>
      <c r="I180" s="292" t="n"/>
      <c r="J180" s="442" t="n"/>
    </row>
    <row r="181">
      <c r="A181" s="291" t="n"/>
      <c r="B181" s="292" t="n"/>
      <c r="C181" s="292" t="n"/>
      <c r="E181" s="292" t="n"/>
      <c r="F181" s="292" t="n"/>
      <c r="G181" s="292" t="n"/>
      <c r="H181" s="292" t="n"/>
      <c r="I181" s="292" t="n"/>
      <c r="J181" s="442" t="n"/>
    </row>
    <row r="182">
      <c r="A182" s="291" t="n"/>
      <c r="B182" s="292" t="n"/>
      <c r="C182" s="292" t="n"/>
      <c r="E182" s="292" t="n"/>
      <c r="F182" s="292" t="n"/>
      <c r="G182" s="292" t="n"/>
      <c r="H182" s="292" t="n"/>
      <c r="I182" s="292" t="n"/>
      <c r="J182" s="442" t="n"/>
    </row>
    <row r="183">
      <c r="A183" s="291" t="n"/>
      <c r="B183" s="292" t="n"/>
      <c r="C183" s="292" t="n"/>
      <c r="E183" s="292" t="n"/>
      <c r="F183" s="292" t="n"/>
      <c r="G183" s="292" t="n"/>
      <c r="H183" s="292" t="n"/>
      <c r="I183" s="292" t="n"/>
      <c r="J183" s="442" t="n"/>
    </row>
    <row r="184">
      <c r="A184" s="291" t="n"/>
      <c r="B184" s="292" t="n"/>
      <c r="C184" s="292" t="n"/>
      <c r="E184" s="292" t="n"/>
      <c r="F184" s="292" t="n"/>
      <c r="G184" s="292" t="n"/>
      <c r="H184" s="292" t="n"/>
      <c r="I184" s="292" t="n"/>
      <c r="J184" s="442" t="n"/>
    </row>
    <row r="185">
      <c r="A185" s="291" t="n"/>
      <c r="B185" s="292" t="n"/>
      <c r="C185" s="292" t="n"/>
      <c r="E185" s="292" t="n"/>
      <c r="F185" s="292" t="n"/>
      <c r="G185" s="292" t="n"/>
      <c r="H185" s="292" t="n"/>
      <c r="I185" s="292" t="n"/>
      <c r="J185" s="442" t="n"/>
    </row>
    <row r="186">
      <c r="A186" s="291" t="n"/>
      <c r="B186" s="292" t="n"/>
      <c r="C186" s="292" t="n"/>
      <c r="E186" s="292" t="n"/>
      <c r="F186" s="292" t="n"/>
      <c r="G186" s="292" t="n"/>
      <c r="H186" s="292" t="n"/>
      <c r="I186" s="292" t="n"/>
      <c r="J186" s="442" t="n"/>
    </row>
    <row r="187">
      <c r="A187" s="291" t="n"/>
      <c r="B187" s="292" t="n"/>
      <c r="C187" s="292" t="n"/>
      <c r="E187" s="292" t="n"/>
      <c r="F187" s="292" t="n"/>
      <c r="G187" s="292" t="n"/>
      <c r="H187" s="292" t="n"/>
      <c r="I187" s="292" t="n"/>
      <c r="J187" s="442" t="n"/>
    </row>
    <row r="188">
      <c r="A188" s="291" t="n"/>
      <c r="B188" s="292" t="n"/>
      <c r="C188" s="292" t="n"/>
      <c r="E188" s="292" t="n"/>
      <c r="F188" s="292" t="n"/>
      <c r="G188" s="292" t="n"/>
      <c r="H188" s="292" t="n"/>
      <c r="I188" s="292" t="n"/>
      <c r="J188" s="442" t="n"/>
    </row>
    <row r="189">
      <c r="A189" s="291" t="n"/>
      <c r="B189" s="292" t="n"/>
      <c r="C189" s="292" t="n"/>
      <c r="E189" s="292" t="n"/>
      <c r="F189" s="292" t="n"/>
      <c r="G189" s="292" t="n"/>
      <c r="H189" s="292" t="n"/>
      <c r="I189" s="292" t="n"/>
      <c r="J189" s="442" t="n"/>
    </row>
    <row r="190">
      <c r="A190" s="291" t="n"/>
      <c r="B190" s="292" t="n"/>
      <c r="C190" s="292" t="n"/>
      <c r="E190" s="292" t="n"/>
      <c r="F190" s="292" t="n"/>
      <c r="G190" s="292" t="n"/>
      <c r="H190" s="292" t="n"/>
      <c r="I190" s="292" t="n"/>
      <c r="J190" s="442" t="n"/>
    </row>
    <row r="191">
      <c r="A191" s="291" t="n"/>
      <c r="B191" s="292" t="n"/>
      <c r="C191" s="292" t="n"/>
      <c r="E191" s="292" t="n"/>
      <c r="F191" s="292" t="n"/>
      <c r="G191" s="292" t="n"/>
      <c r="H191" s="292" t="n"/>
      <c r="I191" s="292" t="n"/>
      <c r="J191" s="442" t="n"/>
    </row>
    <row r="192">
      <c r="A192" s="291" t="n"/>
      <c r="B192" s="292" t="n"/>
      <c r="C192" s="292" t="n"/>
      <c r="E192" s="292" t="n"/>
      <c r="F192" s="292" t="n"/>
      <c r="G192" s="292" t="n"/>
      <c r="H192" s="292" t="n"/>
      <c r="I192" s="292" t="n"/>
      <c r="J192" s="442" t="n"/>
    </row>
    <row r="193">
      <c r="A193" s="291" t="n"/>
      <c r="B193" s="292" t="n"/>
      <c r="C193" s="292" t="n"/>
      <c r="E193" s="292" t="n"/>
      <c r="F193" s="292" t="n"/>
      <c r="G193" s="292" t="n"/>
      <c r="H193" s="292" t="n"/>
      <c r="I193" s="292" t="n"/>
      <c r="J193" s="442" t="n"/>
    </row>
    <row r="194" customFormat="1" s="292">
      <c r="A194" s="291" t="n"/>
      <c r="D194" s="313" t="n"/>
      <c r="E194" s="454" t="n"/>
      <c r="F194" s="454" t="n"/>
      <c r="G194" s="454" t="n"/>
      <c r="H194" s="454" t="n"/>
      <c r="I194" s="454" t="n"/>
      <c r="J194" s="442" t="n"/>
      <c r="K194" s="313" t="n"/>
      <c r="L194" s="313" t="n"/>
      <c r="M194" s="313" t="n"/>
      <c r="N194" s="313" t="n"/>
      <c r="O194" s="313" t="n"/>
      <c r="P194" s="313" t="n"/>
      <c r="Q194" s="313" t="n"/>
      <c r="R194" s="313" t="n"/>
      <c r="S194" s="313" t="n"/>
      <c r="T194" s="313" t="n"/>
      <c r="U194" s="313" t="n"/>
      <c r="V194" s="313" t="n"/>
      <c r="W194" s="313" t="n"/>
      <c r="X194" s="313" t="n"/>
      <c r="Y194" s="313" t="n"/>
      <c r="Z194" s="313" t="n"/>
      <c r="AA194" s="313" t="n"/>
      <c r="AB194" s="313" t="n"/>
      <c r="AC194" s="313" t="n"/>
      <c r="AD194" s="313" t="n"/>
      <c r="AE194" s="313" t="n"/>
      <c r="AF194" s="313" t="n"/>
      <c r="AG194" s="313" t="n"/>
      <c r="AH194" s="313" t="n"/>
      <c r="AI194" s="313" t="n"/>
      <c r="AJ194" s="313" t="n"/>
      <c r="AK194" s="313" t="n"/>
      <c r="AL194" s="313" t="n"/>
      <c r="AM194" s="313" t="n"/>
      <c r="AN194" s="313" t="n"/>
      <c r="AO194" s="313" t="n"/>
      <c r="AP194" s="313" t="n"/>
      <c r="AQ194" s="313" t="n"/>
      <c r="AR194" s="313" t="n"/>
      <c r="AS194" s="313" t="n"/>
      <c r="AT194" s="313" t="n"/>
      <c r="AU194" s="313" t="n"/>
      <c r="AV194" s="313" t="n"/>
      <c r="AW194" s="313" t="n"/>
      <c r="AX194" s="313" t="n"/>
      <c r="AY194" s="313" t="n"/>
      <c r="AZ194" s="313" t="n"/>
      <c r="BA194" s="313" t="n"/>
      <c r="BB194" s="313" t="n"/>
      <c r="BC194" s="313" t="n"/>
      <c r="BD194" s="313" t="n"/>
      <c r="BE194" s="313" t="n"/>
      <c r="BF194" s="313" t="n"/>
      <c r="BG194" s="313" t="n"/>
      <c r="BH194" s="313" t="n"/>
      <c r="BI194" s="313" t="n"/>
      <c r="BJ194" s="313" t="n"/>
      <c r="BK194" s="313" t="n"/>
      <c r="BL194" s="313" t="n"/>
      <c r="BM194" s="313" t="n"/>
      <c r="BN194" s="313" t="n"/>
      <c r="BO194" s="313" t="n"/>
      <c r="BP194" s="313" t="n"/>
      <c r="BQ194" s="313" t="n"/>
      <c r="BR194" s="313" t="n"/>
      <c r="BS194" s="313" t="n"/>
      <c r="BT194" s="313" t="n"/>
      <c r="BU194" s="313" t="n"/>
      <c r="BV194" s="313" t="n"/>
      <c r="BW194" s="313" t="n"/>
      <c r="BX194" s="313" t="n"/>
      <c r="BY194" s="313" t="n"/>
      <c r="BZ194" s="313" t="n"/>
      <c r="CA194" s="313" t="n"/>
      <c r="CB194" s="313" t="n"/>
      <c r="CC194" s="313" t="n"/>
      <c r="CD194" s="313" t="n"/>
      <c r="CE194" s="313" t="n"/>
      <c r="CF194" s="313" t="n"/>
      <c r="CG194" s="313" t="n"/>
      <c r="CH194" s="313" t="n"/>
      <c r="CI194" s="313" t="n"/>
      <c r="CJ194" s="313" t="n"/>
      <c r="CK194" s="313" t="n"/>
      <c r="CL194" s="313" t="n"/>
      <c r="CM194" s="313" t="n"/>
      <c r="CN194" s="313" t="n"/>
      <c r="CO194" s="313" t="n"/>
      <c r="CP194" s="313" t="n"/>
      <c r="CQ194" s="313" t="n"/>
      <c r="CR194" s="313" t="n"/>
      <c r="CS194" s="313" t="n"/>
      <c r="CT194" s="313" t="n"/>
      <c r="CU194" s="313" t="n"/>
      <c r="CV194" s="313" t="n"/>
      <c r="CW194" s="313" t="n"/>
    </row>
    <row r="195" customFormat="1" s="292">
      <c r="A195" s="291" t="n"/>
      <c r="D195" s="313" t="n"/>
      <c r="E195" s="454" t="n"/>
      <c r="F195" s="454" t="n"/>
      <c r="G195" s="454" t="n"/>
      <c r="H195" s="454" t="n"/>
      <c r="I195" s="454" t="n"/>
      <c r="J195" s="442" t="n"/>
      <c r="K195" s="313" t="n"/>
      <c r="L195" s="313" t="n"/>
      <c r="M195" s="313" t="n"/>
      <c r="N195" s="313" t="n"/>
      <c r="O195" s="313" t="n"/>
      <c r="P195" s="313" t="n"/>
      <c r="Q195" s="313" t="n"/>
      <c r="R195" s="313" t="n"/>
      <c r="S195" s="313" t="n"/>
      <c r="T195" s="313" t="n"/>
      <c r="U195" s="313" t="n"/>
      <c r="V195" s="313" t="n"/>
      <c r="W195" s="313" t="n"/>
      <c r="X195" s="313" t="n"/>
      <c r="Y195" s="313" t="n"/>
      <c r="Z195" s="313" t="n"/>
      <c r="AA195" s="313" t="n"/>
      <c r="AB195" s="313" t="n"/>
      <c r="AC195" s="313" t="n"/>
      <c r="AD195" s="313" t="n"/>
      <c r="AE195" s="313" t="n"/>
      <c r="AF195" s="313" t="n"/>
      <c r="AG195" s="313" t="n"/>
      <c r="AH195" s="313" t="n"/>
      <c r="AI195" s="313" t="n"/>
      <c r="AJ195" s="313" t="n"/>
      <c r="AK195" s="313" t="n"/>
      <c r="AL195" s="313" t="n"/>
      <c r="AM195" s="313" t="n"/>
      <c r="AN195" s="313" t="n"/>
      <c r="AO195" s="313" t="n"/>
      <c r="AP195" s="313" t="n"/>
      <c r="AQ195" s="313" t="n"/>
      <c r="AR195" s="313" t="n"/>
      <c r="AS195" s="313" t="n"/>
      <c r="AT195" s="313" t="n"/>
      <c r="AU195" s="313" t="n"/>
      <c r="AV195" s="313" t="n"/>
      <c r="AW195" s="313" t="n"/>
      <c r="AX195" s="313" t="n"/>
      <c r="AY195" s="313" t="n"/>
      <c r="AZ195" s="313" t="n"/>
      <c r="BA195" s="313" t="n"/>
      <c r="BB195" s="313" t="n"/>
      <c r="BC195" s="313" t="n"/>
      <c r="BD195" s="313" t="n"/>
      <c r="BE195" s="313" t="n"/>
      <c r="BF195" s="313" t="n"/>
      <c r="BG195" s="313" t="n"/>
      <c r="BH195" s="313" t="n"/>
      <c r="BI195" s="313" t="n"/>
      <c r="BJ195" s="313" t="n"/>
      <c r="BK195" s="313" t="n"/>
      <c r="BL195" s="313" t="n"/>
      <c r="BM195" s="313" t="n"/>
      <c r="BN195" s="313" t="n"/>
      <c r="BO195" s="313" t="n"/>
      <c r="BP195" s="313" t="n"/>
      <c r="BQ195" s="313" t="n"/>
      <c r="BR195" s="313" t="n"/>
      <c r="BS195" s="313" t="n"/>
      <c r="BT195" s="313" t="n"/>
      <c r="BU195" s="313" t="n"/>
      <c r="BV195" s="313" t="n"/>
      <c r="BW195" s="313" t="n"/>
      <c r="BX195" s="313" t="n"/>
      <c r="BY195" s="313" t="n"/>
      <c r="BZ195" s="313" t="n"/>
      <c r="CA195" s="313" t="n"/>
      <c r="CB195" s="313" t="n"/>
      <c r="CC195" s="313" t="n"/>
      <c r="CD195" s="313" t="n"/>
      <c r="CE195" s="313" t="n"/>
      <c r="CF195" s="313" t="n"/>
      <c r="CG195" s="313" t="n"/>
      <c r="CH195" s="313" t="n"/>
      <c r="CI195" s="313" t="n"/>
      <c r="CJ195" s="313" t="n"/>
      <c r="CK195" s="313" t="n"/>
      <c r="CL195" s="313" t="n"/>
      <c r="CM195" s="313" t="n"/>
      <c r="CN195" s="313" t="n"/>
      <c r="CO195" s="313" t="n"/>
      <c r="CP195" s="313" t="n"/>
      <c r="CQ195" s="313" t="n"/>
      <c r="CR195" s="313" t="n"/>
      <c r="CS195" s="313" t="n"/>
      <c r="CT195" s="313" t="n"/>
      <c r="CU195" s="313" t="n"/>
      <c r="CV195" s="313" t="n"/>
      <c r="CW195" s="313" t="n"/>
    </row>
    <row r="196" customFormat="1" s="292">
      <c r="A196" s="291" t="n"/>
      <c r="D196" s="313" t="n"/>
      <c r="E196" s="454" t="n"/>
      <c r="F196" s="454" t="n"/>
      <c r="G196" s="454" t="n"/>
      <c r="H196" s="454" t="n"/>
      <c r="I196" s="454" t="n"/>
      <c r="J196" s="442" t="n"/>
      <c r="K196" s="313" t="n"/>
      <c r="L196" s="313" t="n"/>
      <c r="M196" s="313" t="n"/>
      <c r="N196" s="313" t="n"/>
      <c r="O196" s="313" t="n"/>
      <c r="P196" s="313" t="n"/>
      <c r="Q196" s="313" t="n"/>
      <c r="R196" s="313" t="n"/>
      <c r="S196" s="313" t="n"/>
      <c r="T196" s="313" t="n"/>
      <c r="U196" s="313" t="n"/>
      <c r="V196" s="313" t="n"/>
      <c r="W196" s="313" t="n"/>
      <c r="X196" s="313" t="n"/>
      <c r="Y196" s="313" t="n"/>
      <c r="Z196" s="313" t="n"/>
      <c r="AA196" s="313" t="n"/>
      <c r="AB196" s="313" t="n"/>
      <c r="AC196" s="313" t="n"/>
      <c r="AD196" s="313" t="n"/>
      <c r="AE196" s="313" t="n"/>
      <c r="AF196" s="313" t="n"/>
      <c r="AG196" s="313" t="n"/>
      <c r="AH196" s="313" t="n"/>
      <c r="AI196" s="313" t="n"/>
      <c r="AJ196" s="313" t="n"/>
      <c r="AK196" s="313" t="n"/>
      <c r="AL196" s="313" t="n"/>
      <c r="AM196" s="313" t="n"/>
      <c r="AN196" s="313" t="n"/>
      <c r="AO196" s="313" t="n"/>
      <c r="AP196" s="313" t="n"/>
      <c r="AQ196" s="313" t="n"/>
      <c r="AR196" s="313" t="n"/>
      <c r="AS196" s="313" t="n"/>
      <c r="AT196" s="313" t="n"/>
      <c r="AU196" s="313" t="n"/>
      <c r="AV196" s="313" t="n"/>
      <c r="AW196" s="313" t="n"/>
      <c r="AX196" s="313" t="n"/>
      <c r="AY196" s="313" t="n"/>
      <c r="AZ196" s="313" t="n"/>
      <c r="BA196" s="313" t="n"/>
      <c r="BB196" s="313" t="n"/>
      <c r="BC196" s="313" t="n"/>
      <c r="BD196" s="313" t="n"/>
      <c r="BE196" s="313" t="n"/>
      <c r="BF196" s="313" t="n"/>
      <c r="BG196" s="313" t="n"/>
      <c r="BH196" s="313" t="n"/>
      <c r="BI196" s="313" t="n"/>
      <c r="BJ196" s="313" t="n"/>
      <c r="BK196" s="313" t="n"/>
      <c r="BL196" s="313" t="n"/>
      <c r="BM196" s="313" t="n"/>
      <c r="BN196" s="313" t="n"/>
      <c r="BO196" s="313" t="n"/>
      <c r="BP196" s="313" t="n"/>
      <c r="BQ196" s="313" t="n"/>
      <c r="BR196" s="313" t="n"/>
      <c r="BS196" s="313" t="n"/>
      <c r="BT196" s="313" t="n"/>
      <c r="BU196" s="313" t="n"/>
      <c r="BV196" s="313" t="n"/>
      <c r="BW196" s="313" t="n"/>
      <c r="BX196" s="313" t="n"/>
      <c r="BY196" s="313" t="n"/>
      <c r="BZ196" s="313" t="n"/>
      <c r="CA196" s="313" t="n"/>
      <c r="CB196" s="313" t="n"/>
      <c r="CC196" s="313" t="n"/>
      <c r="CD196" s="313" t="n"/>
      <c r="CE196" s="313" t="n"/>
      <c r="CF196" s="313" t="n"/>
      <c r="CG196" s="313" t="n"/>
      <c r="CH196" s="313" t="n"/>
      <c r="CI196" s="313" t="n"/>
      <c r="CJ196" s="313" t="n"/>
      <c r="CK196" s="313" t="n"/>
      <c r="CL196" s="313" t="n"/>
      <c r="CM196" s="313" t="n"/>
      <c r="CN196" s="313" t="n"/>
      <c r="CO196" s="313" t="n"/>
      <c r="CP196" s="313" t="n"/>
      <c r="CQ196" s="313" t="n"/>
      <c r="CR196" s="313" t="n"/>
      <c r="CS196" s="313" t="n"/>
      <c r="CT196" s="313" t="n"/>
      <c r="CU196" s="313" t="n"/>
      <c r="CV196" s="313" t="n"/>
      <c r="CW196" s="313" t="n"/>
    </row>
    <row r="197" customFormat="1" s="292">
      <c r="A197" s="291" t="n"/>
      <c r="D197" s="313" t="n"/>
      <c r="E197" s="454" t="n"/>
      <c r="F197" s="454" t="n"/>
      <c r="G197" s="454" t="n"/>
      <c r="H197" s="454" t="n"/>
      <c r="I197" s="454" t="n"/>
      <c r="J197" s="442" t="n"/>
      <c r="K197" s="313" t="n"/>
      <c r="L197" s="313" t="n"/>
      <c r="M197" s="313" t="n"/>
      <c r="N197" s="313" t="n"/>
      <c r="O197" s="313" t="n"/>
      <c r="P197" s="313" t="n"/>
      <c r="Q197" s="313" t="n"/>
      <c r="R197" s="313" t="n"/>
      <c r="S197" s="313" t="n"/>
      <c r="T197" s="313" t="n"/>
      <c r="U197" s="313" t="n"/>
      <c r="V197" s="313" t="n"/>
      <c r="W197" s="313" t="n"/>
      <c r="X197" s="313" t="n"/>
      <c r="Y197" s="313" t="n"/>
      <c r="Z197" s="313" t="n"/>
      <c r="AA197" s="313" t="n"/>
      <c r="AB197" s="313" t="n"/>
      <c r="AC197" s="313" t="n"/>
      <c r="AD197" s="313" t="n"/>
      <c r="AE197" s="313" t="n"/>
      <c r="AF197" s="313" t="n"/>
      <c r="AG197" s="313" t="n"/>
      <c r="AH197" s="313" t="n"/>
      <c r="AI197" s="313" t="n"/>
      <c r="AJ197" s="313" t="n"/>
      <c r="AK197" s="313" t="n"/>
      <c r="AL197" s="313" t="n"/>
      <c r="AM197" s="313" t="n"/>
      <c r="AN197" s="313" t="n"/>
      <c r="AO197" s="313" t="n"/>
      <c r="AP197" s="313" t="n"/>
      <c r="AQ197" s="313" t="n"/>
      <c r="AR197" s="313" t="n"/>
      <c r="AS197" s="313" t="n"/>
      <c r="AT197" s="313" t="n"/>
      <c r="AU197" s="313" t="n"/>
      <c r="AV197" s="313" t="n"/>
      <c r="AW197" s="313" t="n"/>
      <c r="AX197" s="313" t="n"/>
      <c r="AY197" s="313" t="n"/>
      <c r="AZ197" s="313" t="n"/>
      <c r="BA197" s="313" t="n"/>
      <c r="BB197" s="313" t="n"/>
      <c r="BC197" s="313" t="n"/>
      <c r="BD197" s="313" t="n"/>
      <c r="BE197" s="313" t="n"/>
      <c r="BF197" s="313" t="n"/>
      <c r="BG197" s="313" t="n"/>
      <c r="BH197" s="313" t="n"/>
      <c r="BI197" s="313" t="n"/>
      <c r="BJ197" s="313" t="n"/>
      <c r="BK197" s="313" t="n"/>
      <c r="BL197" s="313" t="n"/>
      <c r="BM197" s="313" t="n"/>
      <c r="BN197" s="313" t="n"/>
      <c r="BO197" s="313" t="n"/>
      <c r="BP197" s="313" t="n"/>
      <c r="BQ197" s="313" t="n"/>
      <c r="BR197" s="313" t="n"/>
      <c r="BS197" s="313" t="n"/>
      <c r="BT197" s="313" t="n"/>
      <c r="BU197" s="313" t="n"/>
      <c r="BV197" s="313" t="n"/>
      <c r="BW197" s="313" t="n"/>
      <c r="BX197" s="313" t="n"/>
      <c r="BY197" s="313" t="n"/>
      <c r="BZ197" s="313" t="n"/>
      <c r="CA197" s="313" t="n"/>
      <c r="CB197" s="313" t="n"/>
      <c r="CC197" s="313" t="n"/>
      <c r="CD197" s="313" t="n"/>
      <c r="CE197" s="313" t="n"/>
      <c r="CF197" s="313" t="n"/>
      <c r="CG197" s="313" t="n"/>
      <c r="CH197" s="313" t="n"/>
      <c r="CI197" s="313" t="n"/>
      <c r="CJ197" s="313" t="n"/>
      <c r="CK197" s="313" t="n"/>
      <c r="CL197" s="313" t="n"/>
      <c r="CM197" s="313" t="n"/>
      <c r="CN197" s="313" t="n"/>
      <c r="CO197" s="313" t="n"/>
      <c r="CP197" s="313" t="n"/>
      <c r="CQ197" s="313" t="n"/>
      <c r="CR197" s="313" t="n"/>
      <c r="CS197" s="313" t="n"/>
      <c r="CT197" s="313" t="n"/>
      <c r="CU197" s="313" t="n"/>
      <c r="CV197" s="313" t="n"/>
      <c r="CW197" s="313" t="n"/>
    </row>
    <row r="198" customFormat="1" s="292">
      <c r="A198" s="291" t="n"/>
      <c r="D198" s="313" t="n"/>
      <c r="E198" s="454" t="n"/>
      <c r="F198" s="454" t="n"/>
      <c r="G198" s="454" t="n"/>
      <c r="H198" s="454" t="n"/>
      <c r="I198" s="454" t="n"/>
      <c r="J198" s="442" t="n"/>
      <c r="K198" s="313" t="n"/>
      <c r="L198" s="313" t="n"/>
      <c r="M198" s="313" t="n"/>
      <c r="N198" s="313" t="n"/>
      <c r="O198" s="313" t="n"/>
      <c r="P198" s="313" t="n"/>
      <c r="Q198" s="313" t="n"/>
      <c r="R198" s="313" t="n"/>
      <c r="S198" s="313" t="n"/>
      <c r="T198" s="313" t="n"/>
      <c r="U198" s="313" t="n"/>
      <c r="V198" s="313" t="n"/>
      <c r="W198" s="313" t="n"/>
      <c r="X198" s="313" t="n"/>
      <c r="Y198" s="313" t="n"/>
      <c r="Z198" s="313" t="n"/>
      <c r="AA198" s="313" t="n"/>
      <c r="AB198" s="313" t="n"/>
      <c r="AC198" s="313" t="n"/>
      <c r="AD198" s="313" t="n"/>
      <c r="AE198" s="313" t="n"/>
      <c r="AF198" s="313" t="n"/>
      <c r="AG198" s="313" t="n"/>
      <c r="AH198" s="313" t="n"/>
      <c r="AI198" s="313" t="n"/>
      <c r="AJ198" s="313" t="n"/>
      <c r="AK198" s="313" t="n"/>
      <c r="AL198" s="313" t="n"/>
      <c r="AM198" s="313" t="n"/>
      <c r="AN198" s="313" t="n"/>
      <c r="AO198" s="313" t="n"/>
      <c r="AP198" s="313" t="n"/>
      <c r="AQ198" s="313" t="n"/>
      <c r="AR198" s="313" t="n"/>
      <c r="AS198" s="313" t="n"/>
      <c r="AT198" s="313" t="n"/>
      <c r="AU198" s="313" t="n"/>
      <c r="AV198" s="313" t="n"/>
      <c r="AW198" s="313" t="n"/>
      <c r="AX198" s="313" t="n"/>
      <c r="AY198" s="313" t="n"/>
      <c r="AZ198" s="313" t="n"/>
      <c r="BA198" s="313" t="n"/>
      <c r="BB198" s="313" t="n"/>
      <c r="BC198" s="313" t="n"/>
      <c r="BD198" s="313" t="n"/>
      <c r="BE198" s="313" t="n"/>
      <c r="BF198" s="313" t="n"/>
      <c r="BG198" s="313" t="n"/>
      <c r="BH198" s="313" t="n"/>
      <c r="BI198" s="313" t="n"/>
      <c r="BJ198" s="313" t="n"/>
      <c r="BK198" s="313" t="n"/>
      <c r="BL198" s="313" t="n"/>
      <c r="BM198" s="313" t="n"/>
      <c r="BN198" s="313" t="n"/>
      <c r="BO198" s="313" t="n"/>
      <c r="BP198" s="313" t="n"/>
      <c r="BQ198" s="313" t="n"/>
      <c r="BR198" s="313" t="n"/>
      <c r="BS198" s="313" t="n"/>
      <c r="BT198" s="313" t="n"/>
      <c r="BU198" s="313" t="n"/>
      <c r="BV198" s="313" t="n"/>
      <c r="BW198" s="313" t="n"/>
      <c r="BX198" s="313" t="n"/>
      <c r="BY198" s="313" t="n"/>
      <c r="BZ198" s="313" t="n"/>
      <c r="CA198" s="313" t="n"/>
      <c r="CB198" s="313" t="n"/>
      <c r="CC198" s="313" t="n"/>
      <c r="CD198" s="313" t="n"/>
      <c r="CE198" s="313" t="n"/>
      <c r="CF198" s="313" t="n"/>
      <c r="CG198" s="313" t="n"/>
      <c r="CH198" s="313" t="n"/>
      <c r="CI198" s="313" t="n"/>
      <c r="CJ198" s="313" t="n"/>
      <c r="CK198" s="313" t="n"/>
      <c r="CL198" s="313" t="n"/>
      <c r="CM198" s="313" t="n"/>
      <c r="CN198" s="313" t="n"/>
      <c r="CO198" s="313" t="n"/>
      <c r="CP198" s="313" t="n"/>
      <c r="CQ198" s="313" t="n"/>
      <c r="CR198" s="313" t="n"/>
      <c r="CS198" s="313" t="n"/>
      <c r="CT198" s="313" t="n"/>
      <c r="CU198" s="313" t="n"/>
      <c r="CV198" s="313" t="n"/>
      <c r="CW198" s="313" t="n"/>
    </row>
    <row r="199" customFormat="1" s="292">
      <c r="A199" s="291" t="n"/>
      <c r="D199" s="313" t="n"/>
      <c r="E199" s="454" t="n"/>
      <c r="F199" s="454" t="n"/>
      <c r="G199" s="454" t="n"/>
      <c r="H199" s="454" t="n"/>
      <c r="I199" s="454" t="n"/>
      <c r="J199" s="442" t="n"/>
      <c r="K199" s="313" t="n"/>
      <c r="L199" s="313" t="n"/>
      <c r="M199" s="313" t="n"/>
      <c r="N199" s="313" t="n"/>
      <c r="O199" s="313" t="n"/>
      <c r="P199" s="313" t="n"/>
      <c r="Q199" s="313" t="n"/>
      <c r="R199" s="313" t="n"/>
      <c r="S199" s="313" t="n"/>
      <c r="T199" s="313" t="n"/>
      <c r="U199" s="313" t="n"/>
      <c r="V199" s="313" t="n"/>
      <c r="W199" s="313" t="n"/>
      <c r="X199" s="313" t="n"/>
      <c r="Y199" s="313" t="n"/>
      <c r="Z199" s="313" t="n"/>
      <c r="AA199" s="313" t="n"/>
      <c r="AB199" s="313" t="n"/>
      <c r="AC199" s="313" t="n"/>
      <c r="AD199" s="313" t="n"/>
      <c r="AE199" s="313" t="n"/>
      <c r="AF199" s="313" t="n"/>
      <c r="AG199" s="313" t="n"/>
      <c r="AH199" s="313" t="n"/>
      <c r="AI199" s="313" t="n"/>
      <c r="AJ199" s="313" t="n"/>
      <c r="AK199" s="313" t="n"/>
      <c r="AL199" s="313" t="n"/>
      <c r="AM199" s="313" t="n"/>
      <c r="AN199" s="313" t="n"/>
      <c r="AO199" s="313" t="n"/>
      <c r="AP199" s="313" t="n"/>
      <c r="AQ199" s="313" t="n"/>
      <c r="AR199" s="313" t="n"/>
      <c r="AS199" s="313" t="n"/>
      <c r="AT199" s="313" t="n"/>
      <c r="AU199" s="313" t="n"/>
      <c r="AV199" s="313" t="n"/>
      <c r="AW199" s="313" t="n"/>
      <c r="AX199" s="313" t="n"/>
      <c r="AY199" s="313" t="n"/>
      <c r="AZ199" s="313" t="n"/>
      <c r="BA199" s="313" t="n"/>
      <c r="BB199" s="313" t="n"/>
      <c r="BC199" s="313" t="n"/>
      <c r="BD199" s="313" t="n"/>
      <c r="BE199" s="313" t="n"/>
      <c r="BF199" s="313" t="n"/>
      <c r="BG199" s="313" t="n"/>
      <c r="BH199" s="313" t="n"/>
      <c r="BI199" s="313" t="n"/>
      <c r="BJ199" s="313" t="n"/>
      <c r="BK199" s="313" t="n"/>
      <c r="BL199" s="313" t="n"/>
      <c r="BM199" s="313" t="n"/>
      <c r="BN199" s="313" t="n"/>
      <c r="BO199" s="313" t="n"/>
      <c r="BP199" s="313" t="n"/>
      <c r="BQ199" s="313" t="n"/>
      <c r="BR199" s="313" t="n"/>
      <c r="BS199" s="313" t="n"/>
      <c r="BT199" s="313" t="n"/>
      <c r="BU199" s="313" t="n"/>
      <c r="BV199" s="313" t="n"/>
      <c r="BW199" s="313" t="n"/>
      <c r="BX199" s="313" t="n"/>
      <c r="BY199" s="313" t="n"/>
      <c r="BZ199" s="313" t="n"/>
      <c r="CA199" s="313" t="n"/>
      <c r="CB199" s="313" t="n"/>
      <c r="CC199" s="313" t="n"/>
      <c r="CD199" s="313" t="n"/>
      <c r="CE199" s="313" t="n"/>
      <c r="CF199" s="313" t="n"/>
      <c r="CG199" s="313" t="n"/>
      <c r="CH199" s="313" t="n"/>
      <c r="CI199" s="313" t="n"/>
      <c r="CJ199" s="313" t="n"/>
      <c r="CK199" s="313" t="n"/>
      <c r="CL199" s="313" t="n"/>
      <c r="CM199" s="313" t="n"/>
      <c r="CN199" s="313" t="n"/>
      <c r="CO199" s="313" t="n"/>
      <c r="CP199" s="313" t="n"/>
      <c r="CQ199" s="313" t="n"/>
      <c r="CR199" s="313" t="n"/>
      <c r="CS199" s="313" t="n"/>
      <c r="CT199" s="313" t="n"/>
      <c r="CU199" s="313" t="n"/>
      <c r="CV199" s="313" t="n"/>
      <c r="CW199" s="313" t="n"/>
    </row>
    <row r="200">
      <c r="A200" s="291" t="n"/>
      <c r="B200" s="292" t="n"/>
      <c r="C200" s="292" t="n"/>
      <c r="E200" s="292" t="n"/>
      <c r="F200" s="292" t="n"/>
      <c r="G200" s="292" t="n"/>
      <c r="H200" s="292" t="n"/>
      <c r="I200" s="292" t="n"/>
      <c r="J200" s="442" t="n"/>
    </row>
    <row r="201">
      <c r="A201" s="291" t="n"/>
      <c r="B201" s="292" t="n"/>
      <c r="C201" s="292" t="n"/>
      <c r="E201" s="292" t="n"/>
      <c r="F201" s="292" t="n"/>
      <c r="G201" s="292" t="n"/>
      <c r="H201" s="292" t="n"/>
      <c r="I201" s="292" t="n"/>
      <c r="J201" s="442" t="n"/>
    </row>
    <row r="202">
      <c r="A202" s="291" t="n"/>
      <c r="B202" s="292" t="n"/>
      <c r="C202" s="292" t="n"/>
      <c r="E202" s="292" t="n"/>
      <c r="F202" s="292" t="n"/>
      <c r="G202" s="292" t="n"/>
      <c r="H202" s="292" t="n"/>
      <c r="I202" s="292" t="n"/>
      <c r="J202" s="442" t="n"/>
    </row>
    <row r="203">
      <c r="A203" s="291" t="n"/>
      <c r="B203" s="292" t="n"/>
      <c r="C203" s="292" t="n"/>
      <c r="E203" s="292" t="n"/>
      <c r="F203" s="292" t="n"/>
      <c r="G203" s="292" t="n"/>
      <c r="H203" s="292" t="n"/>
      <c r="I203" s="292" t="n"/>
      <c r="J203" s="442" t="n"/>
    </row>
    <row r="204">
      <c r="A204" s="291" t="n"/>
      <c r="B204" s="292" t="n"/>
      <c r="C204" s="292" t="n"/>
      <c r="E204" s="292" t="n"/>
      <c r="F204" s="292" t="n"/>
      <c r="G204" s="292" t="n"/>
      <c r="H204" s="292" t="n"/>
      <c r="I204" s="292" t="n"/>
      <c r="J204" s="442" t="n"/>
    </row>
    <row r="205">
      <c r="A205" s="291" t="n"/>
      <c r="B205" s="292" t="n"/>
      <c r="C205" s="292" t="n"/>
      <c r="E205" s="292" t="n"/>
      <c r="F205" s="292" t="n"/>
      <c r="G205" s="292" t="n"/>
      <c r="H205" s="292" t="n"/>
      <c r="I205" s="292" t="n"/>
      <c r="J205" s="442" t="n"/>
    </row>
    <row r="206">
      <c r="A206" s="291" t="n"/>
      <c r="B206" s="292" t="n"/>
      <c r="C206" s="292" t="n"/>
      <c r="E206" s="292" t="n"/>
      <c r="F206" s="292" t="n"/>
      <c r="G206" s="292" t="n"/>
      <c r="H206" s="292" t="n"/>
      <c r="I206" s="292" t="n"/>
      <c r="J206" s="442" t="n"/>
    </row>
    <row r="207">
      <c r="A207" s="291" t="n"/>
      <c r="B207" s="292" t="n"/>
      <c r="C207" s="292" t="n"/>
      <c r="E207" s="292" t="n"/>
      <c r="F207" s="292" t="n"/>
      <c r="G207" s="292" t="n"/>
      <c r="H207" s="292" t="n"/>
      <c r="I207" s="292" t="n"/>
      <c r="J207" s="442" t="n"/>
    </row>
    <row r="208">
      <c r="A208" s="291" t="n"/>
      <c r="B208" s="292" t="n"/>
      <c r="C208" s="292" t="n"/>
      <c r="E208" s="292" t="n"/>
      <c r="F208" s="292" t="n"/>
      <c r="G208" s="292" t="n"/>
      <c r="H208" s="292" t="n"/>
      <c r="I208" s="292" t="n"/>
      <c r="J208" s="442" t="n"/>
    </row>
    <row r="209">
      <c r="A209" s="291" t="n"/>
      <c r="B209" s="292" t="n"/>
      <c r="C209" s="292" t="n"/>
      <c r="E209" s="292" t="n"/>
      <c r="F209" s="292" t="n"/>
      <c r="G209" s="292" t="n"/>
      <c r="H209" s="292" t="n"/>
      <c r="I209" s="292" t="n"/>
      <c r="J209" s="442" t="n"/>
    </row>
    <row r="210">
      <c r="A210" s="291" t="n"/>
      <c r="B210" s="292" t="n"/>
      <c r="C210" s="292" t="n"/>
      <c r="E210" s="292" t="n"/>
      <c r="F210" s="292" t="n"/>
      <c r="G210" s="292" t="n"/>
      <c r="H210" s="292" t="n"/>
      <c r="I210" s="292" t="n"/>
      <c r="J210" s="442" t="n"/>
    </row>
    <row r="211">
      <c r="A211" s="291" t="n"/>
      <c r="B211" s="292" t="n"/>
      <c r="C211" s="292" t="n"/>
      <c r="E211" s="292" t="n"/>
      <c r="F211" s="292" t="n"/>
      <c r="G211" s="292" t="n"/>
      <c r="H211" s="292" t="n"/>
      <c r="I211" s="292" t="n"/>
      <c r="J211" s="442" t="n"/>
    </row>
    <row r="212">
      <c r="A212" s="291" t="n"/>
      <c r="B212" s="292" t="n"/>
      <c r="C212" s="292" t="n"/>
      <c r="E212" s="292" t="n"/>
      <c r="F212" s="292" t="n"/>
      <c r="G212" s="292" t="n"/>
      <c r="H212" s="292" t="n"/>
      <c r="I212" s="292" t="n"/>
      <c r="J212" s="442" t="n"/>
    </row>
    <row r="213">
      <c r="A213" s="291" t="n"/>
      <c r="B213" s="292" t="n"/>
      <c r="C213" s="292" t="n"/>
      <c r="E213" s="292" t="n"/>
      <c r="F213" s="292" t="n"/>
      <c r="G213" s="292" t="n"/>
      <c r="H213" s="292" t="n"/>
      <c r="I213" s="292" t="n"/>
      <c r="J213" s="442" t="n"/>
    </row>
    <row r="214">
      <c r="A214" s="291" t="n"/>
      <c r="B214" s="292" t="n"/>
      <c r="C214" s="292" t="n"/>
      <c r="E214" s="292" t="n"/>
      <c r="F214" s="292" t="n"/>
      <c r="G214" s="292" t="n"/>
      <c r="H214" s="292" t="n"/>
      <c r="I214" s="292" t="n"/>
      <c r="J214" s="442" t="n"/>
    </row>
    <row r="215">
      <c r="A215" s="291" t="n"/>
      <c r="B215" s="292" t="n"/>
      <c r="C215" s="292" t="n"/>
      <c r="E215" s="292" t="n"/>
      <c r="F215" s="292" t="n"/>
      <c r="G215" s="292" t="n"/>
      <c r="H215" s="292" t="n"/>
      <c r="I215" s="292" t="n"/>
      <c r="J215" s="442" t="n"/>
    </row>
    <row r="216">
      <c r="A216" s="291" t="n"/>
      <c r="B216" s="292" t="n"/>
      <c r="C216" s="292" t="n"/>
      <c r="E216" s="292" t="n"/>
      <c r="F216" s="292" t="n"/>
      <c r="G216" s="292" t="n"/>
      <c r="H216" s="292" t="n"/>
      <c r="I216" s="292" t="n"/>
      <c r="J216" s="442" t="n"/>
    </row>
    <row r="217">
      <c r="A217" s="291" t="n"/>
      <c r="B217" s="292" t="n"/>
      <c r="C217" s="292" t="n"/>
      <c r="E217" s="292" t="n"/>
      <c r="F217" s="292" t="n"/>
      <c r="G217" s="292" t="n"/>
      <c r="H217" s="292" t="n"/>
      <c r="I217" s="292" t="n"/>
      <c r="J217" s="442" t="n"/>
    </row>
    <row r="218">
      <c r="A218" s="291" t="n"/>
      <c r="B218" s="292" t="n"/>
      <c r="C218" s="292" t="n"/>
      <c r="E218" s="292" t="n"/>
      <c r="F218" s="292" t="n"/>
      <c r="G218" s="292" t="n"/>
      <c r="H218" s="292" t="n"/>
      <c r="I218" s="292" t="n"/>
      <c r="J218" s="442" t="n"/>
    </row>
    <row r="219">
      <c r="A219" s="291" t="n"/>
      <c r="B219" s="292" t="n"/>
      <c r="C219" s="292" t="n"/>
      <c r="E219" s="292" t="n"/>
      <c r="F219" s="292" t="n"/>
      <c r="G219" s="292" t="n"/>
      <c r="H219" s="292" t="n"/>
      <c r="I219" s="292" t="n"/>
      <c r="J219" s="442" t="n"/>
    </row>
    <row r="220">
      <c r="A220" s="291" t="n"/>
      <c r="B220" s="292" t="n"/>
      <c r="C220" s="292" t="n"/>
      <c r="E220" s="292" t="n"/>
      <c r="F220" s="292" t="n"/>
      <c r="G220" s="292" t="n"/>
      <c r="H220" s="292" t="n"/>
      <c r="I220" s="292" t="n"/>
      <c r="J220" s="442" t="n"/>
    </row>
    <row r="221">
      <c r="A221" s="291" t="n"/>
      <c r="B221" s="292" t="n"/>
      <c r="C221" s="292" t="n"/>
      <c r="E221" s="292" t="n"/>
      <c r="F221" s="292" t="n"/>
      <c r="G221" s="292" t="n"/>
      <c r="H221" s="292" t="n"/>
      <c r="I221" s="292" t="n"/>
      <c r="J221" s="442" t="n"/>
    </row>
    <row r="222">
      <c r="A222" s="291" t="n"/>
      <c r="B222" s="292" t="n"/>
      <c r="C222" s="292" t="n"/>
      <c r="E222" s="292" t="n"/>
      <c r="F222" s="292" t="n"/>
      <c r="G222" s="292" t="n"/>
      <c r="H222" s="292" t="n"/>
      <c r="I222" s="292" t="n"/>
      <c r="J222" s="442" t="n"/>
    </row>
    <row r="223">
      <c r="A223" s="291" t="n"/>
      <c r="B223" s="292" t="n"/>
      <c r="C223" s="292" t="n"/>
      <c r="E223" s="292" t="n"/>
      <c r="F223" s="292" t="n"/>
      <c r="G223" s="292" t="n"/>
      <c r="H223" s="292" t="n"/>
      <c r="I223" s="292" t="n"/>
      <c r="J223" s="442" t="n"/>
    </row>
    <row r="224">
      <c r="A224" s="291" t="n"/>
      <c r="B224" s="292" t="n"/>
      <c r="C224" s="292" t="n"/>
      <c r="E224" s="292" t="n"/>
      <c r="F224" s="292" t="n"/>
      <c r="G224" s="292" t="n"/>
      <c r="H224" s="292" t="n"/>
      <c r="I224" s="292" t="n"/>
      <c r="J224" s="442" t="n"/>
    </row>
    <row r="225">
      <c r="A225" s="291" t="n"/>
      <c r="B225" s="292" t="n"/>
      <c r="C225" s="292" t="n"/>
      <c r="E225" s="292" t="n"/>
      <c r="F225" s="292" t="n"/>
      <c r="G225" s="292" t="n"/>
      <c r="H225" s="292" t="n"/>
      <c r="I225" s="292" t="n"/>
      <c r="J225" s="442" t="n"/>
    </row>
    <row r="226">
      <c r="A226" s="291" t="n"/>
      <c r="B226" s="292" t="n"/>
      <c r="C226" s="292" t="n"/>
      <c r="E226" s="292" t="n"/>
      <c r="F226" s="292" t="n"/>
      <c r="G226" s="292" t="n"/>
      <c r="H226" s="292" t="n"/>
      <c r="I226" s="292" t="n"/>
      <c r="J226" s="442" t="n"/>
    </row>
    <row r="227">
      <c r="A227" s="291" t="n"/>
      <c r="B227" s="292" t="n"/>
      <c r="C227" s="292" t="n"/>
      <c r="E227" s="292" t="n"/>
      <c r="F227" s="292" t="n"/>
      <c r="G227" s="292" t="n"/>
      <c r="H227" s="292" t="n"/>
      <c r="I227" s="292" t="n"/>
      <c r="J227" s="442" t="n"/>
    </row>
    <row r="228">
      <c r="A228" s="291" t="n"/>
      <c r="B228" s="292" t="n"/>
      <c r="C228" s="292" t="n"/>
      <c r="E228" s="292" t="n"/>
      <c r="F228" s="292" t="n"/>
      <c r="G228" s="292" t="n"/>
      <c r="H228" s="292" t="n"/>
      <c r="I228" s="292" t="n"/>
      <c r="J228" s="442" t="n"/>
    </row>
    <row r="229">
      <c r="A229" s="291" t="n"/>
      <c r="B229" s="292" t="n"/>
      <c r="C229" s="292" t="n"/>
      <c r="E229" s="292" t="n"/>
      <c r="F229" s="292" t="n"/>
      <c r="G229" s="292" t="n"/>
      <c r="H229" s="292" t="n"/>
      <c r="I229" s="292" t="n"/>
      <c r="J229" s="442" t="n"/>
    </row>
    <row r="230">
      <c r="A230" s="291" t="n"/>
      <c r="B230" s="292" t="n"/>
      <c r="C230" s="292" t="n"/>
      <c r="E230" s="292" t="n"/>
      <c r="F230" s="292" t="n"/>
      <c r="G230" s="292" t="n"/>
      <c r="H230" s="292" t="n"/>
      <c r="I230" s="292" t="n"/>
      <c r="J230" s="442" t="n"/>
    </row>
    <row r="231">
      <c r="A231" s="291" t="n"/>
      <c r="B231" s="292" t="n"/>
      <c r="C231" s="292" t="n"/>
      <c r="E231" s="292" t="n"/>
      <c r="F231" s="292" t="n"/>
      <c r="G231" s="292" t="n"/>
      <c r="H231" s="292" t="n"/>
      <c r="I231" s="292" t="n"/>
      <c r="J231" s="442" t="n"/>
    </row>
    <row r="232">
      <c r="A232" s="291" t="n"/>
      <c r="B232" s="292" t="n"/>
      <c r="C232" s="292" t="n"/>
      <c r="E232" s="292" t="n"/>
      <c r="F232" s="292" t="n"/>
      <c r="G232" s="292" t="n"/>
      <c r="H232" s="292" t="n"/>
      <c r="I232" s="292" t="n"/>
      <c r="J232" s="442" t="n"/>
    </row>
    <row r="233">
      <c r="A233" s="291" t="n"/>
      <c r="B233" s="292" t="n"/>
      <c r="C233" s="292" t="n"/>
      <c r="E233" s="292" t="n"/>
      <c r="F233" s="292" t="n"/>
      <c r="G233" s="292" t="n"/>
      <c r="H233" s="292" t="n"/>
      <c r="I233" s="292" t="n"/>
      <c r="J233" s="442" t="n"/>
    </row>
    <row r="234">
      <c r="A234" s="291" t="n"/>
      <c r="B234" s="292" t="n"/>
      <c r="C234" s="292" t="n"/>
      <c r="E234" s="292" t="n"/>
      <c r="F234" s="292" t="n"/>
      <c r="G234" s="292" t="n"/>
      <c r="H234" s="292" t="n"/>
      <c r="I234" s="292" t="n"/>
      <c r="J234" s="442" t="n"/>
    </row>
    <row r="235">
      <c r="A235" s="291" t="n"/>
      <c r="B235" s="292" t="n"/>
      <c r="C235" s="292" t="n"/>
      <c r="E235" s="292" t="n"/>
      <c r="F235" s="292" t="n"/>
      <c r="G235" s="292" t="n"/>
      <c r="H235" s="292" t="n"/>
      <c r="I235" s="292" t="n"/>
      <c r="J235" s="442" t="n"/>
    </row>
    <row r="236">
      <c r="A236" s="291" t="n"/>
      <c r="B236" s="292" t="n"/>
      <c r="C236" s="292" t="n"/>
      <c r="E236" s="292" t="n"/>
      <c r="F236" s="292" t="n"/>
      <c r="G236" s="292" t="n"/>
      <c r="H236" s="292" t="n"/>
      <c r="I236" s="292" t="n"/>
      <c r="J236" s="442" t="n"/>
    </row>
    <row r="237">
      <c r="A237" s="291" t="n"/>
      <c r="B237" s="292" t="n"/>
      <c r="C237" s="292" t="n"/>
      <c r="E237" s="292" t="n"/>
      <c r="F237" s="292" t="n"/>
      <c r="G237" s="292" t="n"/>
      <c r="H237" s="292" t="n"/>
      <c r="I237" s="292" t="n"/>
      <c r="J237" s="442" t="n"/>
    </row>
    <row r="238">
      <c r="A238" s="291" t="n"/>
      <c r="B238" s="292" t="n"/>
      <c r="C238" s="292" t="n"/>
      <c r="E238" s="292" t="n"/>
      <c r="F238" s="292" t="n"/>
      <c r="G238" s="292" t="n"/>
      <c r="H238" s="292" t="n"/>
      <c r="I238" s="292" t="n"/>
      <c r="J238" s="442" t="n"/>
    </row>
    <row r="239">
      <c r="A239" s="291" t="n"/>
      <c r="B239" s="292" t="n"/>
      <c r="C239" s="292" t="n"/>
      <c r="E239" s="292" t="n"/>
      <c r="F239" s="292" t="n"/>
      <c r="G239" s="292" t="n"/>
      <c r="H239" s="292" t="n"/>
      <c r="I239" s="292" t="n"/>
      <c r="J239" s="442" t="n"/>
    </row>
    <row r="240">
      <c r="A240" s="291" t="n"/>
      <c r="B240" s="292" t="n"/>
      <c r="C240" s="292" t="n"/>
      <c r="E240" s="292" t="n"/>
      <c r="F240" s="292" t="n"/>
      <c r="G240" s="292" t="n"/>
      <c r="H240" s="292" t="n"/>
      <c r="I240" s="292" t="n"/>
      <c r="J240" s="442" t="n"/>
    </row>
    <row r="241">
      <c r="A241" s="291" t="n"/>
      <c r="B241" s="292" t="n"/>
      <c r="C241" s="292" t="n"/>
      <c r="E241" s="292" t="n"/>
      <c r="F241" s="292" t="n"/>
      <c r="G241" s="292" t="n"/>
      <c r="H241" s="292" t="n"/>
      <c r="I241" s="292" t="n"/>
      <c r="J241" s="442" t="n"/>
    </row>
    <row r="242">
      <c r="A242" s="291" t="n"/>
      <c r="B242" s="292" t="n"/>
      <c r="C242" s="292" t="n"/>
      <c r="E242" s="292" t="n"/>
      <c r="F242" s="292" t="n"/>
      <c r="G242" s="292" t="n"/>
      <c r="H242" s="292" t="n"/>
      <c r="I242" s="292" t="n"/>
      <c r="J242" s="442" t="n"/>
    </row>
    <row r="243">
      <c r="A243" s="291" t="n"/>
      <c r="B243" s="292" t="n"/>
      <c r="C243" s="292" t="n"/>
      <c r="E243" s="292" t="n"/>
      <c r="F243" s="292" t="n"/>
      <c r="G243" s="292" t="n"/>
      <c r="H243" s="292" t="n"/>
      <c r="I243" s="292" t="n"/>
      <c r="J243" s="442" t="n"/>
    </row>
    <row r="244">
      <c r="A244" s="291" t="n"/>
      <c r="B244" s="292" t="n"/>
      <c r="C244" s="292" t="n"/>
      <c r="E244" s="292" t="n"/>
      <c r="F244" s="292" t="n"/>
      <c r="G244" s="292" t="n"/>
      <c r="H244" s="292" t="n"/>
      <c r="I244" s="292" t="n"/>
      <c r="J244" s="442" t="n"/>
    </row>
    <row r="245">
      <c r="A245" s="291" t="n"/>
      <c r="B245" s="292" t="n"/>
      <c r="C245" s="292" t="n"/>
      <c r="E245" s="292" t="n"/>
      <c r="F245" s="292" t="n"/>
      <c r="G245" s="292" t="n"/>
      <c r="H245" s="292" t="n"/>
      <c r="I245" s="292" t="n"/>
      <c r="J245" s="442" t="n"/>
    </row>
    <row r="246">
      <c r="A246" s="291" t="n"/>
      <c r="B246" s="292" t="n"/>
      <c r="C246" s="292" t="n"/>
      <c r="E246" s="292" t="n"/>
      <c r="F246" s="292" t="n"/>
      <c r="G246" s="292" t="n"/>
      <c r="H246" s="292" t="n"/>
      <c r="I246" s="292" t="n"/>
      <c r="J246" s="442" t="n"/>
    </row>
    <row r="247">
      <c r="A247" s="291" t="n"/>
      <c r="B247" s="292" t="n"/>
      <c r="C247" s="292" t="n"/>
      <c r="E247" s="292" t="n"/>
      <c r="F247" s="292" t="n"/>
      <c r="G247" s="292" t="n"/>
      <c r="H247" s="292" t="n"/>
      <c r="I247" s="292" t="n"/>
      <c r="J247" s="442" t="n"/>
    </row>
    <row r="248">
      <c r="A248" s="291" t="n"/>
      <c r="B248" s="292" t="n"/>
      <c r="C248" s="292" t="n"/>
      <c r="E248" s="292" t="n"/>
      <c r="F248" s="292" t="n"/>
      <c r="G248" s="292" t="n"/>
      <c r="H248" s="292" t="n"/>
      <c r="I248" s="292" t="n"/>
      <c r="J248" s="442" t="n"/>
    </row>
    <row r="249">
      <c r="A249" s="291" t="n"/>
      <c r="B249" s="292" t="n"/>
      <c r="C249" s="292" t="n"/>
      <c r="E249" s="292" t="n"/>
      <c r="F249" s="292" t="n"/>
      <c r="G249" s="292" t="n"/>
      <c r="H249" s="292" t="n"/>
      <c r="I249" s="292" t="n"/>
      <c r="J249" s="442" t="n"/>
    </row>
    <row r="250">
      <c r="A250" s="291" t="n"/>
      <c r="B250" s="292" t="n"/>
      <c r="C250" s="292" t="n"/>
      <c r="E250" s="292" t="n"/>
      <c r="F250" s="292" t="n"/>
      <c r="G250" s="292" t="n"/>
      <c r="H250" s="292" t="n"/>
      <c r="I250" s="292" t="n"/>
      <c r="J250" s="442" t="n"/>
    </row>
    <row r="251">
      <c r="A251" s="291" t="n"/>
      <c r="B251" s="292" t="n"/>
      <c r="C251" s="292" t="n"/>
      <c r="E251" s="292" t="n"/>
      <c r="F251" s="292" t="n"/>
      <c r="G251" s="292" t="n"/>
      <c r="H251" s="292" t="n"/>
      <c r="I251" s="292" t="n"/>
      <c r="J251" s="442" t="n"/>
    </row>
    <row r="252">
      <c r="A252" s="291" t="n"/>
      <c r="B252" s="292" t="n"/>
      <c r="C252" s="292" t="n"/>
      <c r="E252" s="292" t="n"/>
      <c r="F252" s="292" t="n"/>
      <c r="G252" s="292" t="n"/>
      <c r="H252" s="292" t="n"/>
      <c r="I252" s="292" t="n"/>
      <c r="J252" s="442" t="n"/>
    </row>
    <row r="253">
      <c r="A253" s="291" t="n"/>
      <c r="B253" s="292" t="n"/>
      <c r="C253" s="292" t="n"/>
      <c r="E253" s="292" t="n"/>
      <c r="F253" s="292" t="n"/>
      <c r="G253" s="292" t="n"/>
      <c r="H253" s="292" t="n"/>
      <c r="I253" s="292" t="n"/>
      <c r="J253" s="442" t="n"/>
    </row>
    <row r="254">
      <c r="A254" s="291" t="n"/>
      <c r="B254" s="292" t="n"/>
      <c r="C254" s="292" t="n"/>
      <c r="E254" s="292" t="n"/>
      <c r="F254" s="292" t="n"/>
      <c r="G254" s="292" t="n"/>
      <c r="H254" s="292" t="n"/>
      <c r="I254" s="292" t="n"/>
      <c r="J254" s="442" t="n"/>
    </row>
    <row r="255">
      <c r="A255" s="291" t="n"/>
      <c r="B255" s="292" t="n"/>
      <c r="C255" s="292" t="n"/>
      <c r="E255" s="292" t="n"/>
      <c r="F255" s="292" t="n"/>
      <c r="G255" s="292" t="n"/>
      <c r="H255" s="292" t="n"/>
      <c r="I255" s="292" t="n"/>
      <c r="J255" s="442" t="n"/>
    </row>
    <row r="256">
      <c r="A256" s="291" t="n"/>
      <c r="B256" s="292" t="n"/>
      <c r="C256" s="292" t="n"/>
      <c r="E256" s="292" t="n"/>
      <c r="F256" s="292" t="n"/>
      <c r="G256" s="292" t="n"/>
      <c r="H256" s="292" t="n"/>
      <c r="I256" s="292" t="n"/>
      <c r="J256" s="442" t="n"/>
    </row>
    <row r="257">
      <c r="A257" s="291" t="n"/>
      <c r="B257" s="292" t="n"/>
      <c r="C257" s="292" t="n"/>
      <c r="E257" s="292" t="n"/>
      <c r="F257" s="292" t="n"/>
      <c r="G257" s="292" t="n"/>
      <c r="H257" s="292" t="n"/>
      <c r="I257" s="292" t="n"/>
      <c r="J257" s="442" t="n"/>
    </row>
    <row r="258">
      <c r="A258" s="291" t="n"/>
      <c r="B258" s="292" t="n"/>
      <c r="C258" s="292" t="n"/>
      <c r="E258" s="292" t="n"/>
      <c r="F258" s="292" t="n"/>
      <c r="G258" s="292" t="n"/>
      <c r="H258" s="292" t="n"/>
      <c r="I258" s="292" t="n"/>
      <c r="J258" s="442" t="n"/>
    </row>
    <row r="259">
      <c r="A259" s="291" t="n"/>
      <c r="B259" s="292" t="n"/>
      <c r="C259" s="292" t="n"/>
      <c r="E259" s="292" t="n"/>
      <c r="F259" s="292" t="n"/>
      <c r="G259" s="292" t="n"/>
      <c r="H259" s="292" t="n"/>
      <c r="I259" s="292" t="n"/>
      <c r="J259" s="442" t="n"/>
    </row>
    <row r="260">
      <c r="A260" s="291" t="n"/>
      <c r="B260" s="292" t="n"/>
      <c r="C260" s="292" t="n"/>
      <c r="E260" s="292" t="n"/>
      <c r="F260" s="292" t="n"/>
      <c r="G260" s="292" t="n"/>
      <c r="H260" s="292" t="n"/>
      <c r="I260" s="292" t="n"/>
      <c r="J260" s="442" t="n"/>
    </row>
    <row r="261">
      <c r="A261" s="291" t="n"/>
      <c r="B261" s="292" t="n"/>
      <c r="C261" s="292" t="n"/>
      <c r="E261" s="292" t="n"/>
      <c r="F261" s="292" t="n"/>
      <c r="G261" s="292" t="n"/>
      <c r="H261" s="292" t="n"/>
      <c r="I261" s="292" t="n"/>
      <c r="J261" s="442" t="n"/>
    </row>
    <row r="262">
      <c r="A262" s="291" t="n"/>
      <c r="B262" s="292" t="n"/>
      <c r="C262" s="292" t="n"/>
      <c r="E262" s="292" t="n"/>
      <c r="F262" s="292" t="n"/>
      <c r="G262" s="292" t="n"/>
      <c r="H262" s="292" t="n"/>
      <c r="I262" s="292" t="n"/>
      <c r="J262" s="442" t="n"/>
    </row>
    <row r="263">
      <c r="A263" s="291" t="n"/>
      <c r="B263" s="292" t="n"/>
      <c r="C263" s="292" t="n"/>
      <c r="E263" s="292" t="n"/>
      <c r="F263" s="292" t="n"/>
      <c r="G263" s="292" t="n"/>
      <c r="H263" s="292" t="n"/>
      <c r="I263" s="292" t="n"/>
      <c r="J263" s="442" t="n"/>
    </row>
    <row r="264">
      <c r="A264" s="291" t="n"/>
      <c r="B264" s="292" t="n"/>
      <c r="C264" s="292" t="n"/>
      <c r="E264" s="292" t="n"/>
      <c r="F264" s="292" t="n"/>
      <c r="G264" s="292" t="n"/>
      <c r="H264" s="292" t="n"/>
      <c r="I264" s="292" t="n"/>
      <c r="J264" s="442" t="n"/>
    </row>
    <row r="265">
      <c r="A265" s="291" t="n"/>
      <c r="B265" s="292" t="n"/>
      <c r="C265" s="292" t="n"/>
      <c r="E265" s="292" t="n"/>
      <c r="F265" s="292" t="n"/>
      <c r="G265" s="292" t="n"/>
      <c r="H265" s="292" t="n"/>
      <c r="I265" s="292" t="n"/>
      <c r="J265" s="442" t="n"/>
    </row>
    <row r="266">
      <c r="A266" s="291" t="n"/>
      <c r="B266" s="292" t="n"/>
      <c r="C266" s="292" t="n"/>
      <c r="E266" s="292" t="n"/>
      <c r="F266" s="292" t="n"/>
      <c r="G266" s="292" t="n"/>
      <c r="H266" s="292" t="n"/>
      <c r="I266" s="292" t="n"/>
      <c r="J266" s="442" t="n"/>
    </row>
    <row r="267">
      <c r="A267" s="291" t="n"/>
      <c r="B267" s="292" t="n"/>
      <c r="C267" s="292" t="n"/>
      <c r="E267" s="292" t="n"/>
      <c r="F267" s="292" t="n"/>
      <c r="G267" s="292" t="n"/>
      <c r="H267" s="292" t="n"/>
      <c r="I267" s="292" t="n"/>
      <c r="J267" s="442" t="n"/>
    </row>
    <row r="268">
      <c r="A268" s="291" t="n"/>
      <c r="B268" s="292" t="n"/>
      <c r="C268" s="292" t="n"/>
      <c r="E268" s="292" t="n"/>
      <c r="F268" s="292" t="n"/>
      <c r="G268" s="292" t="n"/>
      <c r="H268" s="292" t="n"/>
      <c r="I268" s="292" t="n"/>
      <c r="J268" s="442" t="n"/>
    </row>
    <row r="269">
      <c r="A269" s="291" t="n"/>
      <c r="B269" s="292" t="n"/>
      <c r="C269" s="292" t="n"/>
      <c r="E269" s="292" t="n"/>
      <c r="F269" s="292" t="n"/>
      <c r="G269" s="292" t="n"/>
      <c r="H269" s="292" t="n"/>
      <c r="I269" s="292" t="n"/>
      <c r="J269" s="442" t="n"/>
    </row>
    <row r="270">
      <c r="A270" s="291" t="n"/>
      <c r="B270" s="292" t="n"/>
      <c r="C270" s="292" t="n"/>
      <c r="E270" s="292" t="n"/>
      <c r="F270" s="292" t="n"/>
      <c r="G270" s="292" t="n"/>
      <c r="H270" s="292" t="n"/>
      <c r="I270" s="292" t="n"/>
      <c r="J270" s="442" t="n"/>
    </row>
    <row r="271">
      <c r="A271" s="291" t="n"/>
      <c r="B271" s="292" t="n"/>
      <c r="C271" s="292" t="n"/>
      <c r="E271" s="292" t="n"/>
      <c r="F271" s="292" t="n"/>
      <c r="G271" s="292" t="n"/>
      <c r="H271" s="292" t="n"/>
      <c r="I271" s="292" t="n"/>
      <c r="J271" s="442" t="n"/>
    </row>
    <row r="272">
      <c r="A272" s="291" t="n"/>
      <c r="B272" s="292" t="n"/>
      <c r="C272" s="292" t="n"/>
      <c r="E272" s="292" t="n"/>
      <c r="F272" s="292" t="n"/>
      <c r="G272" s="292" t="n"/>
      <c r="H272" s="292" t="n"/>
      <c r="I272" s="292" t="n"/>
      <c r="J272" s="442" t="n"/>
    </row>
    <row r="273">
      <c r="A273" s="291" t="n"/>
      <c r="B273" s="292" t="n"/>
      <c r="C273" s="292" t="n"/>
      <c r="E273" s="292" t="n"/>
      <c r="F273" s="292" t="n"/>
      <c r="G273" s="292" t="n"/>
      <c r="H273" s="292" t="n"/>
      <c r="I273" s="292" t="n"/>
      <c r="J273" s="442" t="n"/>
    </row>
    <row r="274">
      <c r="A274" s="291" t="n"/>
      <c r="B274" s="292" t="n"/>
      <c r="C274" s="292" t="n"/>
      <c r="E274" s="292" t="n"/>
      <c r="F274" s="292" t="n"/>
      <c r="G274" s="292" t="n"/>
      <c r="H274" s="292" t="n"/>
      <c r="I274" s="292" t="n"/>
      <c r="J274" s="442" t="n"/>
    </row>
    <row r="275">
      <c r="A275" s="291" t="n"/>
      <c r="B275" s="292" t="n"/>
      <c r="C275" s="292" t="n"/>
      <c r="E275" s="292" t="n"/>
      <c r="F275" s="292" t="n"/>
      <c r="G275" s="292" t="n"/>
      <c r="H275" s="292" t="n"/>
      <c r="I275" s="292" t="n"/>
      <c r="J275" s="442" t="n"/>
    </row>
    <row r="276">
      <c r="A276" s="291" t="n"/>
      <c r="B276" s="292" t="n"/>
      <c r="C276" s="292" t="n"/>
      <c r="E276" s="292" t="n"/>
      <c r="F276" s="292" t="n"/>
      <c r="G276" s="292" t="n"/>
      <c r="H276" s="292" t="n"/>
      <c r="I276" s="292" t="n"/>
      <c r="J276" s="442" t="n"/>
    </row>
    <row r="277">
      <c r="A277" s="291" t="n"/>
      <c r="B277" s="292" t="n"/>
      <c r="C277" s="292" t="n"/>
      <c r="E277" s="292" t="n"/>
      <c r="F277" s="292" t="n"/>
      <c r="G277" s="292" t="n"/>
      <c r="H277" s="292" t="n"/>
      <c r="I277" s="292" t="n"/>
      <c r="J277" s="442" t="n"/>
    </row>
    <row r="278">
      <c r="A278" s="291" t="n"/>
      <c r="B278" s="292" t="n"/>
      <c r="C278" s="292" t="n"/>
      <c r="E278" s="292" t="n"/>
      <c r="F278" s="292" t="n"/>
      <c r="G278" s="292" t="n"/>
      <c r="H278" s="292" t="n"/>
      <c r="I278" s="292" t="n"/>
      <c r="J278" s="442" t="n"/>
    </row>
    <row r="279">
      <c r="A279" s="291" t="n"/>
      <c r="B279" s="292" t="n"/>
      <c r="C279" s="292" t="n"/>
      <c r="E279" s="292" t="n"/>
      <c r="F279" s="292" t="n"/>
      <c r="G279" s="292" t="n"/>
      <c r="H279" s="292" t="n"/>
      <c r="I279" s="292" t="n"/>
      <c r="J279" s="442" t="n"/>
    </row>
    <row r="280">
      <c r="A280" s="291" t="n"/>
      <c r="B280" s="292" t="n"/>
      <c r="C280" s="292" t="n"/>
      <c r="E280" s="292" t="n"/>
      <c r="F280" s="292" t="n"/>
      <c r="G280" s="292" t="n"/>
      <c r="H280" s="292" t="n"/>
      <c r="I280" s="292" t="n"/>
      <c r="J280" s="442" t="n"/>
    </row>
    <row r="281">
      <c r="A281" s="291" t="n"/>
      <c r="B281" s="292" t="n"/>
      <c r="C281" s="292" t="n"/>
      <c r="E281" s="292" t="n"/>
      <c r="F281" s="292" t="n"/>
      <c r="G281" s="292" t="n"/>
      <c r="H281" s="292" t="n"/>
      <c r="I281" s="292" t="n"/>
      <c r="J281" s="442" t="n"/>
    </row>
    <row r="282">
      <c r="A282" s="291" t="n"/>
      <c r="B282" s="292" t="n"/>
      <c r="C282" s="292" t="n"/>
      <c r="E282" s="292" t="n"/>
      <c r="F282" s="292" t="n"/>
      <c r="G282" s="292" t="n"/>
      <c r="H282" s="292" t="n"/>
      <c r="I282" s="292" t="n"/>
      <c r="J282" s="442" t="n"/>
    </row>
    <row r="283">
      <c r="A283" s="291" t="n"/>
      <c r="B283" s="292" t="n"/>
      <c r="C283" s="292" t="n"/>
      <c r="E283" s="292" t="n"/>
      <c r="F283" s="292" t="n"/>
      <c r="G283" s="292" t="n"/>
      <c r="H283" s="292" t="n"/>
      <c r="I283" s="292" t="n"/>
      <c r="J283" s="442" t="n"/>
    </row>
    <row r="284">
      <c r="A284" s="291" t="n"/>
      <c r="B284" s="292" t="n"/>
      <c r="C284" s="292" t="n"/>
      <c r="E284" s="292" t="n"/>
      <c r="F284" s="292" t="n"/>
      <c r="G284" s="292" t="n"/>
      <c r="H284" s="292" t="n"/>
      <c r="I284" s="292" t="n"/>
      <c r="J284" s="442" t="n"/>
    </row>
    <row r="285">
      <c r="A285" s="291" t="n"/>
      <c r="B285" s="292" t="n"/>
      <c r="C285" s="292" t="n"/>
      <c r="E285" s="292" t="n"/>
      <c r="F285" s="292" t="n"/>
      <c r="G285" s="292" t="n"/>
      <c r="H285" s="292" t="n"/>
      <c r="I285" s="292" t="n"/>
      <c r="J285" s="442" t="n"/>
    </row>
    <row r="286">
      <c r="A286" s="291" t="n"/>
      <c r="B286" s="292" t="n"/>
      <c r="C286" s="292" t="n"/>
      <c r="E286" s="292" t="n"/>
      <c r="F286" s="292" t="n"/>
      <c r="G286" s="292" t="n"/>
      <c r="H286" s="292" t="n"/>
      <c r="I286" s="292" t="n"/>
      <c r="J286" s="442" t="n"/>
    </row>
    <row r="287">
      <c r="A287" s="291" t="n"/>
      <c r="B287" s="292" t="n"/>
      <c r="C287" s="292" t="n"/>
      <c r="E287" s="292" t="n"/>
      <c r="F287" s="292" t="n"/>
      <c r="G287" s="292" t="n"/>
      <c r="H287" s="292" t="n"/>
      <c r="I287" s="292" t="n"/>
      <c r="J287" s="442" t="n"/>
    </row>
    <row r="288">
      <c r="A288" s="291" t="n"/>
      <c r="B288" s="292" t="n"/>
      <c r="C288" s="292" t="n"/>
      <c r="E288" s="292" t="n"/>
      <c r="F288" s="292" t="n"/>
      <c r="G288" s="292" t="n"/>
      <c r="H288" s="292" t="n"/>
      <c r="I288" s="292" t="n"/>
      <c r="J288" s="442" t="n"/>
    </row>
    <row r="289">
      <c r="A289" s="291" t="n"/>
      <c r="B289" s="292" t="n"/>
      <c r="C289" s="292" t="n"/>
      <c r="E289" s="292" t="n"/>
      <c r="F289" s="292" t="n"/>
      <c r="G289" s="292" t="n"/>
      <c r="H289" s="292" t="n"/>
      <c r="I289" s="292" t="n"/>
      <c r="J289" s="442" t="n"/>
    </row>
    <row r="290">
      <c r="A290" s="291" t="n"/>
      <c r="B290" s="292" t="n"/>
      <c r="C290" s="292" t="n"/>
      <c r="E290" s="292" t="n"/>
      <c r="F290" s="292" t="n"/>
      <c r="G290" s="292" t="n"/>
      <c r="H290" s="292" t="n"/>
      <c r="I290" s="292" t="n"/>
      <c r="J290" s="442" t="n"/>
    </row>
    <row r="291">
      <c r="A291" s="291" t="n"/>
      <c r="B291" s="292" t="n"/>
      <c r="C291" s="292" t="n"/>
      <c r="E291" s="292" t="n"/>
      <c r="F291" s="292" t="n"/>
      <c r="G291" s="292" t="n"/>
      <c r="H291" s="292" t="n"/>
      <c r="I291" s="292" t="n"/>
      <c r="J291" s="442" t="n"/>
    </row>
    <row r="292">
      <c r="A292" s="291" t="n"/>
      <c r="B292" s="292" t="n"/>
      <c r="C292" s="292" t="n"/>
      <c r="E292" s="292" t="n"/>
      <c r="F292" s="292" t="n"/>
      <c r="G292" s="292" t="n"/>
      <c r="H292" s="292" t="n"/>
      <c r="I292" s="292" t="n"/>
      <c r="J292" s="442" t="n"/>
    </row>
    <row r="293">
      <c r="A293" s="291" t="n"/>
      <c r="B293" s="292" t="n"/>
      <c r="C293" s="292" t="n"/>
      <c r="E293" s="292" t="n"/>
      <c r="F293" s="292" t="n"/>
      <c r="G293" s="292" t="n"/>
      <c r="H293" s="292" t="n"/>
      <c r="I293" s="292" t="n"/>
      <c r="J293" s="442" t="n"/>
    </row>
    <row r="294">
      <c r="A294" s="291" t="n"/>
      <c r="B294" s="292" t="n"/>
      <c r="C294" s="292" t="n"/>
      <c r="E294" s="292" t="n"/>
      <c r="F294" s="292" t="n"/>
      <c r="G294" s="292" t="n"/>
      <c r="H294" s="292" t="n"/>
      <c r="I294" s="292" t="n"/>
      <c r="J294" s="442" t="n"/>
    </row>
    <row r="295">
      <c r="A295" s="291" t="n"/>
      <c r="B295" s="292" t="n"/>
      <c r="C295" s="292" t="n"/>
      <c r="E295" s="292" t="n"/>
      <c r="F295" s="292" t="n"/>
      <c r="G295" s="292" t="n"/>
      <c r="H295" s="292" t="n"/>
      <c r="I295" s="292" t="n"/>
      <c r="J295" s="442" t="n"/>
    </row>
    <row r="296">
      <c r="A296" s="291" t="n"/>
      <c r="B296" s="292" t="n"/>
      <c r="C296" s="292" t="n"/>
      <c r="E296" s="292" t="n"/>
      <c r="F296" s="292" t="n"/>
      <c r="G296" s="292" t="n"/>
      <c r="H296" s="292" t="n"/>
      <c r="I296" s="292" t="n"/>
      <c r="J296" s="442" t="n"/>
    </row>
    <row r="297">
      <c r="A297" s="291" t="n"/>
      <c r="B297" s="292" t="n"/>
      <c r="C297" s="292" t="n"/>
      <c r="E297" s="292" t="n"/>
      <c r="F297" s="292" t="n"/>
      <c r="G297" s="292" t="n"/>
      <c r="H297" s="292" t="n"/>
      <c r="I297" s="292" t="n"/>
      <c r="J297" s="442" t="n"/>
    </row>
    <row r="298">
      <c r="A298" s="291" t="n"/>
      <c r="B298" s="292" t="n"/>
      <c r="C298" s="292" t="n"/>
      <c r="E298" s="292" t="n"/>
      <c r="F298" s="292" t="n"/>
      <c r="G298" s="292" t="n"/>
      <c r="H298" s="292" t="n"/>
      <c r="I298" s="292" t="n"/>
      <c r="J298" s="442" t="n"/>
    </row>
    <row r="299">
      <c r="A299" s="291" t="n"/>
      <c r="B299" s="292" t="n"/>
      <c r="C299" s="292" t="n"/>
      <c r="E299" s="292" t="n"/>
      <c r="F299" s="292" t="n"/>
      <c r="G299" s="292" t="n"/>
      <c r="H299" s="292" t="n"/>
      <c r="I299" s="292" t="n"/>
      <c r="J299" s="442" t="n"/>
    </row>
    <row r="300">
      <c r="A300" s="291" t="n"/>
      <c r="B300" s="292" t="n"/>
      <c r="C300" s="292" t="n"/>
      <c r="E300" s="292" t="n"/>
      <c r="F300" s="292" t="n"/>
      <c r="G300" s="292" t="n"/>
      <c r="H300" s="292" t="n"/>
      <c r="I300" s="292" t="n"/>
      <c r="J300" s="442" t="n"/>
    </row>
    <row r="301">
      <c r="A301" s="291" t="n"/>
      <c r="B301" s="292" t="n"/>
      <c r="C301" s="292" t="n"/>
      <c r="E301" s="292" t="n"/>
      <c r="F301" s="292" t="n"/>
      <c r="G301" s="292" t="n"/>
      <c r="H301" s="292" t="n"/>
      <c r="I301" s="292" t="n"/>
      <c r="J301" s="442" t="n"/>
    </row>
    <row r="302">
      <c r="A302" s="291" t="n"/>
      <c r="B302" s="292" t="n"/>
      <c r="C302" s="292" t="n"/>
      <c r="E302" s="292" t="n"/>
      <c r="F302" s="292" t="n"/>
      <c r="G302" s="292" t="n"/>
      <c r="H302" s="292" t="n"/>
      <c r="I302" s="292" t="n"/>
      <c r="J302" s="442" t="n"/>
    </row>
    <row r="303">
      <c r="A303" s="291" t="n"/>
      <c r="B303" s="292" t="n"/>
      <c r="C303" s="292" t="n"/>
      <c r="E303" s="292" t="n"/>
      <c r="F303" s="292" t="n"/>
      <c r="G303" s="292" t="n"/>
      <c r="H303" s="292" t="n"/>
      <c r="I303" s="292" t="n"/>
      <c r="J303" s="442" t="n"/>
    </row>
    <row r="304">
      <c r="A304" s="291" t="n"/>
      <c r="B304" s="292" t="n"/>
      <c r="C304" s="292" t="n"/>
      <c r="E304" s="292" t="n"/>
      <c r="F304" s="292" t="n"/>
      <c r="G304" s="292" t="n"/>
      <c r="H304" s="292" t="n"/>
      <c r="I304" s="292" t="n"/>
      <c r="J304" s="442" t="n"/>
    </row>
    <row r="305">
      <c r="A305" s="291" t="n"/>
      <c r="B305" s="292" t="n"/>
      <c r="C305" s="292" t="n"/>
      <c r="E305" s="292" t="n"/>
      <c r="F305" s="292" t="n"/>
      <c r="G305" s="292" t="n"/>
      <c r="H305" s="292" t="n"/>
      <c r="I305" s="292" t="n"/>
      <c r="J305" s="442" t="n"/>
    </row>
    <row r="306">
      <c r="A306" s="291" t="n"/>
      <c r="B306" s="292" t="n"/>
      <c r="C306" s="292" t="n"/>
      <c r="E306" s="292" t="n"/>
      <c r="F306" s="292" t="n"/>
      <c r="G306" s="292" t="n"/>
      <c r="H306" s="292" t="n"/>
      <c r="I306" s="292" t="n"/>
      <c r="J306" s="442" t="n"/>
    </row>
    <row r="307">
      <c r="A307" s="291" t="n"/>
      <c r="B307" s="292" t="n"/>
      <c r="C307" s="292" t="n"/>
      <c r="E307" s="292" t="n"/>
      <c r="F307" s="292" t="n"/>
      <c r="G307" s="292" t="n"/>
      <c r="H307" s="292" t="n"/>
      <c r="I307" s="292" t="n"/>
      <c r="J307" s="442" t="n"/>
    </row>
    <row r="308">
      <c r="A308" s="291" t="n"/>
      <c r="B308" s="292" t="n"/>
      <c r="C308" s="292" t="n"/>
      <c r="E308" s="292" t="n"/>
      <c r="F308" s="292" t="n"/>
      <c r="G308" s="292" t="n"/>
      <c r="H308" s="292" t="n"/>
      <c r="I308" s="292" t="n"/>
      <c r="J308" s="442" t="n"/>
    </row>
    <row r="309">
      <c r="A309" s="291" t="n"/>
      <c r="B309" s="292" t="n"/>
      <c r="C309" s="292" t="n"/>
      <c r="E309" s="292" t="n"/>
      <c r="F309" s="292" t="n"/>
      <c r="G309" s="292" t="n"/>
      <c r="H309" s="292" t="n"/>
      <c r="I309" s="292" t="n"/>
      <c r="J309" s="442" t="n"/>
    </row>
    <row r="310">
      <c r="A310" s="291" t="n"/>
      <c r="B310" s="292" t="n"/>
      <c r="C310" s="292" t="n"/>
      <c r="E310" s="292" t="n"/>
      <c r="F310" s="292" t="n"/>
      <c r="G310" s="292" t="n"/>
      <c r="H310" s="292" t="n"/>
      <c r="I310" s="292" t="n"/>
      <c r="J310" s="442" t="n"/>
    </row>
    <row r="311">
      <c r="A311" s="291" t="n"/>
      <c r="B311" s="292" t="n"/>
      <c r="C311" s="292" t="n"/>
      <c r="E311" s="292" t="n"/>
      <c r="F311" s="292" t="n"/>
      <c r="G311" s="292" t="n"/>
      <c r="H311" s="292" t="n"/>
      <c r="I311" s="292" t="n"/>
      <c r="J311" s="442" t="n"/>
    </row>
    <row r="312">
      <c r="A312" s="291" t="n"/>
      <c r="B312" s="292" t="n"/>
      <c r="C312" s="292" t="n"/>
      <c r="E312" s="292" t="n"/>
      <c r="F312" s="292" t="n"/>
      <c r="G312" s="292" t="n"/>
      <c r="H312" s="292" t="n"/>
      <c r="I312" s="292" t="n"/>
      <c r="J312" s="442" t="n"/>
    </row>
    <row r="313">
      <c r="A313" s="291" t="n"/>
      <c r="B313" s="292" t="n"/>
      <c r="C313" s="292" t="n"/>
      <c r="E313" s="292" t="n"/>
      <c r="F313" s="292" t="n"/>
      <c r="G313" s="292" t="n"/>
      <c r="H313" s="292" t="n"/>
      <c r="I313" s="292" t="n"/>
      <c r="J313" s="442" t="n"/>
    </row>
    <row r="314">
      <c r="A314" s="291" t="n"/>
      <c r="B314" s="292" t="n"/>
      <c r="C314" s="292" t="n"/>
      <c r="E314" s="292" t="n"/>
      <c r="F314" s="292" t="n"/>
      <c r="G314" s="292" t="n"/>
      <c r="H314" s="292" t="n"/>
      <c r="I314" s="292" t="n"/>
      <c r="J314" s="442" t="n"/>
    </row>
    <row r="315">
      <c r="A315" s="291" t="n"/>
      <c r="B315" s="292" t="n"/>
      <c r="C315" s="292" t="n"/>
      <c r="E315" s="292" t="n"/>
      <c r="F315" s="292" t="n"/>
      <c r="G315" s="292" t="n"/>
      <c r="H315" s="292" t="n"/>
      <c r="I315" s="292" t="n"/>
      <c r="J315" s="442" t="n"/>
    </row>
    <row r="316">
      <c r="A316" s="291" t="n"/>
      <c r="B316" s="292" t="n"/>
      <c r="C316" s="292" t="n"/>
      <c r="E316" s="292" t="n"/>
      <c r="F316" s="292" t="n"/>
      <c r="G316" s="292" t="n"/>
      <c r="H316" s="292" t="n"/>
      <c r="I316" s="292" t="n"/>
      <c r="J316" s="442" t="n"/>
    </row>
    <row r="317">
      <c r="A317" s="291" t="n"/>
      <c r="B317" s="292" t="n"/>
      <c r="C317" s="292" t="n"/>
      <c r="E317" s="292" t="n"/>
      <c r="F317" s="292" t="n"/>
      <c r="G317" s="292" t="n"/>
      <c r="H317" s="292" t="n"/>
      <c r="I317" s="292" t="n"/>
      <c r="J317" s="442" t="n"/>
    </row>
    <row r="318">
      <c r="A318" s="291" t="n"/>
      <c r="B318" s="292" t="n"/>
      <c r="C318" s="292" t="n"/>
      <c r="E318" s="292" t="n"/>
      <c r="F318" s="292" t="n"/>
      <c r="G318" s="292" t="n"/>
      <c r="H318" s="292" t="n"/>
      <c r="I318" s="292" t="n"/>
      <c r="J318" s="442" t="n"/>
    </row>
    <row r="319">
      <c r="A319" s="291" t="n"/>
      <c r="B319" s="292" t="n"/>
      <c r="C319" s="292" t="n"/>
      <c r="E319" s="292" t="n"/>
      <c r="F319" s="292" t="n"/>
      <c r="G319" s="292" t="n"/>
      <c r="H319" s="292" t="n"/>
      <c r="I319" s="292" t="n"/>
      <c r="J319" s="442" t="n"/>
    </row>
    <row r="320">
      <c r="A320" s="291" t="n"/>
      <c r="B320" s="292" t="n"/>
      <c r="C320" s="292" t="n"/>
      <c r="E320" s="292" t="n"/>
      <c r="F320" s="292" t="n"/>
      <c r="G320" s="292" t="n"/>
      <c r="H320" s="292" t="n"/>
      <c r="I320" s="292" t="n"/>
      <c r="J320" s="442" t="n"/>
    </row>
    <row r="321">
      <c r="A321" s="291" t="n"/>
      <c r="B321" s="292" t="n"/>
      <c r="C321" s="292" t="n"/>
      <c r="E321" s="292" t="n"/>
      <c r="F321" s="292" t="n"/>
      <c r="G321" s="292" t="n"/>
      <c r="H321" s="292" t="n"/>
      <c r="I321" s="292" t="n"/>
      <c r="J321" s="442" t="n"/>
    </row>
    <row r="322">
      <c r="A322" s="291" t="n"/>
      <c r="B322" s="292" t="n"/>
      <c r="C322" s="292" t="n"/>
      <c r="E322" s="292" t="n"/>
      <c r="F322" s="292" t="n"/>
      <c r="G322" s="292" t="n"/>
      <c r="H322" s="292" t="n"/>
      <c r="I322" s="292" t="n"/>
      <c r="J322" s="442" t="n"/>
    </row>
    <row r="323">
      <c r="A323" s="291" t="n"/>
      <c r="B323" s="292" t="n"/>
      <c r="C323" s="292" t="n"/>
      <c r="E323" s="292" t="n"/>
      <c r="F323" s="292" t="n"/>
      <c r="G323" s="292" t="n"/>
      <c r="H323" s="292" t="n"/>
      <c r="I323" s="292" t="n"/>
      <c r="J323" s="442" t="n"/>
    </row>
    <row r="324">
      <c r="A324" s="291" t="n"/>
      <c r="B324" s="292" t="n"/>
      <c r="C324" s="292" t="n"/>
      <c r="E324" s="292" t="n"/>
      <c r="F324" s="292" t="n"/>
      <c r="G324" s="292" t="n"/>
      <c r="H324" s="292" t="n"/>
      <c r="I324" s="292" t="n"/>
      <c r="J324" s="442" t="n"/>
    </row>
    <row r="325">
      <c r="A325" s="291" t="n"/>
      <c r="B325" s="292" t="n"/>
      <c r="C325" s="292" t="n"/>
      <c r="E325" s="292" t="n"/>
      <c r="F325" s="292" t="n"/>
      <c r="G325" s="292" t="n"/>
      <c r="H325" s="292" t="n"/>
      <c r="I325" s="292" t="n"/>
      <c r="J325" s="442" t="n"/>
    </row>
    <row r="326">
      <c r="A326" s="291" t="n"/>
      <c r="B326" s="292" t="n"/>
      <c r="C326" s="292" t="n"/>
      <c r="E326" s="292" t="n"/>
      <c r="F326" s="292" t="n"/>
      <c r="G326" s="292" t="n"/>
      <c r="H326" s="292" t="n"/>
      <c r="I326" s="292" t="n"/>
      <c r="J326" s="442" t="n"/>
    </row>
    <row r="327">
      <c r="A327" s="291" t="n"/>
      <c r="B327" s="292" t="n"/>
      <c r="C327" s="292" t="n"/>
      <c r="E327" s="292" t="n"/>
      <c r="F327" s="292" t="n"/>
      <c r="G327" s="292" t="n"/>
      <c r="H327" s="292" t="n"/>
      <c r="I327" s="292" t="n"/>
      <c r="J327" s="442" t="n"/>
    </row>
    <row r="328">
      <c r="A328" s="291" t="n"/>
      <c r="B328" s="292" t="n"/>
      <c r="C328" s="292" t="n"/>
      <c r="E328" s="292" t="n"/>
      <c r="F328" s="292" t="n"/>
      <c r="G328" s="292" t="n"/>
      <c r="H328" s="292" t="n"/>
      <c r="I328" s="292" t="n"/>
      <c r="J328" s="442" t="n"/>
    </row>
    <row r="329">
      <c r="A329" s="291" t="n"/>
      <c r="B329" s="292" t="n"/>
      <c r="C329" s="292" t="n"/>
      <c r="E329" s="292" t="n"/>
      <c r="F329" s="292" t="n"/>
      <c r="G329" s="292" t="n"/>
      <c r="H329" s="292" t="n"/>
      <c r="I329" s="292" t="n"/>
      <c r="J329" s="442" t="n"/>
    </row>
    <row r="330">
      <c r="A330" s="291" t="n"/>
      <c r="B330" s="292" t="n"/>
      <c r="C330" s="292" t="n"/>
      <c r="E330" s="292" t="n"/>
      <c r="F330" s="292" t="n"/>
      <c r="G330" s="292" t="n"/>
      <c r="H330" s="292" t="n"/>
      <c r="I330" s="292" t="n"/>
      <c r="J330" s="442" t="n"/>
    </row>
    <row r="331">
      <c r="A331" s="291" t="n"/>
      <c r="B331" s="292" t="n"/>
      <c r="C331" s="292" t="n"/>
      <c r="E331" s="292" t="n"/>
      <c r="F331" s="292" t="n"/>
      <c r="G331" s="292" t="n"/>
      <c r="H331" s="292" t="n"/>
      <c r="I331" s="292" t="n"/>
      <c r="J331" s="442" t="n"/>
    </row>
    <row r="332">
      <c r="A332" s="291" t="n"/>
      <c r="B332" s="292" t="n"/>
      <c r="C332" s="292" t="n"/>
      <c r="E332" s="292" t="n"/>
      <c r="F332" s="292" t="n"/>
      <c r="G332" s="292" t="n"/>
      <c r="H332" s="292" t="n"/>
      <c r="I332" s="292" t="n"/>
      <c r="J332" s="442" t="n"/>
    </row>
    <row r="333">
      <c r="A333" s="291" t="n"/>
      <c r="B333" s="292" t="n"/>
      <c r="C333" s="292" t="n"/>
      <c r="E333" s="292" t="n"/>
      <c r="F333" s="292" t="n"/>
      <c r="G333" s="292" t="n"/>
      <c r="H333" s="292" t="n"/>
      <c r="I333" s="292" t="n"/>
      <c r="J333" s="442" t="n"/>
    </row>
    <row r="334">
      <c r="A334" s="291" t="n"/>
      <c r="B334" s="292" t="n"/>
      <c r="C334" s="292" t="n"/>
      <c r="E334" s="292" t="n"/>
      <c r="F334" s="292" t="n"/>
      <c r="G334" s="292" t="n"/>
      <c r="H334" s="292" t="n"/>
      <c r="I334" s="292" t="n"/>
      <c r="J334" s="442" t="n"/>
    </row>
    <row r="335">
      <c r="A335" s="291" t="n"/>
      <c r="B335" s="292" t="n"/>
      <c r="C335" s="292" t="n"/>
      <c r="E335" s="292" t="n"/>
      <c r="F335" s="292" t="n"/>
      <c r="G335" s="292" t="n"/>
      <c r="H335" s="292" t="n"/>
      <c r="I335" s="292" t="n"/>
      <c r="J335" s="442" t="n"/>
    </row>
    <row r="336">
      <c r="A336" s="291" t="n"/>
      <c r="B336" s="292" t="n"/>
      <c r="C336" s="292" t="n"/>
      <c r="E336" s="292" t="n"/>
      <c r="F336" s="292" t="n"/>
      <c r="G336" s="292" t="n"/>
      <c r="H336" s="292" t="n"/>
      <c r="I336" s="292" t="n"/>
      <c r="J336" s="442" t="n"/>
    </row>
    <row r="337">
      <c r="A337" s="291" t="n"/>
      <c r="B337" s="292" t="n"/>
      <c r="C337" s="292" t="n"/>
      <c r="E337" s="292" t="n"/>
      <c r="F337" s="292" t="n"/>
      <c r="G337" s="292" t="n"/>
      <c r="H337" s="292" t="n"/>
      <c r="I337" s="292" t="n"/>
      <c r="J337" s="442" t="n"/>
    </row>
    <row r="338">
      <c r="A338" s="291" t="n"/>
      <c r="B338" s="292" t="n"/>
      <c r="C338" s="292" t="n"/>
      <c r="E338" s="292" t="n"/>
      <c r="F338" s="292" t="n"/>
      <c r="G338" s="292" t="n"/>
      <c r="H338" s="292" t="n"/>
      <c r="I338" s="292" t="n"/>
      <c r="J338" s="442" t="n"/>
    </row>
    <row r="339">
      <c r="A339" s="291" t="n"/>
      <c r="B339" s="292" t="n"/>
      <c r="C339" s="292" t="n"/>
      <c r="E339" s="292" t="n"/>
      <c r="F339" s="292" t="n"/>
      <c r="G339" s="292" t="n"/>
      <c r="H339" s="292" t="n"/>
      <c r="I339" s="292" t="n"/>
      <c r="J339" s="442" t="n"/>
    </row>
    <row r="340">
      <c r="A340" s="291" t="n"/>
      <c r="B340" s="292" t="n"/>
      <c r="C340" s="292" t="n"/>
      <c r="E340" s="292" t="n"/>
      <c r="F340" s="292" t="n"/>
      <c r="G340" s="292" t="n"/>
      <c r="H340" s="292" t="n"/>
      <c r="I340" s="292" t="n"/>
      <c r="J340" s="442" t="n"/>
    </row>
    <row r="341">
      <c r="A341" s="291" t="n"/>
      <c r="B341" s="292" t="n"/>
      <c r="C341" s="292" t="n"/>
      <c r="E341" s="292" t="n"/>
      <c r="F341" s="292" t="n"/>
      <c r="G341" s="292" t="n"/>
      <c r="H341" s="292" t="n"/>
      <c r="I341" s="292" t="n"/>
      <c r="J341" s="442" t="n"/>
    </row>
    <row r="342">
      <c r="A342" s="291" t="n"/>
      <c r="B342" s="292" t="n"/>
      <c r="C342" s="292" t="n"/>
      <c r="E342" s="292" t="n"/>
      <c r="F342" s="292" t="n"/>
      <c r="G342" s="292" t="n"/>
      <c r="H342" s="292" t="n"/>
      <c r="I342" s="292" t="n"/>
      <c r="J342" s="442" t="n"/>
    </row>
    <row r="343">
      <c r="A343" s="291" t="n"/>
      <c r="B343" s="292" t="n"/>
      <c r="C343" s="292" t="n"/>
      <c r="E343" s="292" t="n"/>
      <c r="F343" s="292" t="n"/>
      <c r="G343" s="292" t="n"/>
      <c r="H343" s="292" t="n"/>
      <c r="I343" s="292" t="n"/>
      <c r="J343" s="442" t="n"/>
    </row>
    <row r="344">
      <c r="A344" s="291" t="n"/>
      <c r="B344" s="292" t="n"/>
      <c r="C344" s="292" t="n"/>
      <c r="E344" s="292" t="n"/>
      <c r="F344" s="292" t="n"/>
      <c r="G344" s="292" t="n"/>
      <c r="H344" s="292" t="n"/>
      <c r="I344" s="292" t="n"/>
      <c r="J344" s="442" t="n"/>
    </row>
    <row r="345">
      <c r="A345" s="291" t="n"/>
      <c r="B345" s="292" t="n"/>
      <c r="C345" s="292" t="n"/>
      <c r="E345" s="292" t="n"/>
      <c r="F345" s="292" t="n"/>
      <c r="G345" s="292" t="n"/>
      <c r="H345" s="292" t="n"/>
      <c r="I345" s="292" t="n"/>
      <c r="J345" s="442" t="n"/>
    </row>
    <row r="346">
      <c r="A346" s="291" t="n"/>
      <c r="B346" s="292" t="n"/>
      <c r="C346" s="292" t="n"/>
      <c r="E346" s="292" t="n"/>
      <c r="F346" s="292" t="n"/>
      <c r="G346" s="292" t="n"/>
      <c r="H346" s="292" t="n"/>
      <c r="I346" s="292" t="n"/>
      <c r="J346" s="442" t="n"/>
    </row>
    <row r="347">
      <c r="A347" s="291" t="n"/>
      <c r="B347" s="292" t="n"/>
      <c r="C347" s="292" t="n"/>
      <c r="E347" s="292" t="n"/>
      <c r="F347" s="292" t="n"/>
      <c r="G347" s="292" t="n"/>
      <c r="H347" s="292" t="n"/>
      <c r="I347" s="292" t="n"/>
      <c r="J347" s="442" t="n"/>
    </row>
    <row r="348">
      <c r="A348" s="291" t="n"/>
      <c r="B348" s="292" t="n"/>
      <c r="C348" s="292" t="n"/>
      <c r="E348" s="292" t="n"/>
      <c r="F348" s="292" t="n"/>
      <c r="G348" s="292" t="n"/>
      <c r="H348" s="292" t="n"/>
      <c r="I348" s="292" t="n"/>
      <c r="J348" s="442" t="n"/>
    </row>
    <row r="349">
      <c r="A349" s="291" t="n"/>
      <c r="B349" s="292" t="n"/>
      <c r="C349" s="292" t="n"/>
      <c r="E349" s="292" t="n"/>
      <c r="F349" s="292" t="n"/>
      <c r="G349" s="292" t="n"/>
      <c r="H349" s="292" t="n"/>
      <c r="I349" s="292" t="n"/>
      <c r="J349" s="442" t="n"/>
    </row>
    <row r="350">
      <c r="A350" s="291" t="n"/>
      <c r="B350" s="292" t="n"/>
      <c r="C350" s="292" t="n"/>
      <c r="E350" s="292" t="n"/>
      <c r="F350" s="292" t="n"/>
      <c r="G350" s="292" t="n"/>
      <c r="H350" s="292" t="n"/>
      <c r="I350" s="292" t="n"/>
      <c r="J350" s="442" t="n"/>
    </row>
    <row r="351">
      <c r="A351" s="291" t="n"/>
      <c r="B351" s="292" t="n"/>
      <c r="C351" s="292" t="n"/>
      <c r="E351" s="292" t="n"/>
      <c r="F351" s="292" t="n"/>
      <c r="G351" s="292" t="n"/>
      <c r="H351" s="292" t="n"/>
      <c r="I351" s="292" t="n"/>
      <c r="J351" s="442" t="n"/>
    </row>
    <row r="352">
      <c r="A352" s="291" t="n"/>
      <c r="B352" s="292" t="n"/>
      <c r="C352" s="292" t="n"/>
      <c r="E352" s="292" t="n"/>
      <c r="F352" s="292" t="n"/>
      <c r="G352" s="292" t="n"/>
      <c r="H352" s="292" t="n"/>
      <c r="I352" s="292" t="n"/>
      <c r="J352" s="442" t="n"/>
    </row>
    <row r="353">
      <c r="A353" s="291" t="n"/>
      <c r="B353" s="292" t="n"/>
      <c r="C353" s="292" t="n"/>
      <c r="E353" s="292" t="n"/>
      <c r="F353" s="292" t="n"/>
      <c r="G353" s="292" t="n"/>
      <c r="H353" s="292" t="n"/>
      <c r="I353" s="292" t="n"/>
      <c r="J353" s="442" t="n"/>
    </row>
    <row r="354">
      <c r="A354" s="291" t="n"/>
      <c r="B354" s="292" t="n"/>
      <c r="C354" s="292" t="n"/>
      <c r="E354" s="292" t="n"/>
      <c r="F354" s="292" t="n"/>
      <c r="G354" s="292" t="n"/>
      <c r="H354" s="292" t="n"/>
      <c r="I354" s="292" t="n"/>
      <c r="J354" s="442" t="n"/>
    </row>
    <row r="355">
      <c r="A355" s="291" t="n"/>
      <c r="B355" s="292" t="n"/>
      <c r="C355" s="292" t="n"/>
      <c r="E355" s="292" t="n"/>
      <c r="F355" s="292" t="n"/>
      <c r="G355" s="292" t="n"/>
      <c r="H355" s="292" t="n"/>
      <c r="I355" s="292" t="n"/>
      <c r="J355" s="442" t="n"/>
    </row>
    <row r="356">
      <c r="A356" s="291" t="n"/>
      <c r="B356" s="292" t="n"/>
      <c r="C356" s="292" t="n"/>
      <c r="E356" s="292" t="n"/>
      <c r="F356" s="292" t="n"/>
      <c r="G356" s="292" t="n"/>
      <c r="H356" s="292" t="n"/>
      <c r="I356" s="292" t="n"/>
      <c r="J356" s="442" t="n"/>
    </row>
    <row r="357">
      <c r="A357" s="291" t="n"/>
      <c r="B357" s="292" t="n"/>
      <c r="C357" s="292" t="n"/>
      <c r="E357" s="292" t="n"/>
      <c r="F357" s="292" t="n"/>
      <c r="G357" s="292" t="n"/>
      <c r="H357" s="292" t="n"/>
      <c r="I357" s="292" t="n"/>
      <c r="J357" s="442" t="n"/>
    </row>
    <row r="358">
      <c r="A358" s="291" t="n"/>
      <c r="B358" s="292" t="n"/>
      <c r="C358" s="292" t="n"/>
      <c r="E358" s="292" t="n"/>
      <c r="F358" s="292" t="n"/>
      <c r="G358" s="292" t="n"/>
      <c r="H358" s="292" t="n"/>
      <c r="I358" s="292" t="n"/>
      <c r="J358" s="442" t="n"/>
    </row>
    <row r="359">
      <c r="A359" s="291" t="n"/>
      <c r="B359" s="292" t="n"/>
      <c r="C359" s="292" t="n"/>
      <c r="E359" s="292" t="n"/>
      <c r="F359" s="292" t="n"/>
      <c r="G359" s="292" t="n"/>
      <c r="H359" s="292" t="n"/>
      <c r="I359" s="292" t="n"/>
      <c r="J359" s="442" t="n"/>
    </row>
    <row r="360">
      <c r="A360" s="291" t="n"/>
      <c r="B360" s="292" t="n"/>
      <c r="C360" s="292" t="n"/>
      <c r="E360" s="292" t="n"/>
      <c r="F360" s="292" t="n"/>
      <c r="G360" s="292" t="n"/>
      <c r="H360" s="292" t="n"/>
      <c r="I360" s="292" t="n"/>
      <c r="J360" s="442" t="n"/>
    </row>
    <row r="361">
      <c r="A361" s="291" t="n"/>
      <c r="B361" s="292" t="n"/>
      <c r="C361" s="292" t="n"/>
      <c r="E361" s="292" t="n"/>
      <c r="F361" s="292" t="n"/>
      <c r="G361" s="292" t="n"/>
      <c r="H361" s="292" t="n"/>
      <c r="I361" s="292" t="n"/>
      <c r="J361" s="442" t="n"/>
    </row>
    <row r="362">
      <c r="A362" s="291" t="n"/>
      <c r="B362" s="292" t="n"/>
      <c r="C362" s="292" t="n"/>
      <c r="E362" s="292" t="n"/>
      <c r="F362" s="292" t="n"/>
      <c r="G362" s="292" t="n"/>
      <c r="H362" s="292" t="n"/>
      <c r="I362" s="292" t="n"/>
      <c r="J362" s="442" t="n"/>
    </row>
    <row r="363">
      <c r="A363" s="291" t="n"/>
      <c r="B363" s="292" t="n"/>
      <c r="C363" s="292" t="n"/>
      <c r="E363" s="292" t="n"/>
      <c r="F363" s="292" t="n"/>
      <c r="G363" s="292" t="n"/>
      <c r="H363" s="292" t="n"/>
      <c r="I363" s="292" t="n"/>
      <c r="J363" s="442" t="n"/>
    </row>
    <row r="364">
      <c r="A364" s="291" t="n"/>
      <c r="B364" s="292" t="n"/>
      <c r="C364" s="292" t="n"/>
      <c r="E364" s="292" t="n"/>
      <c r="F364" s="292" t="n"/>
      <c r="G364" s="292" t="n"/>
      <c r="H364" s="292" t="n"/>
      <c r="I364" s="292" t="n"/>
      <c r="J364" s="442" t="n"/>
    </row>
    <row r="365">
      <c r="A365" s="291" t="n"/>
      <c r="B365" s="292" t="n"/>
      <c r="C365" s="292" t="n"/>
      <c r="E365" s="292" t="n"/>
      <c r="F365" s="292" t="n"/>
      <c r="G365" s="292" t="n"/>
      <c r="H365" s="292" t="n"/>
      <c r="I365" s="292" t="n"/>
      <c r="J365" s="442" t="n"/>
    </row>
    <row r="366">
      <c r="A366" s="291" t="n"/>
      <c r="B366" s="292" t="n"/>
      <c r="C366" s="292" t="n"/>
      <c r="E366" s="292" t="n"/>
      <c r="F366" s="292" t="n"/>
      <c r="G366" s="292" t="n"/>
      <c r="H366" s="292" t="n"/>
      <c r="I366" s="292" t="n"/>
      <c r="J366" s="442" t="n"/>
    </row>
    <row r="367">
      <c r="A367" s="291" t="n"/>
      <c r="B367" s="292" t="n"/>
      <c r="C367" s="292" t="n"/>
      <c r="E367" s="292" t="n"/>
      <c r="F367" s="292" t="n"/>
      <c r="G367" s="292" t="n"/>
      <c r="H367" s="292" t="n"/>
      <c r="I367" s="292" t="n"/>
      <c r="J367" s="442" t="n"/>
    </row>
    <row r="368">
      <c r="A368" s="291" t="n"/>
      <c r="B368" s="292" t="n"/>
      <c r="C368" s="292" t="n"/>
      <c r="E368" s="292" t="n"/>
      <c r="F368" s="292" t="n"/>
      <c r="G368" s="292" t="n"/>
      <c r="H368" s="292" t="n"/>
      <c r="I368" s="292" t="n"/>
      <c r="J368" s="442" t="n"/>
    </row>
    <row r="369">
      <c r="A369" s="291" t="n"/>
      <c r="B369" s="292" t="n"/>
      <c r="C369" s="292" t="n"/>
      <c r="E369" s="292" t="n"/>
      <c r="F369" s="292" t="n"/>
      <c r="G369" s="292" t="n"/>
      <c r="H369" s="292" t="n"/>
      <c r="I369" s="292" t="n"/>
      <c r="J369" s="442" t="n"/>
    </row>
    <row r="370">
      <c r="A370" s="291" t="n"/>
      <c r="B370" s="292" t="n"/>
      <c r="C370" s="292" t="n"/>
      <c r="E370" s="292" t="n"/>
      <c r="F370" s="292" t="n"/>
      <c r="G370" s="292" t="n"/>
      <c r="H370" s="292" t="n"/>
      <c r="I370" s="292" t="n"/>
      <c r="J370" s="442" t="n"/>
    </row>
    <row r="371">
      <c r="A371" s="291" t="n"/>
      <c r="B371" s="292" t="n"/>
      <c r="C371" s="292" t="n"/>
      <c r="E371" s="292" t="n"/>
      <c r="F371" s="292" t="n"/>
      <c r="G371" s="292" t="n"/>
      <c r="H371" s="292" t="n"/>
      <c r="I371" s="292" t="n"/>
      <c r="J371" s="442" t="n"/>
    </row>
    <row r="372">
      <c r="A372" s="291" t="n"/>
      <c r="B372" s="292" t="n"/>
      <c r="C372" s="292" t="n"/>
      <c r="E372" s="292" t="n"/>
      <c r="F372" s="292" t="n"/>
      <c r="G372" s="292" t="n"/>
      <c r="H372" s="292" t="n"/>
      <c r="I372" s="292" t="n"/>
      <c r="J372" s="442" t="n"/>
    </row>
    <row r="373">
      <c r="A373" s="291" t="n"/>
      <c r="B373" s="292" t="n"/>
      <c r="C373" s="292" t="n"/>
      <c r="E373" s="292" t="n"/>
      <c r="F373" s="292" t="n"/>
      <c r="G373" s="292" t="n"/>
      <c r="H373" s="292" t="n"/>
      <c r="I373" s="292" t="n"/>
      <c r="J373" s="442" t="n"/>
    </row>
    <row r="374">
      <c r="A374" s="291" t="n"/>
      <c r="B374" s="292" t="n"/>
      <c r="C374" s="292" t="n"/>
      <c r="E374" s="292" t="n"/>
      <c r="F374" s="292" t="n"/>
      <c r="G374" s="292" t="n"/>
      <c r="H374" s="292" t="n"/>
      <c r="I374" s="292" t="n"/>
      <c r="J374" s="442" t="n"/>
    </row>
    <row r="375">
      <c r="A375" s="291" t="n"/>
      <c r="B375" s="292" t="n"/>
      <c r="C375" s="292" t="n"/>
      <c r="E375" s="292" t="n"/>
      <c r="F375" s="292" t="n"/>
      <c r="G375" s="292" t="n"/>
      <c r="H375" s="292" t="n"/>
      <c r="I375" s="292" t="n"/>
      <c r="J375" s="442" t="n"/>
    </row>
    <row r="376">
      <c r="A376" s="291" t="n"/>
      <c r="B376" s="292" t="n"/>
      <c r="C376" s="292" t="n"/>
      <c r="E376" s="292" t="n"/>
      <c r="F376" s="292" t="n"/>
      <c r="G376" s="292" t="n"/>
      <c r="H376" s="292" t="n"/>
      <c r="I376" s="292" t="n"/>
      <c r="J376" s="442" t="n"/>
    </row>
    <row r="377">
      <c r="A377" s="291" t="n"/>
      <c r="B377" s="292" t="n"/>
      <c r="C377" s="292" t="n"/>
      <c r="E377" s="292" t="n"/>
      <c r="F377" s="292" t="n"/>
      <c r="G377" s="292" t="n"/>
      <c r="H377" s="292" t="n"/>
      <c r="I377" s="292" t="n"/>
      <c r="J377" s="442" t="n"/>
    </row>
    <row r="378">
      <c r="A378" s="291" t="n"/>
      <c r="B378" s="292" t="n"/>
      <c r="C378" s="292" t="n"/>
      <c r="E378" s="292" t="n"/>
      <c r="F378" s="292" t="n"/>
      <c r="G378" s="292" t="n"/>
      <c r="H378" s="292" t="n"/>
      <c r="I378" s="292" t="n"/>
      <c r="J378" s="442" t="n"/>
    </row>
    <row r="379">
      <c r="A379" s="291" t="n"/>
      <c r="B379" s="292" t="n"/>
      <c r="C379" s="292" t="n"/>
      <c r="E379" s="292" t="n"/>
      <c r="F379" s="292" t="n"/>
      <c r="G379" s="292" t="n"/>
      <c r="H379" s="292" t="n"/>
      <c r="I379" s="292" t="n"/>
      <c r="J379" s="442" t="n"/>
    </row>
    <row r="380">
      <c r="A380" s="291" t="n"/>
      <c r="B380" s="292" t="n"/>
      <c r="C380" s="292" t="n"/>
      <c r="E380" s="292" t="n"/>
      <c r="F380" s="292" t="n"/>
      <c r="G380" s="292" t="n"/>
      <c r="H380" s="292" t="n"/>
      <c r="I380" s="292" t="n"/>
      <c r="J380" s="442" t="n"/>
    </row>
    <row r="381">
      <c r="A381" s="291" t="n"/>
      <c r="B381" s="292" t="n"/>
      <c r="C381" s="292" t="n"/>
      <c r="E381" s="292" t="n"/>
      <c r="F381" s="292" t="n"/>
      <c r="G381" s="292" t="n"/>
      <c r="H381" s="292" t="n"/>
      <c r="I381" s="292" t="n"/>
      <c r="J381" s="442" t="n"/>
    </row>
    <row r="382">
      <c r="A382" s="291" t="n"/>
      <c r="B382" s="292" t="n"/>
      <c r="C382" s="292" t="n"/>
      <c r="E382" s="292" t="n"/>
      <c r="F382" s="292" t="n"/>
      <c r="G382" s="292" t="n"/>
      <c r="H382" s="292" t="n"/>
      <c r="I382" s="292" t="n"/>
      <c r="J382" s="442" t="n"/>
    </row>
    <row r="383">
      <c r="A383" s="291" t="n"/>
      <c r="B383" s="292" t="n"/>
      <c r="C383" s="292" t="n"/>
      <c r="E383" s="292" t="n"/>
      <c r="F383" s="292" t="n"/>
      <c r="G383" s="292" t="n"/>
      <c r="H383" s="292" t="n"/>
      <c r="I383" s="292" t="n"/>
      <c r="J383" s="442" t="n"/>
    </row>
    <row r="384">
      <c r="A384" s="291" t="n"/>
      <c r="B384" s="292" t="n"/>
      <c r="C384" s="292" t="n"/>
      <c r="E384" s="292" t="n"/>
      <c r="F384" s="292" t="n"/>
      <c r="G384" s="292" t="n"/>
      <c r="H384" s="292" t="n"/>
      <c r="I384" s="292" t="n"/>
      <c r="J384" s="442" t="n"/>
    </row>
    <row r="385">
      <c r="A385" s="291" t="n"/>
      <c r="B385" s="292" t="n"/>
      <c r="C385" s="292" t="n"/>
      <c r="E385" s="292" t="n"/>
      <c r="F385" s="292" t="n"/>
      <c r="G385" s="292" t="n"/>
      <c r="H385" s="292" t="n"/>
      <c r="I385" s="292" t="n"/>
      <c r="J385" s="442" t="n"/>
    </row>
    <row r="386">
      <c r="A386" s="291" t="n"/>
      <c r="B386" s="292" t="n"/>
      <c r="C386" s="292" t="n"/>
      <c r="E386" s="292" t="n"/>
      <c r="F386" s="292" t="n"/>
      <c r="G386" s="292" t="n"/>
      <c r="H386" s="292" t="n"/>
      <c r="I386" s="292" t="n"/>
      <c r="J386" s="442" t="n"/>
    </row>
    <row r="387">
      <c r="A387" s="291" t="n"/>
      <c r="B387" s="292" t="n"/>
      <c r="C387" s="292" t="n"/>
      <c r="E387" s="292" t="n"/>
      <c r="F387" s="292" t="n"/>
      <c r="G387" s="292" t="n"/>
      <c r="H387" s="292" t="n"/>
      <c r="I387" s="292" t="n"/>
      <c r="J387" s="442" t="n"/>
    </row>
    <row r="388">
      <c r="A388" s="291" t="n"/>
      <c r="B388" s="292" t="n"/>
      <c r="C388" s="292" t="n"/>
      <c r="E388" s="292" t="n"/>
      <c r="F388" s="292" t="n"/>
      <c r="G388" s="292" t="n"/>
      <c r="H388" s="292" t="n"/>
      <c r="I388" s="292" t="n"/>
      <c r="J388" s="442" t="n"/>
    </row>
    <row r="389">
      <c r="A389" s="291" t="n"/>
      <c r="B389" s="292" t="n"/>
      <c r="C389" s="292" t="n"/>
      <c r="E389" s="292" t="n"/>
      <c r="F389" s="292" t="n"/>
      <c r="G389" s="292" t="n"/>
      <c r="H389" s="292" t="n"/>
      <c r="I389" s="292" t="n"/>
      <c r="J389" s="442" t="n"/>
    </row>
    <row r="390">
      <c r="A390" s="291" t="n"/>
      <c r="B390" s="292" t="n"/>
      <c r="C390" s="292" t="n"/>
      <c r="E390" s="292" t="n"/>
      <c r="F390" s="292" t="n"/>
      <c r="G390" s="292" t="n"/>
      <c r="H390" s="292" t="n"/>
      <c r="I390" s="292" t="n"/>
      <c r="J390" s="442" t="n"/>
    </row>
    <row r="391">
      <c r="A391" s="291" t="n"/>
      <c r="B391" s="292" t="n"/>
      <c r="C391" s="292" t="n"/>
      <c r="E391" s="292" t="n"/>
      <c r="F391" s="292" t="n"/>
      <c r="G391" s="292" t="n"/>
      <c r="H391" s="292" t="n"/>
      <c r="I391" s="292" t="n"/>
      <c r="J391" s="442" t="n"/>
    </row>
    <row r="392">
      <c r="A392" s="291" t="n"/>
      <c r="B392" s="292" t="n"/>
      <c r="C392" s="292" t="n"/>
      <c r="E392" s="292" t="n"/>
      <c r="F392" s="292" t="n"/>
      <c r="G392" s="292" t="n"/>
      <c r="H392" s="292" t="n"/>
      <c r="I392" s="292" t="n"/>
      <c r="J392" s="442" t="n"/>
    </row>
    <row r="393">
      <c r="A393" s="291" t="n"/>
      <c r="B393" s="292" t="n"/>
      <c r="C393" s="292" t="n"/>
      <c r="E393" s="292" t="n"/>
      <c r="F393" s="292" t="n"/>
      <c r="G393" s="292" t="n"/>
      <c r="H393" s="292" t="n"/>
      <c r="I393" s="292" t="n"/>
      <c r="J393" s="442" t="n"/>
    </row>
    <row r="394">
      <c r="A394" s="291" t="n"/>
      <c r="B394" s="292" t="n"/>
      <c r="C394" s="292" t="n"/>
      <c r="E394" s="292" t="n"/>
      <c r="F394" s="292" t="n"/>
      <c r="G394" s="292" t="n"/>
      <c r="H394" s="292" t="n"/>
      <c r="I394" s="292" t="n"/>
      <c r="J394" s="442" t="n"/>
    </row>
    <row r="395">
      <c r="A395" s="291" t="n"/>
      <c r="B395" s="292" t="n"/>
      <c r="C395" s="292" t="n"/>
      <c r="E395" s="292" t="n"/>
      <c r="F395" s="292" t="n"/>
      <c r="G395" s="292" t="n"/>
      <c r="H395" s="292" t="n"/>
      <c r="I395" s="292" t="n"/>
      <c r="J395" s="442" t="n"/>
    </row>
    <row r="396">
      <c r="A396" s="291" t="n"/>
      <c r="B396" s="292" t="n"/>
      <c r="C396" s="292" t="n"/>
      <c r="E396" s="292" t="n"/>
      <c r="F396" s="292" t="n"/>
      <c r="G396" s="292" t="n"/>
      <c r="H396" s="292" t="n"/>
      <c r="I396" s="292" t="n"/>
      <c r="J396" s="442" t="n"/>
    </row>
    <row r="397">
      <c r="A397" s="291" t="n"/>
      <c r="B397" s="292" t="n"/>
      <c r="C397" s="292" t="n"/>
      <c r="E397" s="292" t="n"/>
      <c r="F397" s="292" t="n"/>
      <c r="G397" s="292" t="n"/>
      <c r="H397" s="292" t="n"/>
      <c r="I397" s="292" t="n"/>
      <c r="J397" s="442" t="n"/>
    </row>
    <row r="398">
      <c r="A398" s="291" t="n"/>
      <c r="B398" s="292" t="n"/>
      <c r="C398" s="292" t="n"/>
      <c r="E398" s="292" t="n"/>
      <c r="F398" s="292" t="n"/>
      <c r="G398" s="292" t="n"/>
      <c r="H398" s="292" t="n"/>
      <c r="I398" s="292" t="n"/>
      <c r="J398" s="442" t="n"/>
    </row>
    <row r="399">
      <c r="A399" s="291" t="n"/>
      <c r="B399" s="292" t="n"/>
      <c r="C399" s="292" t="n"/>
      <c r="E399" s="292" t="n"/>
      <c r="F399" s="292" t="n"/>
      <c r="G399" s="292" t="n"/>
      <c r="H399" s="292" t="n"/>
      <c r="I399" s="292" t="n"/>
      <c r="J399" s="442" t="n"/>
    </row>
    <row r="400">
      <c r="A400" s="291" t="n"/>
      <c r="B400" s="292" t="n"/>
      <c r="C400" s="292" t="n"/>
      <c r="E400" s="292" t="n"/>
      <c r="F400" s="292" t="n"/>
      <c r="G400" s="292" t="n"/>
      <c r="H400" s="292" t="n"/>
      <c r="I400" s="292" t="n"/>
      <c r="J400" s="442" t="n"/>
    </row>
    <row r="401">
      <c r="A401" s="291" t="n"/>
      <c r="B401" s="292" t="n"/>
      <c r="C401" s="292" t="n"/>
      <c r="E401" s="292" t="n"/>
      <c r="F401" s="292" t="n"/>
      <c r="G401" s="292" t="n"/>
      <c r="H401" s="292" t="n"/>
      <c r="I401" s="292" t="n"/>
      <c r="J401" s="442" t="n"/>
    </row>
    <row r="402">
      <c r="A402" s="291" t="n"/>
      <c r="B402" s="292" t="n"/>
      <c r="C402" s="292" t="n"/>
      <c r="E402" s="292" t="n"/>
      <c r="F402" s="292" t="n"/>
      <c r="G402" s="292" t="n"/>
      <c r="H402" s="292" t="n"/>
      <c r="I402" s="292" t="n"/>
      <c r="J402" s="442" t="n"/>
    </row>
    <row r="403">
      <c r="A403" s="291" t="n"/>
      <c r="B403" s="292" t="n"/>
      <c r="C403" s="292" t="n"/>
      <c r="E403" s="292" t="n"/>
      <c r="F403" s="292" t="n"/>
      <c r="G403" s="292" t="n"/>
      <c r="H403" s="292" t="n"/>
      <c r="I403" s="292" t="n"/>
      <c r="J403" s="442" t="n"/>
    </row>
    <row r="404">
      <c r="A404" s="291" t="n"/>
      <c r="B404" s="292" t="n"/>
      <c r="C404" s="292" t="n"/>
      <c r="E404" s="292" t="n"/>
      <c r="F404" s="292" t="n"/>
      <c r="G404" s="292" t="n"/>
      <c r="H404" s="292" t="n"/>
      <c r="I404" s="292" t="n"/>
      <c r="J404" s="442" t="n"/>
    </row>
    <row r="405">
      <c r="A405" s="291" t="n"/>
      <c r="B405" s="292" t="n"/>
      <c r="C405" s="292" t="n"/>
      <c r="E405" s="292" t="n"/>
      <c r="F405" s="292" t="n"/>
      <c r="G405" s="292" t="n"/>
      <c r="H405" s="292" t="n"/>
      <c r="I405" s="292" t="n"/>
      <c r="J405" s="442" t="n"/>
    </row>
    <row r="406">
      <c r="A406" s="291" t="n"/>
      <c r="B406" s="292" t="n"/>
      <c r="C406" s="292" t="n"/>
      <c r="E406" s="292" t="n"/>
      <c r="F406" s="292" t="n"/>
      <c r="G406" s="292" t="n"/>
      <c r="H406" s="292" t="n"/>
      <c r="I406" s="292" t="n"/>
      <c r="J406" s="442" t="n"/>
    </row>
    <row r="407">
      <c r="A407" s="291" t="n"/>
      <c r="B407" s="292" t="n"/>
      <c r="C407" s="292" t="n"/>
      <c r="E407" s="292" t="n"/>
      <c r="F407" s="292" t="n"/>
      <c r="G407" s="292" t="n"/>
      <c r="H407" s="292" t="n"/>
      <c r="I407" s="292" t="n"/>
      <c r="J407" s="442" t="n"/>
    </row>
    <row r="408">
      <c r="A408" s="291" t="n"/>
      <c r="B408" s="292" t="n"/>
      <c r="C408" s="292" t="n"/>
      <c r="E408" s="292" t="n"/>
      <c r="F408" s="292" t="n"/>
      <c r="G408" s="292" t="n"/>
      <c r="H408" s="292" t="n"/>
      <c r="I408" s="292" t="n"/>
      <c r="J408" s="442" t="n"/>
    </row>
    <row r="409">
      <c r="A409" s="291" t="n"/>
      <c r="B409" s="292" t="n"/>
      <c r="C409" s="292" t="n"/>
      <c r="E409" s="292" t="n"/>
      <c r="F409" s="292" t="n"/>
      <c r="G409" s="292" t="n"/>
      <c r="H409" s="292" t="n"/>
      <c r="I409" s="292" t="n"/>
      <c r="J409" s="442" t="n"/>
    </row>
    <row r="410">
      <c r="A410" s="291" t="n"/>
      <c r="B410" s="292" t="n"/>
      <c r="C410" s="292" t="n"/>
      <c r="E410" s="292" t="n"/>
      <c r="F410" s="292" t="n"/>
      <c r="G410" s="292" t="n"/>
      <c r="H410" s="292" t="n"/>
      <c r="I410" s="292" t="n"/>
      <c r="J410" s="442" t="n"/>
    </row>
    <row r="411">
      <c r="A411" s="291" t="n"/>
      <c r="B411" s="292" t="n"/>
      <c r="C411" s="292" t="n"/>
      <c r="E411" s="292" t="n"/>
      <c r="F411" s="292" t="n"/>
      <c r="G411" s="292" t="n"/>
      <c r="H411" s="292" t="n"/>
      <c r="I411" s="292" t="n"/>
      <c r="J411" s="442" t="n"/>
    </row>
    <row r="412">
      <c r="A412" s="291" t="n"/>
      <c r="B412" s="292" t="n"/>
      <c r="C412" s="292" t="n"/>
      <c r="E412" s="292" t="n"/>
      <c r="F412" s="292" t="n"/>
      <c r="G412" s="292" t="n"/>
      <c r="H412" s="292" t="n"/>
      <c r="I412" s="292" t="n"/>
      <c r="J412" s="442" t="n"/>
    </row>
    <row r="413">
      <c r="A413" s="291" t="n"/>
      <c r="B413" s="292" t="n"/>
      <c r="C413" s="292" t="n"/>
      <c r="E413" s="292" t="n"/>
      <c r="F413" s="292" t="n"/>
      <c r="G413" s="292" t="n"/>
      <c r="H413" s="292" t="n"/>
      <c r="I413" s="292" t="n"/>
      <c r="J413" s="442" t="n"/>
    </row>
    <row r="414">
      <c r="A414" s="291" t="n"/>
      <c r="B414" s="292" t="n"/>
      <c r="C414" s="292" t="n"/>
      <c r="E414" s="292" t="n"/>
      <c r="F414" s="292" t="n"/>
      <c r="G414" s="292" t="n"/>
      <c r="H414" s="292" t="n"/>
      <c r="I414" s="292" t="n"/>
      <c r="J414" s="442" t="n"/>
    </row>
    <row r="415">
      <c r="A415" s="291" t="n"/>
      <c r="B415" s="292" t="n"/>
      <c r="C415" s="292" t="n"/>
      <c r="E415" s="292" t="n"/>
      <c r="F415" s="292" t="n"/>
      <c r="G415" s="292" t="n"/>
      <c r="H415" s="292" t="n"/>
      <c r="I415" s="292" t="n"/>
      <c r="J415" s="442" t="n"/>
    </row>
    <row r="416">
      <c r="A416" s="291" t="n"/>
      <c r="B416" s="292" t="n"/>
      <c r="C416" s="292" t="n"/>
      <c r="E416" s="292" t="n"/>
      <c r="F416" s="292" t="n"/>
      <c r="G416" s="292" t="n"/>
      <c r="H416" s="292" t="n"/>
      <c r="I416" s="292" t="n"/>
      <c r="J416" s="442" t="n"/>
    </row>
    <row r="417">
      <c r="A417" s="291" t="n"/>
      <c r="B417" s="292" t="n"/>
      <c r="C417" s="292" t="n"/>
      <c r="E417" s="292" t="n"/>
      <c r="F417" s="292" t="n"/>
      <c r="G417" s="292" t="n"/>
      <c r="H417" s="292" t="n"/>
      <c r="I417" s="292" t="n"/>
      <c r="J417" s="442" t="n"/>
    </row>
    <row r="418">
      <c r="A418" s="291" t="n"/>
      <c r="B418" s="292" t="n"/>
      <c r="C418" s="292" t="n"/>
      <c r="E418" s="292" t="n"/>
      <c r="F418" s="292" t="n"/>
      <c r="G418" s="292" t="n"/>
      <c r="H418" s="292" t="n"/>
      <c r="I418" s="292" t="n"/>
      <c r="J418" s="442" t="n"/>
    </row>
    <row r="419">
      <c r="A419" s="291" t="n"/>
      <c r="B419" s="292" t="n"/>
      <c r="C419" s="292" t="n"/>
      <c r="E419" s="292" t="n"/>
      <c r="F419" s="292" t="n"/>
      <c r="G419" s="292" t="n"/>
      <c r="H419" s="292" t="n"/>
      <c r="I419" s="292" t="n"/>
      <c r="J419" s="442" t="n"/>
    </row>
    <row r="420">
      <c r="A420" s="291" t="n"/>
      <c r="B420" s="292" t="n"/>
      <c r="C420" s="292" t="n"/>
      <c r="E420" s="292" t="n"/>
      <c r="F420" s="292" t="n"/>
      <c r="G420" s="292" t="n"/>
      <c r="H420" s="292" t="n"/>
      <c r="I420" s="292" t="n"/>
      <c r="J420" s="442" t="n"/>
    </row>
    <row r="421">
      <c r="A421" s="291" t="n"/>
      <c r="B421" s="292" t="n"/>
      <c r="C421" s="292" t="n"/>
      <c r="E421" s="292" t="n"/>
      <c r="F421" s="292" t="n"/>
      <c r="G421" s="292" t="n"/>
      <c r="H421" s="292" t="n"/>
      <c r="I421" s="292" t="n"/>
      <c r="J421" s="442" t="n"/>
    </row>
    <row r="422">
      <c r="A422" s="291" t="n"/>
      <c r="B422" s="292" t="n"/>
      <c r="C422" s="292" t="n"/>
      <c r="E422" s="292" t="n"/>
      <c r="F422" s="292" t="n"/>
      <c r="G422" s="292" t="n"/>
      <c r="H422" s="292" t="n"/>
      <c r="I422" s="292" t="n"/>
      <c r="J422" s="442" t="n"/>
    </row>
    <row r="423">
      <c r="A423" s="291" t="n"/>
      <c r="B423" s="292" t="n"/>
      <c r="C423" s="292" t="n"/>
      <c r="E423" s="292" t="n"/>
      <c r="F423" s="292" t="n"/>
      <c r="G423" s="292" t="n"/>
      <c r="H423" s="292" t="n"/>
      <c r="I423" s="292" t="n"/>
      <c r="J423" s="442" t="n"/>
    </row>
    <row r="424">
      <c r="A424" s="291" t="n"/>
      <c r="B424" s="292" t="n"/>
      <c r="C424" s="292" t="n"/>
      <c r="E424" s="292" t="n"/>
      <c r="F424" s="292" t="n"/>
      <c r="G424" s="292" t="n"/>
      <c r="H424" s="292" t="n"/>
      <c r="I424" s="292" t="n"/>
      <c r="J424" s="442" t="n"/>
    </row>
    <row r="425">
      <c r="A425" s="291" t="n"/>
      <c r="B425" s="292" t="n"/>
      <c r="C425" s="292" t="n"/>
      <c r="E425" s="292" t="n"/>
      <c r="F425" s="292" t="n"/>
      <c r="G425" s="292" t="n"/>
      <c r="H425" s="292" t="n"/>
      <c r="I425" s="292" t="n"/>
      <c r="J425" s="442" t="n"/>
    </row>
    <row r="426">
      <c r="A426" s="291" t="n"/>
      <c r="B426" s="292" t="n"/>
      <c r="C426" s="292" t="n"/>
      <c r="E426" s="292" t="n"/>
      <c r="F426" s="292" t="n"/>
      <c r="G426" s="292" t="n"/>
      <c r="H426" s="292" t="n"/>
      <c r="I426" s="292" t="n"/>
      <c r="J426" s="442" t="n"/>
    </row>
    <row r="427">
      <c r="A427" s="291" t="n"/>
      <c r="B427" s="292" t="n"/>
      <c r="C427" s="292" t="n"/>
      <c r="E427" s="292" t="n"/>
      <c r="F427" s="292" t="n"/>
      <c r="G427" s="292" t="n"/>
      <c r="H427" s="292" t="n"/>
      <c r="I427" s="292" t="n"/>
      <c r="J427" s="442" t="n"/>
    </row>
    <row r="428">
      <c r="A428" s="291" t="n"/>
      <c r="B428" s="292" t="n"/>
      <c r="C428" s="292" t="n"/>
      <c r="E428" s="292" t="n"/>
      <c r="F428" s="292" t="n"/>
      <c r="G428" s="292" t="n"/>
      <c r="H428" s="292" t="n"/>
      <c r="I428" s="292" t="n"/>
      <c r="J428" s="442" t="n"/>
    </row>
    <row r="429">
      <c r="A429" s="291" t="n"/>
      <c r="B429" s="292" t="n"/>
      <c r="C429" s="292" t="n"/>
      <c r="E429" s="292" t="n"/>
      <c r="F429" s="292" t="n"/>
      <c r="G429" s="292" t="n"/>
      <c r="H429" s="292" t="n"/>
      <c r="I429" s="292" t="n"/>
      <c r="J429" s="442" t="n"/>
    </row>
    <row r="430">
      <c r="A430" s="291" t="n"/>
      <c r="B430" s="292" t="n"/>
      <c r="C430" s="292" t="n"/>
      <c r="E430" s="292" t="n"/>
      <c r="F430" s="292" t="n"/>
      <c r="G430" s="292" t="n"/>
      <c r="H430" s="292" t="n"/>
      <c r="I430" s="292" t="n"/>
      <c r="J430" s="442" t="n"/>
    </row>
    <row r="431">
      <c r="A431" s="291" t="n"/>
      <c r="B431" s="292" t="n"/>
      <c r="C431" s="292" t="n"/>
      <c r="E431" s="292" t="n"/>
      <c r="F431" s="292" t="n"/>
      <c r="G431" s="292" t="n"/>
      <c r="H431" s="292" t="n"/>
      <c r="I431" s="292" t="n"/>
      <c r="J431" s="442" t="n"/>
    </row>
    <row r="432">
      <c r="A432" s="291" t="n"/>
      <c r="B432" s="292" t="n"/>
      <c r="C432" s="292" t="n"/>
      <c r="E432" s="292" t="n"/>
      <c r="F432" s="292" t="n"/>
      <c r="G432" s="292" t="n"/>
      <c r="H432" s="292" t="n"/>
      <c r="I432" s="292" t="n"/>
      <c r="J432" s="442" t="n"/>
    </row>
    <row r="433">
      <c r="A433" s="291" t="n"/>
      <c r="B433" s="292" t="n"/>
      <c r="C433" s="292" t="n"/>
      <c r="E433" s="292" t="n"/>
      <c r="F433" s="292" t="n"/>
      <c r="G433" s="292" t="n"/>
      <c r="H433" s="292" t="n"/>
      <c r="I433" s="292" t="n"/>
      <c r="J433" s="442" t="n"/>
    </row>
    <row r="434">
      <c r="A434" s="291" t="n"/>
      <c r="B434" s="292" t="n"/>
      <c r="C434" s="292" t="n"/>
      <c r="E434" s="292" t="n"/>
      <c r="F434" s="292" t="n"/>
      <c r="G434" s="292" t="n"/>
      <c r="H434" s="292" t="n"/>
      <c r="I434" s="292" t="n"/>
      <c r="J434" s="442" t="n"/>
    </row>
    <row r="435">
      <c r="A435" s="291" t="n"/>
      <c r="B435" s="292" t="n"/>
      <c r="C435" s="292" t="n"/>
      <c r="E435" s="292" t="n"/>
      <c r="F435" s="292" t="n"/>
      <c r="G435" s="292" t="n"/>
      <c r="H435" s="292" t="n"/>
      <c r="I435" s="292" t="n"/>
      <c r="J435" s="442" t="n"/>
    </row>
    <row r="436">
      <c r="A436" s="291" t="n"/>
      <c r="B436" s="292" t="n"/>
      <c r="C436" s="292" t="n"/>
      <c r="E436" s="292" t="n"/>
      <c r="F436" s="292" t="n"/>
      <c r="G436" s="292" t="n"/>
      <c r="H436" s="292" t="n"/>
      <c r="I436" s="292" t="n"/>
      <c r="J436" s="442" t="n"/>
    </row>
    <row r="437">
      <c r="A437" s="291" t="n"/>
      <c r="B437" s="292" t="n"/>
      <c r="C437" s="292" t="n"/>
      <c r="E437" s="292" t="n"/>
      <c r="F437" s="292" t="n"/>
      <c r="G437" s="292" t="n"/>
      <c r="H437" s="292" t="n"/>
      <c r="I437" s="292" t="n"/>
      <c r="J437" s="442" t="n"/>
    </row>
    <row r="438">
      <c r="A438" s="291" t="n"/>
      <c r="B438" s="292" t="n"/>
      <c r="C438" s="292" t="n"/>
      <c r="E438" s="292" t="n"/>
      <c r="F438" s="292" t="n"/>
      <c r="G438" s="292" t="n"/>
      <c r="H438" s="292" t="n"/>
      <c r="I438" s="292" t="n"/>
      <c r="J438" s="442" t="n"/>
    </row>
    <row r="439">
      <c r="A439" s="291" t="n"/>
      <c r="B439" s="292" t="n"/>
      <c r="C439" s="292" t="n"/>
      <c r="E439" s="292" t="n"/>
      <c r="F439" s="292" t="n"/>
      <c r="G439" s="292" t="n"/>
      <c r="H439" s="292" t="n"/>
      <c r="I439" s="292" t="n"/>
      <c r="J439" s="442" t="n"/>
    </row>
    <row r="440">
      <c r="A440" s="291" t="n"/>
      <c r="B440" s="292" t="n"/>
      <c r="C440" s="292" t="n"/>
      <c r="E440" s="292" t="n"/>
      <c r="F440" s="292" t="n"/>
      <c r="G440" s="292" t="n"/>
      <c r="H440" s="292" t="n"/>
      <c r="I440" s="292" t="n"/>
      <c r="J440" s="442" t="n"/>
    </row>
    <row r="441">
      <c r="A441" s="291" t="n"/>
      <c r="B441" s="292" t="n"/>
      <c r="C441" s="292" t="n"/>
      <c r="E441" s="292" t="n"/>
      <c r="F441" s="292" t="n"/>
      <c r="G441" s="292" t="n"/>
      <c r="H441" s="292" t="n"/>
      <c r="I441" s="292" t="n"/>
      <c r="J441" s="442" t="n"/>
    </row>
    <row r="442">
      <c r="A442" s="291" t="n"/>
      <c r="B442" s="292" t="n"/>
      <c r="C442" s="292" t="n"/>
      <c r="E442" s="292" t="n"/>
      <c r="F442" s="292" t="n"/>
      <c r="G442" s="292" t="n"/>
      <c r="H442" s="292" t="n"/>
      <c r="I442" s="292" t="n"/>
      <c r="J442" s="442" t="n"/>
    </row>
    <row r="443">
      <c r="A443" s="291" t="n"/>
      <c r="B443" s="292" t="n"/>
      <c r="C443" s="292" t="n"/>
      <c r="E443" s="292" t="n"/>
      <c r="F443" s="292" t="n"/>
      <c r="G443" s="292" t="n"/>
      <c r="H443" s="292" t="n"/>
      <c r="I443" s="292" t="n"/>
      <c r="J443" s="442" t="n"/>
    </row>
    <row r="444">
      <c r="A444" s="291" t="n"/>
      <c r="B444" s="292" t="n"/>
      <c r="C444" s="292" t="n"/>
      <c r="E444" s="292" t="n"/>
      <c r="F444" s="292" t="n"/>
      <c r="G444" s="292" t="n"/>
      <c r="H444" s="292" t="n"/>
      <c r="I444" s="292" t="n"/>
      <c r="J444" s="442" t="n"/>
    </row>
    <row r="445">
      <c r="A445" s="291" t="n"/>
      <c r="B445" s="292" t="n"/>
      <c r="C445" s="292" t="n"/>
      <c r="E445" s="292" t="n"/>
      <c r="F445" s="292" t="n"/>
      <c r="G445" s="292" t="n"/>
      <c r="H445" s="292" t="n"/>
      <c r="I445" s="292" t="n"/>
      <c r="J445" s="442" t="n"/>
    </row>
    <row r="446">
      <c r="A446" s="291" t="n"/>
      <c r="B446" s="292" t="n"/>
      <c r="C446" s="292" t="n"/>
      <c r="E446" s="292" t="n"/>
      <c r="F446" s="292" t="n"/>
      <c r="G446" s="292" t="n"/>
      <c r="H446" s="292" t="n"/>
      <c r="I446" s="292" t="n"/>
      <c r="J446" s="442" t="n"/>
    </row>
    <row r="447">
      <c r="A447" s="291" t="n"/>
      <c r="B447" s="292" t="n"/>
      <c r="C447" s="292" t="n"/>
      <c r="E447" s="292" t="n"/>
      <c r="F447" s="292" t="n"/>
      <c r="G447" s="292" t="n"/>
      <c r="H447" s="292" t="n"/>
      <c r="I447" s="292" t="n"/>
      <c r="J447" s="442" t="n"/>
    </row>
    <row r="448">
      <c r="A448" s="291" t="n"/>
      <c r="B448" s="292" t="n"/>
      <c r="C448" s="292" t="n"/>
      <c r="E448" s="292" t="n"/>
      <c r="F448" s="292" t="n"/>
      <c r="G448" s="292" t="n"/>
      <c r="H448" s="292" t="n"/>
      <c r="I448" s="292" t="n"/>
      <c r="J448" s="442" t="n"/>
    </row>
    <row r="449">
      <c r="A449" s="291" t="n"/>
      <c r="B449" s="292" t="n"/>
      <c r="C449" s="292" t="n"/>
      <c r="E449" s="292" t="n"/>
      <c r="F449" s="292" t="n"/>
      <c r="G449" s="292" t="n"/>
      <c r="H449" s="292" t="n"/>
      <c r="I449" s="292" t="n"/>
      <c r="J449" s="442" t="n"/>
    </row>
    <row r="450">
      <c r="A450" s="291" t="n"/>
      <c r="B450" s="292" t="n"/>
      <c r="C450" s="292" t="n"/>
      <c r="E450" s="292" t="n"/>
      <c r="F450" s="292" t="n"/>
      <c r="G450" s="292" t="n"/>
      <c r="H450" s="292" t="n"/>
      <c r="I450" s="292" t="n"/>
      <c r="J450" s="442" t="n"/>
    </row>
    <row r="451">
      <c r="A451" s="291" t="n"/>
      <c r="B451" s="292" t="n"/>
      <c r="C451" s="292" t="n"/>
      <c r="E451" s="292" t="n"/>
      <c r="F451" s="292" t="n"/>
      <c r="G451" s="292" t="n"/>
      <c r="H451" s="292" t="n"/>
      <c r="I451" s="292" t="n"/>
      <c r="J451" s="442" t="n"/>
    </row>
    <row r="452">
      <c r="A452" s="291" t="n"/>
      <c r="B452" s="292" t="n"/>
      <c r="C452" s="292" t="n"/>
      <c r="E452" s="292" t="n"/>
      <c r="F452" s="292" t="n"/>
      <c r="G452" s="292" t="n"/>
      <c r="H452" s="292" t="n"/>
      <c r="I452" s="292" t="n"/>
      <c r="J452" s="442" t="n"/>
    </row>
    <row r="453">
      <c r="A453" s="291" t="n"/>
      <c r="B453" s="292" t="n"/>
      <c r="C453" s="292" t="n"/>
      <c r="E453" s="292" t="n"/>
      <c r="F453" s="292" t="n"/>
      <c r="G453" s="292" t="n"/>
      <c r="H453" s="292" t="n"/>
      <c r="I453" s="292" t="n"/>
      <c r="J453" s="442" t="n"/>
    </row>
    <row r="454">
      <c r="A454" s="291" t="n"/>
      <c r="B454" s="292" t="n"/>
      <c r="C454" s="292" t="n"/>
      <c r="E454" s="292" t="n"/>
      <c r="F454" s="292" t="n"/>
      <c r="G454" s="292" t="n"/>
      <c r="H454" s="292" t="n"/>
      <c r="I454" s="292" t="n"/>
      <c r="J454" s="442" t="n"/>
    </row>
    <row r="455">
      <c r="A455" s="291" t="n"/>
      <c r="B455" s="292" t="n"/>
      <c r="C455" s="292" t="n"/>
      <c r="E455" s="292" t="n"/>
      <c r="F455" s="292" t="n"/>
      <c r="G455" s="292" t="n"/>
      <c r="H455" s="292" t="n"/>
      <c r="I455" s="292" t="n"/>
      <c r="J455" s="442" t="n"/>
    </row>
    <row r="456">
      <c r="A456" s="291" t="n"/>
      <c r="B456" s="292" t="n"/>
      <c r="C456" s="292" t="n"/>
      <c r="E456" s="292" t="n"/>
      <c r="F456" s="292" t="n"/>
      <c r="G456" s="292" t="n"/>
      <c r="H456" s="292" t="n"/>
      <c r="I456" s="292" t="n"/>
      <c r="J456" s="442" t="n"/>
    </row>
    <row r="457">
      <c r="A457" s="291" t="n"/>
      <c r="B457" s="292" t="n"/>
      <c r="C457" s="292" t="n"/>
      <c r="E457" s="292" t="n"/>
      <c r="F457" s="292" t="n"/>
      <c r="G457" s="292" t="n"/>
      <c r="H457" s="292" t="n"/>
      <c r="I457" s="292" t="n"/>
      <c r="J457" s="442" t="n"/>
    </row>
    <row r="458">
      <c r="A458" s="291" t="n"/>
      <c r="B458" s="292" t="n"/>
      <c r="C458" s="292" t="n"/>
      <c r="E458" s="292" t="n"/>
      <c r="F458" s="292" t="n"/>
      <c r="G458" s="292" t="n"/>
      <c r="H458" s="292" t="n"/>
      <c r="I458" s="292" t="n"/>
      <c r="J458" s="442" t="n"/>
    </row>
    <row r="459">
      <c r="A459" s="291" t="n"/>
      <c r="B459" s="292" t="n"/>
      <c r="C459" s="292" t="n"/>
      <c r="E459" s="292" t="n"/>
      <c r="F459" s="292" t="n"/>
      <c r="G459" s="292" t="n"/>
      <c r="H459" s="292" t="n"/>
      <c r="I459" s="292" t="n"/>
      <c r="J459" s="442" t="n"/>
    </row>
    <row r="460">
      <c r="A460" s="291" t="n"/>
      <c r="B460" s="292" t="n"/>
      <c r="C460" s="292" t="n"/>
      <c r="E460" s="292" t="n"/>
      <c r="F460" s="292" t="n"/>
      <c r="G460" s="292" t="n"/>
      <c r="H460" s="292" t="n"/>
      <c r="I460" s="292" t="n"/>
      <c r="J460" s="442" t="n"/>
    </row>
    <row r="461">
      <c r="A461" s="291" t="n"/>
      <c r="B461" s="292" t="n"/>
      <c r="C461" s="292" t="n"/>
      <c r="E461" s="292" t="n"/>
      <c r="F461" s="292" t="n"/>
      <c r="G461" s="292" t="n"/>
      <c r="H461" s="292" t="n"/>
      <c r="I461" s="292" t="n"/>
      <c r="J461" s="442" t="n"/>
    </row>
    <row r="462">
      <c r="A462" s="291" t="n"/>
      <c r="B462" s="292" t="n"/>
      <c r="C462" s="292" t="n"/>
      <c r="E462" s="292" t="n"/>
      <c r="F462" s="292" t="n"/>
      <c r="G462" s="292" t="n"/>
      <c r="H462" s="292" t="n"/>
      <c r="I462" s="292" t="n"/>
      <c r="J462" s="442" t="n"/>
    </row>
    <row r="463">
      <c r="A463" s="291" t="n"/>
      <c r="B463" s="292" t="n"/>
      <c r="C463" s="292" t="n"/>
      <c r="E463" s="292" t="n"/>
      <c r="F463" s="292" t="n"/>
      <c r="G463" s="292" t="n"/>
      <c r="H463" s="292" t="n"/>
      <c r="I463" s="292" t="n"/>
      <c r="J463" s="442" t="n"/>
    </row>
    <row r="464">
      <c r="A464" s="291" t="n"/>
      <c r="B464" s="292" t="n"/>
      <c r="C464" s="292" t="n"/>
      <c r="E464" s="292" t="n"/>
      <c r="F464" s="292" t="n"/>
      <c r="G464" s="292" t="n"/>
      <c r="H464" s="292" t="n"/>
      <c r="I464" s="292" t="n"/>
      <c r="J464" s="442" t="n"/>
    </row>
    <row r="465">
      <c r="A465" s="291" t="n"/>
      <c r="B465" s="292" t="n"/>
      <c r="C465" s="292" t="n"/>
      <c r="E465" s="292" t="n"/>
      <c r="F465" s="292" t="n"/>
      <c r="G465" s="292" t="n"/>
      <c r="H465" s="292" t="n"/>
      <c r="I465" s="292" t="n"/>
      <c r="J465" s="442" t="n"/>
    </row>
    <row r="466">
      <c r="A466" s="291" t="n"/>
      <c r="B466" s="292" t="n"/>
      <c r="C466" s="292" t="n"/>
      <c r="E466" s="292" t="n"/>
      <c r="F466" s="292" t="n"/>
      <c r="G466" s="292" t="n"/>
      <c r="H466" s="292" t="n"/>
      <c r="I466" s="292" t="n"/>
      <c r="J466" s="442" t="n"/>
    </row>
    <row r="467">
      <c r="A467" s="291" t="n"/>
      <c r="B467" s="292" t="n"/>
      <c r="C467" s="292" t="n"/>
      <c r="E467" s="292" t="n"/>
      <c r="F467" s="292" t="n"/>
      <c r="G467" s="292" t="n"/>
      <c r="H467" s="292" t="n"/>
      <c r="I467" s="292" t="n"/>
      <c r="J467" s="442" t="n"/>
    </row>
    <row r="468">
      <c r="A468" s="291" t="n"/>
      <c r="B468" s="292" t="n"/>
      <c r="C468" s="292" t="n"/>
      <c r="E468" s="292" t="n"/>
      <c r="F468" s="292" t="n"/>
      <c r="G468" s="292" t="n"/>
      <c r="H468" s="292" t="n"/>
      <c r="I468" s="292" t="n"/>
      <c r="J468" s="442" t="n"/>
    </row>
    <row r="469">
      <c r="A469" s="291" t="n"/>
      <c r="B469" s="292" t="n"/>
      <c r="C469" s="292" t="n"/>
      <c r="E469" s="292" t="n"/>
      <c r="F469" s="292" t="n"/>
      <c r="G469" s="292" t="n"/>
      <c r="H469" s="292" t="n"/>
      <c r="I469" s="292" t="n"/>
      <c r="J469" s="442" t="n"/>
    </row>
    <row r="470">
      <c r="A470" s="291" t="n"/>
      <c r="B470" s="292" t="n"/>
      <c r="C470" s="292" t="n"/>
      <c r="E470" s="292" t="n"/>
      <c r="F470" s="292" t="n"/>
      <c r="G470" s="292" t="n"/>
      <c r="H470" s="292" t="n"/>
      <c r="I470" s="292" t="n"/>
      <c r="J470" s="442" t="n"/>
    </row>
    <row r="471">
      <c r="A471" s="291" t="n"/>
      <c r="B471" s="292" t="n"/>
      <c r="C471" s="292" t="n"/>
      <c r="E471" s="292" t="n"/>
      <c r="F471" s="292" t="n"/>
      <c r="G471" s="292" t="n"/>
      <c r="H471" s="292" t="n"/>
      <c r="I471" s="292" t="n"/>
      <c r="J471" s="442" t="n"/>
    </row>
    <row r="472">
      <c r="A472" s="291" t="n"/>
      <c r="B472" s="292" t="n"/>
      <c r="C472" s="292" t="n"/>
      <c r="E472" s="292" t="n"/>
      <c r="F472" s="292" t="n"/>
      <c r="G472" s="292" t="n"/>
      <c r="H472" s="292" t="n"/>
      <c r="I472" s="292" t="n"/>
      <c r="J472" s="442" t="n"/>
    </row>
    <row r="473">
      <c r="A473" s="291" t="n"/>
      <c r="B473" s="292" t="n"/>
      <c r="C473" s="292" t="n"/>
      <c r="E473" s="292" t="n"/>
      <c r="F473" s="292" t="n"/>
      <c r="G473" s="292" t="n"/>
      <c r="H473" s="292" t="n"/>
      <c r="I473" s="292" t="n"/>
      <c r="J473" s="442" t="n"/>
    </row>
    <row r="474">
      <c r="A474" s="291" t="n"/>
      <c r="B474" s="292" t="n"/>
      <c r="C474" s="292" t="n"/>
      <c r="E474" s="292" t="n"/>
      <c r="F474" s="292" t="n"/>
      <c r="G474" s="292" t="n"/>
      <c r="H474" s="292" t="n"/>
      <c r="I474" s="292" t="n"/>
      <c r="J474" s="442" t="n"/>
    </row>
    <row r="475">
      <c r="A475" s="291" t="n"/>
      <c r="B475" s="292" t="n"/>
      <c r="C475" s="292" t="n"/>
      <c r="E475" s="292" t="n"/>
      <c r="F475" s="292" t="n"/>
      <c r="G475" s="292" t="n"/>
      <c r="H475" s="292" t="n"/>
      <c r="I475" s="292" t="n"/>
      <c r="J475" s="442" t="n"/>
    </row>
    <row r="476">
      <c r="A476" s="291" t="n"/>
      <c r="B476" s="292" t="n"/>
      <c r="C476" s="292" t="n"/>
      <c r="E476" s="292" t="n"/>
      <c r="F476" s="292" t="n"/>
      <c r="G476" s="292" t="n"/>
      <c r="H476" s="292" t="n"/>
      <c r="I476" s="292" t="n"/>
      <c r="J476" s="442" t="n"/>
    </row>
    <row r="477">
      <c r="A477" s="291" t="n"/>
      <c r="B477" s="292" t="n"/>
      <c r="C477" s="292" t="n"/>
      <c r="E477" s="292" t="n"/>
      <c r="F477" s="292" t="n"/>
      <c r="G477" s="292" t="n"/>
      <c r="H477" s="292" t="n"/>
      <c r="I477" s="292" t="n"/>
      <c r="J477" s="442" t="n"/>
    </row>
    <row r="478">
      <c r="A478" s="291" t="n"/>
      <c r="B478" s="292" t="n"/>
      <c r="C478" s="292" t="n"/>
      <c r="E478" s="292" t="n"/>
      <c r="F478" s="292" t="n"/>
      <c r="G478" s="292" t="n"/>
      <c r="H478" s="292" t="n"/>
      <c r="I478" s="292" t="n"/>
      <c r="J478" s="442" t="n"/>
    </row>
    <row r="479">
      <c r="A479" s="291" t="n"/>
      <c r="B479" s="292" t="n"/>
      <c r="C479" s="292" t="n"/>
      <c r="E479" s="292" t="n"/>
      <c r="F479" s="292" t="n"/>
      <c r="G479" s="292" t="n"/>
      <c r="H479" s="292" t="n"/>
      <c r="I479" s="292" t="n"/>
      <c r="J479" s="442" t="n"/>
    </row>
    <row r="480">
      <c r="A480" s="291" t="n"/>
      <c r="B480" s="292" t="n"/>
      <c r="C480" s="292" t="n"/>
      <c r="E480" s="292" t="n"/>
      <c r="F480" s="292" t="n"/>
      <c r="G480" s="292" t="n"/>
      <c r="H480" s="292" t="n"/>
      <c r="I480" s="292" t="n"/>
      <c r="J480" s="442" t="n"/>
    </row>
    <row r="481">
      <c r="A481" s="291" t="n"/>
      <c r="B481" s="292" t="n"/>
      <c r="C481" s="292" t="n"/>
      <c r="E481" s="292" t="n"/>
      <c r="F481" s="292" t="n"/>
      <c r="G481" s="292" t="n"/>
      <c r="H481" s="292" t="n"/>
      <c r="I481" s="292" t="n"/>
      <c r="J481" s="442" t="n"/>
    </row>
    <row r="482">
      <c r="A482" s="291" t="n"/>
      <c r="B482" s="292" t="n"/>
      <c r="C482" s="292" t="n"/>
      <c r="E482" s="292" t="n"/>
      <c r="F482" s="292" t="n"/>
      <c r="G482" s="292" t="n"/>
      <c r="H482" s="292" t="n"/>
      <c r="I482" s="292" t="n"/>
      <c r="J482" s="442" t="n"/>
    </row>
    <row r="483">
      <c r="A483" s="291" t="n"/>
      <c r="B483" s="292" t="n"/>
      <c r="C483" s="292" t="n"/>
      <c r="E483" s="292" t="n"/>
      <c r="F483" s="292" t="n"/>
      <c r="G483" s="292" t="n"/>
      <c r="H483" s="292" t="n"/>
      <c r="I483" s="292" t="n"/>
      <c r="J483" s="442" t="n"/>
    </row>
    <row r="484">
      <c r="A484" s="291" t="n"/>
      <c r="B484" s="292" t="n"/>
      <c r="C484" s="292" t="n"/>
      <c r="E484" s="292" t="n"/>
      <c r="F484" s="292" t="n"/>
      <c r="G484" s="292" t="n"/>
      <c r="H484" s="292" t="n"/>
      <c r="I484" s="292" t="n"/>
      <c r="J484" s="442" t="n"/>
    </row>
    <row r="485">
      <c r="A485" s="291" t="n"/>
      <c r="B485" s="292" t="n"/>
      <c r="C485" s="292" t="n"/>
      <c r="E485" s="292" t="n"/>
      <c r="F485" s="292" t="n"/>
      <c r="G485" s="292" t="n"/>
      <c r="H485" s="292" t="n"/>
      <c r="I485" s="292" t="n"/>
      <c r="J485" s="442" t="n"/>
    </row>
    <row r="486">
      <c r="A486" s="291" t="n"/>
      <c r="B486" s="292" t="n"/>
      <c r="C486" s="292" t="n"/>
      <c r="E486" s="292" t="n"/>
      <c r="F486" s="292" t="n"/>
      <c r="G486" s="292" t="n"/>
      <c r="H486" s="292" t="n"/>
      <c r="I486" s="292" t="n"/>
      <c r="J486" s="442" t="n"/>
    </row>
    <row r="487">
      <c r="A487" s="291" t="n"/>
      <c r="B487" s="292" t="n"/>
      <c r="C487" s="292" t="n"/>
      <c r="E487" s="292" t="n"/>
      <c r="F487" s="292" t="n"/>
      <c r="G487" s="292" t="n"/>
      <c r="H487" s="292" t="n"/>
      <c r="I487" s="292" t="n"/>
      <c r="J487" s="442" t="n"/>
    </row>
    <row r="488">
      <c r="A488" s="291" t="n"/>
      <c r="B488" s="292" t="n"/>
      <c r="C488" s="292" t="n"/>
      <c r="E488" s="292" t="n"/>
      <c r="F488" s="292" t="n"/>
      <c r="G488" s="292" t="n"/>
      <c r="H488" s="292" t="n"/>
      <c r="I488" s="292" t="n"/>
      <c r="J488" s="442" t="n"/>
    </row>
    <row r="489">
      <c r="A489" s="291" t="n"/>
      <c r="B489" s="292" t="n"/>
      <c r="C489" s="292" t="n"/>
      <c r="E489" s="292" t="n"/>
      <c r="F489" s="292" t="n"/>
      <c r="G489" s="292" t="n"/>
      <c r="H489" s="292" t="n"/>
      <c r="I489" s="292" t="n"/>
      <c r="J489" s="442" t="n"/>
    </row>
    <row r="490">
      <c r="A490" s="291" t="n"/>
      <c r="B490" s="292" t="n"/>
      <c r="C490" s="292" t="n"/>
      <c r="E490" s="292" t="n"/>
      <c r="F490" s="292" t="n"/>
      <c r="G490" s="292" t="n"/>
      <c r="H490" s="292" t="n"/>
      <c r="I490" s="292" t="n"/>
      <c r="J490" s="442" t="n"/>
    </row>
    <row r="491">
      <c r="A491" s="291" t="n"/>
      <c r="B491" s="292" t="n"/>
      <c r="C491" s="292" t="n"/>
      <c r="E491" s="292" t="n"/>
      <c r="F491" s="292" t="n"/>
      <c r="G491" s="292" t="n"/>
      <c r="H491" s="292" t="n"/>
      <c r="I491" s="292" t="n"/>
      <c r="J491" s="442" t="n"/>
    </row>
    <row r="492">
      <c r="A492" s="291" t="n"/>
      <c r="B492" s="292" t="n"/>
      <c r="C492" s="292" t="n"/>
      <c r="E492" s="292" t="n"/>
      <c r="F492" s="292" t="n"/>
      <c r="G492" s="292" t="n"/>
      <c r="H492" s="292" t="n"/>
      <c r="I492" s="292" t="n"/>
      <c r="J492" s="442" t="n"/>
    </row>
    <row r="493">
      <c r="A493" s="291" t="n"/>
      <c r="B493" s="292" t="n"/>
      <c r="C493" s="292" t="n"/>
      <c r="E493" s="292" t="n"/>
      <c r="F493" s="292" t="n"/>
      <c r="G493" s="292" t="n"/>
      <c r="H493" s="292" t="n"/>
      <c r="I493" s="292" t="n"/>
      <c r="J493" s="442" t="n"/>
    </row>
    <row r="494">
      <c r="A494" s="291" t="n"/>
      <c r="B494" s="292" t="n"/>
      <c r="C494" s="292" t="n"/>
      <c r="E494" s="292" t="n"/>
      <c r="F494" s="292" t="n"/>
      <c r="G494" s="292" t="n"/>
      <c r="H494" s="292" t="n"/>
      <c r="I494" s="292" t="n"/>
      <c r="J494" s="442" t="n"/>
    </row>
    <row r="495">
      <c r="A495" s="291" t="n"/>
      <c r="B495" s="292" t="n"/>
      <c r="C495" s="292" t="n"/>
      <c r="E495" s="292" t="n"/>
      <c r="F495" s="292" t="n"/>
      <c r="G495" s="292" t="n"/>
      <c r="H495" s="292" t="n"/>
      <c r="I495" s="292" t="n"/>
      <c r="J495" s="442" t="n"/>
    </row>
    <row r="496">
      <c r="A496" s="291" t="n"/>
      <c r="B496" s="292" t="n"/>
      <c r="C496" s="292" t="n"/>
      <c r="E496" s="292" t="n"/>
      <c r="F496" s="292" t="n"/>
      <c r="G496" s="292" t="n"/>
      <c r="H496" s="292" t="n"/>
      <c r="I496" s="292" t="n"/>
      <c r="J496" s="442" t="n"/>
    </row>
    <row r="497">
      <c r="A497" s="291" t="n"/>
      <c r="B497" s="292" t="n"/>
      <c r="C497" s="292" t="n"/>
      <c r="E497" s="292" t="n"/>
      <c r="F497" s="292" t="n"/>
      <c r="G497" s="292" t="n"/>
      <c r="H497" s="292" t="n"/>
      <c r="I497" s="292" t="n"/>
      <c r="J497" s="442" t="n"/>
    </row>
    <row r="498">
      <c r="A498" s="291" t="n"/>
      <c r="B498" s="292" t="n"/>
      <c r="C498" s="292" t="n"/>
      <c r="E498" s="292" t="n"/>
      <c r="F498" s="292" t="n"/>
      <c r="G498" s="292" t="n"/>
      <c r="H498" s="292" t="n"/>
      <c r="I498" s="292" t="n"/>
      <c r="J498" s="442" t="n"/>
    </row>
    <row r="499">
      <c r="A499" s="291" t="n"/>
      <c r="B499" s="292" t="n"/>
      <c r="C499" s="292" t="n"/>
      <c r="E499" s="292" t="n"/>
      <c r="F499" s="292" t="n"/>
      <c r="G499" s="292" t="n"/>
      <c r="H499" s="292" t="n"/>
      <c r="I499" s="292" t="n"/>
      <c r="J499" s="442" t="n"/>
    </row>
    <row r="500">
      <c r="A500" s="291" t="n"/>
      <c r="B500" s="292" t="n"/>
      <c r="C500" s="292" t="n"/>
      <c r="E500" s="292" t="n"/>
      <c r="F500" s="292" t="n"/>
      <c r="G500" s="292" t="n"/>
      <c r="H500" s="292" t="n"/>
      <c r="I500" s="292" t="n"/>
      <c r="J500" s="442" t="n"/>
    </row>
    <row r="501">
      <c r="A501" s="291" t="n"/>
      <c r="B501" s="292" t="n"/>
      <c r="C501" s="292" t="n"/>
      <c r="E501" s="292" t="n"/>
      <c r="F501" s="292" t="n"/>
      <c r="G501" s="292" t="n"/>
      <c r="H501" s="292" t="n"/>
      <c r="I501" s="292" t="n"/>
      <c r="J501" s="442" t="n"/>
    </row>
    <row r="502">
      <c r="A502" s="291" t="n"/>
      <c r="B502" s="292" t="n"/>
      <c r="C502" s="292" t="n"/>
      <c r="E502" s="292" t="n"/>
      <c r="F502" s="292" t="n"/>
      <c r="G502" s="292" t="n"/>
      <c r="H502" s="292" t="n"/>
      <c r="I502" s="292" t="n"/>
      <c r="J502" s="442" t="n"/>
    </row>
    <row r="503">
      <c r="A503" s="291" t="n"/>
      <c r="B503" s="292" t="n"/>
      <c r="C503" s="292" t="n"/>
      <c r="E503" s="292" t="n"/>
      <c r="F503" s="292" t="n"/>
      <c r="G503" s="292" t="n"/>
      <c r="H503" s="292" t="n"/>
      <c r="I503" s="292" t="n"/>
      <c r="J503" s="442" t="n"/>
    </row>
    <row r="504">
      <c r="A504" s="291" t="n"/>
      <c r="B504" s="292" t="n"/>
      <c r="C504" s="292" t="n"/>
      <c r="E504" s="292" t="n"/>
      <c r="F504" s="292" t="n"/>
      <c r="G504" s="292" t="n"/>
      <c r="H504" s="292" t="n"/>
      <c r="I504" s="292" t="n"/>
      <c r="J504" s="442" t="n"/>
    </row>
    <row r="505">
      <c r="A505" s="291" t="n"/>
      <c r="B505" s="292" t="n"/>
      <c r="C505" s="292" t="n"/>
      <c r="E505" s="292" t="n"/>
      <c r="F505" s="292" t="n"/>
      <c r="G505" s="292" t="n"/>
      <c r="H505" s="292" t="n"/>
      <c r="I505" s="292" t="n"/>
      <c r="J505" s="442" t="n"/>
    </row>
    <row r="506">
      <c r="A506" s="291" t="n"/>
      <c r="B506" s="292" t="n"/>
      <c r="C506" s="292" t="n"/>
      <c r="E506" s="292" t="n"/>
      <c r="F506" s="292" t="n"/>
      <c r="G506" s="292" t="n"/>
      <c r="H506" s="292" t="n"/>
      <c r="I506" s="292" t="n"/>
      <c r="J506" s="442" t="n"/>
    </row>
    <row r="507">
      <c r="A507" s="291" t="n"/>
      <c r="B507" s="292" t="n"/>
      <c r="C507" s="292" t="n"/>
      <c r="E507" s="292" t="n"/>
      <c r="F507" s="292" t="n"/>
      <c r="G507" s="292" t="n"/>
      <c r="H507" s="292" t="n"/>
      <c r="I507" s="292" t="n"/>
      <c r="J507" s="442" t="n"/>
    </row>
    <row r="508">
      <c r="A508" s="291" t="n"/>
      <c r="B508" s="292" t="n"/>
      <c r="C508" s="292" t="n"/>
      <c r="E508" s="292" t="n"/>
      <c r="F508" s="292" t="n"/>
      <c r="G508" s="292" t="n"/>
      <c r="H508" s="292" t="n"/>
      <c r="I508" s="292" t="n"/>
      <c r="J508" s="442" t="n"/>
    </row>
    <row r="509">
      <c r="A509" s="291" t="n"/>
      <c r="B509" s="292" t="n"/>
      <c r="C509" s="292" t="n"/>
      <c r="E509" s="292" t="n"/>
      <c r="F509" s="292" t="n"/>
      <c r="G509" s="292" t="n"/>
      <c r="H509" s="292" t="n"/>
      <c r="I509" s="292" t="n"/>
      <c r="J509" s="442" t="n"/>
    </row>
    <row r="510">
      <c r="A510" s="291" t="n"/>
      <c r="B510" s="292" t="n"/>
      <c r="C510" s="292" t="n"/>
      <c r="E510" s="292" t="n"/>
      <c r="F510" s="292" t="n"/>
      <c r="G510" s="292" t="n"/>
      <c r="H510" s="292" t="n"/>
      <c r="I510" s="292" t="n"/>
      <c r="J510" s="442" t="n"/>
    </row>
    <row r="511">
      <c r="A511" s="291" t="n"/>
      <c r="B511" s="292" t="n"/>
      <c r="C511" s="292" t="n"/>
      <c r="E511" s="292" t="n"/>
      <c r="F511" s="292" t="n"/>
      <c r="G511" s="292" t="n"/>
      <c r="H511" s="292" t="n"/>
      <c r="I511" s="292" t="n"/>
      <c r="J511" s="442" t="n"/>
    </row>
    <row r="512">
      <c r="A512" s="291" t="n"/>
      <c r="B512" s="292" t="n"/>
      <c r="C512" s="292" t="n"/>
      <c r="E512" s="292" t="n"/>
      <c r="F512" s="292" t="n"/>
      <c r="G512" s="292" t="n"/>
      <c r="H512" s="292" t="n"/>
      <c r="I512" s="292" t="n"/>
      <c r="J512" s="442" t="n"/>
    </row>
    <row r="513">
      <c r="A513" s="291" t="n"/>
      <c r="B513" s="292" t="n"/>
      <c r="C513" s="292" t="n"/>
      <c r="E513" s="292" t="n"/>
      <c r="F513" s="292" t="n"/>
      <c r="G513" s="292" t="n"/>
      <c r="H513" s="292" t="n"/>
      <c r="I513" s="292" t="n"/>
      <c r="J513" s="442" t="n"/>
    </row>
    <row r="514">
      <c r="A514" s="291" t="n"/>
      <c r="B514" s="292" t="n"/>
      <c r="C514" s="292" t="n"/>
      <c r="E514" s="292" t="n"/>
      <c r="F514" s="292" t="n"/>
      <c r="G514" s="292" t="n"/>
      <c r="H514" s="292" t="n"/>
      <c r="I514" s="292" t="n"/>
      <c r="J514" s="442" t="n"/>
    </row>
    <row r="515">
      <c r="A515" s="291" t="n"/>
      <c r="B515" s="292" t="n"/>
      <c r="C515" s="292" t="n"/>
      <c r="E515" s="292" t="n"/>
      <c r="F515" s="292" t="n"/>
      <c r="G515" s="292" t="n"/>
      <c r="H515" s="292" t="n"/>
      <c r="I515" s="292" t="n"/>
      <c r="J515" s="442" t="n"/>
    </row>
    <row r="516">
      <c r="A516" s="291" t="n"/>
      <c r="B516" s="292" t="n"/>
      <c r="C516" s="292" t="n"/>
      <c r="E516" s="292" t="n"/>
      <c r="F516" s="292" t="n"/>
      <c r="G516" s="292" t="n"/>
      <c r="H516" s="292" t="n"/>
      <c r="I516" s="292" t="n"/>
      <c r="J516" s="442" t="n"/>
    </row>
    <row r="517">
      <c r="A517" s="291" t="n"/>
      <c r="B517" s="292" t="n"/>
      <c r="C517" s="292" t="n"/>
      <c r="E517" s="292" t="n"/>
      <c r="F517" s="292" t="n"/>
      <c r="G517" s="292" t="n"/>
      <c r="H517" s="292" t="n"/>
      <c r="I517" s="292" t="n"/>
      <c r="J517" s="442" t="n"/>
    </row>
    <row r="518">
      <c r="A518" s="291" t="n"/>
      <c r="B518" s="292" t="n"/>
      <c r="C518" s="292" t="n"/>
      <c r="E518" s="292" t="n"/>
      <c r="F518" s="292" t="n"/>
      <c r="G518" s="292" t="n"/>
      <c r="H518" s="292" t="n"/>
      <c r="I518" s="292" t="n"/>
      <c r="J518" s="442" t="n"/>
    </row>
    <row r="519">
      <c r="A519" s="291" t="n"/>
      <c r="B519" s="292" t="n"/>
      <c r="C519" s="292" t="n"/>
      <c r="E519" s="292" t="n"/>
      <c r="F519" s="292" t="n"/>
      <c r="G519" s="292" t="n"/>
      <c r="H519" s="292" t="n"/>
      <c r="I519" s="292" t="n"/>
      <c r="J519" s="442" t="n"/>
    </row>
    <row r="520">
      <c r="A520" s="291" t="n"/>
      <c r="B520" s="292" t="n"/>
      <c r="C520" s="292" t="n"/>
      <c r="E520" s="292" t="n"/>
      <c r="F520" s="292" t="n"/>
      <c r="G520" s="292" t="n"/>
      <c r="H520" s="292" t="n"/>
      <c r="I520" s="292" t="n"/>
      <c r="J520" s="442" t="n"/>
    </row>
    <row r="521">
      <c r="A521" s="291" t="n"/>
      <c r="B521" s="292" t="n"/>
      <c r="C521" s="292" t="n"/>
      <c r="E521" s="292" t="n"/>
      <c r="F521" s="292" t="n"/>
      <c r="G521" s="292" t="n"/>
      <c r="H521" s="292" t="n"/>
      <c r="I521" s="292" t="n"/>
      <c r="J521" s="442" t="n"/>
    </row>
    <row r="522">
      <c r="A522" s="291" t="n"/>
      <c r="B522" s="292" t="n"/>
      <c r="C522" s="292" t="n"/>
      <c r="E522" s="292" t="n"/>
      <c r="F522" s="292" t="n"/>
      <c r="G522" s="292" t="n"/>
      <c r="H522" s="292" t="n"/>
      <c r="I522" s="292" t="n"/>
      <c r="J522" s="442" t="n"/>
    </row>
    <row r="523">
      <c r="A523" s="291" t="n"/>
      <c r="B523" s="292" t="n"/>
      <c r="C523" s="292" t="n"/>
      <c r="E523" s="292" t="n"/>
      <c r="F523" s="292" t="n"/>
      <c r="G523" s="292" t="n"/>
      <c r="H523" s="292" t="n"/>
      <c r="I523" s="292" t="n"/>
      <c r="J523" s="442" t="n"/>
    </row>
    <row r="524">
      <c r="A524" s="291" t="n"/>
      <c r="B524" s="292" t="n"/>
      <c r="C524" s="292" t="n"/>
      <c r="E524" s="292" t="n"/>
      <c r="F524" s="292" t="n"/>
      <c r="G524" s="292" t="n"/>
      <c r="H524" s="292" t="n"/>
      <c r="I524" s="292" t="n"/>
      <c r="J524" s="442" t="n"/>
    </row>
    <row r="525">
      <c r="A525" s="291" t="n"/>
      <c r="B525" s="292" t="n"/>
      <c r="C525" s="292" t="n"/>
      <c r="E525" s="292" t="n"/>
      <c r="F525" s="292" t="n"/>
      <c r="G525" s="292" t="n"/>
      <c r="H525" s="292" t="n"/>
      <c r="I525" s="292" t="n"/>
      <c r="J525" s="442" t="n"/>
    </row>
    <row r="526">
      <c r="A526" s="291" t="n"/>
      <c r="B526" s="292" t="n"/>
      <c r="C526" s="292" t="n"/>
      <c r="E526" s="292" t="n"/>
      <c r="F526" s="292" t="n"/>
      <c r="G526" s="292" t="n"/>
      <c r="H526" s="292" t="n"/>
      <c r="I526" s="292" t="n"/>
      <c r="J526" s="442" t="n"/>
    </row>
    <row r="527">
      <c r="A527" s="291" t="n"/>
      <c r="B527" s="292" t="n"/>
      <c r="C527" s="292" t="n"/>
      <c r="E527" s="292" t="n"/>
      <c r="F527" s="292" t="n"/>
      <c r="G527" s="292" t="n"/>
      <c r="H527" s="292" t="n"/>
      <c r="I527" s="292" t="n"/>
      <c r="J527" s="442" t="n"/>
    </row>
    <row r="528">
      <c r="A528" s="291" t="n"/>
      <c r="B528" s="292" t="n"/>
      <c r="C528" s="292" t="n"/>
      <c r="E528" s="292" t="n"/>
      <c r="F528" s="292" t="n"/>
      <c r="G528" s="292" t="n"/>
      <c r="H528" s="292" t="n"/>
      <c r="I528" s="292" t="n"/>
      <c r="J528" s="442" t="n"/>
    </row>
    <row r="529">
      <c r="A529" s="291" t="n"/>
      <c r="B529" s="292" t="n"/>
      <c r="C529" s="292" t="n"/>
      <c r="E529" s="292" t="n"/>
      <c r="F529" s="292" t="n"/>
      <c r="G529" s="292" t="n"/>
      <c r="H529" s="292" t="n"/>
      <c r="I529" s="292" t="n"/>
      <c r="J529" s="442" t="n"/>
    </row>
    <row r="530">
      <c r="A530" s="291" t="n"/>
      <c r="B530" s="292" t="n"/>
      <c r="C530" s="292" t="n"/>
      <c r="E530" s="292" t="n"/>
      <c r="F530" s="292" t="n"/>
      <c r="G530" s="292" t="n"/>
      <c r="H530" s="292" t="n"/>
      <c r="I530" s="292" t="n"/>
      <c r="J530" s="442" t="n"/>
    </row>
    <row r="531">
      <c r="A531" s="291" t="n"/>
      <c r="B531" s="292" t="n"/>
      <c r="C531" s="292" t="n"/>
      <c r="E531" s="292" t="n"/>
      <c r="F531" s="292" t="n"/>
      <c r="G531" s="292" t="n"/>
      <c r="H531" s="292" t="n"/>
      <c r="I531" s="292" t="n"/>
      <c r="J531" s="442" t="n"/>
    </row>
    <row r="532">
      <c r="A532" s="291" t="n"/>
      <c r="B532" s="292" t="n"/>
      <c r="C532" s="292" t="n"/>
      <c r="E532" s="292" t="n"/>
      <c r="F532" s="292" t="n"/>
      <c r="G532" s="292" t="n"/>
      <c r="H532" s="292" t="n"/>
      <c r="I532" s="292" t="n"/>
      <c r="J532" s="442" t="n"/>
    </row>
    <row r="533">
      <c r="A533" s="291" t="n"/>
      <c r="B533" s="292" t="n"/>
      <c r="C533" s="292" t="n"/>
      <c r="E533" s="292" t="n"/>
      <c r="F533" s="292" t="n"/>
      <c r="G533" s="292" t="n"/>
      <c r="H533" s="292" t="n"/>
      <c r="I533" s="292" t="n"/>
      <c r="J533" s="442" t="n"/>
    </row>
    <row r="534">
      <c r="A534" s="291" t="n"/>
      <c r="B534" s="292" t="n"/>
      <c r="C534" s="292" t="n"/>
      <c r="E534" s="292" t="n"/>
      <c r="F534" s="292" t="n"/>
      <c r="G534" s="292" t="n"/>
      <c r="H534" s="292" t="n"/>
      <c r="I534" s="292" t="n"/>
      <c r="J534" s="442" t="n"/>
    </row>
    <row r="535">
      <c r="A535" s="291" t="n"/>
      <c r="B535" s="292" t="n"/>
      <c r="C535" s="292" t="n"/>
      <c r="E535" s="292" t="n"/>
      <c r="F535" s="292" t="n"/>
      <c r="G535" s="292" t="n"/>
      <c r="H535" s="292" t="n"/>
      <c r="I535" s="292" t="n"/>
      <c r="J535" s="442" t="n"/>
    </row>
    <row r="536">
      <c r="A536" s="291" t="n"/>
      <c r="B536" s="292" t="n"/>
      <c r="C536" s="292" t="n"/>
      <c r="E536" s="292" t="n"/>
      <c r="F536" s="292" t="n"/>
      <c r="G536" s="292" t="n"/>
      <c r="H536" s="292" t="n"/>
      <c r="I536" s="292" t="n"/>
      <c r="J536" s="442" t="n"/>
    </row>
    <row r="537">
      <c r="A537" s="291" t="n"/>
      <c r="B537" s="292" t="n"/>
      <c r="C537" s="292" t="n"/>
      <c r="E537" s="292" t="n"/>
      <c r="F537" s="292" t="n"/>
      <c r="G537" s="292" t="n"/>
      <c r="H537" s="292" t="n"/>
      <c r="I537" s="292" t="n"/>
      <c r="J537" s="442" t="n"/>
    </row>
    <row r="538">
      <c r="A538" s="291" t="n"/>
      <c r="B538" s="292" t="n"/>
      <c r="C538" s="292" t="n"/>
      <c r="E538" s="292" t="n"/>
      <c r="F538" s="292" t="n"/>
      <c r="G538" s="292" t="n"/>
      <c r="H538" s="292" t="n"/>
      <c r="I538" s="292" t="n"/>
      <c r="J538" s="442" t="n"/>
    </row>
    <row r="539">
      <c r="A539" s="291" t="n"/>
      <c r="B539" s="292" t="n"/>
      <c r="C539" s="292" t="n"/>
      <c r="E539" s="292" t="n"/>
      <c r="F539" s="292" t="n"/>
      <c r="G539" s="292" t="n"/>
      <c r="H539" s="292" t="n"/>
      <c r="I539" s="292" t="n"/>
      <c r="J539" s="442" t="n"/>
    </row>
    <row r="540">
      <c r="A540" s="291" t="n"/>
      <c r="B540" s="292" t="n"/>
      <c r="C540" s="292" t="n"/>
      <c r="E540" s="292" t="n"/>
      <c r="F540" s="292" t="n"/>
      <c r="G540" s="292" t="n"/>
      <c r="H540" s="292" t="n"/>
      <c r="I540" s="292" t="n"/>
      <c r="J540" s="442" t="n"/>
    </row>
    <row r="541">
      <c r="A541" s="291" t="n"/>
      <c r="B541" s="292" t="n"/>
      <c r="C541" s="292" t="n"/>
      <c r="E541" s="292" t="n"/>
      <c r="F541" s="292" t="n"/>
      <c r="G541" s="292" t="n"/>
      <c r="H541" s="292" t="n"/>
      <c r="I541" s="292" t="n"/>
      <c r="J541" s="442" t="n"/>
    </row>
    <row r="542">
      <c r="A542" s="291" t="n"/>
      <c r="B542" s="292" t="n"/>
      <c r="C542" s="292" t="n"/>
      <c r="E542" s="292" t="n"/>
      <c r="F542" s="292" t="n"/>
      <c r="G542" s="292" t="n"/>
      <c r="H542" s="292" t="n"/>
      <c r="I542" s="292" t="n"/>
      <c r="J542" s="442" t="n"/>
    </row>
    <row r="543">
      <c r="A543" s="291" t="n"/>
      <c r="B543" s="292" t="n"/>
      <c r="C543" s="292" t="n"/>
      <c r="E543" s="292" t="n"/>
      <c r="F543" s="292" t="n"/>
      <c r="G543" s="292" t="n"/>
      <c r="H543" s="292" t="n"/>
      <c r="I543" s="292" t="n"/>
      <c r="J543" s="442" t="n"/>
    </row>
    <row r="544">
      <c r="A544" s="291" t="n"/>
      <c r="B544" s="292" t="n"/>
      <c r="C544" s="292" t="n"/>
      <c r="E544" s="292" t="n"/>
      <c r="F544" s="292" t="n"/>
      <c r="G544" s="292" t="n"/>
      <c r="H544" s="292" t="n"/>
      <c r="I544" s="292" t="n"/>
      <c r="J544" s="442" t="n"/>
    </row>
    <row r="545">
      <c r="A545" s="291" t="n"/>
      <c r="B545" s="292" t="n"/>
      <c r="C545" s="292" t="n"/>
      <c r="E545" s="292" t="n"/>
      <c r="F545" s="292" t="n"/>
      <c r="G545" s="292" t="n"/>
      <c r="H545" s="292" t="n"/>
      <c r="I545" s="292" t="n"/>
      <c r="J545" s="442" t="n"/>
    </row>
    <row r="546">
      <c r="A546" s="291" t="n"/>
      <c r="B546" s="292" t="n"/>
      <c r="C546" s="292" t="n"/>
      <c r="E546" s="292" t="n"/>
      <c r="F546" s="292" t="n"/>
      <c r="G546" s="292" t="n"/>
      <c r="H546" s="292" t="n"/>
      <c r="I546" s="292" t="n"/>
      <c r="J546" s="442" t="n"/>
    </row>
    <row r="547">
      <c r="A547" s="291" t="n"/>
      <c r="B547" s="292" t="n"/>
      <c r="C547" s="292" t="n"/>
      <c r="E547" s="292" t="n"/>
      <c r="F547" s="292" t="n"/>
      <c r="G547" s="292" t="n"/>
      <c r="H547" s="292" t="n"/>
      <c r="I547" s="292" t="n"/>
      <c r="J547" s="442" t="n"/>
    </row>
    <row r="548">
      <c r="A548" s="291" t="n"/>
      <c r="B548" s="292" t="n"/>
      <c r="C548" s="292" t="n"/>
      <c r="E548" s="292" t="n"/>
      <c r="F548" s="292" t="n"/>
      <c r="G548" s="292" t="n"/>
      <c r="H548" s="292" t="n"/>
      <c r="I548" s="292" t="n"/>
      <c r="J548" s="442" t="n"/>
    </row>
    <row r="549">
      <c r="A549" s="291" t="n"/>
      <c r="B549" s="292" t="n"/>
      <c r="C549" s="292" t="n"/>
      <c r="E549" s="292" t="n"/>
      <c r="F549" s="292" t="n"/>
      <c r="G549" s="292" t="n"/>
      <c r="H549" s="292" t="n"/>
      <c r="I549" s="292" t="n"/>
      <c r="J549" s="442" t="n"/>
    </row>
    <row r="550">
      <c r="A550" s="291" t="n"/>
      <c r="B550" s="292" t="n"/>
      <c r="C550" s="292" t="n"/>
      <c r="E550" s="292" t="n"/>
      <c r="F550" s="292" t="n"/>
      <c r="G550" s="292" t="n"/>
      <c r="H550" s="292" t="n"/>
      <c r="I550" s="292" t="n"/>
      <c r="J550" s="442" t="n"/>
    </row>
    <row r="551">
      <c r="A551" s="291" t="n"/>
      <c r="B551" s="292" t="n"/>
      <c r="C551" s="292" t="n"/>
      <c r="E551" s="292" t="n"/>
      <c r="F551" s="292" t="n"/>
      <c r="G551" s="292" t="n"/>
      <c r="H551" s="292" t="n"/>
      <c r="I551" s="292" t="n"/>
      <c r="J551" s="442" t="n"/>
    </row>
    <row r="552">
      <c r="A552" s="291" t="n"/>
      <c r="B552" s="292" t="n"/>
      <c r="C552" s="292" t="n"/>
      <c r="E552" s="292" t="n"/>
      <c r="F552" s="292" t="n"/>
      <c r="G552" s="292" t="n"/>
      <c r="H552" s="292" t="n"/>
      <c r="I552" s="292" t="n"/>
      <c r="J552" s="442" t="n"/>
    </row>
    <row r="553">
      <c r="A553" s="291" t="n"/>
      <c r="B553" s="292" t="n"/>
      <c r="C553" s="292" t="n"/>
      <c r="E553" s="292" t="n"/>
      <c r="F553" s="292" t="n"/>
      <c r="G553" s="292" t="n"/>
      <c r="H553" s="292" t="n"/>
      <c r="I553" s="292" t="n"/>
      <c r="J553" s="442" t="n"/>
    </row>
    <row r="554">
      <c r="A554" s="291" t="n"/>
      <c r="B554" s="292" t="n"/>
      <c r="C554" s="292" t="n"/>
      <c r="E554" s="292" t="n"/>
      <c r="F554" s="292" t="n"/>
      <c r="G554" s="292" t="n"/>
      <c r="H554" s="292" t="n"/>
      <c r="I554" s="292" t="n"/>
      <c r="J554" s="442" t="n"/>
    </row>
    <row r="555">
      <c r="A555" s="291" t="n"/>
      <c r="B555" s="292" t="n"/>
      <c r="C555" s="292" t="n"/>
      <c r="E555" s="292" t="n"/>
      <c r="F555" s="292" t="n"/>
      <c r="G555" s="292" t="n"/>
      <c r="H555" s="292" t="n"/>
      <c r="I555" s="292" t="n"/>
      <c r="J555" s="442" t="n"/>
    </row>
    <row r="556">
      <c r="A556" s="291" t="n"/>
      <c r="B556" s="292" t="n"/>
      <c r="C556" s="292" t="n"/>
      <c r="E556" s="292" t="n"/>
      <c r="F556" s="292" t="n"/>
      <c r="G556" s="292" t="n"/>
      <c r="H556" s="292" t="n"/>
      <c r="I556" s="292" t="n"/>
      <c r="J556" s="442" t="n"/>
    </row>
    <row r="557">
      <c r="A557" s="291" t="n"/>
      <c r="B557" s="292" t="n"/>
      <c r="C557" s="292" t="n"/>
      <c r="E557" s="292" t="n"/>
      <c r="F557" s="292" t="n"/>
      <c r="G557" s="292" t="n"/>
      <c r="H557" s="292" t="n"/>
      <c r="I557" s="292" t="n"/>
      <c r="J557" s="442" t="n"/>
    </row>
    <row r="558">
      <c r="A558" s="291" t="n"/>
      <c r="B558" s="292" t="n"/>
      <c r="C558" s="292" t="n"/>
      <c r="E558" s="292" t="n"/>
      <c r="F558" s="292" t="n"/>
      <c r="G558" s="292" t="n"/>
      <c r="H558" s="292" t="n"/>
      <c r="I558" s="292" t="n"/>
      <c r="J558" s="442" t="n"/>
    </row>
    <row r="559">
      <c r="A559" s="291" t="n"/>
      <c r="B559" s="292" t="n"/>
      <c r="C559" s="292" t="n"/>
      <c r="E559" s="292" t="n"/>
      <c r="F559" s="292" t="n"/>
      <c r="G559" s="292" t="n"/>
      <c r="H559" s="292" t="n"/>
      <c r="I559" s="292" t="n"/>
      <c r="J559" s="442" t="n"/>
    </row>
    <row r="560">
      <c r="A560" s="291" t="n"/>
      <c r="B560" s="292" t="n"/>
      <c r="C560" s="292" t="n"/>
      <c r="E560" s="292" t="n"/>
      <c r="F560" s="292" t="n"/>
      <c r="G560" s="292" t="n"/>
      <c r="H560" s="292" t="n"/>
      <c r="I560" s="292" t="n"/>
      <c r="J560" s="442" t="n"/>
    </row>
    <row r="561">
      <c r="A561" s="291" t="n"/>
      <c r="B561" s="292" t="n"/>
      <c r="C561" s="292" t="n"/>
      <c r="E561" s="292" t="n"/>
      <c r="F561" s="292" t="n"/>
      <c r="G561" s="292" t="n"/>
      <c r="H561" s="292" t="n"/>
      <c r="I561" s="292" t="n"/>
      <c r="J561" s="442" t="n"/>
    </row>
    <row r="562">
      <c r="A562" s="291" t="n"/>
      <c r="B562" s="292" t="n"/>
      <c r="C562" s="292" t="n"/>
      <c r="E562" s="292" t="n"/>
      <c r="F562" s="292" t="n"/>
      <c r="G562" s="292" t="n"/>
      <c r="H562" s="292" t="n"/>
      <c r="I562" s="292" t="n"/>
      <c r="J562" s="442" t="n"/>
    </row>
    <row r="563">
      <c r="A563" s="291" t="n"/>
      <c r="B563" s="292" t="n"/>
      <c r="C563" s="292" t="n"/>
      <c r="E563" s="292" t="n"/>
      <c r="F563" s="292" t="n"/>
      <c r="G563" s="292" t="n"/>
      <c r="H563" s="292" t="n"/>
      <c r="I563" s="292" t="n"/>
      <c r="J563" s="442" t="n"/>
    </row>
    <row r="564">
      <c r="A564" s="291" t="n"/>
      <c r="B564" s="292" t="n"/>
      <c r="C564" s="292" t="n"/>
      <c r="E564" s="292" t="n"/>
      <c r="F564" s="292" t="n"/>
      <c r="G564" s="292" t="n"/>
      <c r="H564" s="292" t="n"/>
      <c r="I564" s="292" t="n"/>
      <c r="J564" s="442" t="n"/>
    </row>
    <row r="565">
      <c r="A565" s="291" t="n"/>
      <c r="B565" s="292" t="n"/>
      <c r="C565" s="292" t="n"/>
      <c r="E565" s="292" t="n"/>
      <c r="F565" s="292" t="n"/>
      <c r="G565" s="292" t="n"/>
      <c r="H565" s="292" t="n"/>
      <c r="I565" s="292" t="n"/>
      <c r="J565" s="442" t="n"/>
    </row>
    <row r="566">
      <c r="A566" s="291" t="n"/>
      <c r="B566" s="292" t="n"/>
      <c r="C566" s="292" t="n"/>
      <c r="E566" s="292" t="n"/>
      <c r="F566" s="292" t="n"/>
      <c r="G566" s="292" t="n"/>
      <c r="H566" s="292" t="n"/>
      <c r="I566" s="292" t="n"/>
      <c r="J566" s="442" t="n"/>
    </row>
    <row r="567">
      <c r="A567" s="291" t="n"/>
      <c r="B567" s="292" t="n"/>
      <c r="C567" s="292" t="n"/>
      <c r="E567" s="292" t="n"/>
      <c r="F567" s="292" t="n"/>
      <c r="G567" s="292" t="n"/>
      <c r="H567" s="292" t="n"/>
      <c r="I567" s="292" t="n"/>
      <c r="J567" s="442" t="n"/>
    </row>
    <row r="568">
      <c r="A568" s="291" t="n"/>
      <c r="B568" s="292" t="n"/>
      <c r="C568" s="292" t="n"/>
      <c r="E568" s="292" t="n"/>
      <c r="F568" s="292" t="n"/>
      <c r="G568" s="292" t="n"/>
      <c r="H568" s="292" t="n"/>
      <c r="I568" s="292" t="n"/>
      <c r="J568" s="442" t="n"/>
    </row>
    <row r="569">
      <c r="A569" s="291" t="n"/>
      <c r="B569" s="292" t="n"/>
      <c r="C569" s="292" t="n"/>
      <c r="E569" s="292" t="n"/>
      <c r="F569" s="292" t="n"/>
      <c r="G569" s="292" t="n"/>
      <c r="H569" s="292" t="n"/>
      <c r="I569" s="292" t="n"/>
      <c r="J569" s="442" t="n"/>
    </row>
    <row r="570">
      <c r="A570" s="291" t="n"/>
      <c r="B570" s="292" t="n"/>
      <c r="C570" s="292" t="n"/>
      <c r="E570" s="292" t="n"/>
      <c r="F570" s="292" t="n"/>
      <c r="G570" s="292" t="n"/>
      <c r="H570" s="292" t="n"/>
      <c r="I570" s="292" t="n"/>
      <c r="J570" s="442" t="n"/>
    </row>
    <row r="571">
      <c r="A571" s="291" t="n"/>
      <c r="B571" s="292" t="n"/>
      <c r="C571" s="292" t="n"/>
      <c r="E571" s="292" t="n"/>
      <c r="F571" s="292" t="n"/>
      <c r="G571" s="292" t="n"/>
      <c r="H571" s="292" t="n"/>
      <c r="I571" s="292" t="n"/>
      <c r="J571" s="442" t="n"/>
    </row>
    <row r="572">
      <c r="A572" s="291" t="n"/>
      <c r="B572" s="292" t="n"/>
      <c r="C572" s="292" t="n"/>
      <c r="E572" s="292" t="n"/>
      <c r="F572" s="292" t="n"/>
      <c r="G572" s="292" t="n"/>
      <c r="H572" s="292" t="n"/>
      <c r="I572" s="292" t="n"/>
      <c r="J572" s="442" t="n"/>
    </row>
    <row r="573">
      <c r="A573" s="291" t="n"/>
      <c r="B573" s="292" t="n"/>
      <c r="C573" s="292" t="n"/>
      <c r="E573" s="292" t="n"/>
      <c r="F573" s="292" t="n"/>
      <c r="G573" s="292" t="n"/>
      <c r="H573" s="292" t="n"/>
      <c r="I573" s="292" t="n"/>
      <c r="J573" s="442" t="n"/>
    </row>
    <row r="574">
      <c r="A574" s="291" t="n"/>
      <c r="B574" s="292" t="n"/>
      <c r="C574" s="292" t="n"/>
      <c r="E574" s="292" t="n"/>
      <c r="F574" s="292" t="n"/>
      <c r="G574" s="292" t="n"/>
      <c r="H574" s="292" t="n"/>
      <c r="I574" s="292" t="n"/>
      <c r="J574" s="442" t="n"/>
    </row>
    <row r="575">
      <c r="A575" s="291" t="n"/>
      <c r="B575" s="292" t="n"/>
      <c r="C575" s="292" t="n"/>
      <c r="E575" s="292" t="n"/>
      <c r="F575" s="292" t="n"/>
      <c r="G575" s="292" t="n"/>
      <c r="H575" s="292" t="n"/>
      <c r="I575" s="292" t="n"/>
      <c r="J575" s="442" t="n"/>
    </row>
    <row r="576">
      <c r="A576" s="291" t="n"/>
      <c r="B576" s="292" t="n"/>
      <c r="C576" s="292" t="n"/>
      <c r="E576" s="292" t="n"/>
      <c r="F576" s="292" t="n"/>
      <c r="G576" s="292" t="n"/>
      <c r="H576" s="292" t="n"/>
      <c r="I576" s="292" t="n"/>
      <c r="J576" s="442" t="n"/>
    </row>
    <row r="577">
      <c r="A577" s="291" t="n"/>
      <c r="B577" s="292" t="n"/>
      <c r="C577" s="292" t="n"/>
      <c r="E577" s="292" t="n"/>
      <c r="F577" s="292" t="n"/>
      <c r="G577" s="292" t="n"/>
      <c r="H577" s="292" t="n"/>
      <c r="I577" s="292" t="n"/>
      <c r="J577" s="442" t="n"/>
    </row>
    <row r="578">
      <c r="A578" s="291" t="n"/>
      <c r="B578" s="292" t="n"/>
      <c r="C578" s="292" t="n"/>
      <c r="E578" s="292" t="n"/>
      <c r="F578" s="292" t="n"/>
      <c r="G578" s="292" t="n"/>
      <c r="H578" s="292" t="n"/>
      <c r="I578" s="292" t="n"/>
      <c r="J578" s="442" t="n"/>
    </row>
    <row r="579">
      <c r="A579" s="291" t="n"/>
      <c r="B579" s="292" t="n"/>
      <c r="C579" s="292" t="n"/>
      <c r="E579" s="292" t="n"/>
      <c r="F579" s="292" t="n"/>
      <c r="G579" s="292" t="n"/>
      <c r="H579" s="292" t="n"/>
      <c r="I579" s="292" t="n"/>
      <c r="J579" s="442" t="n"/>
    </row>
    <row r="580">
      <c r="A580" s="291" t="n"/>
      <c r="B580" s="292" t="n"/>
      <c r="C580" s="292" t="n"/>
      <c r="E580" s="292" t="n"/>
      <c r="F580" s="292" t="n"/>
      <c r="G580" s="292" t="n"/>
      <c r="H580" s="292" t="n"/>
      <c r="I580" s="292" t="n"/>
      <c r="J580" s="442" t="n"/>
    </row>
    <row r="581">
      <c r="A581" s="291" t="n"/>
      <c r="B581" s="292" t="n"/>
      <c r="C581" s="292" t="n"/>
      <c r="E581" s="292" t="n"/>
      <c r="F581" s="292" t="n"/>
      <c r="G581" s="292" t="n"/>
      <c r="H581" s="292" t="n"/>
      <c r="I581" s="292" t="n"/>
      <c r="J581" s="442" t="n"/>
    </row>
    <row r="582">
      <c r="A582" s="291" t="n"/>
      <c r="B582" s="292" t="n"/>
      <c r="C582" s="292" t="n"/>
      <c r="E582" s="292" t="n"/>
      <c r="F582" s="292" t="n"/>
      <c r="G582" s="292" t="n"/>
      <c r="H582" s="292" t="n"/>
      <c r="I582" s="292" t="n"/>
      <c r="J582" s="442" t="n"/>
    </row>
    <row r="583">
      <c r="A583" s="291" t="n"/>
      <c r="B583" s="292" t="n"/>
      <c r="C583" s="292" t="n"/>
      <c r="E583" s="292" t="n"/>
      <c r="F583" s="292" t="n"/>
      <c r="G583" s="292" t="n"/>
      <c r="H583" s="292" t="n"/>
      <c r="I583" s="292" t="n"/>
      <c r="J583" s="442" t="n"/>
    </row>
    <row r="584">
      <c r="A584" s="291" t="n"/>
      <c r="B584" s="292" t="n"/>
      <c r="C584" s="292" t="n"/>
      <c r="E584" s="292" t="n"/>
      <c r="F584" s="292" t="n"/>
      <c r="G584" s="292" t="n"/>
      <c r="H584" s="292" t="n"/>
      <c r="I584" s="292" t="n"/>
      <c r="J584" s="442" t="n"/>
    </row>
    <row r="585">
      <c r="A585" s="291" t="n"/>
      <c r="B585" s="292" t="n"/>
      <c r="C585" s="292" t="n"/>
      <c r="E585" s="292" t="n"/>
      <c r="F585" s="292" t="n"/>
      <c r="G585" s="292" t="n"/>
      <c r="H585" s="292" t="n"/>
      <c r="I585" s="292" t="n"/>
      <c r="J585" s="442" t="n"/>
    </row>
    <row r="586">
      <c r="A586" s="291" t="n"/>
      <c r="B586" s="292" t="n"/>
      <c r="C586" s="292" t="n"/>
      <c r="E586" s="292" t="n"/>
      <c r="F586" s="292" t="n"/>
      <c r="G586" s="292" t="n"/>
      <c r="H586" s="292" t="n"/>
      <c r="I586" s="292" t="n"/>
      <c r="J586" s="442" t="n"/>
    </row>
    <row r="587">
      <c r="A587" s="291" t="n"/>
      <c r="B587" s="292" t="n"/>
      <c r="C587" s="292" t="n"/>
      <c r="E587" s="292" t="n"/>
      <c r="F587" s="292" t="n"/>
      <c r="G587" s="292" t="n"/>
      <c r="H587" s="292" t="n"/>
      <c r="I587" s="292" t="n"/>
      <c r="J587" s="442" t="n"/>
    </row>
    <row r="588">
      <c r="A588" s="291" t="n"/>
      <c r="B588" s="292" t="n"/>
      <c r="C588" s="292" t="n"/>
      <c r="E588" s="292" t="n"/>
      <c r="F588" s="292" t="n"/>
      <c r="G588" s="292" t="n"/>
      <c r="H588" s="292" t="n"/>
      <c r="I588" s="292" t="n"/>
      <c r="J588" s="442" t="n"/>
    </row>
    <row r="589">
      <c r="A589" s="291" t="n"/>
      <c r="B589" s="292" t="n"/>
      <c r="C589" s="292" t="n"/>
      <c r="E589" s="292" t="n"/>
      <c r="F589" s="292" t="n"/>
      <c r="G589" s="292" t="n"/>
      <c r="H589" s="292" t="n"/>
      <c r="I589" s="292" t="n"/>
      <c r="J589" s="442" t="n"/>
    </row>
    <row r="590">
      <c r="A590" s="291" t="n"/>
      <c r="B590" s="292" t="n"/>
      <c r="C590" s="292" t="n"/>
      <c r="E590" s="292" t="n"/>
      <c r="F590" s="292" t="n"/>
      <c r="G590" s="292" t="n"/>
      <c r="H590" s="292" t="n"/>
      <c r="I590" s="292" t="n"/>
      <c r="J590" s="442" t="n"/>
    </row>
    <row r="591">
      <c r="A591" s="291" t="n"/>
      <c r="B591" s="292" t="n"/>
      <c r="C591" s="292" t="n"/>
      <c r="E591" s="292" t="n"/>
      <c r="F591" s="292" t="n"/>
      <c r="G591" s="292" t="n"/>
      <c r="H591" s="292" t="n"/>
      <c r="I591" s="292" t="n"/>
      <c r="J591" s="442" t="n"/>
    </row>
    <row r="592">
      <c r="A592" s="291" t="n"/>
      <c r="B592" s="292" t="n"/>
      <c r="C592" s="292" t="n"/>
      <c r="E592" s="292" t="n"/>
      <c r="F592" s="292" t="n"/>
      <c r="G592" s="292" t="n"/>
      <c r="H592" s="292" t="n"/>
      <c r="I592" s="292" t="n"/>
      <c r="J592" s="442" t="n"/>
    </row>
    <row r="593">
      <c r="A593" s="291" t="n"/>
      <c r="B593" s="292" t="n"/>
      <c r="C593" s="292" t="n"/>
      <c r="E593" s="292" t="n"/>
      <c r="F593" s="292" t="n"/>
      <c r="G593" s="292" t="n"/>
      <c r="H593" s="292" t="n"/>
      <c r="I593" s="292" t="n"/>
      <c r="J593" s="442" t="n"/>
    </row>
    <row r="594">
      <c r="A594" s="291" t="n"/>
      <c r="B594" s="292" t="n"/>
      <c r="C594" s="292" t="n"/>
      <c r="E594" s="292" t="n"/>
      <c r="F594" s="292" t="n"/>
      <c r="G594" s="292" t="n"/>
      <c r="H594" s="292" t="n"/>
      <c r="I594" s="292" t="n"/>
      <c r="J594" s="442" t="n"/>
    </row>
    <row r="595">
      <c r="A595" s="291" t="n"/>
      <c r="B595" s="292" t="n"/>
      <c r="C595" s="292" t="n"/>
      <c r="E595" s="292" t="n"/>
      <c r="F595" s="292" t="n"/>
      <c r="G595" s="292" t="n"/>
      <c r="H595" s="292" t="n"/>
      <c r="I595" s="292" t="n"/>
      <c r="J595" s="442" t="n"/>
    </row>
    <row r="596">
      <c r="A596" s="291" t="n"/>
      <c r="B596" s="292" t="n"/>
      <c r="C596" s="292" t="n"/>
      <c r="E596" s="292" t="n"/>
      <c r="F596" s="292" t="n"/>
      <c r="G596" s="292" t="n"/>
      <c r="H596" s="292" t="n"/>
      <c r="I596" s="292" t="n"/>
      <c r="J596" s="442" t="n"/>
    </row>
    <row r="597">
      <c r="A597" s="291" t="n"/>
      <c r="B597" s="292" t="n"/>
      <c r="C597" s="292" t="n"/>
      <c r="E597" s="292" t="n"/>
      <c r="F597" s="292" t="n"/>
      <c r="G597" s="292" t="n"/>
      <c r="H597" s="292" t="n"/>
      <c r="I597" s="292" t="n"/>
      <c r="J597" s="442" t="n"/>
    </row>
    <row r="598">
      <c r="A598" s="291" t="n"/>
      <c r="B598" s="292" t="n"/>
      <c r="C598" s="292" t="n"/>
      <c r="E598" s="292" t="n"/>
      <c r="F598" s="292" t="n"/>
      <c r="G598" s="292" t="n"/>
      <c r="H598" s="292" t="n"/>
      <c r="I598" s="292" t="n"/>
      <c r="J598" s="442" t="n"/>
    </row>
    <row r="599">
      <c r="A599" s="291" t="n"/>
      <c r="B599" s="292" t="n"/>
      <c r="C599" s="292" t="n"/>
      <c r="E599" s="292" t="n"/>
      <c r="F599" s="292" t="n"/>
      <c r="G599" s="292" t="n"/>
      <c r="H599" s="292" t="n"/>
      <c r="I599" s="292" t="n"/>
      <c r="J599" s="442" t="n"/>
    </row>
    <row r="600">
      <c r="A600" s="291" t="n"/>
      <c r="B600" s="292" t="n"/>
      <c r="C600" s="292" t="n"/>
      <c r="E600" s="292" t="n"/>
      <c r="F600" s="292" t="n"/>
      <c r="G600" s="292" t="n"/>
      <c r="H600" s="292" t="n"/>
      <c r="I600" s="292" t="n"/>
      <c r="J600" s="442" t="n"/>
    </row>
    <row r="601">
      <c r="A601" s="291" t="n"/>
      <c r="B601" s="292" t="n"/>
      <c r="C601" s="292" t="n"/>
      <c r="E601" s="292" t="n"/>
      <c r="F601" s="292" t="n"/>
      <c r="G601" s="292" t="n"/>
      <c r="H601" s="292" t="n"/>
      <c r="I601" s="292" t="n"/>
      <c r="J601" s="442" t="n"/>
    </row>
    <row r="602">
      <c r="A602" s="291" t="n"/>
      <c r="B602" s="292" t="n"/>
      <c r="C602" s="292" t="n"/>
      <c r="E602" s="292" t="n"/>
      <c r="F602" s="292" t="n"/>
      <c r="G602" s="292" t="n"/>
      <c r="H602" s="292" t="n"/>
      <c r="I602" s="292" t="n"/>
      <c r="J602" s="442" t="n"/>
    </row>
    <row r="603">
      <c r="A603" s="291" t="n"/>
      <c r="B603" s="292" t="n"/>
      <c r="C603" s="292" t="n"/>
      <c r="E603" s="292" t="n"/>
      <c r="F603" s="292" t="n"/>
      <c r="G603" s="292" t="n"/>
      <c r="H603" s="292" t="n"/>
      <c r="I603" s="292" t="n"/>
      <c r="J603" s="442" t="n"/>
    </row>
    <row r="604">
      <c r="A604" s="291" t="n"/>
      <c r="B604" s="292" t="n"/>
      <c r="C604" s="292" t="n"/>
      <c r="E604" s="292" t="n"/>
      <c r="F604" s="292" t="n"/>
      <c r="G604" s="292" t="n"/>
      <c r="H604" s="292" t="n"/>
      <c r="I604" s="292" t="n"/>
      <c r="J604" s="442" t="n"/>
    </row>
    <row r="605">
      <c r="A605" s="291" t="n"/>
      <c r="B605" s="292" t="n"/>
      <c r="C605" s="292" t="n"/>
      <c r="E605" s="292" t="n"/>
      <c r="F605" s="292" t="n"/>
      <c r="G605" s="292" t="n"/>
      <c r="H605" s="292" t="n"/>
      <c r="I605" s="292" t="n"/>
      <c r="J605" s="442" t="n"/>
    </row>
    <row r="606">
      <c r="A606" s="291" t="n"/>
      <c r="B606" s="292" t="n"/>
      <c r="C606" s="292" t="n"/>
      <c r="E606" s="292" t="n"/>
      <c r="F606" s="292" t="n"/>
      <c r="G606" s="292" t="n"/>
      <c r="H606" s="292" t="n"/>
      <c r="I606" s="292" t="n"/>
      <c r="J606" s="442" t="n"/>
    </row>
    <row r="607">
      <c r="A607" s="291" t="n"/>
      <c r="B607" s="292" t="n"/>
      <c r="C607" s="292" t="n"/>
      <c r="E607" s="292" t="n"/>
      <c r="F607" s="292" t="n"/>
      <c r="G607" s="292" t="n"/>
      <c r="H607" s="292" t="n"/>
      <c r="I607" s="292" t="n"/>
      <c r="J607" s="442" t="n"/>
    </row>
    <row r="608">
      <c r="A608" s="291" t="n"/>
      <c r="B608" s="292" t="n"/>
      <c r="C608" s="292" t="n"/>
      <c r="E608" s="292" t="n"/>
      <c r="F608" s="292" t="n"/>
      <c r="G608" s="292" t="n"/>
      <c r="H608" s="292" t="n"/>
      <c r="I608" s="292" t="n"/>
      <c r="J608" s="442" t="n"/>
    </row>
    <row r="609">
      <c r="A609" s="291" t="n"/>
      <c r="B609" s="292" t="n"/>
      <c r="C609" s="292" t="n"/>
      <c r="E609" s="292" t="n"/>
      <c r="F609" s="292" t="n"/>
      <c r="G609" s="292" t="n"/>
      <c r="H609" s="292" t="n"/>
      <c r="I609" s="292" t="n"/>
      <c r="J609" s="442" t="n"/>
    </row>
    <row r="610">
      <c r="A610" s="291" t="n"/>
      <c r="B610" s="292" t="n"/>
      <c r="C610" s="292" t="n"/>
      <c r="E610" s="292" t="n"/>
      <c r="F610" s="292" t="n"/>
      <c r="G610" s="292" t="n"/>
      <c r="H610" s="292" t="n"/>
      <c r="I610" s="292" t="n"/>
      <c r="J610" s="442" t="n"/>
    </row>
    <row r="611">
      <c r="A611" s="291" t="n"/>
      <c r="B611" s="292" t="n"/>
      <c r="C611" s="292" t="n"/>
      <c r="E611" s="292" t="n"/>
      <c r="F611" s="292" t="n"/>
      <c r="G611" s="292" t="n"/>
      <c r="H611" s="292" t="n"/>
      <c r="I611" s="292" t="n"/>
      <c r="J611" s="442" t="n"/>
    </row>
    <row r="612">
      <c r="A612" s="291" t="n"/>
      <c r="B612" s="292" t="n"/>
      <c r="C612" s="292" t="n"/>
      <c r="E612" s="292" t="n"/>
      <c r="F612" s="292" t="n"/>
      <c r="G612" s="292" t="n"/>
      <c r="H612" s="292" t="n"/>
      <c r="I612" s="292" t="n"/>
      <c r="J612" s="442" t="n"/>
    </row>
    <row r="613">
      <c r="A613" s="291" t="n"/>
      <c r="B613" s="292" t="n"/>
      <c r="C613" s="292" t="n"/>
      <c r="E613" s="292" t="n"/>
      <c r="F613" s="292" t="n"/>
      <c r="G613" s="292" t="n"/>
      <c r="H613" s="292" t="n"/>
      <c r="I613" s="292" t="n"/>
      <c r="J613" s="442" t="n"/>
    </row>
    <row r="614">
      <c r="A614" s="291" t="n"/>
      <c r="B614" s="292" t="n"/>
      <c r="C614" s="292" t="n"/>
      <c r="E614" s="292" t="n"/>
      <c r="F614" s="292" t="n"/>
      <c r="G614" s="292" t="n"/>
      <c r="H614" s="292" t="n"/>
      <c r="I614" s="292" t="n"/>
      <c r="J614" s="442" t="n"/>
    </row>
    <row r="615">
      <c r="A615" s="291" t="n"/>
      <c r="B615" s="292" t="n"/>
      <c r="C615" s="292" t="n"/>
      <c r="E615" s="292" t="n"/>
      <c r="F615" s="292" t="n"/>
      <c r="G615" s="292" t="n"/>
      <c r="H615" s="292" t="n"/>
      <c r="I615" s="292" t="n"/>
      <c r="J615" s="442" t="n"/>
    </row>
    <row r="616">
      <c r="A616" s="291" t="n"/>
      <c r="B616" s="292" t="n"/>
      <c r="C616" s="292" t="n"/>
      <c r="E616" s="292" t="n"/>
      <c r="F616" s="292" t="n"/>
      <c r="G616" s="292" t="n"/>
      <c r="H616" s="292" t="n"/>
      <c r="I616" s="292" t="n"/>
      <c r="J616" s="442" t="n"/>
    </row>
    <row r="617">
      <c r="A617" s="291" t="n"/>
      <c r="B617" s="292" t="n"/>
      <c r="C617" s="292" t="n"/>
      <c r="E617" s="292" t="n"/>
      <c r="F617" s="292" t="n"/>
      <c r="G617" s="292" t="n"/>
      <c r="H617" s="292" t="n"/>
      <c r="I617" s="292" t="n"/>
      <c r="J617" s="442" t="n"/>
    </row>
    <row r="618">
      <c r="A618" s="291" t="n"/>
      <c r="B618" s="292" t="n"/>
      <c r="C618" s="292" t="n"/>
      <c r="E618" s="292" t="n"/>
      <c r="F618" s="292" t="n"/>
      <c r="G618" s="292" t="n"/>
      <c r="H618" s="292" t="n"/>
      <c r="I618" s="292" t="n"/>
      <c r="J618" s="442" t="n"/>
    </row>
    <row r="619">
      <c r="A619" s="291" t="n"/>
      <c r="B619" s="292" t="n"/>
      <c r="C619" s="292" t="n"/>
      <c r="E619" s="292" t="n"/>
      <c r="F619" s="292" t="n"/>
      <c r="G619" s="292" t="n"/>
      <c r="H619" s="292" t="n"/>
      <c r="I619" s="292" t="n"/>
      <c r="J619" s="442" t="n"/>
    </row>
    <row r="620">
      <c r="A620" s="291" t="n"/>
      <c r="B620" s="292" t="n"/>
      <c r="C620" s="292" t="n"/>
      <c r="E620" s="292" t="n"/>
      <c r="F620" s="292" t="n"/>
      <c r="G620" s="292" t="n"/>
      <c r="H620" s="292" t="n"/>
      <c r="I620" s="292" t="n"/>
      <c r="J620" s="442" t="n"/>
    </row>
    <row r="621">
      <c r="A621" s="291" t="n"/>
      <c r="B621" s="292" t="n"/>
      <c r="C621" s="292" t="n"/>
      <c r="E621" s="292" t="n"/>
      <c r="F621" s="292" t="n"/>
      <c r="G621" s="292" t="n"/>
      <c r="H621" s="292" t="n"/>
      <c r="I621" s="292" t="n"/>
      <c r="J621" s="442" t="n"/>
    </row>
    <row r="622">
      <c r="A622" s="291" t="n"/>
      <c r="B622" s="292" t="n"/>
      <c r="C622" s="292" t="n"/>
      <c r="E622" s="292" t="n"/>
      <c r="F622" s="292" t="n"/>
      <c r="G622" s="292" t="n"/>
      <c r="H622" s="292" t="n"/>
      <c r="I622" s="292" t="n"/>
      <c r="J622" s="442" t="n"/>
    </row>
    <row r="623">
      <c r="A623" s="291" t="n"/>
      <c r="B623" s="292" t="n"/>
      <c r="C623" s="292" t="n"/>
      <c r="E623" s="292" t="n"/>
      <c r="F623" s="292" t="n"/>
      <c r="G623" s="292" t="n"/>
      <c r="H623" s="292" t="n"/>
      <c r="I623" s="292" t="n"/>
      <c r="J623" s="442" t="n"/>
    </row>
    <row r="624">
      <c r="A624" s="291" t="n"/>
      <c r="B624" s="292" t="n"/>
      <c r="C624" s="292" t="n"/>
      <c r="E624" s="292" t="n"/>
      <c r="F624" s="292" t="n"/>
      <c r="G624" s="292" t="n"/>
      <c r="H624" s="292" t="n"/>
      <c r="I624" s="292" t="n"/>
      <c r="J624" s="442" t="n"/>
    </row>
    <row r="625">
      <c r="A625" s="291" t="n"/>
      <c r="B625" s="292" t="n"/>
      <c r="C625" s="292" t="n"/>
      <c r="E625" s="292" t="n"/>
      <c r="F625" s="292" t="n"/>
      <c r="G625" s="292" t="n"/>
      <c r="H625" s="292" t="n"/>
      <c r="I625" s="292" t="n"/>
      <c r="J625" s="442" t="n"/>
    </row>
    <row r="626">
      <c r="A626" s="291" t="n"/>
      <c r="B626" s="292" t="n"/>
      <c r="C626" s="292" t="n"/>
      <c r="E626" s="292" t="n"/>
      <c r="F626" s="292" t="n"/>
      <c r="G626" s="292" t="n"/>
      <c r="H626" s="292" t="n"/>
      <c r="I626" s="292" t="n"/>
      <c r="J626" s="442" t="n"/>
    </row>
    <row r="627">
      <c r="A627" s="291" t="n"/>
      <c r="B627" s="292" t="n"/>
      <c r="C627" s="292" t="n"/>
      <c r="E627" s="292" t="n"/>
      <c r="F627" s="292" t="n"/>
      <c r="G627" s="292" t="n"/>
      <c r="H627" s="292" t="n"/>
      <c r="I627" s="292" t="n"/>
      <c r="J627" s="442" t="n"/>
    </row>
    <row r="628">
      <c r="A628" s="291" t="n"/>
      <c r="B628" s="292" t="n"/>
      <c r="C628" s="292" t="n"/>
      <c r="E628" s="292" t="n"/>
      <c r="F628" s="292" t="n"/>
      <c r="G628" s="292" t="n"/>
      <c r="H628" s="292" t="n"/>
      <c r="I628" s="292" t="n"/>
      <c r="J628" s="442" t="n"/>
    </row>
    <row r="629">
      <c r="A629" s="291" t="n"/>
      <c r="B629" s="292" t="n"/>
      <c r="C629" s="292" t="n"/>
      <c r="E629" s="292" t="n"/>
      <c r="F629" s="292" t="n"/>
      <c r="G629" s="292" t="n"/>
      <c r="H629" s="292" t="n"/>
      <c r="I629" s="292" t="n"/>
      <c r="J629" s="442" t="n"/>
    </row>
    <row r="630">
      <c r="A630" s="291" t="n"/>
      <c r="B630" s="292" t="n"/>
      <c r="C630" s="292" t="n"/>
      <c r="E630" s="292" t="n"/>
      <c r="F630" s="292" t="n"/>
      <c r="G630" s="292" t="n"/>
      <c r="H630" s="292" t="n"/>
      <c r="I630" s="292" t="n"/>
      <c r="J630" s="442" t="n"/>
    </row>
    <row r="631">
      <c r="A631" s="291" t="n"/>
      <c r="B631" s="292" t="n"/>
      <c r="C631" s="292" t="n"/>
      <c r="E631" s="292" t="n"/>
      <c r="F631" s="292" t="n"/>
      <c r="G631" s="292" t="n"/>
      <c r="H631" s="292" t="n"/>
      <c r="I631" s="292" t="n"/>
      <c r="J631" s="442" t="n"/>
    </row>
    <row r="632">
      <c r="A632" s="291" t="n"/>
      <c r="B632" s="292" t="n"/>
      <c r="C632" s="292" t="n"/>
      <c r="E632" s="292" t="n"/>
      <c r="F632" s="292" t="n"/>
      <c r="G632" s="292" t="n"/>
      <c r="H632" s="292" t="n"/>
      <c r="I632" s="292" t="n"/>
      <c r="J632" s="442" t="n"/>
    </row>
    <row r="633">
      <c r="A633" s="291" t="n"/>
      <c r="B633" s="292" t="n"/>
      <c r="C633" s="292" t="n"/>
      <c r="E633" s="292" t="n"/>
      <c r="F633" s="292" t="n"/>
      <c r="G633" s="292" t="n"/>
      <c r="H633" s="292" t="n"/>
      <c r="I633" s="292" t="n"/>
      <c r="J633" s="442" t="n"/>
    </row>
    <row r="634">
      <c r="A634" s="291" t="n"/>
      <c r="B634" s="292" t="n"/>
      <c r="C634" s="292" t="n"/>
      <c r="E634" s="292" t="n"/>
      <c r="F634" s="292" t="n"/>
      <c r="G634" s="292" t="n"/>
      <c r="H634" s="292" t="n"/>
      <c r="I634" s="292" t="n"/>
      <c r="J634" s="442" t="n"/>
    </row>
    <row r="635">
      <c r="A635" s="291" t="n"/>
      <c r="B635" s="292" t="n"/>
      <c r="C635" s="292" t="n"/>
      <c r="E635" s="292" t="n"/>
      <c r="F635" s="292" t="n"/>
      <c r="G635" s="292" t="n"/>
      <c r="H635" s="292" t="n"/>
      <c r="I635" s="292" t="n"/>
      <c r="J635" s="442" t="n"/>
    </row>
    <row r="636">
      <c r="A636" s="291" t="n"/>
      <c r="B636" s="292" t="n"/>
      <c r="C636" s="292" t="n"/>
      <c r="E636" s="292" t="n"/>
      <c r="F636" s="292" t="n"/>
      <c r="G636" s="292" t="n"/>
      <c r="H636" s="292" t="n"/>
      <c r="I636" s="292" t="n"/>
      <c r="J636" s="442" t="n"/>
    </row>
    <row r="637">
      <c r="A637" s="291" t="n"/>
      <c r="B637" s="292" t="n"/>
      <c r="C637" s="292" t="n"/>
      <c r="E637" s="292" t="n"/>
      <c r="F637" s="292" t="n"/>
      <c r="G637" s="292" t="n"/>
      <c r="H637" s="292" t="n"/>
      <c r="I637" s="292" t="n"/>
      <c r="J637" s="442" t="n"/>
    </row>
    <row r="638">
      <c r="A638" s="291" t="n"/>
      <c r="B638" s="292" t="n"/>
      <c r="C638" s="292" t="n"/>
      <c r="E638" s="292" t="n"/>
      <c r="F638" s="292" t="n"/>
      <c r="G638" s="292" t="n"/>
      <c r="H638" s="292" t="n"/>
      <c r="I638" s="292" t="n"/>
      <c r="J638" s="442" t="n"/>
    </row>
    <row r="639">
      <c r="A639" s="291" t="n"/>
      <c r="B639" s="292" t="n"/>
      <c r="C639" s="292" t="n"/>
      <c r="E639" s="292" t="n"/>
      <c r="F639" s="292" t="n"/>
      <c r="G639" s="292" t="n"/>
      <c r="H639" s="292" t="n"/>
      <c r="I639" s="292" t="n"/>
      <c r="J639" s="442" t="n"/>
    </row>
    <row r="640">
      <c r="A640" s="291" t="n"/>
      <c r="B640" s="292" t="n"/>
      <c r="C640" s="292" t="n"/>
      <c r="E640" s="292" t="n"/>
      <c r="F640" s="292" t="n"/>
      <c r="G640" s="292" t="n"/>
      <c r="H640" s="292" t="n"/>
      <c r="I640" s="292" t="n"/>
      <c r="J640" s="442" t="n"/>
    </row>
    <row r="641">
      <c r="A641" s="291" t="n"/>
      <c r="B641" s="292" t="n"/>
      <c r="C641" s="292" t="n"/>
      <c r="E641" s="292" t="n"/>
      <c r="F641" s="292" t="n"/>
      <c r="G641" s="292" t="n"/>
      <c r="H641" s="292" t="n"/>
      <c r="I641" s="292" t="n"/>
      <c r="J641" s="442" t="n"/>
    </row>
    <row r="642">
      <c r="A642" s="291" t="n"/>
      <c r="B642" s="292" t="n"/>
      <c r="C642" s="292" t="n"/>
      <c r="E642" s="292" t="n"/>
      <c r="F642" s="292" t="n"/>
      <c r="G642" s="292" t="n"/>
      <c r="H642" s="292" t="n"/>
      <c r="I642" s="292" t="n"/>
      <c r="J642" s="442" t="n"/>
    </row>
    <row r="643">
      <c r="A643" s="291" t="n"/>
      <c r="B643" s="292" t="n"/>
      <c r="C643" s="292" t="n"/>
      <c r="E643" s="292" t="n"/>
      <c r="F643" s="292" t="n"/>
      <c r="G643" s="292" t="n"/>
      <c r="H643" s="292" t="n"/>
      <c r="I643" s="292" t="n"/>
      <c r="J643" s="442" t="n"/>
    </row>
    <row r="644">
      <c r="A644" s="291" t="n"/>
      <c r="B644" s="292" t="n"/>
      <c r="C644" s="292" t="n"/>
      <c r="E644" s="292" t="n"/>
      <c r="F644" s="292" t="n"/>
      <c r="G644" s="292" t="n"/>
      <c r="H644" s="292" t="n"/>
      <c r="I644" s="292" t="n"/>
      <c r="J644" s="442" t="n"/>
    </row>
    <row r="645">
      <c r="A645" s="291" t="n"/>
      <c r="B645" s="292" t="n"/>
      <c r="C645" s="292" t="n"/>
      <c r="E645" s="292" t="n"/>
      <c r="F645" s="292" t="n"/>
      <c r="G645" s="292" t="n"/>
      <c r="H645" s="292" t="n"/>
      <c r="I645" s="292" t="n"/>
      <c r="J645" s="442" t="n"/>
    </row>
    <row r="646">
      <c r="A646" s="291" t="n"/>
      <c r="B646" s="292" t="n"/>
      <c r="C646" s="292" t="n"/>
      <c r="E646" s="292" t="n"/>
      <c r="F646" s="292" t="n"/>
      <c r="G646" s="292" t="n"/>
      <c r="H646" s="292" t="n"/>
      <c r="I646" s="292" t="n"/>
      <c r="J646" s="442" t="n"/>
    </row>
    <row r="647">
      <c r="A647" s="291" t="n"/>
      <c r="B647" s="292" t="n"/>
      <c r="C647" s="292" t="n"/>
      <c r="E647" s="292" t="n"/>
      <c r="F647" s="292" t="n"/>
      <c r="G647" s="292" t="n"/>
      <c r="H647" s="292" t="n"/>
      <c r="I647" s="292" t="n"/>
      <c r="J647" s="442" t="n"/>
    </row>
    <row r="648">
      <c r="A648" s="291" t="n"/>
      <c r="B648" s="292" t="n"/>
      <c r="C648" s="292" t="n"/>
      <c r="E648" s="292" t="n"/>
      <c r="F648" s="292" t="n"/>
      <c r="G648" s="292" t="n"/>
      <c r="H648" s="292" t="n"/>
      <c r="I648" s="292" t="n"/>
      <c r="J648" s="442" t="n"/>
    </row>
    <row r="649">
      <c r="A649" s="291" t="n"/>
      <c r="B649" s="292" t="n"/>
      <c r="C649" s="292" t="n"/>
      <c r="E649" s="292" t="n"/>
      <c r="F649" s="292" t="n"/>
      <c r="G649" s="292" t="n"/>
      <c r="H649" s="292" t="n"/>
      <c r="I649" s="292" t="n"/>
      <c r="J649" s="442" t="n"/>
    </row>
    <row r="650">
      <c r="A650" s="291" t="n"/>
      <c r="B650" s="292" t="n"/>
      <c r="C650" s="292" t="n"/>
      <c r="E650" s="292" t="n"/>
      <c r="F650" s="292" t="n"/>
      <c r="G650" s="292" t="n"/>
      <c r="H650" s="292" t="n"/>
      <c r="I650" s="292" t="n"/>
      <c r="J650" s="442" t="n"/>
    </row>
    <row r="651">
      <c r="A651" s="291" t="n"/>
      <c r="B651" s="292" t="n"/>
      <c r="C651" s="292" t="n"/>
      <c r="E651" s="292" t="n"/>
      <c r="F651" s="292" t="n"/>
      <c r="G651" s="292" t="n"/>
      <c r="H651" s="292" t="n"/>
      <c r="I651" s="292" t="n"/>
      <c r="J651" s="442" t="n"/>
    </row>
    <row r="652">
      <c r="A652" s="291" t="n"/>
      <c r="B652" s="292" t="n"/>
      <c r="C652" s="292" t="n"/>
      <c r="E652" s="292" t="n"/>
      <c r="F652" s="292" t="n"/>
      <c r="G652" s="292" t="n"/>
      <c r="H652" s="292" t="n"/>
      <c r="I652" s="292" t="n"/>
      <c r="J652" s="442" t="n"/>
    </row>
    <row r="653">
      <c r="A653" s="291" t="n"/>
      <c r="B653" s="292" t="n"/>
      <c r="C653" s="292" t="n"/>
      <c r="E653" s="292" t="n"/>
      <c r="F653" s="292" t="n"/>
      <c r="G653" s="292" t="n"/>
      <c r="H653" s="292" t="n"/>
      <c r="I653" s="292" t="n"/>
      <c r="J653" s="442" t="n"/>
    </row>
    <row r="654">
      <c r="A654" s="291" t="n"/>
      <c r="B654" s="292" t="n"/>
      <c r="C654" s="292" t="n"/>
      <c r="E654" s="292" t="n"/>
      <c r="F654" s="292" t="n"/>
      <c r="G654" s="292" t="n"/>
      <c r="H654" s="292" t="n"/>
      <c r="I654" s="292" t="n"/>
      <c r="J654" s="442" t="n"/>
    </row>
    <row r="655">
      <c r="A655" s="291" t="n"/>
      <c r="B655" s="292" t="n"/>
      <c r="C655" s="292" t="n"/>
      <c r="E655" s="292" t="n"/>
      <c r="F655" s="292" t="n"/>
      <c r="G655" s="292" t="n"/>
      <c r="H655" s="292" t="n"/>
      <c r="I655" s="292" t="n"/>
      <c r="J655" s="442" t="n"/>
    </row>
    <row r="656">
      <c r="A656" s="291" t="n"/>
      <c r="B656" s="292" t="n"/>
      <c r="C656" s="292" t="n"/>
      <c r="E656" s="292" t="n"/>
      <c r="F656" s="292" t="n"/>
      <c r="G656" s="292" t="n"/>
      <c r="H656" s="292" t="n"/>
      <c r="I656" s="292" t="n"/>
      <c r="J656" s="442" t="n"/>
    </row>
    <row r="657">
      <c r="A657" s="291" t="n"/>
      <c r="B657" s="292" t="n"/>
      <c r="C657" s="292" t="n"/>
      <c r="E657" s="292" t="n"/>
      <c r="F657" s="292" t="n"/>
      <c r="G657" s="292" t="n"/>
      <c r="H657" s="292" t="n"/>
      <c r="I657" s="292" t="n"/>
      <c r="J657" s="442" t="n"/>
    </row>
    <row r="658">
      <c r="A658" s="291" t="n"/>
      <c r="B658" s="292" t="n"/>
      <c r="C658" s="292" t="n"/>
      <c r="E658" s="292" t="n"/>
      <c r="F658" s="292" t="n"/>
      <c r="G658" s="292" t="n"/>
      <c r="H658" s="292" t="n"/>
      <c r="I658" s="292" t="n"/>
      <c r="J658" s="442" t="n"/>
    </row>
    <row r="659">
      <c r="A659" s="291" t="n"/>
      <c r="B659" s="292" t="n"/>
      <c r="C659" s="292" t="n"/>
      <c r="E659" s="292" t="n"/>
      <c r="F659" s="292" t="n"/>
      <c r="G659" s="292" t="n"/>
      <c r="H659" s="292" t="n"/>
      <c r="I659" s="292" t="n"/>
      <c r="J659" s="442" t="n"/>
    </row>
    <row r="660">
      <c r="A660" s="291" t="n"/>
      <c r="B660" s="292" t="n"/>
      <c r="C660" s="292" t="n"/>
      <c r="E660" s="292" t="n"/>
      <c r="F660" s="292" t="n"/>
      <c r="G660" s="292" t="n"/>
      <c r="H660" s="292" t="n"/>
      <c r="I660" s="292" t="n"/>
      <c r="J660" s="442" t="n"/>
    </row>
    <row r="661">
      <c r="A661" s="291" t="n"/>
      <c r="B661" s="292" t="n"/>
      <c r="C661" s="292" t="n"/>
      <c r="E661" s="292" t="n"/>
      <c r="F661" s="292" t="n"/>
      <c r="G661" s="292" t="n"/>
      <c r="H661" s="292" t="n"/>
      <c r="I661" s="292" t="n"/>
      <c r="J661" s="442" t="n"/>
    </row>
    <row r="662">
      <c r="A662" s="291" t="n"/>
      <c r="B662" s="292" t="n"/>
      <c r="C662" s="292" t="n"/>
      <c r="E662" s="292" t="n"/>
      <c r="F662" s="292" t="n"/>
      <c r="G662" s="292" t="n"/>
      <c r="H662" s="292" t="n"/>
      <c r="I662" s="292" t="n"/>
      <c r="J662" s="442" t="n"/>
    </row>
    <row r="663">
      <c r="A663" s="291" t="n"/>
      <c r="B663" s="292" t="n"/>
      <c r="C663" s="292" t="n"/>
      <c r="E663" s="292" t="n"/>
      <c r="F663" s="292" t="n"/>
      <c r="G663" s="292" t="n"/>
      <c r="H663" s="292" t="n"/>
      <c r="I663" s="292" t="n"/>
      <c r="J663" s="442" t="n"/>
    </row>
    <row r="664">
      <c r="A664" s="291" t="n"/>
      <c r="B664" s="292" t="n"/>
      <c r="C664" s="292" t="n"/>
      <c r="E664" s="292" t="n"/>
      <c r="F664" s="292" t="n"/>
      <c r="G664" s="292" t="n"/>
      <c r="H664" s="292" t="n"/>
      <c r="I664" s="292" t="n"/>
      <c r="J664" s="442" t="n"/>
    </row>
    <row r="665">
      <c r="A665" s="291" t="n"/>
      <c r="B665" s="292" t="n"/>
      <c r="C665" s="292" t="n"/>
      <c r="E665" s="292" t="n"/>
      <c r="F665" s="292" t="n"/>
      <c r="G665" s="292" t="n"/>
      <c r="H665" s="292" t="n"/>
      <c r="I665" s="292" t="n"/>
      <c r="J665" s="442" t="n"/>
    </row>
    <row r="666">
      <c r="A666" s="291" t="n"/>
      <c r="B666" s="292" t="n"/>
      <c r="C666" s="292" t="n"/>
      <c r="E666" s="292" t="n"/>
      <c r="F666" s="292" t="n"/>
      <c r="G666" s="292" t="n"/>
      <c r="H666" s="292" t="n"/>
      <c r="I666" s="292" t="n"/>
      <c r="J666" s="442" t="n"/>
    </row>
    <row r="667">
      <c r="A667" s="291" t="n"/>
      <c r="B667" s="292" t="n"/>
      <c r="C667" s="292" t="n"/>
      <c r="E667" s="292" t="n"/>
      <c r="F667" s="292" t="n"/>
      <c r="G667" s="292" t="n"/>
      <c r="H667" s="292" t="n"/>
      <c r="I667" s="292" t="n"/>
      <c r="J667" s="442" t="n"/>
    </row>
    <row r="668">
      <c r="A668" s="291" t="n"/>
      <c r="B668" s="292" t="n"/>
      <c r="C668" s="292" t="n"/>
      <c r="E668" s="292" t="n"/>
      <c r="F668" s="292" t="n"/>
      <c r="G668" s="292" t="n"/>
      <c r="H668" s="292" t="n"/>
      <c r="I668" s="292" t="n"/>
      <c r="J668" s="442" t="n"/>
    </row>
    <row r="669">
      <c r="A669" s="291" t="n"/>
      <c r="B669" s="292" t="n"/>
      <c r="C669" s="292" t="n"/>
      <c r="E669" s="292" t="n"/>
      <c r="F669" s="292" t="n"/>
      <c r="G669" s="292" t="n"/>
      <c r="H669" s="292" t="n"/>
      <c r="I669" s="292" t="n"/>
      <c r="J669" s="442" t="n"/>
    </row>
    <row r="670">
      <c r="A670" s="291" t="n"/>
      <c r="B670" s="292" t="n"/>
      <c r="C670" s="292" t="n"/>
      <c r="E670" s="292" t="n"/>
      <c r="F670" s="292" t="n"/>
      <c r="G670" s="292" t="n"/>
      <c r="H670" s="292" t="n"/>
      <c r="I670" s="292" t="n"/>
      <c r="J670" s="442" t="n"/>
    </row>
    <row r="671">
      <c r="A671" s="291" t="n"/>
      <c r="B671" s="292" t="n"/>
      <c r="C671" s="292" t="n"/>
      <c r="E671" s="292" t="n"/>
      <c r="F671" s="292" t="n"/>
      <c r="G671" s="292" t="n"/>
      <c r="H671" s="292" t="n"/>
      <c r="I671" s="292" t="n"/>
      <c r="J671" s="442" t="n"/>
    </row>
    <row r="672">
      <c r="A672" s="291" t="n"/>
      <c r="B672" s="292" t="n"/>
      <c r="C672" s="292" t="n"/>
      <c r="E672" s="292" t="n"/>
      <c r="F672" s="292" t="n"/>
      <c r="G672" s="292" t="n"/>
      <c r="H672" s="292" t="n"/>
      <c r="I672" s="292" t="n"/>
      <c r="J672" s="442" t="n"/>
    </row>
    <row r="673">
      <c r="A673" s="291" t="n"/>
      <c r="B673" s="292" t="n"/>
      <c r="C673" s="292" t="n"/>
      <c r="E673" s="292" t="n"/>
      <c r="F673" s="292" t="n"/>
      <c r="G673" s="292" t="n"/>
      <c r="H673" s="292" t="n"/>
      <c r="I673" s="292" t="n"/>
      <c r="J673" s="442" t="n"/>
    </row>
    <row r="674">
      <c r="A674" s="291" t="n"/>
      <c r="B674" s="292" t="n"/>
      <c r="C674" s="292" t="n"/>
      <c r="E674" s="292" t="n"/>
      <c r="F674" s="292" t="n"/>
      <c r="G674" s="292" t="n"/>
      <c r="H674" s="292" t="n"/>
      <c r="I674" s="292" t="n"/>
      <c r="J674" s="442" t="n"/>
    </row>
    <row r="675">
      <c r="A675" s="291" t="n"/>
      <c r="B675" s="292" t="n"/>
      <c r="C675" s="292" t="n"/>
      <c r="E675" s="292" t="n"/>
      <c r="F675" s="292" t="n"/>
      <c r="G675" s="292" t="n"/>
      <c r="H675" s="292" t="n"/>
      <c r="I675" s="292" t="n"/>
      <c r="J675" s="442" t="n"/>
    </row>
    <row r="676">
      <c r="A676" s="291" t="n"/>
      <c r="B676" s="292" t="n"/>
      <c r="C676" s="292" t="n"/>
      <c r="E676" s="292" t="n"/>
      <c r="F676" s="292" t="n"/>
      <c r="G676" s="292" t="n"/>
      <c r="H676" s="292" t="n"/>
      <c r="I676" s="292" t="n"/>
      <c r="J676" s="442" t="n"/>
    </row>
    <row r="677">
      <c r="A677" s="291" t="n"/>
      <c r="B677" s="292" t="n"/>
      <c r="C677" s="292" t="n"/>
      <c r="E677" s="292" t="n"/>
      <c r="F677" s="292" t="n"/>
      <c r="G677" s="292" t="n"/>
      <c r="H677" s="292" t="n"/>
      <c r="I677" s="292" t="n"/>
      <c r="J677" s="442" t="n"/>
    </row>
    <row r="678">
      <c r="A678" s="291" t="n"/>
      <c r="B678" s="292" t="n"/>
      <c r="C678" s="292" t="n"/>
      <c r="E678" s="292" t="n"/>
      <c r="F678" s="292" t="n"/>
      <c r="G678" s="292" t="n"/>
      <c r="H678" s="292" t="n"/>
      <c r="I678" s="292" t="n"/>
      <c r="J678" s="442" t="n"/>
    </row>
    <row r="679">
      <c r="A679" s="291" t="n"/>
      <c r="B679" s="292" t="n"/>
      <c r="C679" s="292" t="n"/>
      <c r="E679" s="292" t="n"/>
      <c r="F679" s="292" t="n"/>
      <c r="G679" s="292" t="n"/>
      <c r="H679" s="292" t="n"/>
      <c r="I679" s="292" t="n"/>
      <c r="J679" s="442" t="n"/>
    </row>
    <row r="680">
      <c r="A680" s="291" t="n"/>
      <c r="B680" s="292" t="n"/>
      <c r="C680" s="292" t="n"/>
      <c r="E680" s="292" t="n"/>
      <c r="F680" s="292" t="n"/>
      <c r="G680" s="292" t="n"/>
      <c r="H680" s="292" t="n"/>
      <c r="I680" s="292" t="n"/>
      <c r="J680" s="442" t="n"/>
    </row>
    <row r="681">
      <c r="A681" s="291" t="n"/>
      <c r="B681" s="292" t="n"/>
      <c r="C681" s="292" t="n"/>
      <c r="E681" s="292" t="n"/>
      <c r="F681" s="292" t="n"/>
      <c r="G681" s="292" t="n"/>
      <c r="H681" s="292" t="n"/>
      <c r="I681" s="292" t="n"/>
      <c r="J681" s="442" t="n"/>
    </row>
    <row r="682">
      <c r="A682" s="291" t="n"/>
      <c r="B682" s="292" t="n"/>
      <c r="C682" s="292" t="n"/>
      <c r="E682" s="292" t="n"/>
      <c r="F682" s="292" t="n"/>
      <c r="G682" s="292" t="n"/>
      <c r="H682" s="292" t="n"/>
      <c r="I682" s="292" t="n"/>
      <c r="J682" s="442" t="n"/>
    </row>
    <row r="683">
      <c r="A683" s="291" t="n"/>
      <c r="B683" s="292" t="n"/>
      <c r="C683" s="292" t="n"/>
      <c r="E683" s="292" t="n"/>
      <c r="F683" s="292" t="n"/>
      <c r="G683" s="292" t="n"/>
      <c r="H683" s="292" t="n"/>
      <c r="I683" s="292" t="n"/>
      <c r="J683" s="442" t="n"/>
    </row>
    <row r="684">
      <c r="A684" s="291" t="n"/>
      <c r="B684" s="292" t="n"/>
      <c r="C684" s="292" t="n"/>
      <c r="E684" s="292" t="n"/>
      <c r="F684" s="292" t="n"/>
      <c r="G684" s="292" t="n"/>
      <c r="H684" s="292" t="n"/>
      <c r="I684" s="292" t="n"/>
      <c r="J684" s="442" t="n"/>
    </row>
    <row r="685">
      <c r="A685" s="291" t="n"/>
      <c r="B685" s="292" t="n"/>
      <c r="C685" s="292" t="n"/>
      <c r="E685" s="292" t="n"/>
      <c r="F685" s="292" t="n"/>
      <c r="G685" s="292" t="n"/>
      <c r="H685" s="292" t="n"/>
      <c r="I685" s="292" t="n"/>
      <c r="J685" s="442" t="n"/>
    </row>
    <row r="686">
      <c r="A686" s="291" t="n"/>
      <c r="B686" s="292" t="n"/>
      <c r="C686" s="292" t="n"/>
      <c r="E686" s="292" t="n"/>
      <c r="F686" s="292" t="n"/>
      <c r="G686" s="292" t="n"/>
      <c r="H686" s="292" t="n"/>
      <c r="I686" s="292" t="n"/>
      <c r="J686" s="442" t="n"/>
    </row>
    <row r="687">
      <c r="A687" s="291" t="n"/>
      <c r="B687" s="292" t="n"/>
      <c r="C687" s="292" t="n"/>
      <c r="E687" s="292" t="n"/>
      <c r="F687" s="292" t="n"/>
      <c r="G687" s="292" t="n"/>
      <c r="H687" s="292" t="n"/>
      <c r="I687" s="292" t="n"/>
      <c r="J687" s="442" t="n"/>
    </row>
    <row r="688">
      <c r="A688" s="291" t="n"/>
      <c r="B688" s="292" t="n"/>
      <c r="C688" s="292" t="n"/>
      <c r="E688" s="292" t="n"/>
      <c r="F688" s="292" t="n"/>
      <c r="G688" s="292" t="n"/>
      <c r="H688" s="292" t="n"/>
      <c r="I688" s="292" t="n"/>
      <c r="J688" s="442" t="n"/>
    </row>
    <row r="689">
      <c r="A689" s="291" t="n"/>
      <c r="B689" s="292" t="n"/>
      <c r="C689" s="292" t="n"/>
      <c r="E689" s="292" t="n"/>
      <c r="F689" s="292" t="n"/>
      <c r="G689" s="292" t="n"/>
      <c r="H689" s="292" t="n"/>
      <c r="I689" s="292" t="n"/>
      <c r="J689" s="442" t="n"/>
    </row>
    <row r="690">
      <c r="A690" s="291" t="n"/>
      <c r="B690" s="292" t="n"/>
      <c r="C690" s="292" t="n"/>
      <c r="E690" s="292" t="n"/>
      <c r="F690" s="292" t="n"/>
      <c r="G690" s="292" t="n"/>
      <c r="H690" s="292" t="n"/>
      <c r="I690" s="292" t="n"/>
      <c r="J690" s="442" t="n"/>
    </row>
    <row r="691">
      <c r="A691" s="291" t="n"/>
      <c r="B691" s="292" t="n"/>
      <c r="C691" s="292" t="n"/>
      <c r="E691" s="292" t="n"/>
      <c r="F691" s="292" t="n"/>
      <c r="G691" s="292" t="n"/>
      <c r="H691" s="292" t="n"/>
      <c r="I691" s="292" t="n"/>
      <c r="J691" s="442" t="n"/>
    </row>
    <row r="692">
      <c r="A692" s="291" t="n"/>
      <c r="B692" s="292" t="n"/>
      <c r="C692" s="292" t="n"/>
      <c r="E692" s="292" t="n"/>
      <c r="F692" s="292" t="n"/>
      <c r="G692" s="292" t="n"/>
      <c r="H692" s="292" t="n"/>
      <c r="I692" s="292" t="n"/>
      <c r="J692" s="442" t="n"/>
    </row>
    <row r="693">
      <c r="A693" s="291" t="n"/>
      <c r="B693" s="292" t="n"/>
      <c r="C693" s="292" t="n"/>
      <c r="E693" s="292" t="n"/>
      <c r="F693" s="292" t="n"/>
      <c r="G693" s="292" t="n"/>
      <c r="H693" s="292" t="n"/>
      <c r="I693" s="292" t="n"/>
      <c r="J693" s="442" t="n"/>
    </row>
    <row r="694">
      <c r="A694" s="291" t="n"/>
      <c r="B694" s="292" t="n"/>
      <c r="C694" s="292" t="n"/>
      <c r="E694" s="292" t="n"/>
      <c r="F694" s="292" t="n"/>
      <c r="G694" s="292" t="n"/>
      <c r="H694" s="292" t="n"/>
      <c r="I694" s="292" t="n"/>
      <c r="J694" s="442" t="n"/>
    </row>
    <row r="695">
      <c r="A695" s="291" t="n"/>
      <c r="B695" s="292" t="n"/>
      <c r="C695" s="292" t="n"/>
      <c r="E695" s="292" t="n"/>
      <c r="F695" s="292" t="n"/>
      <c r="G695" s="292" t="n"/>
      <c r="H695" s="292" t="n"/>
      <c r="I695" s="292" t="n"/>
      <c r="J695" s="442" t="n"/>
    </row>
    <row r="696">
      <c r="A696" s="291" t="n"/>
      <c r="B696" s="292" t="n"/>
      <c r="C696" s="292" t="n"/>
      <c r="E696" s="292" t="n"/>
      <c r="F696" s="292" t="n"/>
      <c r="G696" s="292" t="n"/>
      <c r="H696" s="292" t="n"/>
      <c r="I696" s="292" t="n"/>
      <c r="J696" s="442" t="n"/>
    </row>
    <row r="697">
      <c r="A697" s="291" t="n"/>
      <c r="B697" s="292" t="n"/>
      <c r="C697" s="292" t="n"/>
      <c r="E697" s="292" t="n"/>
      <c r="F697" s="292" t="n"/>
      <c r="G697" s="292" t="n"/>
      <c r="H697" s="292" t="n"/>
      <c r="I697" s="292" t="n"/>
      <c r="J697" s="442" t="n"/>
    </row>
    <row r="698">
      <c r="A698" s="291" t="n"/>
      <c r="B698" s="292" t="n"/>
      <c r="C698" s="292" t="n"/>
      <c r="E698" s="292" t="n"/>
      <c r="F698" s="292" t="n"/>
      <c r="G698" s="292" t="n"/>
      <c r="H698" s="292" t="n"/>
      <c r="I698" s="292" t="n"/>
      <c r="J698" s="442" t="n"/>
    </row>
    <row r="699">
      <c r="A699" s="291" t="n"/>
      <c r="B699" s="292" t="n"/>
      <c r="C699" s="292" t="n"/>
      <c r="E699" s="292" t="n"/>
      <c r="F699" s="292" t="n"/>
      <c r="G699" s="292" t="n"/>
      <c r="H699" s="292" t="n"/>
      <c r="I699" s="292" t="n"/>
      <c r="J699" s="442" t="n"/>
    </row>
    <row r="700">
      <c r="A700" s="291" t="n"/>
      <c r="B700" s="292" t="n"/>
      <c r="C700" s="292" t="n"/>
      <c r="E700" s="292" t="n"/>
      <c r="F700" s="292" t="n"/>
      <c r="G700" s="292" t="n"/>
      <c r="H700" s="292" t="n"/>
      <c r="I700" s="292" t="n"/>
      <c r="J700" s="442" t="n"/>
    </row>
    <row r="701">
      <c r="A701" s="291" t="n"/>
      <c r="B701" s="292" t="n"/>
      <c r="C701" s="292" t="n"/>
      <c r="E701" s="292" t="n"/>
      <c r="F701" s="292" t="n"/>
      <c r="G701" s="292" t="n"/>
      <c r="H701" s="292" t="n"/>
      <c r="I701" s="292" t="n"/>
      <c r="J701" s="442" t="n"/>
    </row>
    <row r="702">
      <c r="A702" s="291" t="n"/>
      <c r="B702" s="292" t="n"/>
      <c r="C702" s="292" t="n"/>
      <c r="E702" s="292" t="n"/>
      <c r="F702" s="292" t="n"/>
      <c r="G702" s="292" t="n"/>
      <c r="H702" s="292" t="n"/>
      <c r="I702" s="292" t="n"/>
      <c r="J702" s="442" t="n"/>
    </row>
    <row r="703">
      <c r="A703" s="291" t="n"/>
      <c r="B703" s="292" t="n"/>
      <c r="C703" s="292" t="n"/>
      <c r="E703" s="292" t="n"/>
      <c r="F703" s="292" t="n"/>
      <c r="G703" s="292" t="n"/>
      <c r="H703" s="292" t="n"/>
      <c r="I703" s="292" t="n"/>
      <c r="J703" s="442" t="n"/>
    </row>
    <row r="704">
      <c r="A704" s="291" t="n"/>
      <c r="B704" s="292" t="n"/>
      <c r="C704" s="292" t="n"/>
      <c r="E704" s="292" t="n"/>
      <c r="F704" s="292" t="n"/>
      <c r="G704" s="292" t="n"/>
      <c r="H704" s="292" t="n"/>
      <c r="I704" s="292" t="n"/>
      <c r="J704" s="442" t="n"/>
    </row>
    <row r="705">
      <c r="A705" s="291" t="n"/>
      <c r="B705" s="292" t="n"/>
      <c r="C705" s="292" t="n"/>
      <c r="E705" s="292" t="n"/>
      <c r="F705" s="292" t="n"/>
      <c r="G705" s="292" t="n"/>
      <c r="H705" s="292" t="n"/>
      <c r="I705" s="292" t="n"/>
      <c r="J705" s="442" t="n"/>
    </row>
    <row r="706">
      <c r="A706" s="291" t="n"/>
      <c r="B706" s="292" t="n"/>
      <c r="C706" s="292" t="n"/>
      <c r="E706" s="292" t="n"/>
      <c r="F706" s="292" t="n"/>
      <c r="G706" s="292" t="n"/>
      <c r="H706" s="292" t="n"/>
      <c r="I706" s="292" t="n"/>
      <c r="J706" s="442" t="n"/>
    </row>
    <row r="707">
      <c r="A707" s="291" t="n"/>
      <c r="B707" s="292" t="n"/>
      <c r="C707" s="292" t="n"/>
      <c r="E707" s="292" t="n"/>
      <c r="F707" s="292" t="n"/>
      <c r="G707" s="292" t="n"/>
      <c r="H707" s="292" t="n"/>
      <c r="I707" s="292" t="n"/>
      <c r="J707" s="442" t="n"/>
    </row>
    <row r="708">
      <c r="A708" s="291" t="n"/>
      <c r="B708" s="292" t="n"/>
      <c r="C708" s="292" t="n"/>
      <c r="E708" s="292" t="n"/>
      <c r="F708" s="292" t="n"/>
      <c r="G708" s="292" t="n"/>
      <c r="H708" s="292" t="n"/>
      <c r="I708" s="292" t="n"/>
      <c r="J708" s="442" t="n"/>
    </row>
    <row r="709">
      <c r="A709" s="291" t="n"/>
      <c r="B709" s="292" t="n"/>
      <c r="C709" s="292" t="n"/>
      <c r="E709" s="292" t="n"/>
      <c r="F709" s="292" t="n"/>
      <c r="G709" s="292" t="n"/>
      <c r="H709" s="292" t="n"/>
      <c r="I709" s="292" t="n"/>
      <c r="J709" s="442" t="n"/>
    </row>
    <row r="710">
      <c r="A710" s="291" t="n"/>
      <c r="B710" s="292" t="n"/>
      <c r="C710" s="292" t="n"/>
      <c r="E710" s="292" t="n"/>
      <c r="F710" s="292" t="n"/>
      <c r="G710" s="292" t="n"/>
      <c r="H710" s="292" t="n"/>
      <c r="I710" s="292" t="n"/>
      <c r="J710" s="442" t="n"/>
    </row>
    <row r="711">
      <c r="A711" s="291" t="n"/>
      <c r="B711" s="292" t="n"/>
      <c r="C711" s="292" t="n"/>
      <c r="E711" s="292" t="n"/>
      <c r="F711" s="292" t="n"/>
      <c r="G711" s="292" t="n"/>
      <c r="H711" s="292" t="n"/>
      <c r="I711" s="292" t="n"/>
      <c r="J711" s="442" t="n"/>
    </row>
    <row r="712">
      <c r="A712" s="291" t="n"/>
      <c r="B712" s="292" t="n"/>
      <c r="C712" s="292" t="n"/>
      <c r="E712" s="292" t="n"/>
      <c r="F712" s="292" t="n"/>
      <c r="G712" s="292" t="n"/>
      <c r="H712" s="292" t="n"/>
      <c r="I712" s="292" t="n"/>
      <c r="J712" s="442" t="n"/>
    </row>
    <row r="713">
      <c r="A713" s="291" t="n"/>
      <c r="B713" s="292" t="n"/>
      <c r="C713" s="292" t="n"/>
      <c r="E713" s="292" t="n"/>
      <c r="F713" s="292" t="n"/>
      <c r="G713" s="292" t="n"/>
      <c r="H713" s="292" t="n"/>
      <c r="I713" s="292" t="n"/>
      <c r="J713" s="442" t="n"/>
    </row>
    <row r="714">
      <c r="A714" s="291" t="n"/>
      <c r="B714" s="292" t="n"/>
      <c r="C714" s="292" t="n"/>
      <c r="E714" s="292" t="n"/>
      <c r="F714" s="292" t="n"/>
      <c r="G714" s="292" t="n"/>
      <c r="H714" s="292" t="n"/>
      <c r="I714" s="292" t="n"/>
      <c r="J714" s="442" t="n"/>
    </row>
    <row r="715">
      <c r="A715" s="291" t="n"/>
      <c r="B715" s="292" t="n"/>
      <c r="C715" s="292" t="n"/>
      <c r="E715" s="292" t="n"/>
      <c r="F715" s="292" t="n"/>
      <c r="G715" s="292" t="n"/>
      <c r="H715" s="292" t="n"/>
      <c r="I715" s="292" t="n"/>
      <c r="J715" s="442" t="n"/>
    </row>
    <row r="716">
      <c r="A716" s="291" t="n"/>
      <c r="B716" s="292" t="n"/>
      <c r="C716" s="292" t="n"/>
      <c r="E716" s="292" t="n"/>
      <c r="F716" s="292" t="n"/>
      <c r="G716" s="292" t="n"/>
      <c r="H716" s="292" t="n"/>
      <c r="I716" s="292" t="n"/>
      <c r="J716" s="442" t="n"/>
    </row>
    <row r="717">
      <c r="A717" s="291" t="n"/>
      <c r="B717" s="292" t="n"/>
      <c r="C717" s="292" t="n"/>
      <c r="E717" s="292" t="n"/>
      <c r="F717" s="292" t="n"/>
      <c r="G717" s="292" t="n"/>
      <c r="H717" s="292" t="n"/>
      <c r="I717" s="292" t="n"/>
      <c r="J717" s="442" t="n"/>
    </row>
    <row r="718">
      <c r="A718" s="291" t="n"/>
      <c r="B718" s="292" t="n"/>
      <c r="C718" s="292" t="n"/>
      <c r="E718" s="292" t="n"/>
      <c r="F718" s="292" t="n"/>
      <c r="G718" s="292" t="n"/>
      <c r="H718" s="292" t="n"/>
      <c r="I718" s="292" t="n"/>
      <c r="J718" s="442" t="n"/>
    </row>
    <row r="719">
      <c r="A719" s="291" t="n"/>
      <c r="B719" s="292" t="n"/>
      <c r="C719" s="292" t="n"/>
      <c r="E719" s="292" t="n"/>
      <c r="F719" s="292" t="n"/>
      <c r="G719" s="292" t="n"/>
      <c r="H719" s="292" t="n"/>
      <c r="I719" s="292" t="n"/>
      <c r="J719" s="442" t="n"/>
    </row>
    <row r="720">
      <c r="A720" s="291" t="n"/>
      <c r="B720" s="292" t="n"/>
      <c r="C720" s="292" t="n"/>
      <c r="E720" s="292" t="n"/>
      <c r="F720" s="292" t="n"/>
      <c r="G720" s="292" t="n"/>
      <c r="H720" s="292" t="n"/>
      <c r="I720" s="292" t="n"/>
      <c r="J720" s="442" t="n"/>
    </row>
    <row r="721">
      <c r="A721" s="291" t="n"/>
      <c r="B721" s="292" t="n"/>
      <c r="C721" s="292" t="n"/>
      <c r="E721" s="292" t="n"/>
      <c r="F721" s="292" t="n"/>
      <c r="G721" s="292" t="n"/>
      <c r="H721" s="292" t="n"/>
      <c r="I721" s="292" t="n"/>
      <c r="J721" s="442" t="n"/>
    </row>
    <row r="722">
      <c r="A722" s="291" t="n"/>
      <c r="B722" s="292" t="n"/>
      <c r="C722" s="292" t="n"/>
      <c r="E722" s="292" t="n"/>
      <c r="F722" s="292" t="n"/>
      <c r="G722" s="292" t="n"/>
      <c r="H722" s="292" t="n"/>
      <c r="I722" s="292" t="n"/>
      <c r="J722" s="442" t="n"/>
    </row>
    <row r="723">
      <c r="A723" s="291" t="n"/>
      <c r="B723" s="292" t="n"/>
      <c r="C723" s="292" t="n"/>
      <c r="E723" s="292" t="n"/>
      <c r="F723" s="292" t="n"/>
      <c r="G723" s="292" t="n"/>
      <c r="H723" s="292" t="n"/>
      <c r="I723" s="292" t="n"/>
      <c r="J723" s="442" t="n"/>
    </row>
    <row r="724">
      <c r="A724" s="291" t="n"/>
      <c r="B724" s="292" t="n"/>
      <c r="C724" s="292" t="n"/>
      <c r="E724" s="292" t="n"/>
      <c r="F724" s="292" t="n"/>
      <c r="G724" s="292" t="n"/>
      <c r="H724" s="292" t="n"/>
      <c r="I724" s="292" t="n"/>
      <c r="J724" s="442" t="n"/>
    </row>
    <row r="725">
      <c r="A725" s="291" t="n"/>
      <c r="B725" s="292" t="n"/>
      <c r="C725" s="292" t="n"/>
      <c r="E725" s="292" t="n"/>
      <c r="F725" s="292" t="n"/>
      <c r="G725" s="292" t="n"/>
      <c r="H725" s="292" t="n"/>
      <c r="I725" s="292" t="n"/>
      <c r="J725" s="442" t="n"/>
    </row>
    <row r="726">
      <c r="A726" s="291" t="n"/>
      <c r="B726" s="292" t="n"/>
      <c r="C726" s="292" t="n"/>
      <c r="E726" s="292" t="n"/>
      <c r="F726" s="292" t="n"/>
      <c r="G726" s="292" t="n"/>
      <c r="H726" s="292" t="n"/>
      <c r="I726" s="292" t="n"/>
      <c r="J726" s="442" t="n"/>
    </row>
    <row r="727">
      <c r="A727" s="291" t="n"/>
      <c r="B727" s="292" t="n"/>
      <c r="C727" s="292" t="n"/>
      <c r="E727" s="292" t="n"/>
      <c r="F727" s="292" t="n"/>
      <c r="G727" s="292" t="n"/>
      <c r="H727" s="292" t="n"/>
      <c r="I727" s="292" t="n"/>
      <c r="J727" s="442" t="n"/>
    </row>
    <row r="728">
      <c r="A728" s="291" t="n"/>
      <c r="B728" s="292" t="n"/>
      <c r="C728" s="292" t="n"/>
      <c r="E728" s="292" t="n"/>
      <c r="F728" s="292" t="n"/>
      <c r="G728" s="292" t="n"/>
      <c r="H728" s="292" t="n"/>
      <c r="I728" s="292" t="n"/>
      <c r="J728" s="442" t="n"/>
    </row>
    <row r="729">
      <c r="A729" s="291" t="n"/>
      <c r="B729" s="292" t="n"/>
      <c r="C729" s="292" t="n"/>
      <c r="E729" s="292" t="n"/>
      <c r="F729" s="292" t="n"/>
      <c r="G729" s="292" t="n"/>
      <c r="H729" s="292" t="n"/>
      <c r="I729" s="292" t="n"/>
      <c r="J729" s="442" t="n"/>
    </row>
    <row r="730">
      <c r="A730" s="291" t="n"/>
      <c r="B730" s="292" t="n"/>
      <c r="C730" s="292" t="n"/>
      <c r="E730" s="292" t="n"/>
      <c r="F730" s="292" t="n"/>
      <c r="G730" s="292" t="n"/>
      <c r="H730" s="292" t="n"/>
      <c r="I730" s="292" t="n"/>
      <c r="J730" s="442" t="n"/>
    </row>
    <row r="731">
      <c r="A731" s="291" t="n"/>
      <c r="B731" s="292" t="n"/>
      <c r="C731" s="292" t="n"/>
      <c r="E731" s="292" t="n"/>
      <c r="F731" s="292" t="n"/>
      <c r="G731" s="292" t="n"/>
      <c r="H731" s="292" t="n"/>
      <c r="I731" s="292" t="n"/>
      <c r="J731" s="442" t="n"/>
    </row>
    <row r="732">
      <c r="A732" s="291" t="n"/>
      <c r="B732" s="292" t="n"/>
      <c r="C732" s="292" t="n"/>
      <c r="E732" s="292" t="n"/>
      <c r="F732" s="292" t="n"/>
      <c r="G732" s="292" t="n"/>
      <c r="H732" s="292" t="n"/>
      <c r="I732" s="292" t="n"/>
      <c r="J732" s="442" t="n"/>
    </row>
    <row r="733">
      <c r="A733" s="291" t="n"/>
      <c r="B733" s="292" t="n"/>
      <c r="C733" s="292" t="n"/>
      <c r="E733" s="292" t="n"/>
      <c r="F733" s="292" t="n"/>
      <c r="G733" s="292" t="n"/>
      <c r="H733" s="292" t="n"/>
      <c r="I733" s="292" t="n"/>
      <c r="J733" s="442" t="n"/>
    </row>
    <row r="734">
      <c r="A734" s="291" t="n"/>
      <c r="B734" s="292" t="n"/>
      <c r="C734" s="292" t="n"/>
      <c r="E734" s="292" t="n"/>
      <c r="F734" s="292" t="n"/>
      <c r="G734" s="292" t="n"/>
      <c r="H734" s="292" t="n"/>
      <c r="I734" s="292" t="n"/>
      <c r="J734" s="442" t="n"/>
    </row>
    <row r="735">
      <c r="A735" s="291" t="n"/>
      <c r="B735" s="292" t="n"/>
      <c r="C735" s="292" t="n"/>
      <c r="E735" s="292" t="n"/>
      <c r="F735" s="292" t="n"/>
      <c r="G735" s="292" t="n"/>
      <c r="H735" s="292" t="n"/>
      <c r="I735" s="292" t="n"/>
      <c r="J735" s="442" t="n"/>
    </row>
    <row r="736">
      <c r="A736" s="291" t="n"/>
      <c r="B736" s="292" t="n"/>
      <c r="C736" s="292" t="n"/>
      <c r="E736" s="292" t="n"/>
      <c r="F736" s="292" t="n"/>
      <c r="G736" s="292" t="n"/>
      <c r="H736" s="292" t="n"/>
      <c r="I736" s="292" t="n"/>
      <c r="J736" s="442" t="n"/>
    </row>
    <row r="737">
      <c r="A737" s="291" t="n"/>
      <c r="B737" s="292" t="n"/>
      <c r="C737" s="292" t="n"/>
      <c r="E737" s="292" t="n"/>
      <c r="F737" s="292" t="n"/>
      <c r="G737" s="292" t="n"/>
      <c r="H737" s="292" t="n"/>
      <c r="I737" s="292" t="n"/>
      <c r="J737" s="442" t="n"/>
    </row>
    <row r="738">
      <c r="A738" s="291" t="n"/>
      <c r="B738" s="292" t="n"/>
      <c r="C738" s="292" t="n"/>
      <c r="E738" s="292" t="n"/>
      <c r="F738" s="292" t="n"/>
      <c r="G738" s="292" t="n"/>
      <c r="H738" s="292" t="n"/>
      <c r="I738" s="292" t="n"/>
      <c r="J738" s="442" t="n"/>
    </row>
    <row r="739">
      <c r="A739" s="291" t="n"/>
      <c r="B739" s="292" t="n"/>
      <c r="C739" s="292" t="n"/>
      <c r="E739" s="292" t="n"/>
      <c r="F739" s="292" t="n"/>
      <c r="G739" s="292" t="n"/>
      <c r="H739" s="292" t="n"/>
      <c r="I739" s="292" t="n"/>
      <c r="J739" s="442" t="n"/>
    </row>
    <row r="740">
      <c r="A740" s="291" t="n"/>
      <c r="B740" s="292" t="n"/>
      <c r="C740" s="292" t="n"/>
      <c r="E740" s="292" t="n"/>
      <c r="F740" s="292" t="n"/>
      <c r="G740" s="292" t="n"/>
      <c r="H740" s="292" t="n"/>
      <c r="I740" s="292" t="n"/>
      <c r="J740" s="442" t="n"/>
    </row>
    <row r="741">
      <c r="A741" s="291" t="n"/>
      <c r="B741" s="292" t="n"/>
      <c r="C741" s="292" t="n"/>
      <c r="E741" s="292" t="n"/>
      <c r="F741" s="292" t="n"/>
      <c r="G741" s="292" t="n"/>
      <c r="H741" s="292" t="n"/>
      <c r="I741" s="292" t="n"/>
      <c r="J741" s="442" t="n"/>
    </row>
    <row r="742">
      <c r="A742" s="291" t="n"/>
      <c r="B742" s="292" t="n"/>
      <c r="C742" s="292" t="n"/>
      <c r="E742" s="292" t="n"/>
      <c r="F742" s="292" t="n"/>
      <c r="G742" s="292" t="n"/>
      <c r="H742" s="292" t="n"/>
      <c r="I742" s="292" t="n"/>
      <c r="J742" s="442" t="n"/>
    </row>
    <row r="743">
      <c r="A743" s="291" t="n"/>
      <c r="B743" s="292" t="n"/>
      <c r="C743" s="292" t="n"/>
      <c r="E743" s="292" t="n"/>
      <c r="F743" s="292" t="n"/>
      <c r="G743" s="292" t="n"/>
      <c r="H743" s="292" t="n"/>
      <c r="I743" s="292" t="n"/>
      <c r="J743" s="442" t="n"/>
    </row>
    <row r="744">
      <c r="A744" s="291" t="n"/>
      <c r="B744" s="292" t="n"/>
      <c r="C744" s="292" t="n"/>
      <c r="E744" s="292" t="n"/>
      <c r="F744" s="292" t="n"/>
      <c r="G744" s="292" t="n"/>
      <c r="H744" s="292" t="n"/>
      <c r="I744" s="292" t="n"/>
      <c r="J744" s="442" t="n"/>
    </row>
    <row r="745">
      <c r="A745" s="291" t="n"/>
      <c r="B745" s="292" t="n"/>
      <c r="C745" s="292" t="n"/>
      <c r="E745" s="292" t="n"/>
      <c r="F745" s="292" t="n"/>
      <c r="G745" s="292" t="n"/>
      <c r="H745" s="292" t="n"/>
      <c r="I745" s="292" t="n"/>
      <c r="J745" s="442" t="n"/>
    </row>
    <row r="746">
      <c r="A746" s="291" t="n"/>
      <c r="B746" s="292" t="n"/>
      <c r="C746" s="292" t="n"/>
      <c r="E746" s="292" t="n"/>
      <c r="F746" s="292" t="n"/>
      <c r="G746" s="292" t="n"/>
      <c r="H746" s="292" t="n"/>
      <c r="I746" s="292" t="n"/>
      <c r="J746" s="442" t="n"/>
    </row>
    <row r="747">
      <c r="A747" s="291" t="n"/>
      <c r="B747" s="292" t="n"/>
      <c r="C747" s="292" t="n"/>
      <c r="E747" s="292" t="n"/>
      <c r="F747" s="292" t="n"/>
      <c r="G747" s="292" t="n"/>
      <c r="H747" s="292" t="n"/>
      <c r="I747" s="292" t="n"/>
      <c r="J747" s="442" t="n"/>
    </row>
    <row r="748">
      <c r="A748" s="291" t="n"/>
      <c r="B748" s="292" t="n"/>
      <c r="C748" s="292" t="n"/>
      <c r="E748" s="292" t="n"/>
      <c r="F748" s="292" t="n"/>
      <c r="G748" s="292" t="n"/>
      <c r="H748" s="292" t="n"/>
      <c r="I748" s="292" t="n"/>
      <c r="J748" s="442" t="n"/>
    </row>
    <row r="749">
      <c r="A749" s="291" t="n"/>
      <c r="B749" s="292" t="n"/>
      <c r="C749" s="292" t="n"/>
      <c r="E749" s="292" t="n"/>
      <c r="F749" s="292" t="n"/>
      <c r="G749" s="292" t="n"/>
      <c r="H749" s="292" t="n"/>
      <c r="I749" s="292" t="n"/>
      <c r="J749" s="442" t="n"/>
    </row>
    <row r="750">
      <c r="A750" s="291" t="n"/>
      <c r="B750" s="292" t="n"/>
      <c r="C750" s="292" t="n"/>
      <c r="E750" s="292" t="n"/>
      <c r="F750" s="292" t="n"/>
      <c r="G750" s="292" t="n"/>
      <c r="H750" s="292" t="n"/>
      <c r="I750" s="292" t="n"/>
      <c r="J750" s="442" t="n"/>
    </row>
    <row r="751">
      <c r="A751" s="291" t="n"/>
      <c r="B751" s="292" t="n"/>
      <c r="C751" s="292" t="n"/>
      <c r="E751" s="292" t="n"/>
      <c r="F751" s="292" t="n"/>
      <c r="G751" s="292" t="n"/>
      <c r="H751" s="292" t="n"/>
      <c r="I751" s="292" t="n"/>
      <c r="J751" s="442" t="n"/>
    </row>
    <row r="752">
      <c r="A752" s="291" t="n"/>
      <c r="B752" s="292" t="n"/>
      <c r="C752" s="292" t="n"/>
      <c r="E752" s="292" t="n"/>
      <c r="F752" s="292" t="n"/>
      <c r="G752" s="292" t="n"/>
      <c r="H752" s="292" t="n"/>
      <c r="I752" s="292" t="n"/>
      <c r="J752" s="442" t="n"/>
    </row>
    <row r="753">
      <c r="A753" s="291" t="n"/>
      <c r="B753" s="292" t="n"/>
      <c r="C753" s="292" t="n"/>
      <c r="E753" s="292" t="n"/>
      <c r="F753" s="292" t="n"/>
      <c r="G753" s="292" t="n"/>
      <c r="H753" s="292" t="n"/>
      <c r="I753" s="292" t="n"/>
      <c r="J753" s="442" t="n"/>
    </row>
    <row r="754">
      <c r="A754" s="291" t="n"/>
      <c r="B754" s="292" t="n"/>
      <c r="C754" s="292" t="n"/>
      <c r="E754" s="292" t="n"/>
      <c r="F754" s="292" t="n"/>
      <c r="G754" s="292" t="n"/>
      <c r="H754" s="292" t="n"/>
      <c r="I754" s="292" t="n"/>
      <c r="J754" s="442" t="n"/>
    </row>
    <row r="755">
      <c r="A755" s="291" t="n"/>
      <c r="B755" s="292" t="n"/>
      <c r="C755" s="292" t="n"/>
      <c r="E755" s="292" t="n"/>
      <c r="F755" s="292" t="n"/>
      <c r="G755" s="292" t="n"/>
      <c r="H755" s="292" t="n"/>
      <c r="I755" s="292" t="n"/>
      <c r="J755" s="442" t="n"/>
    </row>
    <row r="756">
      <c r="A756" s="291" t="n"/>
      <c r="B756" s="292" t="n"/>
      <c r="C756" s="292" t="n"/>
      <c r="E756" s="292" t="n"/>
      <c r="F756" s="292" t="n"/>
      <c r="G756" s="292" t="n"/>
      <c r="H756" s="292" t="n"/>
      <c r="I756" s="292" t="n"/>
      <c r="J756" s="442" t="n"/>
    </row>
    <row r="757">
      <c r="A757" s="291" t="n"/>
      <c r="B757" s="292" t="n"/>
      <c r="C757" s="292" t="n"/>
      <c r="E757" s="292" t="n"/>
      <c r="F757" s="292" t="n"/>
      <c r="G757" s="292" t="n"/>
      <c r="H757" s="292" t="n"/>
      <c r="I757" s="292" t="n"/>
      <c r="J757" s="442" t="n"/>
    </row>
    <row r="758">
      <c r="A758" s="291" t="n"/>
      <c r="B758" s="292" t="n"/>
      <c r="C758" s="292" t="n"/>
      <c r="E758" s="292" t="n"/>
      <c r="F758" s="292" t="n"/>
      <c r="G758" s="292" t="n"/>
      <c r="H758" s="292" t="n"/>
      <c r="I758" s="292" t="n"/>
      <c r="J758" s="442" t="n"/>
    </row>
    <row r="759">
      <c r="A759" s="291" t="n"/>
      <c r="B759" s="292" t="n"/>
      <c r="C759" s="292" t="n"/>
      <c r="E759" s="292" t="n"/>
      <c r="F759" s="292" t="n"/>
      <c r="G759" s="292" t="n"/>
      <c r="H759" s="292" t="n"/>
      <c r="I759" s="292" t="n"/>
      <c r="J759" s="442" t="n"/>
    </row>
    <row r="760">
      <c r="A760" s="291" t="n"/>
      <c r="B760" s="292" t="n"/>
      <c r="C760" s="292" t="n"/>
      <c r="E760" s="292" t="n"/>
      <c r="F760" s="292" t="n"/>
      <c r="G760" s="292" t="n"/>
      <c r="H760" s="292" t="n"/>
      <c r="I760" s="292" t="n"/>
      <c r="J760" s="442" t="n"/>
    </row>
    <row r="761">
      <c r="A761" s="291" t="n"/>
      <c r="B761" s="292" t="n"/>
      <c r="C761" s="292" t="n"/>
      <c r="E761" s="292" t="n"/>
      <c r="F761" s="292" t="n"/>
      <c r="G761" s="292" t="n"/>
      <c r="H761" s="292" t="n"/>
      <c r="I761" s="292" t="n"/>
      <c r="J761" s="442" t="n"/>
    </row>
    <row r="762">
      <c r="A762" s="291" t="n"/>
      <c r="B762" s="292" t="n"/>
      <c r="C762" s="292" t="n"/>
      <c r="E762" s="292" t="n"/>
      <c r="F762" s="292" t="n"/>
      <c r="G762" s="292" t="n"/>
      <c r="H762" s="292" t="n"/>
      <c r="I762" s="292" t="n"/>
      <c r="J762" s="442" t="n"/>
    </row>
    <row r="763">
      <c r="A763" s="291" t="n"/>
      <c r="B763" s="292" t="n"/>
      <c r="C763" s="292" t="n"/>
      <c r="E763" s="292" t="n"/>
      <c r="F763" s="292" t="n"/>
      <c r="G763" s="292" t="n"/>
      <c r="H763" s="292" t="n"/>
      <c r="I763" s="292" t="n"/>
      <c r="J763" s="442" t="n"/>
    </row>
    <row r="764">
      <c r="A764" s="291" t="n"/>
      <c r="B764" s="292" t="n"/>
      <c r="C764" s="292" t="n"/>
      <c r="E764" s="292" t="n"/>
      <c r="F764" s="292" t="n"/>
      <c r="G764" s="292" t="n"/>
      <c r="H764" s="292" t="n"/>
      <c r="I764" s="292" t="n"/>
      <c r="J764" s="442" t="n"/>
    </row>
    <row r="765">
      <c r="A765" s="291" t="n"/>
      <c r="B765" s="292" t="n"/>
      <c r="C765" s="292" t="n"/>
      <c r="E765" s="292" t="n"/>
      <c r="F765" s="292" t="n"/>
      <c r="G765" s="292" t="n"/>
      <c r="H765" s="292" t="n"/>
      <c r="I765" s="292" t="n"/>
      <c r="J765" s="442" t="n"/>
    </row>
    <row r="766">
      <c r="A766" s="291" t="n"/>
      <c r="B766" s="292" t="n"/>
      <c r="C766" s="292" t="n"/>
      <c r="E766" s="292" t="n"/>
      <c r="F766" s="292" t="n"/>
      <c r="G766" s="292" t="n"/>
      <c r="H766" s="292" t="n"/>
      <c r="I766" s="292" t="n"/>
      <c r="J766" s="442" t="n"/>
    </row>
    <row r="767">
      <c r="A767" s="291" t="n"/>
      <c r="B767" s="292" t="n"/>
      <c r="C767" s="292" t="n"/>
      <c r="E767" s="292" t="n"/>
      <c r="F767" s="292" t="n"/>
      <c r="G767" s="292" t="n"/>
      <c r="H767" s="292" t="n"/>
      <c r="I767" s="292" t="n"/>
      <c r="J767" s="442" t="n"/>
    </row>
    <row r="768">
      <c r="A768" s="291" t="n"/>
      <c r="B768" s="292" t="n"/>
      <c r="C768" s="292" t="n"/>
      <c r="E768" s="292" t="n"/>
      <c r="F768" s="292" t="n"/>
      <c r="G768" s="292" t="n"/>
      <c r="H768" s="292" t="n"/>
      <c r="I768" s="292" t="n"/>
      <c r="J768" s="442" t="n"/>
    </row>
    <row r="769">
      <c r="A769" s="291" t="n"/>
      <c r="B769" s="292" t="n"/>
      <c r="C769" s="292" t="n"/>
      <c r="E769" s="292" t="n"/>
      <c r="F769" s="292" t="n"/>
      <c r="G769" s="292" t="n"/>
      <c r="H769" s="292" t="n"/>
      <c r="I769" s="292" t="n"/>
      <c r="J769" s="442" t="n"/>
    </row>
    <row r="770">
      <c r="A770" s="291" t="n"/>
      <c r="B770" s="292" t="n"/>
      <c r="C770" s="292" t="n"/>
      <c r="E770" s="292" t="n"/>
      <c r="F770" s="292" t="n"/>
      <c r="G770" s="292" t="n"/>
      <c r="H770" s="292" t="n"/>
      <c r="I770" s="292" t="n"/>
      <c r="J770" s="442" t="n"/>
    </row>
    <row r="771">
      <c r="A771" s="291" t="n"/>
      <c r="B771" s="292" t="n"/>
      <c r="C771" s="292" t="n"/>
      <c r="E771" s="292" t="n"/>
      <c r="F771" s="292" t="n"/>
      <c r="G771" s="292" t="n"/>
      <c r="H771" s="292" t="n"/>
      <c r="I771" s="292" t="n"/>
      <c r="J771" s="442" t="n"/>
    </row>
    <row r="772">
      <c r="A772" s="291" t="n"/>
      <c r="B772" s="292" t="n"/>
      <c r="C772" s="292" t="n"/>
      <c r="E772" s="292" t="n"/>
      <c r="F772" s="292" t="n"/>
      <c r="G772" s="292" t="n"/>
      <c r="H772" s="292" t="n"/>
      <c r="I772" s="292" t="n"/>
      <c r="J772" s="442" t="n"/>
    </row>
    <row r="773">
      <c r="A773" s="291" t="n"/>
      <c r="B773" s="292" t="n"/>
      <c r="C773" s="292" t="n"/>
      <c r="E773" s="292" t="n"/>
      <c r="F773" s="292" t="n"/>
      <c r="G773" s="292" t="n"/>
      <c r="H773" s="292" t="n"/>
      <c r="I773" s="292" t="n"/>
      <c r="J773" s="442" t="n"/>
    </row>
    <row r="774">
      <c r="A774" s="291" t="n"/>
      <c r="B774" s="292" t="n"/>
      <c r="C774" s="292" t="n"/>
      <c r="E774" s="292" t="n"/>
      <c r="F774" s="292" t="n"/>
      <c r="G774" s="292" t="n"/>
      <c r="H774" s="292" t="n"/>
      <c r="I774" s="292" t="n"/>
      <c r="J774" s="442" t="n"/>
    </row>
    <row r="775">
      <c r="A775" s="291" t="n"/>
      <c r="B775" s="292" t="n"/>
      <c r="C775" s="292" t="n"/>
      <c r="E775" s="292" t="n"/>
      <c r="F775" s="292" t="n"/>
      <c r="G775" s="292" t="n"/>
      <c r="H775" s="292" t="n"/>
      <c r="I775" s="292" t="n"/>
      <c r="J775" s="442" t="n"/>
    </row>
    <row r="776">
      <c r="A776" s="291" t="n"/>
      <c r="B776" s="292" t="n"/>
      <c r="C776" s="292" t="n"/>
      <c r="E776" s="292" t="n"/>
      <c r="F776" s="292" t="n"/>
      <c r="G776" s="292" t="n"/>
      <c r="H776" s="292" t="n"/>
      <c r="I776" s="292" t="n"/>
      <c r="J776" s="442" t="n"/>
    </row>
    <row r="777">
      <c r="A777" s="291" t="n"/>
      <c r="B777" s="292" t="n"/>
      <c r="C777" s="292" t="n"/>
      <c r="E777" s="292" t="n"/>
      <c r="F777" s="292" t="n"/>
      <c r="G777" s="292" t="n"/>
      <c r="H777" s="292" t="n"/>
      <c r="I777" s="292" t="n"/>
      <c r="J777" s="442" t="n"/>
    </row>
    <row r="778">
      <c r="A778" s="291" t="n"/>
      <c r="B778" s="292" t="n"/>
      <c r="C778" s="292" t="n"/>
      <c r="E778" s="292" t="n"/>
      <c r="F778" s="292" t="n"/>
      <c r="G778" s="292" t="n"/>
      <c r="H778" s="292" t="n"/>
      <c r="I778" s="292" t="n"/>
      <c r="J778" s="442" t="n"/>
    </row>
    <row r="779">
      <c r="A779" s="291" t="n"/>
      <c r="B779" s="292" t="n"/>
      <c r="C779" s="292" t="n"/>
      <c r="E779" s="292" t="n"/>
      <c r="F779" s="292" t="n"/>
      <c r="G779" s="292" t="n"/>
      <c r="H779" s="292" t="n"/>
      <c r="I779" s="292" t="n"/>
      <c r="J779" s="442" t="n"/>
    </row>
    <row r="780">
      <c r="A780" s="291" t="n"/>
      <c r="B780" s="292" t="n"/>
      <c r="C780" s="292" t="n"/>
      <c r="E780" s="292" t="n"/>
      <c r="F780" s="292" t="n"/>
      <c r="G780" s="292" t="n"/>
      <c r="H780" s="292" t="n"/>
      <c r="I780" s="292" t="n"/>
      <c r="J780" s="442" t="n"/>
    </row>
    <row r="781">
      <c r="A781" s="291" t="n"/>
      <c r="B781" s="292" t="n"/>
      <c r="C781" s="292" t="n"/>
      <c r="E781" s="292" t="n"/>
      <c r="F781" s="292" t="n"/>
      <c r="G781" s="292" t="n"/>
      <c r="H781" s="292" t="n"/>
      <c r="I781" s="292" t="n"/>
      <c r="J781" s="442" t="n"/>
    </row>
    <row r="782">
      <c r="A782" s="291" t="n"/>
      <c r="B782" s="292" t="n"/>
      <c r="C782" s="292" t="n"/>
      <c r="E782" s="292" t="n"/>
      <c r="F782" s="292" t="n"/>
      <c r="G782" s="292" t="n"/>
      <c r="H782" s="292" t="n"/>
      <c r="I782" s="292" t="n"/>
      <c r="J782" s="442" t="n"/>
    </row>
    <row r="783">
      <c r="A783" s="291" t="n"/>
      <c r="B783" s="292" t="n"/>
      <c r="C783" s="292" t="n"/>
      <c r="E783" s="292" t="n"/>
      <c r="F783" s="292" t="n"/>
      <c r="G783" s="292" t="n"/>
      <c r="H783" s="292" t="n"/>
      <c r="I783" s="292" t="n"/>
      <c r="J783" s="442" t="n"/>
    </row>
    <row r="784">
      <c r="A784" s="291" t="n"/>
      <c r="B784" s="292" t="n"/>
      <c r="C784" s="292" t="n"/>
      <c r="E784" s="292" t="n"/>
      <c r="F784" s="292" t="n"/>
      <c r="G784" s="292" t="n"/>
      <c r="H784" s="292" t="n"/>
      <c r="I784" s="292" t="n"/>
      <c r="J784" s="442" t="n"/>
    </row>
    <row r="785">
      <c r="A785" s="291" t="n"/>
      <c r="B785" s="292" t="n"/>
      <c r="C785" s="292" t="n"/>
      <c r="E785" s="292" t="n"/>
      <c r="F785" s="292" t="n"/>
      <c r="G785" s="292" t="n"/>
      <c r="H785" s="292" t="n"/>
      <c r="I785" s="292" t="n"/>
      <c r="J785" s="442" t="n"/>
    </row>
    <row r="786">
      <c r="A786" s="291" t="n"/>
      <c r="B786" s="292" t="n"/>
      <c r="C786" s="292" t="n"/>
      <c r="E786" s="292" t="n"/>
      <c r="F786" s="292" t="n"/>
      <c r="G786" s="292" t="n"/>
      <c r="H786" s="292" t="n"/>
      <c r="I786" s="292" t="n"/>
      <c r="J786" s="442" t="n"/>
    </row>
    <row r="787">
      <c r="A787" s="291" t="n"/>
      <c r="B787" s="292" t="n"/>
      <c r="C787" s="292" t="n"/>
      <c r="E787" s="292" t="n"/>
      <c r="F787" s="292" t="n"/>
      <c r="G787" s="292" t="n"/>
      <c r="H787" s="292" t="n"/>
      <c r="I787" s="292" t="n"/>
      <c r="J787" s="442" t="n"/>
    </row>
    <row r="788">
      <c r="A788" s="291" t="n"/>
      <c r="B788" s="292" t="n"/>
      <c r="C788" s="292" t="n"/>
      <c r="E788" s="292" t="n"/>
      <c r="F788" s="292" t="n"/>
      <c r="G788" s="292" t="n"/>
      <c r="H788" s="292" t="n"/>
      <c r="I788" s="292" t="n"/>
      <c r="J788" s="442" t="n"/>
    </row>
    <row r="789">
      <c r="A789" s="291" t="n"/>
      <c r="B789" s="292" t="n"/>
      <c r="C789" s="292" t="n"/>
      <c r="E789" s="292" t="n"/>
      <c r="F789" s="292" t="n"/>
      <c r="G789" s="292" t="n"/>
      <c r="H789" s="292" t="n"/>
      <c r="I789" s="292" t="n"/>
      <c r="J789" s="442" t="n"/>
    </row>
    <row r="790">
      <c r="A790" s="291" t="n"/>
      <c r="B790" s="292" t="n"/>
      <c r="C790" s="292" t="n"/>
      <c r="E790" s="292" t="n"/>
      <c r="F790" s="292" t="n"/>
      <c r="G790" s="292" t="n"/>
      <c r="H790" s="292" t="n"/>
      <c r="I790" s="292" t="n"/>
      <c r="J790" s="442" t="n"/>
    </row>
    <row r="791">
      <c r="A791" s="291" t="n"/>
      <c r="B791" s="292" t="n"/>
      <c r="C791" s="292" t="n"/>
      <c r="E791" s="292" t="n"/>
      <c r="F791" s="292" t="n"/>
      <c r="G791" s="292" t="n"/>
      <c r="H791" s="292" t="n"/>
      <c r="I791" s="292" t="n"/>
      <c r="J791" s="442" t="n"/>
    </row>
    <row r="792">
      <c r="A792" s="291" t="n"/>
      <c r="B792" s="292" t="n"/>
      <c r="C792" s="292" t="n"/>
      <c r="E792" s="292" t="n"/>
      <c r="F792" s="292" t="n"/>
      <c r="G792" s="292" t="n"/>
      <c r="H792" s="292" t="n"/>
      <c r="I792" s="292" t="n"/>
      <c r="J792" s="442" t="n"/>
    </row>
    <row r="793">
      <c r="A793" s="291" t="n"/>
      <c r="B793" s="292" t="n"/>
      <c r="C793" s="292" t="n"/>
      <c r="E793" s="292" t="n"/>
      <c r="F793" s="292" t="n"/>
      <c r="G793" s="292" t="n"/>
      <c r="H793" s="292" t="n"/>
      <c r="I793" s="292" t="n"/>
      <c r="J793" s="442" t="n"/>
    </row>
    <row r="794">
      <c r="A794" s="291" t="n"/>
      <c r="B794" s="292" t="n"/>
      <c r="C794" s="292" t="n"/>
      <c r="E794" s="292" t="n"/>
      <c r="F794" s="292" t="n"/>
      <c r="G794" s="292" t="n"/>
      <c r="H794" s="292" t="n"/>
      <c r="I794" s="292" t="n"/>
      <c r="J794" s="442" t="n"/>
    </row>
    <row r="795">
      <c r="A795" s="291" t="n"/>
      <c r="B795" s="292" t="n"/>
      <c r="C795" s="292" t="n"/>
      <c r="E795" s="292" t="n"/>
      <c r="F795" s="292" t="n"/>
      <c r="G795" s="292" t="n"/>
      <c r="H795" s="292" t="n"/>
      <c r="I795" s="292" t="n"/>
      <c r="J795" s="442" t="n"/>
    </row>
    <row r="796">
      <c r="A796" s="291" t="n"/>
      <c r="B796" s="292" t="n"/>
      <c r="C796" s="292" t="n"/>
      <c r="E796" s="292" t="n"/>
      <c r="F796" s="292" t="n"/>
      <c r="G796" s="292" t="n"/>
      <c r="H796" s="292" t="n"/>
      <c r="I796" s="292" t="n"/>
      <c r="J796" s="442" t="n"/>
    </row>
    <row r="797">
      <c r="A797" s="291" t="n"/>
      <c r="B797" s="292" t="n"/>
      <c r="C797" s="292" t="n"/>
      <c r="E797" s="292" t="n"/>
      <c r="F797" s="292" t="n"/>
      <c r="G797" s="292" t="n"/>
      <c r="H797" s="292" t="n"/>
      <c r="I797" s="292" t="n"/>
      <c r="J797" s="442" t="n"/>
    </row>
    <row r="798">
      <c r="A798" s="291" t="n"/>
      <c r="B798" s="292" t="n"/>
      <c r="C798" s="292" t="n"/>
      <c r="E798" s="292" t="n"/>
      <c r="F798" s="292" t="n"/>
      <c r="G798" s="292" t="n"/>
      <c r="H798" s="292" t="n"/>
      <c r="I798" s="292" t="n"/>
      <c r="J798" s="442" t="n"/>
    </row>
    <row r="799">
      <c r="A799" s="291" t="n"/>
      <c r="B799" s="292" t="n"/>
      <c r="C799" s="292" t="n"/>
      <c r="E799" s="292" t="n"/>
      <c r="F799" s="292" t="n"/>
      <c r="G799" s="292" t="n"/>
      <c r="H799" s="292" t="n"/>
      <c r="I799" s="292" t="n"/>
      <c r="J799" s="442" t="n"/>
    </row>
    <row r="800">
      <c r="A800" s="291" t="n"/>
      <c r="B800" s="292" t="n"/>
      <c r="C800" s="292" t="n"/>
      <c r="E800" s="292" t="n"/>
      <c r="F800" s="292" t="n"/>
      <c r="G800" s="292" t="n"/>
      <c r="H800" s="292" t="n"/>
      <c r="I800" s="292" t="n"/>
      <c r="J800" s="442" t="n"/>
    </row>
    <row r="801">
      <c r="A801" s="291" t="n"/>
      <c r="B801" s="292" t="n"/>
      <c r="C801" s="292" t="n"/>
      <c r="E801" s="292" t="n"/>
      <c r="F801" s="292" t="n"/>
      <c r="G801" s="292" t="n"/>
      <c r="H801" s="292" t="n"/>
      <c r="I801" s="292" t="n"/>
      <c r="J801" s="442" t="n"/>
    </row>
    <row r="802">
      <c r="A802" s="291" t="n"/>
      <c r="B802" s="292" t="n"/>
      <c r="C802" s="292" t="n"/>
      <c r="E802" s="292" t="n"/>
      <c r="F802" s="292" t="n"/>
      <c r="G802" s="292" t="n"/>
      <c r="H802" s="292" t="n"/>
      <c r="I802" s="292" t="n"/>
      <c r="J802" s="442" t="n"/>
    </row>
    <row r="803">
      <c r="A803" s="291" t="n"/>
      <c r="B803" s="292" t="n"/>
      <c r="C803" s="292" t="n"/>
      <c r="E803" s="292" t="n"/>
      <c r="F803" s="292" t="n"/>
      <c r="G803" s="292" t="n"/>
      <c r="H803" s="292" t="n"/>
      <c r="I803" s="292" t="n"/>
      <c r="J803" s="442" t="n"/>
    </row>
    <row r="804">
      <c r="A804" s="291" t="n"/>
      <c r="B804" s="292" t="n"/>
      <c r="C804" s="292" t="n"/>
      <c r="E804" s="292" t="n"/>
      <c r="F804" s="292" t="n"/>
      <c r="G804" s="292" t="n"/>
      <c r="H804" s="292" t="n"/>
      <c r="I804" s="292" t="n"/>
      <c r="J804" s="442" t="n"/>
    </row>
    <row r="805">
      <c r="A805" s="291" t="n"/>
      <c r="B805" s="292" t="n"/>
      <c r="C805" s="292" t="n"/>
      <c r="E805" s="292" t="n"/>
      <c r="F805" s="292" t="n"/>
      <c r="G805" s="292" t="n"/>
      <c r="H805" s="292" t="n"/>
      <c r="I805" s="292" t="n"/>
      <c r="J805" s="442" t="n"/>
    </row>
    <row r="806">
      <c r="A806" s="291" t="n"/>
      <c r="B806" s="292" t="n"/>
      <c r="C806" s="292" t="n"/>
      <c r="E806" s="292" t="n"/>
      <c r="F806" s="292" t="n"/>
      <c r="G806" s="292" t="n"/>
      <c r="H806" s="292" t="n"/>
      <c r="I806" s="292" t="n"/>
      <c r="J806" s="442" t="n"/>
    </row>
    <row r="807">
      <c r="A807" s="291" t="n"/>
      <c r="B807" s="292" t="n"/>
      <c r="C807" s="292" t="n"/>
      <c r="E807" s="292" t="n"/>
      <c r="F807" s="292" t="n"/>
      <c r="G807" s="292" t="n"/>
      <c r="H807" s="292" t="n"/>
      <c r="I807" s="292" t="n"/>
      <c r="J807" s="442" t="n"/>
    </row>
    <row r="808">
      <c r="A808" s="291" t="n"/>
      <c r="B808" s="292" t="n"/>
      <c r="C808" s="292" t="n"/>
      <c r="E808" s="292" t="n"/>
      <c r="F808" s="292" t="n"/>
      <c r="G808" s="292" t="n"/>
      <c r="H808" s="292" t="n"/>
      <c r="I808" s="292" t="n"/>
      <c r="J808" s="442" t="n"/>
    </row>
    <row r="809">
      <c r="A809" s="291" t="n"/>
      <c r="B809" s="292" t="n"/>
      <c r="C809" s="292" t="n"/>
      <c r="E809" s="292" t="n"/>
      <c r="F809" s="292" t="n"/>
      <c r="G809" s="292" t="n"/>
      <c r="H809" s="292" t="n"/>
      <c r="I809" s="292" t="n"/>
      <c r="J809" s="442" t="n"/>
    </row>
    <row r="810">
      <c r="A810" s="291" t="n"/>
      <c r="B810" s="292" t="n"/>
      <c r="C810" s="292" t="n"/>
      <c r="E810" s="292" t="n"/>
      <c r="F810" s="292" t="n"/>
      <c r="G810" s="292" t="n"/>
      <c r="H810" s="292" t="n"/>
      <c r="I810" s="292" t="n"/>
      <c r="J810" s="442" t="n"/>
    </row>
    <row r="811">
      <c r="A811" s="291" t="n"/>
      <c r="B811" s="292" t="n"/>
      <c r="C811" s="292" t="n"/>
      <c r="E811" s="292" t="n"/>
      <c r="F811" s="292" t="n"/>
      <c r="G811" s="292" t="n"/>
      <c r="H811" s="292" t="n"/>
      <c r="I811" s="292" t="n"/>
      <c r="J811" s="442" t="n"/>
    </row>
    <row r="812">
      <c r="A812" s="291" t="n"/>
      <c r="B812" s="292" t="n"/>
      <c r="C812" s="292" t="n"/>
      <c r="E812" s="292" t="n"/>
      <c r="F812" s="292" t="n"/>
      <c r="G812" s="292" t="n"/>
      <c r="H812" s="292" t="n"/>
      <c r="I812" s="292" t="n"/>
      <c r="J812" s="442" t="n"/>
    </row>
    <row r="813">
      <c r="A813" s="291" t="n"/>
      <c r="B813" s="292" t="n"/>
      <c r="C813" s="292" t="n"/>
      <c r="E813" s="292" t="n"/>
      <c r="F813" s="292" t="n"/>
      <c r="G813" s="292" t="n"/>
      <c r="H813" s="292" t="n"/>
      <c r="I813" s="292" t="n"/>
      <c r="J813" s="442" t="n"/>
    </row>
    <row r="814">
      <c r="A814" s="291" t="n"/>
      <c r="B814" s="292" t="n"/>
      <c r="C814" s="292" t="n"/>
      <c r="E814" s="292" t="n"/>
      <c r="F814" s="292" t="n"/>
      <c r="G814" s="292" t="n"/>
      <c r="H814" s="292" t="n"/>
      <c r="I814" s="292" t="n"/>
      <c r="J814" s="442" t="n"/>
    </row>
    <row r="815">
      <c r="A815" s="291" t="n"/>
      <c r="B815" s="292" t="n"/>
      <c r="C815" s="292" t="n"/>
      <c r="E815" s="292" t="n"/>
      <c r="F815" s="292" t="n"/>
      <c r="G815" s="292" t="n"/>
      <c r="H815" s="292" t="n"/>
      <c r="I815" s="292" t="n"/>
      <c r="J815" s="442" t="n"/>
    </row>
    <row r="816">
      <c r="A816" s="291" t="n"/>
      <c r="B816" s="292" t="n"/>
      <c r="C816" s="292" t="n"/>
      <c r="E816" s="292" t="n"/>
      <c r="F816" s="292" t="n"/>
      <c r="G816" s="292" t="n"/>
      <c r="H816" s="292" t="n"/>
      <c r="I816" s="292" t="n"/>
      <c r="J816" s="442" t="n"/>
    </row>
    <row r="817">
      <c r="A817" s="291" t="n"/>
      <c r="B817" s="292" t="n"/>
      <c r="C817" s="292" t="n"/>
      <c r="E817" s="292" t="n"/>
      <c r="F817" s="292" t="n"/>
      <c r="G817" s="292" t="n"/>
      <c r="H817" s="292" t="n"/>
      <c r="I817" s="292" t="n"/>
      <c r="J817" s="442" t="n"/>
    </row>
    <row r="818">
      <c r="A818" s="291" t="n"/>
      <c r="B818" s="292" t="n"/>
      <c r="C818" s="292" t="n"/>
      <c r="E818" s="292" t="n"/>
      <c r="F818" s="292" t="n"/>
      <c r="G818" s="292" t="n"/>
      <c r="H818" s="292" t="n"/>
      <c r="I818" s="292" t="n"/>
      <c r="J818" s="442" t="n"/>
    </row>
    <row r="819">
      <c r="A819" s="291" t="n"/>
      <c r="B819" s="292" t="n"/>
      <c r="C819" s="292" t="n"/>
      <c r="E819" s="292" t="n"/>
      <c r="F819" s="292" t="n"/>
      <c r="G819" s="292" t="n"/>
      <c r="H819" s="292" t="n"/>
      <c r="I819" s="292" t="n"/>
      <c r="J819" s="442" t="n"/>
    </row>
    <row r="820">
      <c r="A820" s="291" t="n"/>
      <c r="B820" s="292" t="n"/>
      <c r="C820" s="292" t="n"/>
      <c r="E820" s="292" t="n"/>
      <c r="F820" s="292" t="n"/>
      <c r="G820" s="292" t="n"/>
      <c r="H820" s="292" t="n"/>
      <c r="I820" s="292" t="n"/>
      <c r="J820" s="442" t="n"/>
    </row>
    <row r="821">
      <c r="A821" s="291" t="n"/>
      <c r="B821" s="292" t="n"/>
      <c r="C821" s="292" t="n"/>
      <c r="E821" s="292" t="n"/>
      <c r="F821" s="292" t="n"/>
      <c r="G821" s="292" t="n"/>
      <c r="H821" s="292" t="n"/>
      <c r="I821" s="292" t="n"/>
      <c r="J821" s="442" t="n"/>
    </row>
    <row r="822">
      <c r="A822" s="291" t="n"/>
      <c r="B822" s="292" t="n"/>
      <c r="C822" s="292" t="n"/>
      <c r="E822" s="292" t="n"/>
      <c r="F822" s="292" t="n"/>
      <c r="G822" s="292" t="n"/>
      <c r="H822" s="292" t="n"/>
      <c r="I822" s="292" t="n"/>
      <c r="J822" s="442" t="n"/>
    </row>
    <row r="823">
      <c r="A823" s="291" t="n"/>
      <c r="B823" s="292" t="n"/>
      <c r="C823" s="292" t="n"/>
      <c r="E823" s="292" t="n"/>
      <c r="F823" s="292" t="n"/>
      <c r="G823" s="292" t="n"/>
      <c r="H823" s="292" t="n"/>
      <c r="I823" s="292" t="n"/>
      <c r="J823" s="442" t="n"/>
    </row>
    <row r="824">
      <c r="A824" s="291" t="n"/>
      <c r="B824" s="292" t="n"/>
      <c r="C824" s="292" t="n"/>
      <c r="E824" s="292" t="n"/>
      <c r="F824" s="292" t="n"/>
      <c r="G824" s="292" t="n"/>
      <c r="H824" s="292" t="n"/>
      <c r="I824" s="292" t="n"/>
      <c r="J824" s="442" t="n"/>
    </row>
    <row r="825">
      <c r="A825" s="291" t="n"/>
      <c r="B825" s="292" t="n"/>
      <c r="C825" s="292" t="n"/>
      <c r="E825" s="292" t="n"/>
      <c r="F825" s="292" t="n"/>
      <c r="G825" s="292" t="n"/>
      <c r="H825" s="292" t="n"/>
      <c r="I825" s="292" t="n"/>
      <c r="J825" s="442" t="n"/>
    </row>
    <row r="826">
      <c r="A826" s="291" t="n"/>
      <c r="B826" s="292" t="n"/>
      <c r="C826" s="292" t="n"/>
      <c r="E826" s="292" t="n"/>
      <c r="F826" s="292" t="n"/>
      <c r="G826" s="292" t="n"/>
      <c r="H826" s="292" t="n"/>
      <c r="I826" s="292" t="n"/>
      <c r="J826" s="442" t="n"/>
    </row>
    <row r="827">
      <c r="A827" s="291" t="n"/>
      <c r="B827" s="292" t="n"/>
      <c r="C827" s="292" t="n"/>
      <c r="E827" s="292" t="n"/>
      <c r="F827" s="292" t="n"/>
      <c r="G827" s="292" t="n"/>
      <c r="H827" s="292" t="n"/>
      <c r="I827" s="292" t="n"/>
      <c r="J827" s="442" t="n"/>
    </row>
    <row r="828">
      <c r="A828" s="291" t="n"/>
      <c r="B828" s="292" t="n"/>
      <c r="C828" s="292" t="n"/>
      <c r="E828" s="292" t="n"/>
      <c r="F828" s="292" t="n"/>
      <c r="G828" s="292" t="n"/>
      <c r="H828" s="292" t="n"/>
      <c r="I828" s="292" t="n"/>
      <c r="J828" s="442" t="n"/>
    </row>
    <row r="829">
      <c r="A829" s="291" t="n"/>
      <c r="B829" s="292" t="n"/>
      <c r="C829" s="292" t="n"/>
      <c r="E829" s="292" t="n"/>
      <c r="F829" s="292" t="n"/>
      <c r="G829" s="292" t="n"/>
      <c r="H829" s="292" t="n"/>
      <c r="I829" s="292" t="n"/>
      <c r="J829" s="442" t="n"/>
    </row>
    <row r="830">
      <c r="A830" s="291" t="n"/>
      <c r="B830" s="292" t="n"/>
      <c r="C830" s="292" t="n"/>
      <c r="E830" s="292" t="n"/>
      <c r="F830" s="292" t="n"/>
      <c r="G830" s="292" t="n"/>
      <c r="H830" s="292" t="n"/>
      <c r="I830" s="292" t="n"/>
      <c r="J830" s="442" t="n"/>
    </row>
    <row r="831">
      <c r="A831" s="291" t="n"/>
      <c r="B831" s="292" t="n"/>
      <c r="C831" s="292" t="n"/>
      <c r="E831" s="292" t="n"/>
      <c r="F831" s="292" t="n"/>
      <c r="G831" s="292" t="n"/>
      <c r="H831" s="292" t="n"/>
      <c r="I831" s="292" t="n"/>
      <c r="J831" s="442" t="n"/>
    </row>
    <row r="832">
      <c r="A832" s="291" t="n"/>
      <c r="B832" s="292" t="n"/>
      <c r="C832" s="292" t="n"/>
      <c r="E832" s="292" t="n"/>
      <c r="F832" s="292" t="n"/>
      <c r="G832" s="292" t="n"/>
      <c r="H832" s="292" t="n"/>
      <c r="I832" s="292" t="n"/>
      <c r="J832" s="442" t="n"/>
    </row>
    <row r="833">
      <c r="A833" s="291" t="n"/>
      <c r="B833" s="292" t="n"/>
      <c r="C833" s="292" t="n"/>
      <c r="E833" s="292" t="n"/>
      <c r="F833" s="292" t="n"/>
      <c r="G833" s="292" t="n"/>
      <c r="H833" s="292" t="n"/>
      <c r="I833" s="292" t="n"/>
      <c r="J833" s="442" t="n"/>
    </row>
    <row r="834">
      <c r="A834" s="291" t="n"/>
      <c r="B834" s="292" t="n"/>
      <c r="C834" s="292" t="n"/>
      <c r="E834" s="292" t="n"/>
      <c r="F834" s="292" t="n"/>
      <c r="G834" s="292" t="n"/>
      <c r="H834" s="292" t="n"/>
      <c r="I834" s="292" t="n"/>
      <c r="J834" s="442" t="n"/>
    </row>
    <row r="835">
      <c r="A835" s="291" t="n"/>
      <c r="B835" s="292" t="n"/>
      <c r="C835" s="292" t="n"/>
      <c r="E835" s="292" t="n"/>
      <c r="F835" s="292" t="n"/>
      <c r="G835" s="292" t="n"/>
      <c r="H835" s="292" t="n"/>
      <c r="I835" s="292" t="n"/>
      <c r="J835" s="442" t="n"/>
    </row>
    <row r="836">
      <c r="A836" s="291" t="n"/>
      <c r="B836" s="292" t="n"/>
      <c r="C836" s="292" t="n"/>
      <c r="E836" s="292" t="n"/>
      <c r="F836" s="292" t="n"/>
      <c r="G836" s="292" t="n"/>
      <c r="H836" s="292" t="n"/>
      <c r="I836" s="292" t="n"/>
      <c r="J836" s="442" t="n"/>
    </row>
    <row r="837">
      <c r="A837" s="291" t="n"/>
      <c r="B837" s="292" t="n"/>
      <c r="C837" s="292" t="n"/>
      <c r="E837" s="292" t="n"/>
      <c r="F837" s="292" t="n"/>
      <c r="G837" s="292" t="n"/>
      <c r="H837" s="292" t="n"/>
      <c r="I837" s="292" t="n"/>
      <c r="J837" s="442" t="n"/>
    </row>
    <row r="838">
      <c r="A838" s="291" t="n"/>
      <c r="B838" s="292" t="n"/>
      <c r="C838" s="292" t="n"/>
      <c r="E838" s="292" t="n"/>
      <c r="F838" s="292" t="n"/>
      <c r="G838" s="292" t="n"/>
      <c r="H838" s="292" t="n"/>
      <c r="I838" s="292" t="n"/>
      <c r="J838" s="442" t="n"/>
    </row>
    <row r="839">
      <c r="A839" s="291" t="n"/>
      <c r="B839" s="292" t="n"/>
      <c r="C839" s="292" t="n"/>
      <c r="E839" s="292" t="n"/>
      <c r="F839" s="292" t="n"/>
      <c r="G839" s="292" t="n"/>
      <c r="H839" s="292" t="n"/>
      <c r="I839" s="292" t="n"/>
      <c r="J839" s="442" t="n"/>
    </row>
    <row r="840">
      <c r="A840" s="291" t="n"/>
      <c r="B840" s="292" t="n"/>
      <c r="C840" s="292" t="n"/>
      <c r="E840" s="292" t="n"/>
      <c r="F840" s="292" t="n"/>
      <c r="G840" s="292" t="n"/>
      <c r="H840" s="292" t="n"/>
      <c r="I840" s="292" t="n"/>
      <c r="J840" s="442" t="n"/>
    </row>
    <row r="841">
      <c r="A841" s="291" t="n"/>
      <c r="B841" s="292" t="n"/>
      <c r="C841" s="292" t="n"/>
      <c r="E841" s="292" t="n"/>
      <c r="F841" s="292" t="n"/>
      <c r="G841" s="292" t="n"/>
      <c r="H841" s="292" t="n"/>
      <c r="I841" s="292" t="n"/>
      <c r="J841" s="442" t="n"/>
    </row>
    <row r="842">
      <c r="A842" s="291" t="n"/>
      <c r="B842" s="292" t="n"/>
      <c r="C842" s="292" t="n"/>
      <c r="E842" s="292" t="n"/>
      <c r="F842" s="292" t="n"/>
      <c r="G842" s="292" t="n"/>
      <c r="H842" s="292" t="n"/>
      <c r="I842" s="292" t="n"/>
      <c r="J842" s="442" t="n"/>
    </row>
    <row r="843">
      <c r="A843" s="291" t="n"/>
      <c r="B843" s="292" t="n"/>
      <c r="C843" s="292" t="n"/>
      <c r="E843" s="292" t="n"/>
      <c r="F843" s="292" t="n"/>
      <c r="G843" s="292" t="n"/>
      <c r="H843" s="292" t="n"/>
      <c r="I843" s="292" t="n"/>
      <c r="J843" s="442" t="n"/>
    </row>
    <row r="844">
      <c r="A844" s="291" t="n"/>
      <c r="B844" s="292" t="n"/>
      <c r="C844" s="292" t="n"/>
      <c r="E844" s="292" t="n"/>
      <c r="F844" s="292" t="n"/>
      <c r="G844" s="292" t="n"/>
      <c r="H844" s="292" t="n"/>
      <c r="I844" s="292" t="n"/>
      <c r="J844" s="442" t="n"/>
    </row>
    <row r="845">
      <c r="A845" s="291" t="n"/>
      <c r="B845" s="292" t="n"/>
      <c r="C845" s="292" t="n"/>
      <c r="E845" s="292" t="n"/>
      <c r="F845" s="292" t="n"/>
      <c r="G845" s="292" t="n"/>
      <c r="H845" s="292" t="n"/>
      <c r="I845" s="292" t="n"/>
      <c r="J845" s="442" t="n"/>
    </row>
    <row r="846">
      <c r="A846" s="291" t="n"/>
      <c r="B846" s="292" t="n"/>
      <c r="C846" s="292" t="n"/>
      <c r="E846" s="292" t="n"/>
      <c r="F846" s="292" t="n"/>
      <c r="G846" s="292" t="n"/>
      <c r="H846" s="292" t="n"/>
      <c r="I846" s="292" t="n"/>
      <c r="J846" s="442" t="n"/>
    </row>
    <row r="847">
      <c r="A847" s="291" t="n"/>
      <c r="B847" s="292" t="n"/>
      <c r="C847" s="292" t="n"/>
      <c r="E847" s="292" t="n"/>
      <c r="F847" s="292" t="n"/>
      <c r="G847" s="292" t="n"/>
      <c r="H847" s="292" t="n"/>
      <c r="I847" s="292" t="n"/>
      <c r="J847" s="442" t="n"/>
    </row>
    <row r="848">
      <c r="A848" s="291" t="n"/>
      <c r="B848" s="292" t="n"/>
      <c r="C848" s="292" t="n"/>
      <c r="E848" s="292" t="n"/>
      <c r="F848" s="292" t="n"/>
      <c r="G848" s="292" t="n"/>
      <c r="H848" s="292" t="n"/>
      <c r="I848" s="292" t="n"/>
      <c r="J848" s="442" t="n"/>
    </row>
    <row r="849">
      <c r="A849" s="291" t="n"/>
      <c r="B849" s="292" t="n"/>
      <c r="C849" s="292" t="n"/>
      <c r="E849" s="292" t="n"/>
      <c r="F849" s="292" t="n"/>
      <c r="G849" s="292" t="n"/>
      <c r="H849" s="292" t="n"/>
      <c r="I849" s="292" t="n"/>
      <c r="J849" s="442" t="n"/>
    </row>
    <row r="850">
      <c r="A850" s="291" t="n"/>
      <c r="B850" s="292" t="n"/>
      <c r="C850" s="292" t="n"/>
      <c r="E850" s="292" t="n"/>
      <c r="F850" s="292" t="n"/>
      <c r="G850" s="292" t="n"/>
      <c r="H850" s="292" t="n"/>
      <c r="I850" s="292" t="n"/>
      <c r="J850" s="442" t="n"/>
    </row>
    <row r="851">
      <c r="A851" s="291" t="n"/>
      <c r="B851" s="292" t="n"/>
      <c r="C851" s="292" t="n"/>
      <c r="E851" s="292" t="n"/>
      <c r="F851" s="292" t="n"/>
      <c r="G851" s="292" t="n"/>
      <c r="H851" s="292" t="n"/>
      <c r="I851" s="292" t="n"/>
      <c r="J851" s="442" t="n"/>
    </row>
    <row r="852">
      <c r="A852" s="291" t="n"/>
      <c r="B852" s="292" t="n"/>
      <c r="C852" s="292" t="n"/>
      <c r="E852" s="292" t="n"/>
      <c r="F852" s="292" t="n"/>
      <c r="G852" s="292" t="n"/>
      <c r="H852" s="292" t="n"/>
      <c r="I852" s="292" t="n"/>
      <c r="J852" s="442" t="n"/>
    </row>
    <row r="853">
      <c r="A853" s="291" t="n"/>
      <c r="B853" s="292" t="n"/>
      <c r="C853" s="292" t="n"/>
      <c r="E853" s="292" t="n"/>
      <c r="F853" s="292" t="n"/>
      <c r="G853" s="292" t="n"/>
      <c r="H853" s="292" t="n"/>
      <c r="I853" s="292" t="n"/>
      <c r="J853" s="442" t="n"/>
    </row>
    <row r="854">
      <c r="A854" s="291" t="n"/>
      <c r="B854" s="292" t="n"/>
      <c r="C854" s="292" t="n"/>
      <c r="E854" s="292" t="n"/>
      <c r="F854" s="292" t="n"/>
      <c r="G854" s="292" t="n"/>
      <c r="H854" s="292" t="n"/>
      <c r="I854" s="292" t="n"/>
      <c r="J854" s="442" t="n"/>
    </row>
    <row r="855">
      <c r="A855" s="291" t="n"/>
      <c r="B855" s="292" t="n"/>
      <c r="C855" s="292" t="n"/>
      <c r="E855" s="292" t="n"/>
      <c r="F855" s="292" t="n"/>
      <c r="G855" s="292" t="n"/>
      <c r="H855" s="292" t="n"/>
      <c r="I855" s="292" t="n"/>
      <c r="J855" s="442" t="n"/>
    </row>
    <row r="856">
      <c r="A856" s="291" t="n"/>
      <c r="B856" s="292" t="n"/>
      <c r="C856" s="292" t="n"/>
      <c r="E856" s="292" t="n"/>
      <c r="F856" s="292" t="n"/>
      <c r="G856" s="292" t="n"/>
      <c r="H856" s="292" t="n"/>
      <c r="I856" s="292" t="n"/>
      <c r="J856" s="442" t="n"/>
    </row>
    <row r="857">
      <c r="A857" s="291" t="n"/>
      <c r="B857" s="292" t="n"/>
      <c r="C857" s="292" t="n"/>
      <c r="E857" s="292" t="n"/>
      <c r="F857" s="292" t="n"/>
      <c r="G857" s="292" t="n"/>
      <c r="H857" s="292" t="n"/>
      <c r="I857" s="292" t="n"/>
      <c r="J857" s="442" t="n"/>
    </row>
    <row r="858">
      <c r="A858" s="291" t="n"/>
      <c r="B858" s="292" t="n"/>
      <c r="C858" s="292" t="n"/>
      <c r="E858" s="292" t="n"/>
      <c r="F858" s="292" t="n"/>
      <c r="G858" s="292" t="n"/>
      <c r="H858" s="292" t="n"/>
      <c r="I858" s="292" t="n"/>
      <c r="J858" s="442" t="n"/>
    </row>
    <row r="859">
      <c r="A859" s="291" t="n"/>
      <c r="B859" s="292" t="n"/>
      <c r="C859" s="292" t="n"/>
      <c r="E859" s="292" t="n"/>
      <c r="F859" s="292" t="n"/>
      <c r="G859" s="292" t="n"/>
      <c r="H859" s="292" t="n"/>
      <c r="I859" s="292" t="n"/>
      <c r="J859" s="442" t="n"/>
    </row>
    <row r="860">
      <c r="A860" s="291" t="n"/>
      <c r="B860" s="292" t="n"/>
      <c r="C860" s="292" t="n"/>
      <c r="E860" s="292" t="n"/>
      <c r="F860" s="292" t="n"/>
      <c r="G860" s="292" t="n"/>
      <c r="H860" s="292" t="n"/>
      <c r="I860" s="292" t="n"/>
      <c r="J860" s="442" t="n"/>
    </row>
    <row r="861">
      <c r="A861" s="291" t="n"/>
      <c r="B861" s="292" t="n"/>
      <c r="C861" s="292" t="n"/>
      <c r="E861" s="292" t="n"/>
      <c r="F861" s="292" t="n"/>
      <c r="G861" s="292" t="n"/>
      <c r="H861" s="292" t="n"/>
      <c r="I861" s="292" t="n"/>
      <c r="J861" s="442" t="n"/>
    </row>
    <row r="862">
      <c r="A862" s="291" t="n"/>
      <c r="B862" s="292" t="n"/>
      <c r="C862" s="292" t="n"/>
      <c r="E862" s="292" t="n"/>
      <c r="F862" s="292" t="n"/>
      <c r="G862" s="292" t="n"/>
      <c r="H862" s="292" t="n"/>
      <c r="I862" s="292" t="n"/>
      <c r="J862" s="442" t="n"/>
    </row>
    <row r="863">
      <c r="A863" s="291" t="n"/>
      <c r="B863" s="292" t="n"/>
      <c r="C863" s="292" t="n"/>
      <c r="E863" s="292" t="n"/>
      <c r="F863" s="292" t="n"/>
      <c r="G863" s="292" t="n"/>
      <c r="H863" s="292" t="n"/>
      <c r="I863" s="292" t="n"/>
      <c r="J863" s="442" t="n"/>
    </row>
    <row r="864">
      <c r="A864" s="291" t="n"/>
      <c r="B864" s="292" t="n"/>
      <c r="C864" s="292" t="n"/>
      <c r="E864" s="292" t="n"/>
      <c r="F864" s="292" t="n"/>
      <c r="G864" s="292" t="n"/>
      <c r="H864" s="292" t="n"/>
      <c r="I864" s="292" t="n"/>
      <c r="J864" s="442" t="n"/>
    </row>
    <row r="865">
      <c r="A865" s="291" t="n"/>
      <c r="B865" s="292" t="n"/>
      <c r="C865" s="292" t="n"/>
      <c r="E865" s="292" t="n"/>
      <c r="F865" s="292" t="n"/>
      <c r="G865" s="292" t="n"/>
      <c r="H865" s="292" t="n"/>
      <c r="I865" s="292" t="n"/>
      <c r="J865" s="442" t="n"/>
    </row>
    <row r="866">
      <c r="A866" s="291" t="n"/>
      <c r="B866" s="292" t="n"/>
      <c r="C866" s="292" t="n"/>
      <c r="E866" s="292" t="n"/>
      <c r="F866" s="292" t="n"/>
      <c r="G866" s="292" t="n"/>
      <c r="H866" s="292" t="n"/>
      <c r="I866" s="292" t="n"/>
      <c r="J866" s="442" t="n"/>
    </row>
    <row r="867">
      <c r="A867" s="291" t="n"/>
      <c r="B867" s="292" t="n"/>
      <c r="C867" s="292" t="n"/>
      <c r="E867" s="292" t="n"/>
      <c r="F867" s="292" t="n"/>
      <c r="G867" s="292" t="n"/>
      <c r="H867" s="292" t="n"/>
      <c r="I867" s="292" t="n"/>
      <c r="J867" s="442" t="n"/>
    </row>
    <row r="868">
      <c r="A868" s="291" t="n"/>
      <c r="B868" s="292" t="n"/>
      <c r="C868" s="292" t="n"/>
      <c r="E868" s="292" t="n"/>
      <c r="F868" s="292" t="n"/>
      <c r="G868" s="292" t="n"/>
      <c r="H868" s="292" t="n"/>
      <c r="I868" s="292" t="n"/>
      <c r="J868" s="442" t="n"/>
    </row>
    <row r="869">
      <c r="A869" s="291" t="n"/>
      <c r="B869" s="292" t="n"/>
      <c r="C869" s="292" t="n"/>
      <c r="E869" s="292" t="n"/>
      <c r="F869" s="292" t="n"/>
      <c r="G869" s="292" t="n"/>
      <c r="H869" s="292" t="n"/>
      <c r="I869" s="292" t="n"/>
      <c r="J869" s="442" t="n"/>
    </row>
    <row r="870">
      <c r="A870" s="291" t="n"/>
      <c r="B870" s="292" t="n"/>
      <c r="C870" s="292" t="n"/>
      <c r="E870" s="292" t="n"/>
      <c r="F870" s="292" t="n"/>
      <c r="G870" s="292" t="n"/>
      <c r="H870" s="292" t="n"/>
      <c r="I870" s="292" t="n"/>
      <c r="J870" s="442" t="n"/>
    </row>
    <row r="871">
      <c r="A871" s="291" t="n"/>
      <c r="B871" s="292" t="n"/>
      <c r="C871" s="292" t="n"/>
      <c r="E871" s="292" t="n"/>
      <c r="F871" s="292" t="n"/>
      <c r="G871" s="292" t="n"/>
      <c r="H871" s="292" t="n"/>
      <c r="I871" s="292" t="n"/>
      <c r="J871" s="442" t="n"/>
    </row>
    <row r="872">
      <c r="A872" s="291" t="n"/>
      <c r="B872" s="292" t="n"/>
      <c r="C872" s="292" t="n"/>
      <c r="E872" s="292" t="n"/>
      <c r="F872" s="292" t="n"/>
      <c r="G872" s="292" t="n"/>
      <c r="H872" s="292" t="n"/>
      <c r="I872" s="292" t="n"/>
      <c r="J872" s="442" t="n"/>
    </row>
    <row r="873">
      <c r="A873" s="291" t="n"/>
      <c r="B873" s="292" t="n"/>
      <c r="C873" s="292" t="n"/>
      <c r="E873" s="292" t="n"/>
      <c r="F873" s="292" t="n"/>
      <c r="G873" s="292" t="n"/>
      <c r="H873" s="292" t="n"/>
      <c r="I873" s="292" t="n"/>
      <c r="J873" s="442" t="n"/>
    </row>
    <row r="874">
      <c r="A874" s="291" t="n"/>
      <c r="B874" s="292" t="n"/>
      <c r="C874" s="292" t="n"/>
      <c r="E874" s="292" t="n"/>
      <c r="F874" s="292" t="n"/>
      <c r="G874" s="292" t="n"/>
      <c r="H874" s="292" t="n"/>
      <c r="I874" s="292" t="n"/>
      <c r="J874" s="442" t="n"/>
    </row>
    <row r="875">
      <c r="A875" s="291" t="n"/>
      <c r="B875" s="292" t="n"/>
      <c r="C875" s="292" t="n"/>
      <c r="E875" s="292" t="n"/>
      <c r="F875" s="292" t="n"/>
      <c r="G875" s="292" t="n"/>
      <c r="H875" s="292" t="n"/>
      <c r="I875" s="292" t="n"/>
      <c r="J875" s="442" t="n"/>
    </row>
    <row r="876">
      <c r="A876" s="291" t="n"/>
      <c r="B876" s="292" t="n"/>
      <c r="C876" s="292" t="n"/>
      <c r="E876" s="292" t="n"/>
      <c r="F876" s="292" t="n"/>
      <c r="G876" s="292" t="n"/>
      <c r="H876" s="292" t="n"/>
      <c r="I876" s="292" t="n"/>
      <c r="J876" s="442" t="n"/>
    </row>
    <row r="877">
      <c r="A877" s="291" t="n"/>
      <c r="B877" s="292" t="n"/>
      <c r="C877" s="292" t="n"/>
      <c r="E877" s="292" t="n"/>
      <c r="F877" s="292" t="n"/>
      <c r="G877" s="292" t="n"/>
      <c r="H877" s="292" t="n"/>
      <c r="I877" s="292" t="n"/>
      <c r="J877" s="442" t="n"/>
    </row>
    <row r="878">
      <c r="A878" s="291" t="n"/>
      <c r="B878" s="292" t="n"/>
      <c r="C878" s="292" t="n"/>
      <c r="E878" s="292" t="n"/>
      <c r="F878" s="292" t="n"/>
      <c r="G878" s="292" t="n"/>
      <c r="H878" s="292" t="n"/>
      <c r="I878" s="292" t="n"/>
      <c r="J878" s="442" t="n"/>
    </row>
    <row r="879">
      <c r="A879" s="291" t="n"/>
      <c r="B879" s="292" t="n"/>
      <c r="C879" s="292" t="n"/>
      <c r="E879" s="292" t="n"/>
      <c r="F879" s="292" t="n"/>
      <c r="G879" s="292" t="n"/>
      <c r="H879" s="292" t="n"/>
      <c r="I879" s="292" t="n"/>
      <c r="J879" s="442" t="n"/>
    </row>
    <row r="880">
      <c r="A880" s="291" t="n"/>
      <c r="B880" s="292" t="n"/>
      <c r="C880" s="292" t="n"/>
      <c r="E880" s="292" t="n"/>
      <c r="F880" s="292" t="n"/>
      <c r="G880" s="292" t="n"/>
      <c r="H880" s="292" t="n"/>
      <c r="I880" s="292" t="n"/>
      <c r="J880" s="442" t="n"/>
    </row>
    <row r="881">
      <c r="A881" s="291" t="n"/>
      <c r="B881" s="292" t="n"/>
      <c r="C881" s="292" t="n"/>
      <c r="E881" s="292" t="n"/>
      <c r="F881" s="292" t="n"/>
      <c r="G881" s="292" t="n"/>
      <c r="H881" s="292" t="n"/>
      <c r="I881" s="292" t="n"/>
      <c r="J881" s="442" t="n"/>
    </row>
    <row r="882">
      <c r="A882" s="291" t="n"/>
      <c r="B882" s="292" t="n"/>
      <c r="C882" s="292" t="n"/>
      <c r="E882" s="292" t="n"/>
      <c r="F882" s="292" t="n"/>
      <c r="G882" s="292" t="n"/>
      <c r="H882" s="292" t="n"/>
      <c r="I882" s="292" t="n"/>
      <c r="J882" s="442" t="n"/>
    </row>
    <row r="883">
      <c r="A883" s="291" t="n"/>
      <c r="B883" s="292" t="n"/>
      <c r="C883" s="292" t="n"/>
      <c r="E883" s="292" t="n"/>
      <c r="F883" s="292" t="n"/>
      <c r="G883" s="292" t="n"/>
      <c r="H883" s="292" t="n"/>
      <c r="I883" s="292" t="n"/>
      <c r="J883" s="442" t="n"/>
    </row>
    <row r="884">
      <c r="A884" s="291" t="n"/>
      <c r="B884" s="292" t="n"/>
      <c r="C884" s="292" t="n"/>
      <c r="E884" s="292" t="n"/>
      <c r="F884" s="292" t="n"/>
      <c r="G884" s="292" t="n"/>
      <c r="H884" s="292" t="n"/>
      <c r="I884" s="292" t="n"/>
      <c r="J884" s="442" t="n"/>
    </row>
    <row r="885">
      <c r="A885" s="291" t="n"/>
      <c r="B885" s="292" t="n"/>
      <c r="C885" s="292" t="n"/>
      <c r="E885" s="292" t="n"/>
      <c r="F885" s="292" t="n"/>
      <c r="G885" s="292" t="n"/>
      <c r="H885" s="292" t="n"/>
      <c r="I885" s="292" t="n"/>
      <c r="J885" s="442" t="n"/>
    </row>
    <row r="886">
      <c r="A886" s="291" t="n"/>
      <c r="B886" s="292" t="n"/>
      <c r="C886" s="292" t="n"/>
      <c r="E886" s="292" t="n"/>
      <c r="F886" s="292" t="n"/>
      <c r="G886" s="292" t="n"/>
      <c r="H886" s="292" t="n"/>
      <c r="I886" s="292" t="n"/>
      <c r="J886" s="442" t="n"/>
    </row>
    <row r="887">
      <c r="A887" s="291" t="n"/>
      <c r="B887" s="292" t="n"/>
      <c r="C887" s="292" t="n"/>
      <c r="E887" s="292" t="n"/>
      <c r="F887" s="292" t="n"/>
      <c r="G887" s="292" t="n"/>
      <c r="H887" s="292" t="n"/>
      <c r="I887" s="292" t="n"/>
      <c r="J887" s="442" t="n"/>
    </row>
    <row r="888">
      <c r="A888" s="291" t="n"/>
      <c r="B888" s="292" t="n"/>
      <c r="C888" s="292" t="n"/>
      <c r="E888" s="292" t="n"/>
      <c r="F888" s="292" t="n"/>
      <c r="G888" s="292" t="n"/>
      <c r="H888" s="292" t="n"/>
      <c r="I888" s="292" t="n"/>
      <c r="J888" s="442" t="n"/>
    </row>
    <row r="889">
      <c r="A889" s="291" t="n"/>
      <c r="B889" s="292" t="n"/>
      <c r="C889" s="292" t="n"/>
      <c r="E889" s="292" t="n"/>
      <c r="F889" s="292" t="n"/>
      <c r="G889" s="292" t="n"/>
      <c r="H889" s="292" t="n"/>
      <c r="I889" s="292" t="n"/>
      <c r="J889" s="442" t="n"/>
    </row>
    <row r="890">
      <c r="A890" s="291" t="n"/>
      <c r="B890" s="292" t="n"/>
      <c r="C890" s="292" t="n"/>
      <c r="E890" s="292" t="n"/>
      <c r="F890" s="292" t="n"/>
      <c r="G890" s="292" t="n"/>
      <c r="H890" s="292" t="n"/>
      <c r="I890" s="292" t="n"/>
      <c r="J890" s="442" t="n"/>
    </row>
    <row r="891">
      <c r="A891" s="291" t="n"/>
      <c r="B891" s="292" t="n"/>
      <c r="C891" s="292" t="n"/>
      <c r="E891" s="292" t="n"/>
      <c r="F891" s="292" t="n"/>
      <c r="G891" s="292" t="n"/>
      <c r="H891" s="292" t="n"/>
      <c r="I891" s="292" t="n"/>
      <c r="J891" s="442" t="n"/>
    </row>
    <row r="892">
      <c r="A892" s="291" t="n"/>
      <c r="B892" s="292" t="n"/>
      <c r="C892" s="292" t="n"/>
      <c r="E892" s="292" t="n"/>
      <c r="F892" s="292" t="n"/>
      <c r="G892" s="292" t="n"/>
      <c r="H892" s="292" t="n"/>
      <c r="I892" s="292" t="n"/>
      <c r="J892" s="442" t="n"/>
    </row>
    <row r="893">
      <c r="A893" s="291" t="n"/>
      <c r="B893" s="292" t="n"/>
      <c r="C893" s="292" t="n"/>
      <c r="E893" s="292" t="n"/>
      <c r="F893" s="292" t="n"/>
      <c r="G893" s="292" t="n"/>
      <c r="H893" s="292" t="n"/>
      <c r="I893" s="292" t="n"/>
      <c r="J893" s="442" t="n"/>
    </row>
    <row r="894">
      <c r="A894" s="291" t="n"/>
      <c r="B894" s="292" t="n"/>
      <c r="C894" s="292" t="n"/>
      <c r="E894" s="292" t="n"/>
      <c r="F894" s="292" t="n"/>
      <c r="G894" s="292" t="n"/>
      <c r="H894" s="292" t="n"/>
      <c r="I894" s="292" t="n"/>
      <c r="J894" s="442" t="n"/>
    </row>
    <row r="895">
      <c r="A895" s="291" t="n"/>
      <c r="B895" s="292" t="n"/>
      <c r="C895" s="292" t="n"/>
      <c r="E895" s="292" t="n"/>
      <c r="F895" s="292" t="n"/>
      <c r="G895" s="292" t="n"/>
      <c r="H895" s="292" t="n"/>
      <c r="I895" s="292" t="n"/>
      <c r="J895" s="442" t="n"/>
    </row>
    <row r="896">
      <c r="A896" s="291" t="n"/>
      <c r="B896" s="292" t="n"/>
      <c r="C896" s="292" t="n"/>
      <c r="E896" s="292" t="n"/>
      <c r="F896" s="292" t="n"/>
      <c r="G896" s="292" t="n"/>
      <c r="H896" s="292" t="n"/>
      <c r="I896" s="292" t="n"/>
      <c r="J896" s="442" t="n"/>
    </row>
    <row r="897">
      <c r="A897" s="291" t="n"/>
      <c r="B897" s="292" t="n"/>
      <c r="C897" s="292" t="n"/>
      <c r="E897" s="292" t="n"/>
      <c r="F897" s="292" t="n"/>
      <c r="G897" s="292" t="n"/>
      <c r="H897" s="292" t="n"/>
      <c r="I897" s="292" t="n"/>
      <c r="J897" s="442" t="n"/>
    </row>
    <row r="898">
      <c r="A898" s="291" t="n"/>
      <c r="B898" s="292" t="n"/>
      <c r="C898" s="292" t="n"/>
      <c r="E898" s="292" t="n"/>
      <c r="F898" s="292" t="n"/>
      <c r="G898" s="292" t="n"/>
      <c r="H898" s="292" t="n"/>
      <c r="I898" s="292" t="n"/>
      <c r="J898" s="442" t="n"/>
    </row>
    <row r="899">
      <c r="A899" s="291" t="n"/>
      <c r="B899" s="292" t="n"/>
      <c r="C899" s="292" t="n"/>
      <c r="E899" s="292" t="n"/>
      <c r="F899" s="292" t="n"/>
      <c r="G899" s="292" t="n"/>
      <c r="H899" s="292" t="n"/>
      <c r="I899" s="292" t="n"/>
      <c r="J899" s="442" t="n"/>
    </row>
    <row r="900">
      <c r="A900" s="291" t="n"/>
      <c r="B900" s="292" t="n"/>
      <c r="C900" s="292" t="n"/>
      <c r="E900" s="292" t="n"/>
      <c r="F900" s="292" t="n"/>
      <c r="G900" s="292" t="n"/>
      <c r="H900" s="292" t="n"/>
      <c r="I900" s="292" t="n"/>
      <c r="J900" s="442" t="n"/>
    </row>
    <row r="901">
      <c r="A901" s="291" t="n"/>
      <c r="B901" s="292" t="n"/>
      <c r="C901" s="292" t="n"/>
      <c r="E901" s="292" t="n"/>
      <c r="F901" s="292" t="n"/>
      <c r="G901" s="292" t="n"/>
      <c r="H901" s="292" t="n"/>
      <c r="I901" s="292" t="n"/>
      <c r="J901" s="442" t="n"/>
    </row>
    <row r="902">
      <c r="A902" s="291" t="n"/>
      <c r="B902" s="292" t="n"/>
      <c r="C902" s="292" t="n"/>
      <c r="E902" s="292" t="n"/>
      <c r="F902" s="292" t="n"/>
      <c r="G902" s="292" t="n"/>
      <c r="H902" s="292" t="n"/>
      <c r="I902" s="292" t="n"/>
      <c r="J902" s="442" t="n"/>
    </row>
    <row r="903">
      <c r="A903" s="291" t="n"/>
      <c r="B903" s="292" t="n"/>
      <c r="C903" s="292" t="n"/>
      <c r="E903" s="292" t="n"/>
      <c r="F903" s="292" t="n"/>
      <c r="G903" s="292" t="n"/>
      <c r="H903" s="292" t="n"/>
      <c r="I903" s="292" t="n"/>
      <c r="J903" s="442" t="n"/>
    </row>
    <row r="904">
      <c r="A904" s="291" t="n"/>
      <c r="B904" s="292" t="n"/>
      <c r="C904" s="292" t="n"/>
      <c r="E904" s="292" t="n"/>
      <c r="F904" s="292" t="n"/>
      <c r="G904" s="292" t="n"/>
      <c r="H904" s="292" t="n"/>
      <c r="I904" s="292" t="n"/>
      <c r="J904" s="442" t="n"/>
    </row>
    <row r="905">
      <c r="A905" s="291" t="n"/>
      <c r="B905" s="292" t="n"/>
      <c r="C905" s="292" t="n"/>
      <c r="E905" s="292" t="n"/>
      <c r="F905" s="292" t="n"/>
      <c r="G905" s="292" t="n"/>
      <c r="H905" s="292" t="n"/>
      <c r="I905" s="292" t="n"/>
      <c r="J905" s="442" t="n"/>
    </row>
    <row r="906">
      <c r="A906" s="291" t="n"/>
      <c r="B906" s="292" t="n"/>
      <c r="C906" s="292" t="n"/>
      <c r="E906" s="292" t="n"/>
      <c r="F906" s="292" t="n"/>
      <c r="G906" s="292" t="n"/>
      <c r="H906" s="292" t="n"/>
      <c r="I906" s="292" t="n"/>
      <c r="J906" s="442" t="n"/>
    </row>
    <row r="907">
      <c r="A907" s="291" t="n"/>
      <c r="B907" s="292" t="n"/>
      <c r="C907" s="292" t="n"/>
      <c r="E907" s="292" t="n"/>
      <c r="F907" s="292" t="n"/>
      <c r="G907" s="292" t="n"/>
      <c r="H907" s="292" t="n"/>
      <c r="I907" s="292" t="n"/>
      <c r="J907" s="442" t="n"/>
    </row>
    <row r="908">
      <c r="A908" s="291" t="n"/>
      <c r="B908" s="292" t="n"/>
      <c r="C908" s="292" t="n"/>
      <c r="E908" s="292" t="n"/>
      <c r="F908" s="292" t="n"/>
      <c r="G908" s="292" t="n"/>
      <c r="H908" s="292" t="n"/>
      <c r="I908" s="292" t="n"/>
      <c r="J908" s="442" t="n"/>
    </row>
    <row r="909">
      <c r="A909" s="291" t="n"/>
      <c r="B909" s="292" t="n"/>
      <c r="C909" s="292" t="n"/>
      <c r="E909" s="292" t="n"/>
      <c r="F909" s="292" t="n"/>
      <c r="G909" s="292" t="n"/>
      <c r="H909" s="292" t="n"/>
      <c r="I909" s="292" t="n"/>
      <c r="J909" s="442" t="n"/>
    </row>
    <row r="910">
      <c r="A910" s="291" t="n"/>
      <c r="B910" s="292" t="n"/>
      <c r="C910" s="292" t="n"/>
      <c r="E910" s="292" t="n"/>
      <c r="F910" s="292" t="n"/>
      <c r="G910" s="292" t="n"/>
      <c r="H910" s="292" t="n"/>
      <c r="I910" s="292" t="n"/>
      <c r="J910" s="442" t="n"/>
    </row>
    <row r="911">
      <c r="A911" s="291" t="n"/>
      <c r="B911" s="292" t="n"/>
      <c r="C911" s="292" t="n"/>
      <c r="E911" s="292" t="n"/>
      <c r="F911" s="292" t="n"/>
      <c r="G911" s="292" t="n"/>
      <c r="H911" s="292" t="n"/>
      <c r="I911" s="292" t="n"/>
      <c r="J911" s="442" t="n"/>
    </row>
    <row r="912">
      <c r="A912" s="291" t="n"/>
      <c r="B912" s="292" t="n"/>
      <c r="C912" s="292" t="n"/>
      <c r="E912" s="292" t="n"/>
      <c r="F912" s="292" t="n"/>
      <c r="G912" s="292" t="n"/>
      <c r="H912" s="292" t="n"/>
      <c r="I912" s="292" t="n"/>
      <c r="J912" s="442" t="n"/>
    </row>
    <row r="913">
      <c r="A913" s="291" t="n"/>
      <c r="B913" s="292" t="n"/>
      <c r="C913" s="292" t="n"/>
      <c r="E913" s="292" t="n"/>
      <c r="F913" s="292" t="n"/>
      <c r="G913" s="292" t="n"/>
      <c r="H913" s="292" t="n"/>
      <c r="I913" s="292" t="n"/>
      <c r="J913" s="442" t="n"/>
    </row>
    <row r="914">
      <c r="A914" s="291" t="n"/>
      <c r="B914" s="292" t="n"/>
      <c r="C914" s="292" t="n"/>
      <c r="E914" s="292" t="n"/>
      <c r="F914" s="292" t="n"/>
      <c r="G914" s="292" t="n"/>
      <c r="H914" s="292" t="n"/>
      <c r="I914" s="292" t="n"/>
      <c r="J914" s="442" t="n"/>
    </row>
    <row r="915">
      <c r="A915" s="291" t="n"/>
      <c r="B915" s="292" t="n"/>
      <c r="C915" s="292" t="n"/>
      <c r="E915" s="292" t="n"/>
      <c r="F915" s="292" t="n"/>
      <c r="G915" s="292" t="n"/>
      <c r="H915" s="292" t="n"/>
      <c r="I915" s="292" t="n"/>
      <c r="J915" s="442" t="n"/>
    </row>
    <row r="916">
      <c r="A916" s="291" t="n"/>
      <c r="B916" s="292" t="n"/>
      <c r="C916" s="292" t="n"/>
      <c r="E916" s="292" t="n"/>
      <c r="F916" s="292" t="n"/>
      <c r="G916" s="292" t="n"/>
      <c r="H916" s="292" t="n"/>
      <c r="I916" s="292" t="n"/>
      <c r="J916" s="442" t="n"/>
    </row>
    <row r="917">
      <c r="A917" s="291" t="n"/>
      <c r="B917" s="292" t="n"/>
      <c r="C917" s="292" t="n"/>
      <c r="E917" s="292" t="n"/>
      <c r="F917" s="292" t="n"/>
      <c r="G917" s="292" t="n"/>
      <c r="H917" s="292" t="n"/>
      <c r="I917" s="292" t="n"/>
      <c r="J917" s="442" t="n"/>
    </row>
    <row r="918">
      <c r="A918" s="291" t="n"/>
      <c r="B918" s="292" t="n"/>
      <c r="C918" s="292" t="n"/>
      <c r="E918" s="292" t="n"/>
      <c r="F918" s="292" t="n"/>
      <c r="G918" s="292" t="n"/>
      <c r="H918" s="292" t="n"/>
      <c r="I918" s="292" t="n"/>
      <c r="J918" s="442" t="n"/>
    </row>
    <row r="919">
      <c r="A919" s="291" t="n"/>
      <c r="B919" s="292" t="n"/>
      <c r="C919" s="292" t="n"/>
      <c r="E919" s="292" t="n"/>
      <c r="F919" s="292" t="n"/>
      <c r="G919" s="292" t="n"/>
      <c r="H919" s="292" t="n"/>
      <c r="I919" s="292" t="n"/>
      <c r="J919" s="442" t="n"/>
    </row>
    <row r="920">
      <c r="A920" s="291" t="n"/>
      <c r="B920" s="292" t="n"/>
      <c r="C920" s="292" t="n"/>
      <c r="E920" s="292" t="n"/>
      <c r="F920" s="292" t="n"/>
      <c r="G920" s="292" t="n"/>
      <c r="H920" s="292" t="n"/>
      <c r="I920" s="292" t="n"/>
      <c r="J920" s="442" t="n"/>
    </row>
    <row r="921">
      <c r="A921" s="291" t="n"/>
      <c r="B921" s="292" t="n"/>
      <c r="C921" s="292" t="n"/>
      <c r="E921" s="292" t="n"/>
      <c r="F921" s="292" t="n"/>
      <c r="G921" s="292" t="n"/>
      <c r="H921" s="292" t="n"/>
      <c r="I921" s="292" t="n"/>
      <c r="J921" s="442" t="n"/>
    </row>
    <row r="922">
      <c r="A922" s="291" t="n"/>
      <c r="B922" s="292" t="n"/>
      <c r="C922" s="292" t="n"/>
      <c r="E922" s="292" t="n"/>
      <c r="F922" s="292" t="n"/>
      <c r="G922" s="292" t="n"/>
      <c r="H922" s="292" t="n"/>
      <c r="I922" s="292" t="n"/>
      <c r="J922" s="442" t="n"/>
    </row>
    <row r="923">
      <c r="A923" s="291" t="n"/>
      <c r="B923" s="292" t="n"/>
      <c r="C923" s="292" t="n"/>
      <c r="E923" s="292" t="n"/>
      <c r="F923" s="292" t="n"/>
      <c r="G923" s="292" t="n"/>
      <c r="H923" s="292" t="n"/>
      <c r="I923" s="292" t="n"/>
      <c r="J923" s="442" t="n"/>
    </row>
    <row r="924">
      <c r="A924" s="291" t="n"/>
      <c r="B924" s="292" t="n"/>
      <c r="C924" s="292" t="n"/>
      <c r="E924" s="292" t="n"/>
      <c r="F924" s="292" t="n"/>
      <c r="G924" s="292" t="n"/>
      <c r="H924" s="292" t="n"/>
      <c r="I924" s="292" t="n"/>
      <c r="J924" s="442" t="n"/>
    </row>
    <row r="925">
      <c r="A925" s="291" t="n"/>
      <c r="B925" s="292" t="n"/>
      <c r="C925" s="292" t="n"/>
      <c r="E925" s="292" t="n"/>
      <c r="F925" s="292" t="n"/>
      <c r="G925" s="292" t="n"/>
      <c r="H925" s="292" t="n"/>
      <c r="I925" s="292" t="n"/>
      <c r="J925" s="442" t="n"/>
    </row>
    <row r="926">
      <c r="A926" s="291" t="n"/>
      <c r="B926" s="292" t="n"/>
      <c r="C926" s="292" t="n"/>
      <c r="E926" s="292" t="n"/>
      <c r="F926" s="292" t="n"/>
      <c r="G926" s="292" t="n"/>
      <c r="H926" s="292" t="n"/>
      <c r="I926" s="292" t="n"/>
      <c r="J926" s="442" t="n"/>
    </row>
    <row r="927">
      <c r="A927" s="291" t="n"/>
      <c r="B927" s="292" t="n"/>
      <c r="C927" s="292" t="n"/>
      <c r="E927" s="292" t="n"/>
      <c r="F927" s="292" t="n"/>
      <c r="G927" s="292" t="n"/>
      <c r="H927" s="292" t="n"/>
      <c r="I927" s="292" t="n"/>
      <c r="J927" s="442" t="n"/>
    </row>
    <row r="928">
      <c r="A928" s="291" t="n"/>
      <c r="B928" s="292" t="n"/>
      <c r="C928" s="292" t="n"/>
      <c r="E928" s="292" t="n"/>
      <c r="F928" s="292" t="n"/>
      <c r="G928" s="292" t="n"/>
      <c r="H928" s="292" t="n"/>
      <c r="I928" s="292" t="n"/>
      <c r="J928" s="442" t="n"/>
    </row>
    <row r="929">
      <c r="A929" s="291" t="n"/>
      <c r="B929" s="292" t="n"/>
      <c r="C929" s="292" t="n"/>
      <c r="E929" s="292" t="n"/>
      <c r="F929" s="292" t="n"/>
      <c r="G929" s="292" t="n"/>
      <c r="H929" s="292" t="n"/>
      <c r="I929" s="292" t="n"/>
      <c r="J929" s="442" t="n"/>
    </row>
    <row r="930">
      <c r="A930" s="291" t="n"/>
      <c r="B930" s="292" t="n"/>
      <c r="C930" s="292" t="n"/>
      <c r="E930" s="292" t="n"/>
      <c r="F930" s="292" t="n"/>
      <c r="G930" s="292" t="n"/>
      <c r="H930" s="292" t="n"/>
      <c r="I930" s="292" t="n"/>
      <c r="J930" s="442" t="n"/>
    </row>
    <row r="931">
      <c r="A931" s="291" t="n"/>
      <c r="B931" s="292" t="n"/>
      <c r="C931" s="292" t="n"/>
      <c r="E931" s="292" t="n"/>
      <c r="F931" s="292" t="n"/>
      <c r="G931" s="292" t="n"/>
      <c r="H931" s="292" t="n"/>
      <c r="I931" s="292" t="n"/>
      <c r="J931" s="442" t="n"/>
    </row>
    <row r="932">
      <c r="A932" s="291" t="n"/>
      <c r="B932" s="292" t="n"/>
      <c r="C932" s="292" t="n"/>
      <c r="E932" s="292" t="n"/>
      <c r="F932" s="292" t="n"/>
      <c r="G932" s="292" t="n"/>
      <c r="H932" s="292" t="n"/>
      <c r="I932" s="292" t="n"/>
      <c r="J932" s="442" t="n"/>
    </row>
    <row r="933">
      <c r="A933" s="291" t="n"/>
      <c r="B933" s="292" t="n"/>
      <c r="C933" s="292" t="n"/>
      <c r="E933" s="292" t="n"/>
      <c r="F933" s="292" t="n"/>
      <c r="G933" s="292" t="n"/>
      <c r="H933" s="292" t="n"/>
      <c r="I933" s="292" t="n"/>
      <c r="J933" s="442" t="n"/>
    </row>
    <row r="934">
      <c r="A934" s="291" t="n"/>
      <c r="B934" s="292" t="n"/>
      <c r="C934" s="292" t="n"/>
      <c r="E934" s="292" t="n"/>
      <c r="F934" s="292" t="n"/>
      <c r="G934" s="292" t="n"/>
      <c r="H934" s="292" t="n"/>
      <c r="I934" s="292" t="n"/>
      <c r="J934" s="442" t="n"/>
    </row>
    <row r="935">
      <c r="A935" s="291" t="n"/>
      <c r="B935" s="292" t="n"/>
      <c r="C935" s="292" t="n"/>
      <c r="E935" s="292" t="n"/>
      <c r="F935" s="292" t="n"/>
      <c r="G935" s="292" t="n"/>
      <c r="H935" s="292" t="n"/>
      <c r="I935" s="292" t="n"/>
      <c r="J935" s="442" t="n"/>
    </row>
    <row r="936">
      <c r="A936" s="291" t="n"/>
      <c r="B936" s="292" t="n"/>
      <c r="C936" s="292" t="n"/>
      <c r="E936" s="292" t="n"/>
      <c r="F936" s="292" t="n"/>
      <c r="G936" s="292" t="n"/>
      <c r="H936" s="292" t="n"/>
      <c r="I936" s="292" t="n"/>
      <c r="J936" s="442" t="n"/>
    </row>
    <row r="937">
      <c r="A937" s="291" t="n"/>
      <c r="B937" s="292" t="n"/>
      <c r="C937" s="292" t="n"/>
      <c r="E937" s="292" t="n"/>
      <c r="F937" s="292" t="n"/>
      <c r="G937" s="292" t="n"/>
      <c r="H937" s="292" t="n"/>
      <c r="I937" s="292" t="n"/>
      <c r="J937" s="442" t="n"/>
    </row>
    <row r="938">
      <c r="A938" s="291" t="n"/>
      <c r="B938" s="292" t="n"/>
      <c r="C938" s="292" t="n"/>
      <c r="E938" s="292" t="n"/>
      <c r="F938" s="292" t="n"/>
      <c r="G938" s="292" t="n"/>
      <c r="H938" s="292" t="n"/>
      <c r="I938" s="292" t="n"/>
      <c r="J938" s="442" t="n"/>
    </row>
    <row r="939">
      <c r="A939" s="291" t="n"/>
      <c r="B939" s="292" t="n"/>
      <c r="C939" s="292" t="n"/>
      <c r="E939" s="292" t="n"/>
      <c r="F939" s="292" t="n"/>
      <c r="G939" s="292" t="n"/>
      <c r="H939" s="292" t="n"/>
      <c r="I939" s="292" t="n"/>
      <c r="J939" s="442" t="n"/>
    </row>
    <row r="940">
      <c r="A940" s="291" t="n"/>
      <c r="B940" s="292" t="n"/>
      <c r="C940" s="292" t="n"/>
      <c r="E940" s="292" t="n"/>
      <c r="F940" s="292" t="n"/>
      <c r="G940" s="292" t="n"/>
      <c r="H940" s="292" t="n"/>
      <c r="I940" s="292" t="n"/>
      <c r="J940" s="442" t="n"/>
    </row>
    <row r="941">
      <c r="A941" s="291" t="n"/>
      <c r="B941" s="292" t="n"/>
      <c r="C941" s="292" t="n"/>
      <c r="E941" s="292" t="n"/>
      <c r="F941" s="292" t="n"/>
      <c r="G941" s="292" t="n"/>
      <c r="H941" s="292" t="n"/>
      <c r="I941" s="292" t="n"/>
      <c r="J941" s="442" t="n"/>
    </row>
    <row r="942">
      <c r="A942" s="291" t="n"/>
      <c r="B942" s="292" t="n"/>
      <c r="C942" s="292" t="n"/>
      <c r="E942" s="292" t="n"/>
      <c r="F942" s="292" t="n"/>
      <c r="G942" s="292" t="n"/>
      <c r="H942" s="292" t="n"/>
      <c r="I942" s="292" t="n"/>
      <c r="J942" s="442" t="n"/>
    </row>
    <row r="943">
      <c r="A943" s="291" t="n"/>
      <c r="B943" s="292" t="n"/>
      <c r="C943" s="292" t="n"/>
      <c r="E943" s="292" t="n"/>
      <c r="F943" s="292" t="n"/>
      <c r="G943" s="292" t="n"/>
      <c r="H943" s="292" t="n"/>
      <c r="I943" s="292" t="n"/>
      <c r="J943" s="442" t="n"/>
    </row>
    <row r="944">
      <c r="A944" s="291" t="n"/>
      <c r="B944" s="292" t="n"/>
      <c r="C944" s="292" t="n"/>
      <c r="E944" s="292" t="n"/>
      <c r="F944" s="292" t="n"/>
      <c r="G944" s="292" t="n"/>
      <c r="H944" s="292" t="n"/>
      <c r="I944" s="292" t="n"/>
      <c r="J944" s="442" t="n"/>
    </row>
    <row r="945">
      <c r="A945" s="291" t="n"/>
      <c r="B945" s="292" t="n"/>
      <c r="C945" s="292" t="n"/>
      <c r="E945" s="292" t="n"/>
      <c r="F945" s="292" t="n"/>
      <c r="G945" s="292" t="n"/>
      <c r="H945" s="292" t="n"/>
      <c r="I945" s="292" t="n"/>
      <c r="J945" s="442" t="n"/>
    </row>
    <row r="946">
      <c r="A946" s="291" t="n"/>
      <c r="B946" s="292" t="n"/>
      <c r="C946" s="292" t="n"/>
      <c r="E946" s="292" t="n"/>
      <c r="F946" s="292" t="n"/>
      <c r="G946" s="292" t="n"/>
      <c r="H946" s="292" t="n"/>
      <c r="I946" s="292" t="n"/>
      <c r="J946" s="442" t="n"/>
    </row>
    <row r="947">
      <c r="A947" s="291" t="n"/>
      <c r="B947" s="292" t="n"/>
      <c r="C947" s="292" t="n"/>
      <c r="E947" s="292" t="n"/>
      <c r="F947" s="292" t="n"/>
      <c r="G947" s="292" t="n"/>
      <c r="H947" s="292" t="n"/>
      <c r="I947" s="292" t="n"/>
      <c r="J947" s="442" t="n"/>
    </row>
    <row r="948">
      <c r="A948" s="291" t="n"/>
      <c r="B948" s="292" t="n"/>
      <c r="C948" s="292" t="n"/>
      <c r="E948" s="292" t="n"/>
      <c r="F948" s="292" t="n"/>
      <c r="G948" s="292" t="n"/>
      <c r="H948" s="292" t="n"/>
      <c r="I948" s="292" t="n"/>
      <c r="J948" s="442" t="n"/>
    </row>
    <row r="949">
      <c r="A949" s="291" t="n"/>
      <c r="B949" s="292" t="n"/>
      <c r="C949" s="292" t="n"/>
      <c r="E949" s="292" t="n"/>
      <c r="F949" s="292" t="n"/>
      <c r="G949" s="292" t="n"/>
      <c r="H949" s="292" t="n"/>
      <c r="I949" s="292" t="n"/>
      <c r="J949" s="442" t="n"/>
    </row>
    <row r="950">
      <c r="A950" s="291" t="n"/>
      <c r="B950" s="292" t="n"/>
      <c r="C950" s="292" t="n"/>
      <c r="E950" s="292" t="n"/>
      <c r="F950" s="292" t="n"/>
      <c r="G950" s="292" t="n"/>
      <c r="H950" s="292" t="n"/>
      <c r="I950" s="292" t="n"/>
      <c r="J950" s="442" t="n"/>
    </row>
    <row r="951">
      <c r="A951" s="291" t="n"/>
      <c r="B951" s="292" t="n"/>
      <c r="C951" s="292" t="n"/>
      <c r="E951" s="292" t="n"/>
      <c r="F951" s="292" t="n"/>
      <c r="G951" s="292" t="n"/>
      <c r="H951" s="292" t="n"/>
      <c r="I951" s="292" t="n"/>
      <c r="J951" s="442" t="n"/>
    </row>
    <row r="952">
      <c r="A952" s="291" t="n"/>
      <c r="B952" s="292" t="n"/>
      <c r="C952" s="292" t="n"/>
      <c r="E952" s="292" t="n"/>
      <c r="F952" s="292" t="n"/>
      <c r="G952" s="292" t="n"/>
      <c r="H952" s="292" t="n"/>
      <c r="I952" s="292" t="n"/>
      <c r="J952" s="442" t="n"/>
    </row>
    <row r="953">
      <c r="A953" s="291" t="n"/>
      <c r="B953" s="292" t="n"/>
      <c r="C953" s="292" t="n"/>
      <c r="E953" s="292" t="n"/>
      <c r="F953" s="292" t="n"/>
      <c r="G953" s="292" t="n"/>
      <c r="H953" s="292" t="n"/>
      <c r="I953" s="292" t="n"/>
      <c r="J953" s="442" t="n"/>
    </row>
    <row r="954">
      <c r="A954" s="291" t="n"/>
      <c r="B954" s="292" t="n"/>
      <c r="C954" s="292" t="n"/>
      <c r="E954" s="292" t="n"/>
      <c r="F954" s="292" t="n"/>
      <c r="G954" s="292" t="n"/>
      <c r="H954" s="292" t="n"/>
      <c r="I954" s="292" t="n"/>
      <c r="J954" s="442" t="n"/>
    </row>
    <row r="955">
      <c r="A955" s="291" t="n"/>
      <c r="B955" s="292" t="n"/>
      <c r="C955" s="292" t="n"/>
      <c r="E955" s="292" t="n"/>
      <c r="F955" s="292" t="n"/>
      <c r="G955" s="292" t="n"/>
      <c r="H955" s="292" t="n"/>
      <c r="I955" s="292" t="n"/>
      <c r="J955" s="442" t="n"/>
    </row>
    <row r="956">
      <c r="A956" s="291" t="n"/>
      <c r="B956" s="292" t="n"/>
      <c r="C956" s="292" t="n"/>
      <c r="E956" s="292" t="n"/>
      <c r="F956" s="292" t="n"/>
      <c r="G956" s="292" t="n"/>
      <c r="H956" s="292" t="n"/>
      <c r="I956" s="292" t="n"/>
      <c r="J956" s="442" t="n"/>
    </row>
    <row r="957">
      <c r="A957" s="291" t="n"/>
      <c r="B957" s="292" t="n"/>
      <c r="C957" s="292" t="n"/>
      <c r="E957" s="292" t="n"/>
      <c r="F957" s="292" t="n"/>
      <c r="G957" s="292" t="n"/>
      <c r="H957" s="292" t="n"/>
      <c r="I957" s="292" t="n"/>
      <c r="J957" s="442" t="n"/>
    </row>
    <row r="958">
      <c r="A958" s="291" t="n"/>
      <c r="B958" s="292" t="n"/>
      <c r="C958" s="292" t="n"/>
      <c r="E958" s="292" t="n"/>
      <c r="F958" s="292" t="n"/>
      <c r="G958" s="292" t="n"/>
      <c r="H958" s="292" t="n"/>
      <c r="I958" s="292" t="n"/>
      <c r="J958" s="442" t="n"/>
    </row>
    <row r="959">
      <c r="A959" s="291" t="n"/>
      <c r="B959" s="292" t="n"/>
      <c r="C959" s="292" t="n"/>
      <c r="E959" s="292" t="n"/>
      <c r="F959" s="292" t="n"/>
      <c r="G959" s="292" t="n"/>
      <c r="H959" s="292" t="n"/>
      <c r="I959" s="292" t="n"/>
      <c r="J959" s="442" t="n"/>
    </row>
    <row r="960">
      <c r="A960" s="291" t="n"/>
      <c r="B960" s="292" t="n"/>
      <c r="C960" s="292" t="n"/>
      <c r="E960" s="292" t="n"/>
      <c r="F960" s="292" t="n"/>
      <c r="G960" s="292" t="n"/>
      <c r="H960" s="292" t="n"/>
      <c r="I960" s="292" t="n"/>
      <c r="J960" s="442" t="n"/>
    </row>
    <row r="961">
      <c r="A961" s="291" t="n"/>
      <c r="B961" s="292" t="n"/>
      <c r="C961" s="292" t="n"/>
      <c r="E961" s="292" t="n"/>
      <c r="F961" s="292" t="n"/>
      <c r="G961" s="292" t="n"/>
      <c r="H961" s="292" t="n"/>
      <c r="I961" s="292" t="n"/>
      <c r="J961" s="442" t="n"/>
    </row>
    <row r="962">
      <c r="A962" s="291" t="n"/>
      <c r="B962" s="292" t="n"/>
      <c r="C962" s="292" t="n"/>
      <c r="E962" s="292" t="n"/>
      <c r="F962" s="292" t="n"/>
      <c r="G962" s="292" t="n"/>
      <c r="H962" s="292" t="n"/>
      <c r="I962" s="292" t="n"/>
      <c r="J962" s="442" t="n"/>
    </row>
    <row r="963">
      <c r="A963" s="291" t="n"/>
      <c r="B963" s="292" t="n"/>
      <c r="C963" s="292" t="n"/>
      <c r="E963" s="292" t="n"/>
      <c r="F963" s="292" t="n"/>
      <c r="G963" s="292" t="n"/>
      <c r="H963" s="292" t="n"/>
      <c r="I963" s="292" t="n"/>
      <c r="J963" s="442" t="n"/>
    </row>
    <row r="964">
      <c r="A964" s="291" t="n"/>
      <c r="B964" s="292" t="n"/>
      <c r="C964" s="292" t="n"/>
      <c r="E964" s="292" t="n"/>
      <c r="F964" s="292" t="n"/>
      <c r="G964" s="292" t="n"/>
      <c r="H964" s="292" t="n"/>
      <c r="I964" s="292" t="n"/>
      <c r="J964" s="442" t="n"/>
    </row>
    <row r="965">
      <c r="A965" s="291" t="n"/>
      <c r="B965" s="292" t="n"/>
      <c r="C965" s="292" t="n"/>
      <c r="E965" s="292" t="n"/>
      <c r="F965" s="292" t="n"/>
      <c r="G965" s="292" t="n"/>
      <c r="H965" s="292" t="n"/>
      <c r="I965" s="292" t="n"/>
      <c r="J965" s="442" t="n"/>
    </row>
    <row r="966">
      <c r="A966" s="291" t="n"/>
      <c r="B966" s="292" t="n"/>
      <c r="C966" s="292" t="n"/>
      <c r="E966" s="292" t="n"/>
      <c r="F966" s="292" t="n"/>
      <c r="G966" s="292" t="n"/>
      <c r="H966" s="292" t="n"/>
      <c r="I966" s="292" t="n"/>
      <c r="J966" s="442" t="n"/>
    </row>
    <row r="967">
      <c r="A967" s="291" t="n"/>
      <c r="B967" s="292" t="n"/>
      <c r="C967" s="292" t="n"/>
      <c r="E967" s="292" t="n"/>
      <c r="F967" s="292" t="n"/>
      <c r="G967" s="292" t="n"/>
      <c r="H967" s="292" t="n"/>
      <c r="I967" s="292" t="n"/>
      <c r="J967" s="442" t="n"/>
    </row>
    <row r="968">
      <c r="A968" s="291" t="n"/>
      <c r="B968" s="292" t="n"/>
      <c r="C968" s="292" t="n"/>
      <c r="E968" s="292" t="n"/>
      <c r="F968" s="292" t="n"/>
      <c r="G968" s="292" t="n"/>
      <c r="H968" s="292" t="n"/>
      <c r="I968" s="292" t="n"/>
      <c r="J968" s="442" t="n"/>
    </row>
    <row r="969">
      <c r="A969" s="291" t="n"/>
      <c r="B969" s="292" t="n"/>
      <c r="C969" s="292" t="n"/>
      <c r="E969" s="292" t="n"/>
      <c r="F969" s="292" t="n"/>
      <c r="G969" s="292" t="n"/>
      <c r="H969" s="292" t="n"/>
      <c r="I969" s="292" t="n"/>
      <c r="J969" s="442" t="n"/>
    </row>
    <row r="970">
      <c r="A970" s="291" t="n"/>
      <c r="B970" s="292" t="n"/>
      <c r="C970" s="292" t="n"/>
      <c r="E970" s="292" t="n"/>
      <c r="F970" s="292" t="n"/>
      <c r="G970" s="292" t="n"/>
      <c r="H970" s="292" t="n"/>
      <c r="I970" s="292" t="n"/>
      <c r="J970" s="442" t="n"/>
    </row>
    <row r="971">
      <c r="A971" s="291" t="n"/>
      <c r="B971" s="292" t="n"/>
      <c r="C971" s="292" t="n"/>
      <c r="E971" s="292" t="n"/>
      <c r="F971" s="292" t="n"/>
      <c r="G971" s="292" t="n"/>
      <c r="H971" s="292" t="n"/>
      <c r="I971" s="292" t="n"/>
      <c r="J971" s="442" t="n"/>
    </row>
    <row r="972">
      <c r="A972" s="291" t="n"/>
      <c r="B972" s="292" t="n"/>
      <c r="C972" s="292" t="n"/>
      <c r="E972" s="292" t="n"/>
      <c r="F972" s="292" t="n"/>
      <c r="G972" s="292" t="n"/>
      <c r="H972" s="292" t="n"/>
      <c r="I972" s="292" t="n"/>
      <c r="J972" s="442" t="n"/>
    </row>
    <row r="973">
      <c r="A973" s="291" t="n"/>
      <c r="B973" s="292" t="n"/>
      <c r="C973" s="292" t="n"/>
      <c r="E973" s="292" t="n"/>
      <c r="F973" s="292" t="n"/>
      <c r="G973" s="292" t="n"/>
      <c r="H973" s="292" t="n"/>
      <c r="I973" s="292" t="n"/>
      <c r="J973" s="442" t="n"/>
    </row>
    <row r="974">
      <c r="A974" s="291" t="n"/>
      <c r="B974" s="292" t="n"/>
      <c r="C974" s="292" t="n"/>
      <c r="E974" s="292" t="n"/>
      <c r="F974" s="292" t="n"/>
      <c r="G974" s="292" t="n"/>
      <c r="H974" s="292" t="n"/>
      <c r="I974" s="292" t="n"/>
      <c r="J974" s="442" t="n"/>
    </row>
    <row r="975">
      <c r="A975" s="291" t="n"/>
      <c r="B975" s="292" t="n"/>
      <c r="C975" s="292" t="n"/>
      <c r="E975" s="292" t="n"/>
      <c r="F975" s="292" t="n"/>
      <c r="G975" s="292" t="n"/>
      <c r="H975" s="292" t="n"/>
      <c r="I975" s="292" t="n"/>
      <c r="J975" s="442" t="n"/>
    </row>
    <row r="976">
      <c r="A976" s="291" t="n"/>
      <c r="B976" s="292" t="n"/>
      <c r="C976" s="292" t="n"/>
      <c r="E976" s="292" t="n"/>
      <c r="F976" s="292" t="n"/>
      <c r="G976" s="292" t="n"/>
      <c r="H976" s="292" t="n"/>
      <c r="I976" s="292" t="n"/>
      <c r="J976" s="442" t="n"/>
    </row>
    <row r="977">
      <c r="A977" s="291" t="n"/>
      <c r="B977" s="292" t="n"/>
      <c r="C977" s="292" t="n"/>
      <c r="E977" s="292" t="n"/>
      <c r="F977" s="292" t="n"/>
      <c r="G977" s="292" t="n"/>
      <c r="H977" s="292" t="n"/>
      <c r="I977" s="292" t="n"/>
      <c r="J977" s="442" t="n"/>
    </row>
    <row r="978">
      <c r="A978" s="291" t="n"/>
      <c r="B978" s="292" t="n"/>
      <c r="C978" s="292" t="n"/>
      <c r="E978" s="292" t="n"/>
      <c r="F978" s="292" t="n"/>
      <c r="G978" s="292" t="n"/>
      <c r="H978" s="292" t="n"/>
      <c r="I978" s="292" t="n"/>
      <c r="J978" s="442" t="n"/>
    </row>
    <row r="979">
      <c r="A979" s="291" t="n"/>
      <c r="B979" s="292" t="n"/>
      <c r="C979" s="292" t="n"/>
      <c r="E979" s="292" t="n"/>
      <c r="F979" s="292" t="n"/>
      <c r="G979" s="292" t="n"/>
      <c r="H979" s="292" t="n"/>
      <c r="I979" s="292" t="n"/>
      <c r="J979" s="442" t="n"/>
    </row>
    <row r="980">
      <c r="A980" s="291" t="n"/>
      <c r="B980" s="292" t="n"/>
      <c r="C980" s="292" t="n"/>
      <c r="E980" s="292" t="n"/>
      <c r="F980" s="292" t="n"/>
      <c r="G980" s="292" t="n"/>
      <c r="H980" s="292" t="n"/>
      <c r="I980" s="292" t="n"/>
      <c r="J980" s="442" t="n"/>
    </row>
    <row r="981">
      <c r="A981" s="291" t="n"/>
      <c r="B981" s="292" t="n"/>
      <c r="C981" s="292" t="n"/>
      <c r="E981" s="292" t="n"/>
      <c r="F981" s="292" t="n"/>
      <c r="G981" s="292" t="n"/>
      <c r="H981" s="292" t="n"/>
      <c r="I981" s="292" t="n"/>
      <c r="J981" s="442" t="n"/>
    </row>
    <row r="982">
      <c r="A982" s="291" t="n"/>
      <c r="B982" s="292" t="n"/>
      <c r="C982" s="292" t="n"/>
      <c r="E982" s="292" t="n"/>
      <c r="F982" s="292" t="n"/>
      <c r="G982" s="292" t="n"/>
      <c r="H982" s="292" t="n"/>
      <c r="I982" s="292" t="n"/>
      <c r="J982" s="442" t="n"/>
    </row>
    <row r="983">
      <c r="A983" s="291" t="n"/>
      <c r="B983" s="292" t="n"/>
      <c r="C983" s="292" t="n"/>
      <c r="E983" s="292" t="n"/>
      <c r="F983" s="292" t="n"/>
      <c r="G983" s="292" t="n"/>
      <c r="H983" s="292" t="n"/>
      <c r="I983" s="292" t="n"/>
      <c r="J983" s="442" t="n"/>
    </row>
    <row r="984">
      <c r="A984" s="291" t="n"/>
      <c r="B984" s="292" t="n"/>
      <c r="C984" s="292" t="n"/>
      <c r="E984" s="292" t="n"/>
      <c r="F984" s="292" t="n"/>
      <c r="G984" s="292" t="n"/>
      <c r="H984" s="292" t="n"/>
      <c r="I984" s="292" t="n"/>
      <c r="J984" s="442" t="n"/>
    </row>
    <row r="985">
      <c r="A985" s="291" t="n"/>
      <c r="B985" s="292" t="n"/>
      <c r="C985" s="292" t="n"/>
      <c r="E985" s="292" t="n"/>
      <c r="F985" s="292" t="n"/>
      <c r="G985" s="292" t="n"/>
      <c r="H985" s="292" t="n"/>
      <c r="I985" s="292" t="n"/>
      <c r="J985" s="442" t="n"/>
    </row>
    <row r="986">
      <c r="A986" s="291" t="n"/>
      <c r="B986" s="292" t="n"/>
      <c r="C986" s="292" t="n"/>
      <c r="E986" s="292" t="n"/>
      <c r="F986" s="292" t="n"/>
      <c r="G986" s="292" t="n"/>
      <c r="H986" s="292" t="n"/>
      <c r="I986" s="292" t="n"/>
      <c r="J986" s="442" t="n"/>
    </row>
    <row r="987">
      <c r="A987" s="291" t="n"/>
      <c r="B987" s="292" t="n"/>
      <c r="C987" s="292" t="n"/>
      <c r="E987" s="292" t="n"/>
      <c r="F987" s="292" t="n"/>
      <c r="G987" s="292" t="n"/>
      <c r="H987" s="292" t="n"/>
      <c r="I987" s="292" t="n"/>
      <c r="J987" s="442" t="n"/>
    </row>
    <row r="988">
      <c r="A988" s="291" t="n"/>
      <c r="B988" s="292" t="n"/>
      <c r="C988" s="292" t="n"/>
      <c r="E988" s="292" t="n"/>
      <c r="F988" s="292" t="n"/>
      <c r="G988" s="292" t="n"/>
      <c r="H988" s="292" t="n"/>
      <c r="I988" s="292" t="n"/>
      <c r="J988" s="442" t="n"/>
    </row>
    <row r="989">
      <c r="A989" s="291" t="n"/>
      <c r="B989" s="292" t="n"/>
      <c r="C989" s="292" t="n"/>
      <c r="E989" s="292" t="n"/>
      <c r="F989" s="292" t="n"/>
      <c r="G989" s="292" t="n"/>
      <c r="H989" s="292" t="n"/>
      <c r="I989" s="292" t="n"/>
      <c r="J989" s="442" t="n"/>
    </row>
    <row r="990">
      <c r="A990" s="291" t="n"/>
      <c r="B990" s="292" t="n"/>
      <c r="C990" s="292" t="n"/>
      <c r="E990" s="292" t="n"/>
      <c r="F990" s="292" t="n"/>
      <c r="G990" s="292" t="n"/>
      <c r="H990" s="292" t="n"/>
      <c r="I990" s="292" t="n"/>
      <c r="J990" s="442" t="n"/>
    </row>
    <row r="991">
      <c r="A991" s="291" t="n"/>
      <c r="B991" s="292" t="n"/>
      <c r="C991" s="292" t="n"/>
      <c r="E991" s="292" t="n"/>
      <c r="F991" s="292" t="n"/>
      <c r="G991" s="292" t="n"/>
      <c r="H991" s="292" t="n"/>
      <c r="I991" s="292" t="n"/>
      <c r="J991" s="442" t="n"/>
    </row>
    <row r="992">
      <c r="A992" s="291" t="n"/>
      <c r="B992" s="292" t="n"/>
      <c r="C992" s="292" t="n"/>
      <c r="E992" s="292" t="n"/>
      <c r="F992" s="292" t="n"/>
      <c r="G992" s="292" t="n"/>
      <c r="H992" s="292" t="n"/>
      <c r="I992" s="292" t="n"/>
      <c r="J992" s="442" t="n"/>
    </row>
    <row r="993">
      <c r="A993" s="291" t="n"/>
      <c r="B993" s="292" t="n"/>
      <c r="C993" s="292" t="n"/>
      <c r="E993" s="292" t="n"/>
      <c r="F993" s="292" t="n"/>
      <c r="G993" s="292" t="n"/>
      <c r="H993" s="292" t="n"/>
      <c r="I993" s="292" t="n"/>
      <c r="J993" s="442" t="n"/>
    </row>
    <row r="994">
      <c r="A994" s="291" t="n"/>
      <c r="B994" s="292" t="n"/>
      <c r="C994" s="292" t="n"/>
      <c r="E994" s="292" t="n"/>
      <c r="F994" s="292" t="n"/>
      <c r="G994" s="292" t="n"/>
      <c r="H994" s="292" t="n"/>
      <c r="I994" s="292" t="n"/>
      <c r="J994" s="442" t="n"/>
    </row>
    <row r="995">
      <c r="A995" s="291" t="n"/>
      <c r="B995" s="292" t="n"/>
      <c r="C995" s="292" t="n"/>
      <c r="E995" s="292" t="n"/>
      <c r="F995" s="292" t="n"/>
      <c r="G995" s="292" t="n"/>
      <c r="H995" s="292" t="n"/>
      <c r="I995" s="292" t="n"/>
      <c r="J995" s="442" t="n"/>
    </row>
    <row r="996">
      <c r="A996" s="291" t="n"/>
      <c r="B996" s="292" t="n"/>
      <c r="C996" s="292" t="n"/>
      <c r="E996" s="292" t="n"/>
      <c r="F996" s="292" t="n"/>
      <c r="G996" s="292" t="n"/>
      <c r="H996" s="292" t="n"/>
      <c r="I996" s="292" t="n"/>
      <c r="J996" s="442" t="n"/>
    </row>
    <row r="997">
      <c r="A997" s="291" t="n"/>
      <c r="B997" s="292" t="n"/>
      <c r="C997" s="292" t="n"/>
      <c r="E997" s="292" t="n"/>
      <c r="F997" s="292" t="n"/>
      <c r="G997" s="292" t="n"/>
      <c r="H997" s="292" t="n"/>
      <c r="I997" s="292" t="n"/>
      <c r="J997" s="442" t="n"/>
    </row>
    <row r="998">
      <c r="A998" s="291" t="n"/>
      <c r="B998" s="292" t="n"/>
      <c r="C998" s="292" t="n"/>
      <c r="E998" s="292" t="n"/>
      <c r="F998" s="292" t="n"/>
      <c r="G998" s="292" t="n"/>
      <c r="H998" s="292" t="n"/>
      <c r="I998" s="292" t="n"/>
      <c r="J998" s="442" t="n"/>
    </row>
    <row r="999">
      <c r="A999" s="291" t="n"/>
      <c r="B999" s="292" t="n"/>
      <c r="C999" s="292" t="n"/>
      <c r="E999" s="292" t="n"/>
      <c r="F999" s="292" t="n"/>
      <c r="G999" s="292" t="n"/>
      <c r="H999" s="292" t="n"/>
      <c r="I999" s="292" t="n"/>
      <c r="J999" s="442" t="n"/>
    </row>
    <row r="1000">
      <c r="A1000" s="291" t="n"/>
      <c r="B1000" s="292" t="n"/>
      <c r="C1000" s="292" t="n"/>
      <c r="E1000" s="292" t="n"/>
      <c r="F1000" s="292" t="n"/>
      <c r="G1000" s="292" t="n"/>
      <c r="H1000" s="292" t="n"/>
      <c r="I1000" s="292" t="n"/>
      <c r="J1000" s="442" t="n"/>
    </row>
    <row r="1001">
      <c r="A1001" s="291" t="n"/>
      <c r="B1001" s="292" t="n"/>
      <c r="C1001" s="292" t="n"/>
      <c r="E1001" s="292" t="n"/>
      <c r="F1001" s="292" t="n"/>
      <c r="G1001" s="292" t="n"/>
      <c r="H1001" s="292" t="n"/>
      <c r="I1001" s="292" t="n"/>
      <c r="J1001" s="442" t="n"/>
    </row>
    <row r="1002">
      <c r="A1002" s="291" t="n"/>
      <c r="B1002" s="292" t="n"/>
      <c r="C1002" s="292" t="n"/>
      <c r="E1002" s="292" t="n"/>
      <c r="F1002" s="292" t="n"/>
      <c r="G1002" s="292" t="n"/>
      <c r="H1002" s="292" t="n"/>
      <c r="I1002" s="292" t="n"/>
      <c r="J1002" s="442" t="n"/>
    </row>
    <row r="1003">
      <c r="A1003" s="291" t="n"/>
      <c r="B1003" s="292" t="n"/>
      <c r="C1003" s="292" t="n"/>
      <c r="E1003" s="292" t="n"/>
      <c r="F1003" s="292" t="n"/>
      <c r="G1003" s="292" t="n"/>
      <c r="H1003" s="292" t="n"/>
      <c r="I1003" s="292" t="n"/>
      <c r="J1003" s="442" t="n"/>
    </row>
    <row r="1004">
      <c r="A1004" s="291" t="n"/>
      <c r="B1004" s="292" t="n"/>
      <c r="C1004" s="292" t="n"/>
      <c r="E1004" s="292" t="n"/>
      <c r="F1004" s="292" t="n"/>
      <c r="G1004" s="292" t="n"/>
      <c r="H1004" s="292" t="n"/>
      <c r="I1004" s="292" t="n"/>
      <c r="J1004" s="442" t="n"/>
    </row>
    <row r="1005">
      <c r="A1005" s="291" t="n"/>
      <c r="B1005" s="292" t="n"/>
      <c r="C1005" s="292" t="n"/>
      <c r="E1005" s="292" t="n"/>
      <c r="F1005" s="292" t="n"/>
      <c r="G1005" s="292" t="n"/>
      <c r="H1005" s="292" t="n"/>
      <c r="I1005" s="292" t="n"/>
      <c r="J1005" s="442" t="n"/>
    </row>
    <row r="1006">
      <c r="A1006" s="291" t="n"/>
      <c r="B1006" s="292" t="n"/>
      <c r="C1006" s="292" t="n"/>
      <c r="E1006" s="292" t="n"/>
      <c r="F1006" s="292" t="n"/>
      <c r="G1006" s="292" t="n"/>
      <c r="H1006" s="292" t="n"/>
      <c r="I1006" s="292" t="n"/>
      <c r="J1006" s="442" t="n"/>
    </row>
    <row r="1007">
      <c r="A1007" s="291" t="n"/>
      <c r="B1007" s="292" t="n"/>
      <c r="C1007" s="292" t="n"/>
      <c r="E1007" s="292" t="n"/>
      <c r="F1007" s="292" t="n"/>
      <c r="G1007" s="292" t="n"/>
      <c r="H1007" s="292" t="n"/>
      <c r="I1007" s="292" t="n"/>
      <c r="J1007" s="442" t="n"/>
    </row>
    <row r="1008">
      <c r="A1008" s="291" t="n"/>
      <c r="B1008" s="292" t="n"/>
      <c r="C1008" s="292" t="n"/>
      <c r="E1008" s="292" t="n"/>
      <c r="F1008" s="292" t="n"/>
      <c r="G1008" s="292" t="n"/>
      <c r="H1008" s="292" t="n"/>
      <c r="I1008" s="292" t="n"/>
      <c r="J1008" s="442" t="n"/>
    </row>
    <row r="1009">
      <c r="A1009" s="291" t="n"/>
      <c r="B1009" s="292" t="n"/>
      <c r="C1009" s="292" t="n"/>
      <c r="E1009" s="292" t="n"/>
      <c r="F1009" s="292" t="n"/>
      <c r="G1009" s="292" t="n"/>
      <c r="H1009" s="292" t="n"/>
      <c r="I1009" s="292" t="n"/>
      <c r="J1009" s="442" t="n"/>
    </row>
    <row r="1010">
      <c r="A1010" s="291" t="n"/>
      <c r="B1010" s="292" t="n"/>
      <c r="C1010" s="292" t="n"/>
      <c r="E1010" s="292" t="n"/>
      <c r="F1010" s="292" t="n"/>
      <c r="G1010" s="292" t="n"/>
      <c r="H1010" s="292" t="n"/>
      <c r="I1010" s="292" t="n"/>
      <c r="J1010" s="442" t="n"/>
    </row>
    <row r="1011">
      <c r="A1011" s="291" t="n"/>
      <c r="B1011" s="292" t="n"/>
      <c r="C1011" s="292" t="n"/>
      <c r="E1011" s="292" t="n"/>
      <c r="F1011" s="292" t="n"/>
      <c r="G1011" s="292" t="n"/>
      <c r="H1011" s="292" t="n"/>
      <c r="I1011" s="292" t="n"/>
      <c r="J1011" s="442" t="n"/>
    </row>
    <row r="1012">
      <c r="A1012" s="291" t="n"/>
      <c r="B1012" s="292" t="n"/>
      <c r="C1012" s="292" t="n"/>
      <c r="E1012" s="292" t="n"/>
      <c r="F1012" s="292" t="n"/>
      <c r="G1012" s="292" t="n"/>
      <c r="H1012" s="292" t="n"/>
      <c r="I1012" s="292" t="n"/>
      <c r="J1012" s="442" t="n"/>
    </row>
    <row r="1013">
      <c r="A1013" s="291" t="n"/>
      <c r="B1013" s="292" t="n"/>
      <c r="C1013" s="292" t="n"/>
      <c r="E1013" s="292" t="n"/>
      <c r="F1013" s="292" t="n"/>
      <c r="G1013" s="292" t="n"/>
      <c r="H1013" s="292" t="n"/>
      <c r="I1013" s="292" t="n"/>
      <c r="J1013" s="442" t="n"/>
    </row>
    <row r="1014">
      <c r="A1014" s="291" t="n"/>
      <c r="B1014" s="292" t="n"/>
      <c r="C1014" s="292" t="n"/>
      <c r="E1014" s="292" t="n"/>
      <c r="F1014" s="292" t="n"/>
      <c r="G1014" s="292" t="n"/>
      <c r="H1014" s="292" t="n"/>
      <c r="I1014" s="292" t="n"/>
      <c r="J1014" s="442" t="n"/>
    </row>
    <row r="1015">
      <c r="A1015" s="291" t="n"/>
      <c r="B1015" s="292" t="n"/>
      <c r="C1015" s="292" t="n"/>
      <c r="E1015" s="292" t="n"/>
      <c r="F1015" s="292" t="n"/>
      <c r="G1015" s="292" t="n"/>
      <c r="H1015" s="292" t="n"/>
      <c r="I1015" s="292" t="n"/>
      <c r="J1015" s="442" t="n"/>
    </row>
    <row r="1016">
      <c r="A1016" s="291" t="n"/>
      <c r="B1016" s="292" t="n"/>
      <c r="C1016" s="292" t="n"/>
      <c r="E1016" s="292" t="n"/>
      <c r="F1016" s="292" t="n"/>
      <c r="G1016" s="292" t="n"/>
      <c r="H1016" s="292" t="n"/>
      <c r="I1016" s="292" t="n"/>
      <c r="J1016" s="442" t="n"/>
    </row>
    <row r="1017">
      <c r="A1017" s="291" t="n"/>
      <c r="B1017" s="292" t="n"/>
      <c r="C1017" s="292" t="n"/>
      <c r="E1017" s="292" t="n"/>
      <c r="F1017" s="292" t="n"/>
      <c r="G1017" s="292" t="n"/>
      <c r="H1017" s="292" t="n"/>
      <c r="I1017" s="292" t="n"/>
      <c r="J1017" s="442" t="n"/>
    </row>
    <row r="1018">
      <c r="A1018" s="291" t="n"/>
      <c r="B1018" s="292" t="n"/>
      <c r="C1018" s="292" t="n"/>
      <c r="E1018" s="292" t="n"/>
      <c r="F1018" s="292" t="n"/>
      <c r="G1018" s="292" t="n"/>
      <c r="H1018" s="292" t="n"/>
      <c r="I1018" s="292" t="n"/>
      <c r="J1018" s="442" t="n"/>
    </row>
    <row r="1019">
      <c r="A1019" s="291" t="n"/>
      <c r="B1019" s="292" t="n"/>
      <c r="C1019" s="292" t="n"/>
      <c r="E1019" s="292" t="n"/>
      <c r="F1019" s="292" t="n"/>
      <c r="G1019" s="292" t="n"/>
      <c r="H1019" s="292" t="n"/>
      <c r="I1019" s="292" t="n"/>
      <c r="J1019" s="442" t="n"/>
    </row>
    <row r="1020">
      <c r="A1020" s="291" t="n"/>
      <c r="B1020" s="292" t="n"/>
      <c r="C1020" s="292" t="n"/>
      <c r="E1020" s="292" t="n"/>
      <c r="F1020" s="292" t="n"/>
      <c r="G1020" s="292" t="n"/>
      <c r="H1020" s="292" t="n"/>
      <c r="I1020" s="292" t="n"/>
      <c r="J1020" s="442" t="n"/>
    </row>
    <row r="1021">
      <c r="A1021" s="291" t="n"/>
      <c r="B1021" s="292" t="n"/>
      <c r="C1021" s="292" t="n"/>
      <c r="E1021" s="292" t="n"/>
      <c r="F1021" s="292" t="n"/>
      <c r="G1021" s="292" t="n"/>
      <c r="H1021" s="292" t="n"/>
      <c r="I1021" s="292" t="n"/>
      <c r="J1021" s="442" t="n"/>
    </row>
    <row r="1022">
      <c r="A1022" s="291" t="n"/>
      <c r="B1022" s="292" t="n"/>
      <c r="C1022" s="292" t="n"/>
      <c r="E1022" s="292" t="n"/>
      <c r="F1022" s="292" t="n"/>
      <c r="G1022" s="292" t="n"/>
      <c r="H1022" s="292" t="n"/>
      <c r="I1022" s="292" t="n"/>
      <c r="J1022" s="442" t="n"/>
    </row>
    <row r="1023">
      <c r="A1023" s="291" t="n"/>
      <c r="B1023" s="292" t="n"/>
      <c r="C1023" s="292" t="n"/>
      <c r="E1023" s="292" t="n"/>
      <c r="F1023" s="292" t="n"/>
      <c r="G1023" s="292" t="n"/>
      <c r="H1023" s="292" t="n"/>
      <c r="I1023" s="292" t="n"/>
      <c r="J1023" s="442" t="n"/>
    </row>
    <row r="1024">
      <c r="A1024" s="291" t="n"/>
      <c r="B1024" s="292" t="n"/>
      <c r="C1024" s="292" t="n"/>
      <c r="E1024" s="292" t="n"/>
      <c r="F1024" s="292" t="n"/>
      <c r="G1024" s="292" t="n"/>
      <c r="H1024" s="292" t="n"/>
      <c r="I1024" s="292" t="n"/>
      <c r="J1024" s="442" t="n"/>
    </row>
    <row r="1025">
      <c r="A1025" s="291" t="n"/>
      <c r="B1025" s="292" t="n"/>
      <c r="C1025" s="292" t="n"/>
      <c r="E1025" s="292" t="n"/>
      <c r="F1025" s="292" t="n"/>
      <c r="G1025" s="292" t="n"/>
      <c r="H1025" s="292" t="n"/>
      <c r="I1025" s="292" t="n"/>
      <c r="J1025" s="442" t="n"/>
    </row>
    <row r="1026">
      <c r="A1026" s="291" t="n"/>
      <c r="B1026" s="292" t="n"/>
      <c r="C1026" s="292" t="n"/>
      <c r="E1026" s="292" t="n"/>
      <c r="F1026" s="292" t="n"/>
      <c r="G1026" s="292" t="n"/>
      <c r="H1026" s="292" t="n"/>
      <c r="I1026" s="292" t="n"/>
      <c r="J1026" s="442" t="n"/>
    </row>
    <row r="1027">
      <c r="A1027" s="291" t="n"/>
      <c r="B1027" s="292" t="n"/>
      <c r="C1027" s="292" t="n"/>
      <c r="E1027" s="292" t="n"/>
      <c r="F1027" s="292" t="n"/>
      <c r="G1027" s="292" t="n"/>
      <c r="H1027" s="292" t="n"/>
      <c r="I1027" s="292" t="n"/>
      <c r="J1027" s="442" t="n"/>
    </row>
    <row r="1028">
      <c r="A1028" s="291" t="n"/>
      <c r="B1028" s="292" t="n"/>
      <c r="C1028" s="292" t="n"/>
      <c r="E1028" s="292" t="n"/>
      <c r="F1028" s="292" t="n"/>
      <c r="G1028" s="292" t="n"/>
      <c r="H1028" s="292" t="n"/>
      <c r="I1028" s="292" t="n"/>
      <c r="J1028" s="442" t="n"/>
    </row>
    <row r="1029">
      <c r="A1029" s="291" t="n"/>
      <c r="B1029" s="292" t="n"/>
      <c r="C1029" s="292" t="n"/>
      <c r="E1029" s="292" t="n"/>
      <c r="F1029" s="292" t="n"/>
      <c r="G1029" s="292" t="n"/>
      <c r="H1029" s="292" t="n"/>
      <c r="I1029" s="292" t="n"/>
      <c r="J1029" s="442" t="n"/>
    </row>
    <row r="1030">
      <c r="A1030" s="291" t="n"/>
      <c r="B1030" s="292" t="n"/>
      <c r="C1030" s="292" t="n"/>
      <c r="E1030" s="292" t="n"/>
      <c r="F1030" s="292" t="n"/>
      <c r="G1030" s="292" t="n"/>
      <c r="H1030" s="292" t="n"/>
      <c r="I1030" s="292" t="n"/>
      <c r="J1030" s="442" t="n"/>
    </row>
    <row r="1031">
      <c r="A1031" s="291" t="n"/>
      <c r="B1031" s="292" t="n"/>
      <c r="C1031" s="292" t="n"/>
      <c r="E1031" s="292" t="n"/>
      <c r="F1031" s="292" t="n"/>
      <c r="G1031" s="292" t="n"/>
      <c r="H1031" s="292" t="n"/>
      <c r="I1031" s="292" t="n"/>
      <c r="J1031" s="442" t="n"/>
    </row>
    <row r="1032">
      <c r="A1032" s="291" t="n"/>
      <c r="B1032" s="292" t="n"/>
      <c r="C1032" s="292" t="n"/>
      <c r="E1032" s="292" t="n"/>
      <c r="F1032" s="292" t="n"/>
      <c r="G1032" s="292" t="n"/>
      <c r="H1032" s="292" t="n"/>
      <c r="I1032" s="292" t="n"/>
      <c r="J1032" s="442" t="n"/>
    </row>
    <row r="1033">
      <c r="A1033" s="291" t="n"/>
      <c r="B1033" s="292" t="n"/>
      <c r="C1033" s="292" t="n"/>
      <c r="E1033" s="292" t="n"/>
      <c r="F1033" s="292" t="n"/>
      <c r="G1033" s="292" t="n"/>
      <c r="H1033" s="292" t="n"/>
      <c r="I1033" s="292" t="n"/>
      <c r="J1033" s="442" t="n"/>
    </row>
    <row r="1034">
      <c r="A1034" s="291" t="n"/>
      <c r="B1034" s="292" t="n"/>
      <c r="C1034" s="292" t="n"/>
      <c r="E1034" s="292" t="n"/>
      <c r="F1034" s="292" t="n"/>
      <c r="G1034" s="292" t="n"/>
      <c r="H1034" s="292" t="n"/>
      <c r="I1034" s="292" t="n"/>
      <c r="J1034" s="442" t="n"/>
    </row>
    <row r="1035">
      <c r="A1035" s="291" t="n"/>
      <c r="B1035" s="292" t="n"/>
      <c r="C1035" s="292" t="n"/>
      <c r="E1035" s="292" t="n"/>
      <c r="F1035" s="292" t="n"/>
      <c r="G1035" s="292" t="n"/>
      <c r="H1035" s="292" t="n"/>
      <c r="I1035" s="292" t="n"/>
      <c r="J1035" s="442" t="n"/>
    </row>
    <row r="1036">
      <c r="A1036" s="291" t="n"/>
      <c r="B1036" s="292" t="n"/>
      <c r="C1036" s="292" t="n"/>
      <c r="E1036" s="292" t="n"/>
      <c r="F1036" s="292" t="n"/>
      <c r="G1036" s="292" t="n"/>
      <c r="H1036" s="292" t="n"/>
      <c r="I1036" s="292" t="n"/>
      <c r="J1036" s="442" t="n"/>
    </row>
    <row r="1037">
      <c r="A1037" s="291" t="n"/>
      <c r="B1037" s="292" t="n"/>
      <c r="C1037" s="292" t="n"/>
      <c r="E1037" s="292" t="n"/>
      <c r="F1037" s="292" t="n"/>
      <c r="G1037" s="292" t="n"/>
      <c r="H1037" s="292" t="n"/>
      <c r="I1037" s="292" t="n"/>
      <c r="J1037" s="442" t="n"/>
    </row>
    <row r="1038">
      <c r="A1038" s="291" t="n"/>
      <c r="B1038" s="292" t="n"/>
      <c r="C1038" s="292" t="n"/>
      <c r="E1038" s="292" t="n"/>
      <c r="F1038" s="292" t="n"/>
      <c r="G1038" s="292" t="n"/>
      <c r="H1038" s="292" t="n"/>
      <c r="I1038" s="292" t="n"/>
      <c r="J1038" s="442" t="n"/>
    </row>
    <row r="1039">
      <c r="A1039" s="291" t="n"/>
      <c r="B1039" s="292" t="n"/>
      <c r="C1039" s="292" t="n"/>
      <c r="E1039" s="292" t="n"/>
      <c r="F1039" s="292" t="n"/>
      <c r="G1039" s="292" t="n"/>
      <c r="H1039" s="292" t="n"/>
      <c r="I1039" s="292" t="n"/>
      <c r="J1039" s="442" t="n"/>
    </row>
    <row r="1040">
      <c r="A1040" s="291" t="n"/>
      <c r="B1040" s="292" t="n"/>
      <c r="C1040" s="292" t="n"/>
      <c r="E1040" s="292" t="n"/>
      <c r="F1040" s="292" t="n"/>
      <c r="G1040" s="292" t="n"/>
      <c r="H1040" s="292" t="n"/>
      <c r="I1040" s="292" t="n"/>
      <c r="J1040" s="442" t="n"/>
    </row>
    <row r="1041">
      <c r="A1041" s="291" t="n"/>
      <c r="B1041" s="292" t="n"/>
      <c r="C1041" s="292" t="n"/>
      <c r="E1041" s="292" t="n"/>
      <c r="F1041" s="292" t="n"/>
      <c r="G1041" s="292" t="n"/>
      <c r="H1041" s="292" t="n"/>
      <c r="I1041" s="292" t="n"/>
      <c r="J1041" s="442" t="n"/>
    </row>
    <row r="1042">
      <c r="A1042" s="291" t="n"/>
      <c r="B1042" s="292" t="n"/>
      <c r="C1042" s="292" t="n"/>
      <c r="E1042" s="292" t="n"/>
      <c r="F1042" s="292" t="n"/>
      <c r="G1042" s="292" t="n"/>
      <c r="H1042" s="292" t="n"/>
      <c r="I1042" s="292" t="n"/>
      <c r="J1042" s="442" t="n"/>
    </row>
    <row r="1043">
      <c r="A1043" s="291" t="n"/>
      <c r="B1043" s="292" t="n"/>
      <c r="C1043" s="292" t="n"/>
      <c r="E1043" s="292" t="n"/>
      <c r="F1043" s="292" t="n"/>
      <c r="G1043" s="292" t="n"/>
      <c r="H1043" s="292" t="n"/>
      <c r="I1043" s="292" t="n"/>
      <c r="J1043" s="442" t="n"/>
    </row>
    <row r="1044">
      <c r="A1044" s="291" t="n"/>
      <c r="B1044" s="292" t="n"/>
      <c r="C1044" s="292" t="n"/>
      <c r="E1044" s="292" t="n"/>
      <c r="F1044" s="292" t="n"/>
      <c r="G1044" s="292" t="n"/>
      <c r="H1044" s="292" t="n"/>
      <c r="I1044" s="292" t="n"/>
      <c r="J1044" s="442" t="n"/>
    </row>
    <row r="1045">
      <c r="A1045" s="291" t="n"/>
      <c r="B1045" s="292" t="n"/>
      <c r="C1045" s="292" t="n"/>
      <c r="E1045" s="292" t="n"/>
      <c r="F1045" s="292" t="n"/>
      <c r="G1045" s="292" t="n"/>
      <c r="H1045" s="292" t="n"/>
      <c r="I1045" s="292" t="n"/>
      <c r="J1045" s="442" t="n"/>
    </row>
    <row r="1046">
      <c r="A1046" s="291" t="n"/>
      <c r="B1046" s="292" t="n"/>
      <c r="C1046" s="292" t="n"/>
      <c r="E1046" s="292" t="n"/>
      <c r="F1046" s="292" t="n"/>
      <c r="G1046" s="292" t="n"/>
      <c r="H1046" s="292" t="n"/>
      <c r="I1046" s="292" t="n"/>
      <c r="J1046" s="442" t="n"/>
    </row>
    <row r="1047">
      <c r="A1047" s="291" t="n"/>
      <c r="B1047" s="292" t="n"/>
      <c r="C1047" s="292" t="n"/>
      <c r="E1047" s="292" t="n"/>
      <c r="F1047" s="292" t="n"/>
      <c r="G1047" s="292" t="n"/>
      <c r="H1047" s="292" t="n"/>
      <c r="I1047" s="292" t="n"/>
      <c r="J1047" s="442" t="n"/>
    </row>
    <row r="1048">
      <c r="A1048" s="291" t="n"/>
      <c r="B1048" s="292" t="n"/>
      <c r="C1048" s="292" t="n"/>
      <c r="E1048" s="292" t="n"/>
      <c r="F1048" s="292" t="n"/>
      <c r="G1048" s="292" t="n"/>
      <c r="H1048" s="292" t="n"/>
      <c r="I1048" s="292" t="n"/>
      <c r="J1048" s="442" t="n"/>
    </row>
    <row r="1049">
      <c r="A1049" s="291" t="n"/>
      <c r="B1049" s="292" t="n"/>
      <c r="C1049" s="292" t="n"/>
      <c r="E1049" s="292" t="n"/>
      <c r="F1049" s="292" t="n"/>
      <c r="G1049" s="292" t="n"/>
      <c r="H1049" s="292" t="n"/>
      <c r="I1049" s="292" t="n"/>
      <c r="J1049" s="442" t="n"/>
    </row>
    <row r="1050">
      <c r="A1050" s="291" t="n"/>
      <c r="B1050" s="292" t="n"/>
      <c r="C1050" s="292" t="n"/>
      <c r="E1050" s="292" t="n"/>
      <c r="F1050" s="292" t="n"/>
      <c r="G1050" s="292" t="n"/>
      <c r="H1050" s="292" t="n"/>
      <c r="I1050" s="292" t="n"/>
      <c r="J1050" s="442" t="n"/>
    </row>
    <row r="1051">
      <c r="A1051" s="291" t="n"/>
      <c r="B1051" s="292" t="n"/>
      <c r="C1051" s="292" t="n"/>
      <c r="E1051" s="292" t="n"/>
      <c r="F1051" s="292" t="n"/>
      <c r="G1051" s="292" t="n"/>
      <c r="H1051" s="292" t="n"/>
      <c r="I1051" s="292" t="n"/>
      <c r="J1051" s="442" t="n"/>
    </row>
    <row r="1052">
      <c r="A1052" s="291" t="n"/>
      <c r="B1052" s="292" t="n"/>
      <c r="C1052" s="292" t="n"/>
      <c r="E1052" s="292" t="n"/>
      <c r="F1052" s="292" t="n"/>
      <c r="G1052" s="292" t="n"/>
      <c r="H1052" s="292" t="n"/>
      <c r="I1052" s="292" t="n"/>
      <c r="J1052" s="442" t="n"/>
    </row>
    <row r="1053">
      <c r="A1053" s="291" t="n"/>
      <c r="B1053" s="292" t="n"/>
      <c r="C1053" s="292" t="n"/>
      <c r="E1053" s="292" t="n"/>
      <c r="F1053" s="292" t="n"/>
      <c r="G1053" s="292" t="n"/>
      <c r="H1053" s="292" t="n"/>
      <c r="I1053" s="292" t="n"/>
      <c r="J1053" s="442" t="n"/>
    </row>
    <row r="1054">
      <c r="A1054" s="291" t="n"/>
      <c r="B1054" s="292" t="n"/>
      <c r="C1054" s="292" t="n"/>
      <c r="E1054" s="292" t="n"/>
      <c r="F1054" s="292" t="n"/>
      <c r="G1054" s="292" t="n"/>
      <c r="H1054" s="292" t="n"/>
      <c r="I1054" s="292" t="n"/>
      <c r="J1054" s="442" t="n"/>
    </row>
    <row r="1055">
      <c r="A1055" s="291" t="n"/>
      <c r="B1055" s="292" t="n"/>
      <c r="C1055" s="292" t="n"/>
      <c r="E1055" s="292" t="n"/>
      <c r="F1055" s="292" t="n"/>
      <c r="G1055" s="292" t="n"/>
      <c r="H1055" s="292" t="n"/>
      <c r="I1055" s="292" t="n"/>
      <c r="J1055" s="442" t="n"/>
    </row>
    <row r="1056">
      <c r="A1056" s="291" t="n"/>
      <c r="B1056" s="292" t="n"/>
      <c r="C1056" s="292" t="n"/>
      <c r="E1056" s="292" t="n"/>
      <c r="F1056" s="292" t="n"/>
      <c r="G1056" s="292" t="n"/>
      <c r="H1056" s="292" t="n"/>
      <c r="I1056" s="292" t="n"/>
      <c r="J1056" s="442" t="n"/>
    </row>
    <row r="1057">
      <c r="A1057" s="291" t="n"/>
      <c r="B1057" s="292" t="n"/>
      <c r="C1057" s="292" t="n"/>
      <c r="E1057" s="292" t="n"/>
      <c r="F1057" s="292" t="n"/>
      <c r="G1057" s="292" t="n"/>
      <c r="H1057" s="292" t="n"/>
      <c r="I1057" s="292" t="n"/>
      <c r="J1057" s="442" t="n"/>
    </row>
    <row r="1058">
      <c r="A1058" s="291" t="n"/>
      <c r="B1058" s="292" t="n"/>
      <c r="C1058" s="292" t="n"/>
      <c r="E1058" s="292" t="n"/>
      <c r="F1058" s="292" t="n"/>
      <c r="G1058" s="292" t="n"/>
      <c r="H1058" s="292" t="n"/>
      <c r="I1058" s="292" t="n"/>
      <c r="J1058" s="442" t="n"/>
    </row>
    <row r="1059">
      <c r="A1059" s="291" t="n"/>
      <c r="B1059" s="292" t="n"/>
      <c r="C1059" s="292" t="n"/>
      <c r="E1059" s="292" t="n"/>
      <c r="F1059" s="292" t="n"/>
      <c r="G1059" s="292" t="n"/>
      <c r="H1059" s="292" t="n"/>
      <c r="I1059" s="292" t="n"/>
      <c r="J1059" s="442" t="n"/>
    </row>
    <row r="1060">
      <c r="A1060" s="291" t="n"/>
      <c r="B1060" s="292" t="n"/>
      <c r="C1060" s="292" t="n"/>
      <c r="E1060" s="292" t="n"/>
      <c r="F1060" s="292" t="n"/>
      <c r="G1060" s="292" t="n"/>
      <c r="H1060" s="292" t="n"/>
      <c r="I1060" s="292" t="n"/>
      <c r="J1060" s="442" t="n"/>
    </row>
    <row r="1061">
      <c r="A1061" s="291" t="n"/>
      <c r="B1061" s="292" t="n"/>
      <c r="C1061" s="292" t="n"/>
      <c r="E1061" s="292" t="n"/>
      <c r="F1061" s="292" t="n"/>
      <c r="G1061" s="292" t="n"/>
      <c r="H1061" s="292" t="n"/>
      <c r="I1061" s="292" t="n"/>
      <c r="J1061" s="442" t="n"/>
    </row>
    <row r="1062">
      <c r="A1062" s="291" t="n"/>
      <c r="B1062" s="292" t="n"/>
      <c r="C1062" s="292" t="n"/>
      <c r="E1062" s="292" t="n"/>
      <c r="F1062" s="292" t="n"/>
      <c r="G1062" s="292" t="n"/>
      <c r="H1062" s="292" t="n"/>
      <c r="I1062" s="292" t="n"/>
      <c r="J1062" s="442" t="n"/>
    </row>
    <row r="1063">
      <c r="A1063" s="291" t="n"/>
      <c r="B1063" s="292" t="n"/>
      <c r="C1063" s="292" t="n"/>
      <c r="E1063" s="292" t="n"/>
      <c r="F1063" s="292" t="n"/>
      <c r="G1063" s="292" t="n"/>
      <c r="H1063" s="292" t="n"/>
      <c r="I1063" s="292" t="n"/>
      <c r="J1063" s="442" t="n"/>
    </row>
    <row r="1064">
      <c r="A1064" s="291" t="n"/>
      <c r="B1064" s="292" t="n"/>
      <c r="C1064" s="292" t="n"/>
      <c r="E1064" s="292" t="n"/>
      <c r="F1064" s="292" t="n"/>
      <c r="G1064" s="292" t="n"/>
      <c r="H1064" s="292" t="n"/>
      <c r="I1064" s="292" t="n"/>
      <c r="J1064" s="442" t="n"/>
    </row>
    <row r="1065">
      <c r="A1065" s="291" t="n"/>
      <c r="B1065" s="292" t="n"/>
      <c r="C1065" s="292" t="n"/>
      <c r="E1065" s="292" t="n"/>
      <c r="F1065" s="292" t="n"/>
      <c r="G1065" s="292" t="n"/>
      <c r="H1065" s="292" t="n"/>
      <c r="I1065" s="292" t="n"/>
      <c r="J1065" s="442" t="n"/>
    </row>
    <row r="1066">
      <c r="A1066" s="291" t="n"/>
      <c r="B1066" s="292" t="n"/>
      <c r="C1066" s="292" t="n"/>
      <c r="E1066" s="292" t="n"/>
      <c r="F1066" s="292" t="n"/>
      <c r="G1066" s="292" t="n"/>
      <c r="H1066" s="292" t="n"/>
      <c r="I1066" s="292" t="n"/>
      <c r="J1066" s="442" t="n"/>
    </row>
    <row r="1067">
      <c r="A1067" s="291" t="n"/>
      <c r="B1067" s="292" t="n"/>
      <c r="C1067" s="292" t="n"/>
      <c r="E1067" s="292" t="n"/>
      <c r="F1067" s="292" t="n"/>
      <c r="G1067" s="292" t="n"/>
      <c r="H1067" s="292" t="n"/>
      <c r="I1067" s="292" t="n"/>
      <c r="J1067" s="442" t="n"/>
    </row>
    <row r="1068">
      <c r="A1068" s="291" t="n"/>
      <c r="B1068" s="292" t="n"/>
      <c r="C1068" s="292" t="n"/>
      <c r="E1068" s="292" t="n"/>
      <c r="F1068" s="292" t="n"/>
      <c r="G1068" s="292" t="n"/>
      <c r="H1068" s="292" t="n"/>
      <c r="I1068" s="292" t="n"/>
      <c r="J1068" s="442" t="n"/>
    </row>
    <row r="1069">
      <c r="A1069" s="291" t="n"/>
      <c r="B1069" s="292" t="n"/>
      <c r="C1069" s="292" t="n"/>
      <c r="E1069" s="292" t="n"/>
      <c r="F1069" s="292" t="n"/>
      <c r="G1069" s="292" t="n"/>
      <c r="H1069" s="292" t="n"/>
      <c r="I1069" s="292" t="n"/>
      <c r="J1069" s="442" t="n"/>
    </row>
    <row r="1070">
      <c r="A1070" s="291" t="n"/>
      <c r="B1070" s="292" t="n"/>
      <c r="C1070" s="292" t="n"/>
      <c r="E1070" s="292" t="n"/>
      <c r="F1070" s="292" t="n"/>
      <c r="G1070" s="292" t="n"/>
      <c r="H1070" s="292" t="n"/>
      <c r="I1070" s="292" t="n"/>
      <c r="J1070" s="442" t="n"/>
    </row>
    <row r="1071">
      <c r="A1071" s="291" t="n"/>
      <c r="B1071" s="292" t="n"/>
      <c r="C1071" s="292" t="n"/>
      <c r="E1071" s="292" t="n"/>
      <c r="F1071" s="292" t="n"/>
      <c r="G1071" s="292" t="n"/>
      <c r="H1071" s="292" t="n"/>
      <c r="I1071" s="292" t="n"/>
      <c r="J1071" s="442" t="n"/>
    </row>
    <row r="1072">
      <c r="A1072" s="291" t="n"/>
      <c r="B1072" s="292" t="n"/>
      <c r="C1072" s="292" t="n"/>
      <c r="E1072" s="292" t="n"/>
      <c r="F1072" s="292" t="n"/>
      <c r="G1072" s="292" t="n"/>
      <c r="H1072" s="292" t="n"/>
      <c r="I1072" s="292" t="n"/>
      <c r="J1072" s="442" t="n"/>
    </row>
    <row r="1073">
      <c r="A1073" s="291" t="n"/>
      <c r="B1073" s="292" t="n"/>
      <c r="C1073" s="292" t="n"/>
      <c r="E1073" s="292" t="n"/>
      <c r="F1073" s="292" t="n"/>
      <c r="G1073" s="292" t="n"/>
      <c r="H1073" s="292" t="n"/>
      <c r="I1073" s="292" t="n"/>
      <c r="J1073" s="442" t="n"/>
    </row>
    <row r="1074">
      <c r="A1074" s="291" t="n"/>
      <c r="B1074" s="292" t="n"/>
      <c r="C1074" s="292" t="n"/>
      <c r="E1074" s="292" t="n"/>
      <c r="F1074" s="292" t="n"/>
      <c r="G1074" s="292" t="n"/>
      <c r="H1074" s="292" t="n"/>
      <c r="I1074" s="292" t="n"/>
      <c r="J1074" s="442" t="n"/>
    </row>
    <row r="1075">
      <c r="A1075" s="291" t="n"/>
      <c r="B1075" s="292" t="n"/>
      <c r="C1075" s="292" t="n"/>
      <c r="E1075" s="292" t="n"/>
      <c r="F1075" s="292" t="n"/>
      <c r="G1075" s="292" t="n"/>
      <c r="H1075" s="292" t="n"/>
      <c r="I1075" s="292" t="n"/>
      <c r="J1075" s="442" t="n"/>
    </row>
    <row r="1076">
      <c r="A1076" s="291" t="n"/>
      <c r="B1076" s="292" t="n"/>
      <c r="C1076" s="292" t="n"/>
      <c r="E1076" s="292" t="n"/>
      <c r="F1076" s="292" t="n"/>
      <c r="G1076" s="292" t="n"/>
      <c r="H1076" s="292" t="n"/>
      <c r="I1076" s="292" t="n"/>
      <c r="J1076" s="442" t="n"/>
    </row>
    <row r="1077">
      <c r="A1077" s="291" t="n"/>
      <c r="B1077" s="292" t="n"/>
      <c r="C1077" s="292" t="n"/>
      <c r="E1077" s="292" t="n"/>
      <c r="F1077" s="292" t="n"/>
      <c r="G1077" s="292" t="n"/>
      <c r="H1077" s="292" t="n"/>
      <c r="I1077" s="292" t="n"/>
      <c r="J1077" s="442" t="n"/>
    </row>
    <row r="1078">
      <c r="A1078" s="291" t="n"/>
      <c r="B1078" s="292" t="n"/>
      <c r="C1078" s="292" t="n"/>
      <c r="E1078" s="292" t="n"/>
      <c r="F1078" s="292" t="n"/>
      <c r="G1078" s="292" t="n"/>
      <c r="H1078" s="292" t="n"/>
      <c r="I1078" s="292" t="n"/>
      <c r="J1078" s="442" t="n"/>
    </row>
    <row r="1079">
      <c r="A1079" s="291" t="n"/>
      <c r="B1079" s="292" t="n"/>
      <c r="C1079" s="292" t="n"/>
      <c r="E1079" s="292" t="n"/>
      <c r="F1079" s="292" t="n"/>
      <c r="G1079" s="292" t="n"/>
      <c r="H1079" s="292" t="n"/>
      <c r="I1079" s="292" t="n"/>
      <c r="J1079" s="442" t="n"/>
    </row>
    <row r="1080">
      <c r="A1080" s="291" t="n"/>
      <c r="B1080" s="292" t="n"/>
      <c r="C1080" s="292" t="n"/>
      <c r="E1080" s="292" t="n"/>
      <c r="F1080" s="292" t="n"/>
      <c r="G1080" s="292" t="n"/>
      <c r="H1080" s="292" t="n"/>
      <c r="I1080" s="292" t="n"/>
      <c r="J1080" s="442" t="n"/>
    </row>
    <row r="1081">
      <c r="A1081" s="291" t="n"/>
      <c r="B1081" s="292" t="n"/>
      <c r="C1081" s="292" t="n"/>
      <c r="E1081" s="292" t="n"/>
      <c r="F1081" s="292" t="n"/>
      <c r="G1081" s="292" t="n"/>
      <c r="H1081" s="292" t="n"/>
      <c r="I1081" s="292" t="n"/>
      <c r="J1081" s="442" t="n"/>
    </row>
    <row r="1082">
      <c r="A1082" s="291" t="n"/>
      <c r="B1082" s="292" t="n"/>
      <c r="C1082" s="292" t="n"/>
      <c r="E1082" s="292" t="n"/>
      <c r="F1082" s="292" t="n"/>
      <c r="G1082" s="292" t="n"/>
      <c r="H1082" s="292" t="n"/>
      <c r="I1082" s="292" t="n"/>
      <c r="J1082" s="442" t="n"/>
    </row>
    <row r="1083">
      <c r="A1083" s="291" t="n"/>
      <c r="B1083" s="292" t="n"/>
      <c r="C1083" s="292" t="n"/>
      <c r="E1083" s="292" t="n"/>
      <c r="F1083" s="292" t="n"/>
      <c r="G1083" s="292" t="n"/>
      <c r="H1083" s="292" t="n"/>
      <c r="I1083" s="292" t="n"/>
      <c r="J1083" s="442" t="n"/>
    </row>
    <row r="1084">
      <c r="A1084" s="291" t="n"/>
      <c r="B1084" s="292" t="n"/>
      <c r="C1084" s="292" t="n"/>
      <c r="E1084" s="292" t="n"/>
      <c r="F1084" s="292" t="n"/>
      <c r="G1084" s="292" t="n"/>
      <c r="H1084" s="292" t="n"/>
      <c r="I1084" s="292" t="n"/>
      <c r="J1084" s="442" t="n"/>
    </row>
    <row r="1085">
      <c r="A1085" s="291" t="n"/>
      <c r="B1085" s="292" t="n"/>
      <c r="C1085" s="292" t="n"/>
      <c r="E1085" s="292" t="n"/>
      <c r="F1085" s="292" t="n"/>
      <c r="G1085" s="292" t="n"/>
      <c r="H1085" s="292" t="n"/>
      <c r="I1085" s="292" t="n"/>
      <c r="J1085" s="442" t="n"/>
    </row>
    <row r="1086">
      <c r="A1086" s="291" t="n"/>
      <c r="B1086" s="292" t="n"/>
      <c r="C1086" s="292" t="n"/>
      <c r="E1086" s="292" t="n"/>
      <c r="F1086" s="292" t="n"/>
      <c r="G1086" s="292" t="n"/>
      <c r="H1086" s="292" t="n"/>
      <c r="I1086" s="292" t="n"/>
      <c r="J1086" s="442" t="n"/>
    </row>
    <row r="1087">
      <c r="A1087" s="291" t="n"/>
      <c r="B1087" s="292" t="n"/>
      <c r="C1087" s="292" t="n"/>
      <c r="E1087" s="292" t="n"/>
      <c r="F1087" s="292" t="n"/>
      <c r="G1087" s="292" t="n"/>
      <c r="H1087" s="292" t="n"/>
      <c r="I1087" s="292" t="n"/>
      <c r="J1087" s="442" t="n"/>
    </row>
    <row r="1088">
      <c r="A1088" s="291" t="n"/>
      <c r="B1088" s="292" t="n"/>
      <c r="C1088" s="292" t="n"/>
      <c r="E1088" s="292" t="n"/>
      <c r="F1088" s="292" t="n"/>
      <c r="G1088" s="292" t="n"/>
      <c r="H1088" s="292" t="n"/>
      <c r="I1088" s="292" t="n"/>
      <c r="J1088" s="442" t="n"/>
    </row>
    <row r="1089">
      <c r="A1089" s="291" t="n"/>
      <c r="B1089" s="292" t="n"/>
      <c r="C1089" s="292" t="n"/>
      <c r="E1089" s="292" t="n"/>
      <c r="F1089" s="292" t="n"/>
      <c r="G1089" s="292" t="n"/>
      <c r="H1089" s="292" t="n"/>
      <c r="I1089" s="292" t="n"/>
      <c r="J1089" s="442" t="n"/>
    </row>
    <row r="1090">
      <c r="A1090" s="291" t="n"/>
      <c r="B1090" s="292" t="n"/>
      <c r="C1090" s="292" t="n"/>
      <c r="E1090" s="292" t="n"/>
      <c r="F1090" s="292" t="n"/>
      <c r="G1090" s="292" t="n"/>
      <c r="H1090" s="292" t="n"/>
      <c r="I1090" s="292" t="n"/>
      <c r="J1090" s="442" t="n"/>
    </row>
    <row r="1091">
      <c r="A1091" s="291" t="n"/>
      <c r="B1091" s="292" t="n"/>
      <c r="C1091" s="292" t="n"/>
      <c r="E1091" s="292" t="n"/>
      <c r="F1091" s="292" t="n"/>
      <c r="G1091" s="292" t="n"/>
      <c r="H1091" s="292" t="n"/>
      <c r="I1091" s="292" t="n"/>
      <c r="J1091" s="442" t="n"/>
    </row>
    <row r="1092">
      <c r="A1092" s="291" t="n"/>
      <c r="B1092" s="292" t="n"/>
      <c r="C1092" s="292" t="n"/>
      <c r="E1092" s="292" t="n"/>
      <c r="F1092" s="292" t="n"/>
      <c r="G1092" s="292" t="n"/>
      <c r="H1092" s="292" t="n"/>
      <c r="I1092" s="292" t="n"/>
      <c r="J1092" s="442" t="n"/>
    </row>
    <row r="1093">
      <c r="A1093" s="291" t="n"/>
      <c r="B1093" s="292" t="n"/>
      <c r="C1093" s="292" t="n"/>
      <c r="E1093" s="292" t="n"/>
      <c r="F1093" s="292" t="n"/>
      <c r="G1093" s="292" t="n"/>
      <c r="H1093" s="292" t="n"/>
      <c r="I1093" s="292" t="n"/>
      <c r="J1093" s="442" t="n"/>
    </row>
    <row r="1094">
      <c r="A1094" s="291" t="n"/>
      <c r="B1094" s="292" t="n"/>
      <c r="C1094" s="292" t="n"/>
      <c r="E1094" s="292" t="n"/>
      <c r="F1094" s="292" t="n"/>
      <c r="G1094" s="292" t="n"/>
      <c r="H1094" s="292" t="n"/>
      <c r="I1094" s="292" t="n"/>
      <c r="J1094" s="442" t="n"/>
    </row>
    <row r="1095">
      <c r="A1095" s="291" t="n"/>
      <c r="B1095" s="292" t="n"/>
      <c r="C1095" s="292" t="n"/>
      <c r="E1095" s="292" t="n"/>
      <c r="F1095" s="292" t="n"/>
      <c r="G1095" s="292" t="n"/>
      <c r="H1095" s="292" t="n"/>
      <c r="I1095" s="292" t="n"/>
      <c r="J1095" s="442" t="n"/>
    </row>
    <row r="1096">
      <c r="A1096" s="291" t="n"/>
      <c r="B1096" s="292" t="n"/>
      <c r="C1096" s="292" t="n"/>
      <c r="E1096" s="292" t="n"/>
      <c r="F1096" s="292" t="n"/>
      <c r="G1096" s="292" t="n"/>
      <c r="H1096" s="292" t="n"/>
      <c r="I1096" s="292" t="n"/>
      <c r="J1096" s="442" t="n"/>
    </row>
    <row r="1097">
      <c r="A1097" s="291" t="n"/>
      <c r="B1097" s="292" t="n"/>
      <c r="C1097" s="292" t="n"/>
      <c r="E1097" s="292" t="n"/>
      <c r="F1097" s="292" t="n"/>
      <c r="G1097" s="292" t="n"/>
      <c r="H1097" s="292" t="n"/>
      <c r="I1097" s="292" t="n"/>
      <c r="J1097" s="442" t="n"/>
    </row>
    <row r="1098">
      <c r="A1098" s="291" t="n"/>
      <c r="B1098" s="292" t="n"/>
      <c r="C1098" s="292" t="n"/>
      <c r="E1098" s="292" t="n"/>
      <c r="F1098" s="292" t="n"/>
      <c r="G1098" s="292" t="n"/>
      <c r="H1098" s="292" t="n"/>
      <c r="I1098" s="292" t="n"/>
      <c r="J1098" s="442" t="n"/>
    </row>
    <row r="1099">
      <c r="A1099" s="291" t="n"/>
      <c r="B1099" s="292" t="n"/>
      <c r="C1099" s="292" t="n"/>
      <c r="E1099" s="292" t="n"/>
      <c r="F1099" s="292" t="n"/>
      <c r="G1099" s="292" t="n"/>
      <c r="H1099" s="292" t="n"/>
      <c r="I1099" s="292" t="n"/>
      <c r="J1099" s="442" t="n"/>
    </row>
    <row r="1100">
      <c r="A1100" s="291" t="n"/>
      <c r="B1100" s="292" t="n"/>
      <c r="C1100" s="292" t="n"/>
      <c r="E1100" s="292" t="n"/>
      <c r="F1100" s="292" t="n"/>
      <c r="G1100" s="292" t="n"/>
      <c r="H1100" s="292" t="n"/>
      <c r="I1100" s="292" t="n"/>
      <c r="J1100" s="442" t="n"/>
    </row>
    <row r="1101">
      <c r="A1101" s="291" t="n"/>
      <c r="B1101" s="292" t="n"/>
      <c r="C1101" s="292" t="n"/>
      <c r="E1101" s="292" t="n"/>
      <c r="F1101" s="292" t="n"/>
      <c r="G1101" s="292" t="n"/>
      <c r="H1101" s="292" t="n"/>
      <c r="I1101" s="292" t="n"/>
      <c r="J1101" s="442" t="n"/>
    </row>
    <row r="1102">
      <c r="A1102" s="291" t="n"/>
      <c r="B1102" s="292" t="n"/>
      <c r="C1102" s="292" t="n"/>
      <c r="E1102" s="292" t="n"/>
      <c r="F1102" s="292" t="n"/>
      <c r="G1102" s="292" t="n"/>
      <c r="H1102" s="292" t="n"/>
      <c r="I1102" s="292" t="n"/>
      <c r="J1102" s="442" t="n"/>
    </row>
    <row r="1103">
      <c r="A1103" s="291" t="n"/>
      <c r="B1103" s="292" t="n"/>
      <c r="C1103" s="292" t="n"/>
      <c r="E1103" s="292" t="n"/>
      <c r="F1103" s="292" t="n"/>
      <c r="G1103" s="292" t="n"/>
      <c r="H1103" s="292" t="n"/>
      <c r="I1103" s="292" t="n"/>
      <c r="J1103" s="442" t="n"/>
    </row>
    <row r="1104">
      <c r="A1104" s="291" t="n"/>
      <c r="B1104" s="292" t="n"/>
      <c r="C1104" s="292" t="n"/>
      <c r="E1104" s="292" t="n"/>
      <c r="F1104" s="292" t="n"/>
      <c r="G1104" s="292" t="n"/>
      <c r="H1104" s="292" t="n"/>
      <c r="I1104" s="292" t="n"/>
      <c r="J1104" s="442" t="n"/>
    </row>
    <row r="1105">
      <c r="A1105" s="291" t="n"/>
      <c r="B1105" s="292" t="n"/>
      <c r="C1105" s="292" t="n"/>
      <c r="E1105" s="292" t="n"/>
      <c r="F1105" s="292" t="n"/>
      <c r="G1105" s="292" t="n"/>
      <c r="H1105" s="292" t="n"/>
      <c r="I1105" s="292" t="n"/>
      <c r="J1105" s="442" t="n"/>
    </row>
    <row r="1106">
      <c r="A1106" s="291" t="n"/>
      <c r="B1106" s="292" t="n"/>
      <c r="C1106" s="292" t="n"/>
      <c r="E1106" s="292" t="n"/>
      <c r="F1106" s="292" t="n"/>
      <c r="G1106" s="292" t="n"/>
      <c r="H1106" s="292" t="n"/>
      <c r="I1106" s="292" t="n"/>
      <c r="J1106" s="442" t="n"/>
    </row>
    <row r="1107">
      <c r="A1107" s="291" t="n"/>
      <c r="B1107" s="292" t="n"/>
      <c r="C1107" s="292" t="n"/>
      <c r="E1107" s="292" t="n"/>
      <c r="F1107" s="292" t="n"/>
      <c r="G1107" s="292" t="n"/>
      <c r="H1107" s="292" t="n"/>
      <c r="I1107" s="292" t="n"/>
      <c r="J1107" s="442" t="n"/>
    </row>
    <row r="1108">
      <c r="A1108" s="291" t="n"/>
      <c r="B1108" s="292" t="n"/>
      <c r="C1108" s="292" t="n"/>
      <c r="E1108" s="292" t="n"/>
      <c r="F1108" s="292" t="n"/>
      <c r="G1108" s="292" t="n"/>
      <c r="H1108" s="292" t="n"/>
      <c r="I1108" s="292" t="n"/>
      <c r="J1108" s="442" t="n"/>
    </row>
    <row r="1109">
      <c r="A1109" s="291" t="n"/>
      <c r="B1109" s="292" t="n"/>
      <c r="C1109" s="292" t="n"/>
      <c r="E1109" s="292" t="n"/>
      <c r="F1109" s="292" t="n"/>
      <c r="G1109" s="292" t="n"/>
      <c r="H1109" s="292" t="n"/>
      <c r="I1109" s="292" t="n"/>
      <c r="J1109" s="442" t="n"/>
    </row>
    <row r="1110">
      <c r="A1110" s="291" t="n"/>
      <c r="B1110" s="292" t="n"/>
      <c r="C1110" s="292" t="n"/>
      <c r="E1110" s="292" t="n"/>
      <c r="F1110" s="292" t="n"/>
      <c r="G1110" s="292" t="n"/>
      <c r="H1110" s="292" t="n"/>
      <c r="I1110" s="292" t="n"/>
      <c r="J1110" s="442" t="n"/>
    </row>
    <row r="1111">
      <c r="A1111" s="291" t="n"/>
      <c r="B1111" s="292" t="n"/>
      <c r="C1111" s="292" t="n"/>
      <c r="E1111" s="292" t="n"/>
      <c r="F1111" s="292" t="n"/>
      <c r="G1111" s="292" t="n"/>
      <c r="H1111" s="292" t="n"/>
      <c r="I1111" s="292" t="n"/>
      <c r="J1111" s="442" t="n"/>
    </row>
    <row r="1112">
      <c r="A1112" s="291" t="n"/>
      <c r="B1112" s="292" t="n"/>
      <c r="C1112" s="292" t="n"/>
      <c r="E1112" s="292" t="n"/>
      <c r="F1112" s="292" t="n"/>
      <c r="G1112" s="292" t="n"/>
      <c r="H1112" s="292" t="n"/>
      <c r="I1112" s="292" t="n"/>
      <c r="J1112" s="442" t="n"/>
    </row>
    <row r="1113">
      <c r="A1113" s="291" t="n"/>
      <c r="B1113" s="292" t="n"/>
      <c r="C1113" s="292" t="n"/>
      <c r="E1113" s="292" t="n"/>
      <c r="F1113" s="292" t="n"/>
      <c r="G1113" s="292" t="n"/>
      <c r="H1113" s="292" t="n"/>
      <c r="I1113" s="292" t="n"/>
      <c r="J1113" s="442" t="n"/>
    </row>
    <row r="1114">
      <c r="A1114" s="291" t="n"/>
      <c r="B1114" s="292" t="n"/>
      <c r="C1114" s="292" t="n"/>
      <c r="E1114" s="292" t="n"/>
      <c r="F1114" s="292" t="n"/>
      <c r="G1114" s="292" t="n"/>
      <c r="H1114" s="292" t="n"/>
      <c r="I1114" s="292" t="n"/>
      <c r="J1114" s="442" t="n"/>
    </row>
    <row r="1115">
      <c r="A1115" s="291" t="n"/>
      <c r="B1115" s="292" t="n"/>
      <c r="C1115" s="292" t="n"/>
      <c r="E1115" s="292" t="n"/>
      <c r="F1115" s="292" t="n"/>
      <c r="G1115" s="292" t="n"/>
      <c r="H1115" s="292" t="n"/>
      <c r="I1115" s="292" t="n"/>
      <c r="J1115" s="442" t="n"/>
    </row>
    <row r="1116">
      <c r="A1116" s="291" t="n"/>
      <c r="B1116" s="292" t="n"/>
      <c r="C1116" s="292" t="n"/>
      <c r="E1116" s="292" t="n"/>
      <c r="F1116" s="292" t="n"/>
      <c r="G1116" s="292" t="n"/>
      <c r="H1116" s="292" t="n"/>
      <c r="I1116" s="292" t="n"/>
      <c r="J1116" s="442" t="n"/>
    </row>
    <row r="1117">
      <c r="A1117" s="291" t="n"/>
      <c r="B1117" s="292" t="n"/>
      <c r="C1117" s="292" t="n"/>
      <c r="E1117" s="292" t="n"/>
      <c r="F1117" s="292" t="n"/>
      <c r="G1117" s="292" t="n"/>
      <c r="H1117" s="292" t="n"/>
      <c r="I1117" s="292" t="n"/>
      <c r="J1117" s="442" t="n"/>
    </row>
    <row r="1118">
      <c r="A1118" s="291" t="n"/>
      <c r="B1118" s="292" t="n"/>
      <c r="C1118" s="292" t="n"/>
      <c r="E1118" s="292" t="n"/>
      <c r="F1118" s="292" t="n"/>
      <c r="G1118" s="292" t="n"/>
      <c r="H1118" s="292" t="n"/>
      <c r="I1118" s="292" t="n"/>
      <c r="J1118" s="442" t="n"/>
    </row>
    <row r="1119">
      <c r="A1119" s="291" t="n"/>
      <c r="B1119" s="292" t="n"/>
      <c r="C1119" s="292" t="n"/>
      <c r="E1119" s="292" t="n"/>
      <c r="F1119" s="292" t="n"/>
      <c r="G1119" s="292" t="n"/>
      <c r="H1119" s="292" t="n"/>
      <c r="I1119" s="292" t="n"/>
      <c r="J1119" s="442" t="n"/>
    </row>
    <row r="1120">
      <c r="A1120" s="291" t="n"/>
      <c r="B1120" s="292" t="n"/>
      <c r="C1120" s="292" t="n"/>
      <c r="E1120" s="292" t="n"/>
      <c r="F1120" s="292" t="n"/>
      <c r="G1120" s="292" t="n"/>
      <c r="H1120" s="292" t="n"/>
      <c r="I1120" s="292" t="n"/>
      <c r="J1120" s="442" t="n"/>
    </row>
    <row r="1121">
      <c r="A1121" s="291" t="n"/>
      <c r="B1121" s="292" t="n"/>
      <c r="C1121" s="292" t="n"/>
      <c r="E1121" s="292" t="n"/>
      <c r="F1121" s="292" t="n"/>
      <c r="G1121" s="292" t="n"/>
      <c r="H1121" s="292" t="n"/>
      <c r="I1121" s="292" t="n"/>
      <c r="J1121" s="442" t="n"/>
    </row>
    <row r="1122">
      <c r="A1122" s="291" t="n"/>
      <c r="B1122" s="292" t="n"/>
      <c r="C1122" s="292" t="n"/>
      <c r="E1122" s="292" t="n"/>
      <c r="F1122" s="292" t="n"/>
      <c r="G1122" s="292" t="n"/>
      <c r="H1122" s="292" t="n"/>
      <c r="I1122" s="292" t="n"/>
      <c r="J1122" s="442" t="n"/>
    </row>
    <row r="1123">
      <c r="A1123" s="291" t="n"/>
      <c r="B1123" s="292" t="n"/>
      <c r="C1123" s="292" t="n"/>
      <c r="E1123" s="292" t="n"/>
      <c r="F1123" s="292" t="n"/>
      <c r="G1123" s="292" t="n"/>
      <c r="H1123" s="292" t="n"/>
      <c r="I1123" s="292" t="n"/>
      <c r="J1123" s="442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&amp;C&amp;"Garamond,Bold"LOWER BUCKS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1" min="0" max="6" man="1"/>
  </rowBreaks>
</worksheet>
</file>

<file path=xl/worksheets/sheet9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CW41"/>
  <sheetViews>
    <sheetView view="pageBreakPreview" topLeftCell="BO1" zoomScale="90" zoomScaleNormal="70" zoomScaleSheetLayoutView="90" workbookViewId="0">
      <selection activeCell="CU1" sqref="CU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141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Dallas Medical Center - Client ID H3335</t>
        </is>
      </c>
      <c r="B2" s="390" t="n"/>
      <c r="C2" s="78" t="n"/>
      <c r="D2" s="111" t="n"/>
      <c r="E2" s="391" t="n"/>
      <c r="F2" s="391" t="n"/>
      <c r="G2" s="485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115</v>
      </c>
      <c r="E3" s="395" t="n">
        <v>747.12</v>
      </c>
      <c r="F3" s="396">
        <f>+E3-G3</f>
        <v/>
      </c>
      <c r="G3" s="486" t="n">
        <v>54.17</v>
      </c>
      <c r="H3" s="397">
        <f>+"Total:"&amp;TEXT(E3/I3-1,"0.00%")&amp;"/ EE:"&amp;TEXT(G3/J3-1,"0.00%")</f>
        <v/>
      </c>
      <c r="I3" s="397">
        <f>+'[2]Dallas Medical Center'!E3</f>
        <v/>
      </c>
      <c r="J3" s="397">
        <f>+'[2]Dallas Medical Center'!G3</f>
        <v/>
      </c>
      <c r="K3" s="244" t="n">
        <v>183</v>
      </c>
      <c r="L3" s="244" t="n">
        <v>186</v>
      </c>
      <c r="M3" s="244" t="n">
        <v>183</v>
      </c>
      <c r="N3" s="244" t="n">
        <v>181</v>
      </c>
      <c r="O3" s="244" t="n">
        <v>188</v>
      </c>
      <c r="P3" s="244" t="n">
        <v>191</v>
      </c>
      <c r="Q3" s="244" t="n">
        <v>193</v>
      </c>
      <c r="R3" s="244" t="n">
        <v>187</v>
      </c>
      <c r="S3" s="244" t="n">
        <v>189</v>
      </c>
      <c r="T3" s="244" t="n">
        <v>188</v>
      </c>
      <c r="U3" s="244" t="n">
        <v>189</v>
      </c>
      <c r="V3" s="244" t="n">
        <v>183</v>
      </c>
      <c r="W3" s="244" t="n">
        <v>192</v>
      </c>
      <c r="X3" s="244" t="n">
        <v>191</v>
      </c>
      <c r="Y3" s="244" t="n">
        <v>189</v>
      </c>
      <c r="Z3" s="244" t="n">
        <v>189</v>
      </c>
      <c r="AA3" s="244" t="n">
        <v>188</v>
      </c>
      <c r="AB3" s="244" t="n">
        <v>184</v>
      </c>
      <c r="AC3" s="244" t="n">
        <v>183</v>
      </c>
      <c r="AD3" s="244" t="n">
        <v>184</v>
      </c>
      <c r="AE3" s="244" t="n">
        <v>182</v>
      </c>
      <c r="AF3" s="244" t="n">
        <v>180</v>
      </c>
      <c r="AG3" s="244" t="n">
        <v>173</v>
      </c>
      <c r="AH3" s="244" t="n">
        <v>172</v>
      </c>
      <c r="AI3" s="244" t="n">
        <v>165</v>
      </c>
      <c r="AJ3" s="244" t="n">
        <v>166</v>
      </c>
      <c r="AK3" s="244" t="n">
        <v>166</v>
      </c>
      <c r="AL3" s="244" t="n">
        <v>163</v>
      </c>
      <c r="AM3" s="244" t="n">
        <v>160</v>
      </c>
      <c r="AN3" s="244" t="n">
        <v>162</v>
      </c>
      <c r="AO3" s="244" t="n">
        <v>162</v>
      </c>
      <c r="AP3" s="244" t="n">
        <v>159</v>
      </c>
      <c r="AQ3" s="244" t="n">
        <v>149</v>
      </c>
      <c r="AR3" s="244" t="n">
        <v>143</v>
      </c>
      <c r="AS3" s="244" t="n">
        <v>140</v>
      </c>
      <c r="AT3" s="244" t="n">
        <v>134</v>
      </c>
      <c r="AU3" s="244" t="n">
        <v>141</v>
      </c>
      <c r="AV3" s="244" t="n">
        <v>136</v>
      </c>
      <c r="AW3" s="244" t="n">
        <v>132</v>
      </c>
      <c r="AX3" s="244" t="n">
        <v>133</v>
      </c>
      <c r="AY3" s="244" t="n">
        <v>130</v>
      </c>
      <c r="AZ3" s="244" t="n">
        <v>122</v>
      </c>
      <c r="BA3" s="244" t="n">
        <v>123</v>
      </c>
      <c r="BB3" s="244" t="n">
        <v>121</v>
      </c>
      <c r="BC3" s="244" t="n">
        <v>120</v>
      </c>
      <c r="BD3" s="244" t="n">
        <v>123</v>
      </c>
      <c r="BE3" s="244" t="n">
        <v>127</v>
      </c>
      <c r="BF3" s="244" t="n">
        <v>129</v>
      </c>
      <c r="BG3" s="244" t="n">
        <v>129</v>
      </c>
      <c r="BH3" s="244" t="n">
        <v>129</v>
      </c>
      <c r="BI3" s="244" t="n">
        <v>125</v>
      </c>
      <c r="BJ3" s="244" t="n">
        <v>126</v>
      </c>
      <c r="BK3" s="244" t="n">
        <v>119</v>
      </c>
      <c r="BL3" s="244" t="n">
        <v>116</v>
      </c>
      <c r="BM3" s="244" t="n">
        <v>116</v>
      </c>
      <c r="BN3" s="244" t="n">
        <v>114</v>
      </c>
      <c r="BO3" s="244" t="n">
        <v>121</v>
      </c>
      <c r="BP3" s="244" t="n">
        <v>123</v>
      </c>
      <c r="BQ3" s="244" t="n">
        <v>127</v>
      </c>
      <c r="BR3" s="244" t="n">
        <v>125</v>
      </c>
      <c r="BS3" s="244" t="n">
        <v>123</v>
      </c>
      <c r="BT3" s="244" t="n">
        <v>121</v>
      </c>
      <c r="BU3" s="244" t="n">
        <v>120</v>
      </c>
      <c r="BV3" s="244" t="n">
        <v>114</v>
      </c>
      <c r="BW3" s="244" t="n">
        <v>123</v>
      </c>
      <c r="BX3" s="244" t="n">
        <v>116</v>
      </c>
      <c r="BY3" s="244" t="n">
        <v>117</v>
      </c>
      <c r="BZ3" s="244" t="n">
        <v>121</v>
      </c>
      <c r="CA3" s="244" t="n">
        <v>120</v>
      </c>
      <c r="CB3" s="244" t="n">
        <v>125</v>
      </c>
      <c r="CC3" s="244" t="n">
        <v>125</v>
      </c>
      <c r="CD3" s="244" t="n">
        <v>124</v>
      </c>
      <c r="CE3" s="244" t="n">
        <v>135</v>
      </c>
      <c r="CF3" s="244" t="n">
        <v>132</v>
      </c>
      <c r="CG3" s="244" t="n">
        <v>129</v>
      </c>
      <c r="CH3" s="244" t="n">
        <v>131</v>
      </c>
      <c r="CI3" s="244" t="n">
        <v>129</v>
      </c>
      <c r="CJ3" s="244" t="n">
        <v>129</v>
      </c>
      <c r="CK3" s="244" t="n">
        <v>128</v>
      </c>
      <c r="CL3" s="244" t="n">
        <v>123</v>
      </c>
      <c r="CM3" s="244" t="n">
        <v>116</v>
      </c>
      <c r="CN3" s="244" t="n">
        <v>116</v>
      </c>
      <c r="CO3" s="244" t="n">
        <v>119</v>
      </c>
      <c r="CP3" s="244" t="n">
        <v>120</v>
      </c>
      <c r="CQ3" s="244" t="n">
        <v>131</v>
      </c>
      <c r="CR3" s="244" t="n">
        <v>130</v>
      </c>
      <c r="CS3" s="244" t="n">
        <v>128</v>
      </c>
      <c r="CT3" s="244" t="n">
        <v>123</v>
      </c>
      <c r="CU3" s="244" t="n">
        <v>121</v>
      </c>
      <c r="CV3" s="244" t="n">
        <v>119</v>
      </c>
      <c r="CW3" s="244" t="n">
        <v>119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24</v>
      </c>
      <c r="E4" s="395" t="n">
        <v>1568.97</v>
      </c>
      <c r="F4" s="396">
        <f>+E4-G4</f>
        <v/>
      </c>
      <c r="G4" s="486" t="n">
        <v>144.29</v>
      </c>
      <c r="H4" s="397">
        <f>+"Total:"&amp;TEXT(E4/I4-1,"0.00%")&amp;"/ EE:"&amp;TEXT(G4/J4-1,"0.00%")</f>
        <v/>
      </c>
      <c r="I4" s="397">
        <f>+'[2]Dallas Medical Center'!E4</f>
        <v/>
      </c>
      <c r="J4" s="397">
        <f>+'[2]Dallas Medical Center'!G4</f>
        <v/>
      </c>
      <c r="K4" s="244" t="n">
        <v>33</v>
      </c>
      <c r="L4" s="244" t="n">
        <v>33</v>
      </c>
      <c r="M4" s="244" t="n">
        <v>35</v>
      </c>
      <c r="N4" s="244" t="n">
        <v>34</v>
      </c>
      <c r="O4" s="244" t="n">
        <v>34</v>
      </c>
      <c r="P4" s="244" t="n">
        <v>32</v>
      </c>
      <c r="Q4" s="244" t="n">
        <v>30</v>
      </c>
      <c r="R4" s="244" t="n">
        <v>31</v>
      </c>
      <c r="S4" s="244" t="n">
        <v>31</v>
      </c>
      <c r="T4" s="244" t="n">
        <v>31</v>
      </c>
      <c r="U4" s="244" t="n">
        <v>31</v>
      </c>
      <c r="V4" s="244" t="n">
        <v>30</v>
      </c>
      <c r="W4" s="244" t="n">
        <v>27</v>
      </c>
      <c r="X4" s="244" t="n">
        <v>23</v>
      </c>
      <c r="Y4" s="244" t="n">
        <v>23</v>
      </c>
      <c r="Z4" s="244" t="n">
        <v>22</v>
      </c>
      <c r="AA4" s="244" t="n">
        <v>22</v>
      </c>
      <c r="AB4" s="244" t="n">
        <v>23</v>
      </c>
      <c r="AC4" s="244" t="n">
        <v>24</v>
      </c>
      <c r="AD4" s="244" t="n">
        <v>24</v>
      </c>
      <c r="AE4" s="244" t="n">
        <v>24</v>
      </c>
      <c r="AF4" s="244" t="n">
        <v>25</v>
      </c>
      <c r="AG4" s="244" t="n">
        <v>28</v>
      </c>
      <c r="AH4" s="244" t="n">
        <v>28</v>
      </c>
      <c r="AI4" s="244" t="n">
        <v>30</v>
      </c>
      <c r="AJ4" s="244" t="n">
        <v>29</v>
      </c>
      <c r="AK4" s="244" t="n">
        <v>28</v>
      </c>
      <c r="AL4" s="244" t="n">
        <v>27</v>
      </c>
      <c r="AM4" s="244" t="n">
        <v>28</v>
      </c>
      <c r="AN4" s="244" t="n">
        <v>28</v>
      </c>
      <c r="AO4" s="244" t="n">
        <v>30</v>
      </c>
      <c r="AP4" s="244" t="n">
        <v>29</v>
      </c>
      <c r="AQ4" s="244" t="n">
        <v>29</v>
      </c>
      <c r="AR4" s="244" t="n">
        <v>29</v>
      </c>
      <c r="AS4" s="244" t="n">
        <v>26</v>
      </c>
      <c r="AT4" s="244" t="n">
        <v>26</v>
      </c>
      <c r="AU4" s="244" t="n">
        <v>23</v>
      </c>
      <c r="AV4" s="244" t="n">
        <v>23</v>
      </c>
      <c r="AW4" s="244" t="n">
        <v>23</v>
      </c>
      <c r="AX4" s="244" t="n">
        <v>26</v>
      </c>
      <c r="AY4" s="244" t="n">
        <v>26</v>
      </c>
      <c r="AZ4" s="244" t="n">
        <v>26</v>
      </c>
      <c r="BA4" s="244" t="n">
        <v>27</v>
      </c>
      <c r="BB4" s="244" t="n">
        <v>29</v>
      </c>
      <c r="BC4" s="244" t="n">
        <v>29</v>
      </c>
      <c r="BD4" s="244" t="n">
        <v>29</v>
      </c>
      <c r="BE4" s="244" t="n">
        <v>29</v>
      </c>
      <c r="BF4" s="244" t="n">
        <v>29</v>
      </c>
      <c r="BG4" s="244" t="n">
        <v>29</v>
      </c>
      <c r="BH4" s="244" t="n">
        <v>30</v>
      </c>
      <c r="BI4" s="244" t="n">
        <v>29</v>
      </c>
      <c r="BJ4" s="244" t="n">
        <v>29</v>
      </c>
      <c r="BK4" s="244" t="n">
        <v>29</v>
      </c>
      <c r="BL4" s="244" t="n">
        <v>31</v>
      </c>
      <c r="BM4" s="244" t="n">
        <v>30</v>
      </c>
      <c r="BN4" s="244" t="n">
        <v>31</v>
      </c>
      <c r="BO4" s="244" t="n">
        <v>32</v>
      </c>
      <c r="BP4" s="244" t="n">
        <v>33</v>
      </c>
      <c r="BQ4" s="244" t="n">
        <v>33</v>
      </c>
      <c r="BR4" s="244" t="n">
        <v>32</v>
      </c>
      <c r="BS4" s="244" t="n">
        <v>31</v>
      </c>
      <c r="BT4" s="244" t="n">
        <v>31</v>
      </c>
      <c r="BU4" s="244" t="n">
        <v>33</v>
      </c>
      <c r="BV4" s="244" t="n">
        <v>33</v>
      </c>
      <c r="BW4" s="244" t="n">
        <v>31</v>
      </c>
      <c r="BX4" s="244" t="n">
        <v>27</v>
      </c>
      <c r="BY4" s="244" t="n">
        <v>26</v>
      </c>
      <c r="BZ4" s="244" t="n">
        <v>27</v>
      </c>
      <c r="CA4" s="244" t="n">
        <v>27</v>
      </c>
      <c r="CB4" s="244" t="n">
        <v>24</v>
      </c>
      <c r="CC4" s="244" t="n">
        <v>23</v>
      </c>
      <c r="CD4" s="244" t="n">
        <v>23</v>
      </c>
      <c r="CE4" s="244" t="n">
        <v>25</v>
      </c>
      <c r="CF4" s="244" t="n">
        <v>25</v>
      </c>
      <c r="CG4" s="244" t="n">
        <v>26</v>
      </c>
      <c r="CH4" s="244" t="n">
        <v>26</v>
      </c>
      <c r="CI4" s="244" t="n">
        <v>24</v>
      </c>
      <c r="CJ4" s="244" t="n">
        <v>23</v>
      </c>
      <c r="CK4" s="244" t="n">
        <v>22</v>
      </c>
      <c r="CL4" s="244" t="n">
        <v>23</v>
      </c>
      <c r="CM4" s="244" t="n">
        <v>22</v>
      </c>
      <c r="CN4" s="244" t="n">
        <v>22</v>
      </c>
      <c r="CO4" s="244" t="n">
        <v>19</v>
      </c>
      <c r="CP4" s="244" t="n">
        <v>20</v>
      </c>
      <c r="CQ4" s="244" t="n">
        <v>22</v>
      </c>
      <c r="CR4" s="244" t="n">
        <v>22</v>
      </c>
      <c r="CS4" s="244" t="n">
        <v>22</v>
      </c>
      <c r="CT4" s="244" t="n">
        <v>24</v>
      </c>
      <c r="CU4" s="244" t="n">
        <v>23</v>
      </c>
      <c r="CV4" s="244" t="n">
        <v>23</v>
      </c>
      <c r="CW4" s="244" t="n">
        <v>23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35</v>
      </c>
      <c r="E5" s="395" t="n">
        <v>1412.07</v>
      </c>
      <c r="F5" s="396">
        <f>+E5-G5</f>
        <v/>
      </c>
      <c r="G5" s="486" t="n">
        <v>118.05</v>
      </c>
      <c r="H5" s="397">
        <f>+"Total:"&amp;TEXT(E5/I5-1,"0.00%")&amp;"/ EE:"&amp;TEXT(G5/J5-1,"0.00%")</f>
        <v/>
      </c>
      <c r="I5" s="397">
        <f>+'[2]Dallas Medical Center'!E5</f>
        <v/>
      </c>
      <c r="J5" s="397">
        <f>+'[2]Dallas Medical Center'!G5</f>
        <v/>
      </c>
      <c r="K5" s="244" t="n">
        <v>78</v>
      </c>
      <c r="L5" s="244" t="n">
        <v>74</v>
      </c>
      <c r="M5" s="244" t="n">
        <v>72</v>
      </c>
      <c r="N5" s="244" t="n">
        <v>72</v>
      </c>
      <c r="O5" s="244" t="n">
        <v>71</v>
      </c>
      <c r="P5" s="244" t="n">
        <v>73</v>
      </c>
      <c r="Q5" s="244" t="n">
        <v>70</v>
      </c>
      <c r="R5" s="244" t="n">
        <v>69</v>
      </c>
      <c r="S5" s="244" t="n">
        <v>72</v>
      </c>
      <c r="T5" s="244" t="n">
        <v>69</v>
      </c>
      <c r="U5" s="244" t="n">
        <v>73</v>
      </c>
      <c r="V5" s="244" t="n">
        <v>74</v>
      </c>
      <c r="W5" s="244" t="n">
        <v>73</v>
      </c>
      <c r="X5" s="244" t="n">
        <v>76</v>
      </c>
      <c r="Y5" s="244" t="n">
        <v>76</v>
      </c>
      <c r="Z5" s="244" t="n">
        <v>73</v>
      </c>
      <c r="AA5" s="244" t="n">
        <v>71</v>
      </c>
      <c r="AB5" s="244" t="n">
        <v>70</v>
      </c>
      <c r="AC5" s="244" t="n">
        <v>68</v>
      </c>
      <c r="AD5" s="244" t="n">
        <v>69</v>
      </c>
      <c r="AE5" s="244" t="n">
        <v>67</v>
      </c>
      <c r="AF5" s="244" t="n">
        <v>66</v>
      </c>
      <c r="AG5" s="244" t="n">
        <v>66</v>
      </c>
      <c r="AH5" s="244" t="n">
        <v>66</v>
      </c>
      <c r="AI5" s="244" t="n">
        <v>74</v>
      </c>
      <c r="AJ5" s="244" t="n">
        <v>74</v>
      </c>
      <c r="AK5" s="244" t="n">
        <v>73</v>
      </c>
      <c r="AL5" s="244" t="n">
        <v>70</v>
      </c>
      <c r="AM5" s="244" t="n">
        <v>70</v>
      </c>
      <c r="AN5" s="244" t="n">
        <v>70</v>
      </c>
      <c r="AO5" s="244" t="n">
        <v>71</v>
      </c>
      <c r="AP5" s="244" t="n">
        <v>68</v>
      </c>
      <c r="AQ5" s="244" t="n">
        <v>67</v>
      </c>
      <c r="AR5" s="244" t="n">
        <v>65</v>
      </c>
      <c r="AS5" s="244" t="n">
        <v>60</v>
      </c>
      <c r="AT5" s="244" t="n">
        <v>60</v>
      </c>
      <c r="AU5" s="244" t="n">
        <v>52</v>
      </c>
      <c r="AV5" s="244" t="n">
        <v>52</v>
      </c>
      <c r="AW5" s="244" t="n">
        <v>52</v>
      </c>
      <c r="AX5" s="244" t="n">
        <v>50</v>
      </c>
      <c r="AY5" s="244" t="n">
        <v>45</v>
      </c>
      <c r="AZ5" s="244" t="n">
        <v>45</v>
      </c>
      <c r="BA5" s="244" t="n">
        <v>43</v>
      </c>
      <c r="BB5" s="244" t="n">
        <v>43</v>
      </c>
      <c r="BC5" s="244" t="n">
        <v>43</v>
      </c>
      <c r="BD5" s="244" t="n">
        <v>44</v>
      </c>
      <c r="BE5" s="244" t="n">
        <v>45</v>
      </c>
      <c r="BF5" s="244" t="n">
        <v>42</v>
      </c>
      <c r="BG5" s="244" t="n">
        <v>42</v>
      </c>
      <c r="BH5" s="244" t="n">
        <v>46</v>
      </c>
      <c r="BI5" s="244" t="n">
        <v>45</v>
      </c>
      <c r="BJ5" s="244" t="n">
        <v>45</v>
      </c>
      <c r="BK5" s="244" t="n">
        <v>43</v>
      </c>
      <c r="BL5" s="244" t="n">
        <v>43</v>
      </c>
      <c r="BM5" s="244" t="n">
        <v>40</v>
      </c>
      <c r="BN5" s="244" t="n">
        <v>38</v>
      </c>
      <c r="BO5" s="244" t="n">
        <v>37</v>
      </c>
      <c r="BP5" s="244" t="n">
        <v>36</v>
      </c>
      <c r="BQ5" s="244" t="n">
        <v>34</v>
      </c>
      <c r="BR5" s="244" t="n">
        <v>33</v>
      </c>
      <c r="BS5" s="244" t="n">
        <v>43</v>
      </c>
      <c r="BT5" s="244" t="n">
        <v>42</v>
      </c>
      <c r="BU5" s="244" t="n">
        <v>43</v>
      </c>
      <c r="BV5" s="244" t="n">
        <v>44</v>
      </c>
      <c r="BW5" s="244" t="n">
        <v>40</v>
      </c>
      <c r="BX5" s="244" t="n">
        <v>40</v>
      </c>
      <c r="BY5" s="244" t="n">
        <v>41</v>
      </c>
      <c r="BZ5" s="244" t="n">
        <v>39</v>
      </c>
      <c r="CA5" s="244" t="n">
        <v>42</v>
      </c>
      <c r="CB5" s="244" t="n">
        <v>40</v>
      </c>
      <c r="CC5" s="244" t="n">
        <v>39</v>
      </c>
      <c r="CD5" s="244" t="n">
        <v>39</v>
      </c>
      <c r="CE5" s="244" t="n">
        <v>39</v>
      </c>
      <c r="CF5" s="244" t="n">
        <v>41</v>
      </c>
      <c r="CG5" s="244" t="n">
        <v>41</v>
      </c>
      <c r="CH5" s="244" t="n">
        <v>41</v>
      </c>
      <c r="CI5" s="244" t="n">
        <v>42</v>
      </c>
      <c r="CJ5" s="244" t="n">
        <v>43</v>
      </c>
      <c r="CK5" s="244" t="n">
        <v>44</v>
      </c>
      <c r="CL5" s="244" t="n">
        <v>44</v>
      </c>
      <c r="CM5" s="244" t="n">
        <v>42</v>
      </c>
      <c r="CN5" s="244" t="n">
        <v>41</v>
      </c>
      <c r="CO5" s="244" t="n">
        <v>40</v>
      </c>
      <c r="CP5" s="244" t="n">
        <v>41</v>
      </c>
      <c r="CQ5" s="244" t="n">
        <v>42</v>
      </c>
      <c r="CR5" s="244" t="n">
        <v>42</v>
      </c>
      <c r="CS5" s="244" t="n">
        <v>41</v>
      </c>
      <c r="CT5" s="244" t="n">
        <v>39</v>
      </c>
      <c r="CU5" s="244" t="n">
        <v>38</v>
      </c>
      <c r="CV5" s="244" t="n">
        <v>39</v>
      </c>
      <c r="CW5" s="244" t="n">
        <v>40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35</v>
      </c>
      <c r="E6" s="399" t="n">
        <v>2353.48</v>
      </c>
      <c r="F6" s="400">
        <f>+E6-G6</f>
        <v/>
      </c>
      <c r="G6" s="487" t="n">
        <v>295.13</v>
      </c>
      <c r="H6" s="397">
        <f>+"Total:"&amp;TEXT(E6/I6-1,"0.00%")&amp;"/ EE:"&amp;TEXT(G6/J6-1,"0.00%")</f>
        <v/>
      </c>
      <c r="I6" s="397">
        <f>+'[2]Dallas Medical Center'!E6</f>
        <v/>
      </c>
      <c r="J6" s="397">
        <f>+'[2]Dallas Medical Center'!G6</f>
        <v/>
      </c>
      <c r="K6" s="245" t="n">
        <v>56</v>
      </c>
      <c r="L6" s="245" t="n">
        <v>58</v>
      </c>
      <c r="M6" s="245" t="n">
        <v>59</v>
      </c>
      <c r="N6" s="245" t="n">
        <v>59</v>
      </c>
      <c r="O6" s="245" t="n">
        <v>60</v>
      </c>
      <c r="P6" s="245" t="n">
        <v>59</v>
      </c>
      <c r="Q6" s="245" t="n">
        <v>63</v>
      </c>
      <c r="R6" s="245" t="n">
        <v>61</v>
      </c>
      <c r="S6" s="245" t="n">
        <v>59</v>
      </c>
      <c r="T6" s="245" t="n">
        <v>56</v>
      </c>
      <c r="U6" s="245" t="n">
        <v>54</v>
      </c>
      <c r="V6" s="245" t="n">
        <v>55</v>
      </c>
      <c r="W6" s="245" t="n">
        <v>42</v>
      </c>
      <c r="X6" s="245" t="n">
        <v>43</v>
      </c>
      <c r="Y6" s="245" t="n">
        <v>43</v>
      </c>
      <c r="Z6" s="245" t="n">
        <v>44</v>
      </c>
      <c r="AA6" s="245" t="n">
        <v>42</v>
      </c>
      <c r="AB6" s="245" t="n">
        <v>42</v>
      </c>
      <c r="AC6" s="245" t="n">
        <v>42</v>
      </c>
      <c r="AD6" s="245" t="n">
        <v>42</v>
      </c>
      <c r="AE6" s="245" t="n">
        <v>41</v>
      </c>
      <c r="AF6" s="245" t="n">
        <v>42</v>
      </c>
      <c r="AG6" s="245" t="n">
        <v>42</v>
      </c>
      <c r="AH6" s="245" t="n">
        <v>42</v>
      </c>
      <c r="AI6" s="245" t="n">
        <v>48</v>
      </c>
      <c r="AJ6" s="245" t="n">
        <v>48</v>
      </c>
      <c r="AK6" s="245" t="n">
        <v>46</v>
      </c>
      <c r="AL6" s="245" t="n">
        <v>45</v>
      </c>
      <c r="AM6" s="245" t="n">
        <v>42</v>
      </c>
      <c r="AN6" s="245" t="n">
        <v>41</v>
      </c>
      <c r="AO6" s="245" t="n">
        <v>41</v>
      </c>
      <c r="AP6" s="245" t="n">
        <v>42</v>
      </c>
      <c r="AQ6" s="245" t="n">
        <v>41</v>
      </c>
      <c r="AR6" s="245" t="n">
        <v>39</v>
      </c>
      <c r="AS6" s="245" t="n">
        <v>38</v>
      </c>
      <c r="AT6" s="245" t="n">
        <v>37</v>
      </c>
      <c r="AU6" s="245" t="n">
        <v>39</v>
      </c>
      <c r="AV6" s="245" t="n">
        <v>41</v>
      </c>
      <c r="AW6" s="245" t="n">
        <v>42</v>
      </c>
      <c r="AX6" s="245" t="n">
        <v>42</v>
      </c>
      <c r="AY6" s="245" t="n">
        <v>42</v>
      </c>
      <c r="AZ6" s="245" t="n">
        <v>44</v>
      </c>
      <c r="BA6" s="245" t="n">
        <v>45</v>
      </c>
      <c r="BB6" s="245" t="n">
        <v>44</v>
      </c>
      <c r="BC6" s="245" t="n">
        <v>45</v>
      </c>
      <c r="BD6" s="245" t="n">
        <v>44</v>
      </c>
      <c r="BE6" s="245" t="n">
        <v>45</v>
      </c>
      <c r="BF6" s="245" t="n">
        <v>44</v>
      </c>
      <c r="BG6" s="245" t="n">
        <v>44</v>
      </c>
      <c r="BH6" s="245" t="n">
        <v>44</v>
      </c>
      <c r="BI6" s="245" t="n">
        <v>44</v>
      </c>
      <c r="BJ6" s="245" t="n">
        <v>45</v>
      </c>
      <c r="BK6" s="245" t="n">
        <v>43</v>
      </c>
      <c r="BL6" s="245" t="n">
        <v>45</v>
      </c>
      <c r="BM6" s="245" t="n">
        <v>46</v>
      </c>
      <c r="BN6" s="245" t="n">
        <v>46</v>
      </c>
      <c r="BO6" s="245" t="n">
        <v>45</v>
      </c>
      <c r="BP6" s="245" t="n">
        <v>45</v>
      </c>
      <c r="BQ6" s="245" t="n">
        <v>44</v>
      </c>
      <c r="BR6" s="245" t="n">
        <v>43</v>
      </c>
      <c r="BS6" s="245" t="n">
        <v>40</v>
      </c>
      <c r="BT6" s="245" t="n">
        <v>39</v>
      </c>
      <c r="BU6" s="245" t="n">
        <v>38</v>
      </c>
      <c r="BV6" s="245" t="n">
        <v>40</v>
      </c>
      <c r="BW6" s="245" t="n">
        <v>37</v>
      </c>
      <c r="BX6" s="245" t="n">
        <v>33</v>
      </c>
      <c r="BY6" s="245" t="n">
        <v>31</v>
      </c>
      <c r="BZ6" s="245" t="n">
        <v>32</v>
      </c>
      <c r="CA6" s="245" t="n">
        <v>31</v>
      </c>
      <c r="CB6" s="245" t="n">
        <v>34</v>
      </c>
      <c r="CC6" s="245" t="n">
        <v>35</v>
      </c>
      <c r="CD6" s="245" t="n">
        <v>37</v>
      </c>
      <c r="CE6" s="245" t="n">
        <v>36</v>
      </c>
      <c r="CF6" s="245" t="n">
        <v>32</v>
      </c>
      <c r="CG6" s="245" t="n">
        <v>32</v>
      </c>
      <c r="CH6" s="245" t="n">
        <v>34</v>
      </c>
      <c r="CI6" s="245" t="n">
        <v>37</v>
      </c>
      <c r="CJ6" s="245" t="n">
        <v>34</v>
      </c>
      <c r="CK6" s="245" t="n">
        <v>33</v>
      </c>
      <c r="CL6" s="245" t="n">
        <v>35</v>
      </c>
      <c r="CM6" s="245" t="n">
        <v>35</v>
      </c>
      <c r="CN6" s="245" t="n">
        <v>33</v>
      </c>
      <c r="CO6" s="245" t="n">
        <v>33</v>
      </c>
      <c r="CP6" s="245" t="n">
        <v>32</v>
      </c>
      <c r="CQ6" s="245" t="n">
        <v>35</v>
      </c>
      <c r="CR6" s="245" t="n">
        <v>34</v>
      </c>
      <c r="CS6" s="245" t="n">
        <v>34</v>
      </c>
      <c r="CT6" s="245" t="n">
        <v>33</v>
      </c>
      <c r="CU6" s="245" t="n">
        <v>33</v>
      </c>
      <c r="CV6" s="245" t="n">
        <v>34</v>
      </c>
      <c r="CW6" s="245" t="n">
        <v>36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88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228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89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+'[2]Dallas Medical Center'!E9</f>
        <v/>
      </c>
      <c r="J9" s="397">
        <f>+'[2]Dallas Medical Center'!G9</f>
        <v/>
      </c>
      <c r="K9" s="244" t="n">
        <v>17</v>
      </c>
      <c r="L9" s="244" t="n">
        <v>18</v>
      </c>
      <c r="M9" s="244" t="n">
        <v>18</v>
      </c>
      <c r="N9" s="244" t="n">
        <v>19</v>
      </c>
      <c r="O9" s="244" t="n">
        <v>19</v>
      </c>
      <c r="P9" s="244" t="n">
        <v>19</v>
      </c>
      <c r="Q9" s="244" t="n">
        <v>18</v>
      </c>
      <c r="R9" s="244" t="n">
        <v>19</v>
      </c>
      <c r="S9" s="244" t="n">
        <v>19</v>
      </c>
      <c r="T9" s="244" t="n">
        <v>19</v>
      </c>
      <c r="U9" s="244" t="n">
        <v>19</v>
      </c>
      <c r="V9" s="244" t="n">
        <v>18</v>
      </c>
      <c r="W9" s="244" t="n">
        <v>20</v>
      </c>
      <c r="X9" s="244" t="n">
        <v>19</v>
      </c>
      <c r="Y9" s="244" t="n">
        <v>19</v>
      </c>
      <c r="Z9" s="244" t="n">
        <v>17</v>
      </c>
      <c r="AA9" s="244" t="n">
        <v>16</v>
      </c>
      <c r="AB9" s="244" t="n">
        <v>15</v>
      </c>
      <c r="AC9" s="244" t="n">
        <v>14</v>
      </c>
      <c r="AD9" s="244" t="n">
        <v>14</v>
      </c>
      <c r="AE9" s="244" t="n">
        <v>13</v>
      </c>
      <c r="AF9" s="244" t="n">
        <v>14</v>
      </c>
      <c r="AG9" s="244" t="n">
        <v>16</v>
      </c>
      <c r="AH9" s="244" t="n">
        <v>16</v>
      </c>
      <c r="AI9" s="244" t="n">
        <v>11</v>
      </c>
      <c r="AJ9" s="244" t="n">
        <v>11</v>
      </c>
      <c r="AK9" s="244" t="n">
        <v>10</v>
      </c>
      <c r="AL9" s="244" t="n">
        <v>7</v>
      </c>
      <c r="AM9" s="244" t="n">
        <v>8</v>
      </c>
      <c r="AN9" s="244" t="n">
        <v>10</v>
      </c>
      <c r="AO9" s="244" t="n">
        <v>12</v>
      </c>
      <c r="AP9" s="244" t="n">
        <v>11</v>
      </c>
      <c r="AQ9" s="244" t="n">
        <v>9</v>
      </c>
      <c r="AR9" s="244" t="n">
        <v>8</v>
      </c>
      <c r="AS9" s="244" t="n">
        <v>8</v>
      </c>
      <c r="AT9" s="244" t="n">
        <v>9</v>
      </c>
      <c r="AU9" s="244" t="n">
        <v>12</v>
      </c>
      <c r="AV9" s="244" t="n">
        <v>11</v>
      </c>
      <c r="AW9" s="244" t="n">
        <v>10</v>
      </c>
      <c r="AX9" s="244" t="n">
        <v>9</v>
      </c>
      <c r="AY9" s="244" t="n">
        <v>10</v>
      </c>
      <c r="AZ9" s="244" t="n">
        <v>10</v>
      </c>
      <c r="BA9" s="244" t="n">
        <v>9</v>
      </c>
      <c r="BB9" s="244" t="n">
        <v>7</v>
      </c>
      <c r="BC9" s="244" t="n">
        <v>8</v>
      </c>
      <c r="BD9" s="244" t="n">
        <v>9</v>
      </c>
      <c r="BE9" s="244" t="n">
        <v>9</v>
      </c>
      <c r="BF9" s="244" t="n">
        <v>7</v>
      </c>
      <c r="BG9" s="244" t="n">
        <v>7</v>
      </c>
      <c r="BH9" s="244" t="n">
        <v>8</v>
      </c>
      <c r="BI9" s="244" t="n">
        <v>7</v>
      </c>
      <c r="BJ9" s="244" t="n">
        <v>9</v>
      </c>
      <c r="BK9" s="244" t="n">
        <v>9</v>
      </c>
      <c r="BL9" s="244" t="n">
        <v>8</v>
      </c>
      <c r="BM9" s="244" t="n">
        <v>7</v>
      </c>
      <c r="BN9" s="244" t="n">
        <v>7</v>
      </c>
      <c r="BO9" s="244" t="n">
        <v>6</v>
      </c>
      <c r="BP9" s="244" t="n">
        <v>7</v>
      </c>
      <c r="BQ9" s="244" t="n">
        <v>6</v>
      </c>
      <c r="BR9" s="244" t="n">
        <v>8</v>
      </c>
      <c r="BS9" s="244" t="n">
        <v>7</v>
      </c>
      <c r="BT9" s="244" t="n">
        <v>6</v>
      </c>
      <c r="BU9" s="244" t="n">
        <v>7</v>
      </c>
      <c r="BV9" s="244" t="n">
        <v>6</v>
      </c>
      <c r="BW9" s="244" t="n">
        <v>6</v>
      </c>
      <c r="BX9" s="244" t="n">
        <v>8</v>
      </c>
      <c r="BY9" s="244" t="n">
        <v>11</v>
      </c>
      <c r="BZ9" s="244" t="n">
        <v>10</v>
      </c>
      <c r="CA9" s="244" t="n">
        <v>6</v>
      </c>
      <c r="CB9" s="244" t="n">
        <v>7</v>
      </c>
      <c r="CC9" s="244" t="n">
        <v>7</v>
      </c>
      <c r="CD9" s="244" t="n">
        <v>7</v>
      </c>
      <c r="CE9" s="244" t="n">
        <v>11</v>
      </c>
      <c r="CF9" s="244" t="n">
        <v>13</v>
      </c>
      <c r="CG9" s="244" t="n">
        <v>12</v>
      </c>
      <c r="CH9" s="244" t="n">
        <v>13</v>
      </c>
      <c r="CI9" s="244" t="n">
        <v>15</v>
      </c>
      <c r="CJ9" s="244" t="n">
        <v>14</v>
      </c>
      <c r="CK9" s="244" t="n">
        <v>14</v>
      </c>
      <c r="CL9" s="244" t="n">
        <v>15</v>
      </c>
      <c r="CM9" s="244" t="n">
        <v>16</v>
      </c>
      <c r="CN9" s="244" t="n">
        <v>15</v>
      </c>
      <c r="CO9" s="244" t="n">
        <v>16</v>
      </c>
      <c r="CP9" s="244" t="n">
        <v>16</v>
      </c>
      <c r="CQ9" s="244" t="n">
        <v>13</v>
      </c>
      <c r="CR9" s="244" t="n">
        <v>13</v>
      </c>
      <c r="CS9" s="244" t="n">
        <v>11</v>
      </c>
      <c r="CT9" s="244" t="n">
        <v>11</v>
      </c>
      <c r="CU9" s="244" t="n">
        <v>12</v>
      </c>
      <c r="CV9" s="244" t="n">
        <v>13</v>
      </c>
      <c r="CW9" s="244" t="n">
        <v>12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</v>
      </c>
      <c r="E10" s="396" t="n">
        <v>1037.57</v>
      </c>
      <c r="F10" s="396">
        <f>+E10-G10</f>
        <v/>
      </c>
      <c r="G10" s="486" t="n">
        <v>240.98</v>
      </c>
      <c r="H10" s="397">
        <f>+"Total:"&amp;TEXT(E10/I10-1,"0.00%")&amp;"/ EE:"&amp;TEXT(G10/J10-1,"0.00%")</f>
        <v/>
      </c>
      <c r="I10" s="397">
        <f>+'[2]Dallas Medical Center'!E10</f>
        <v/>
      </c>
      <c r="J10" s="397">
        <f>+'[2]Dallas Medical Center'!G10</f>
        <v/>
      </c>
      <c r="K10" s="244" t="n">
        <v>4</v>
      </c>
      <c r="L10" s="244" t="n">
        <v>4</v>
      </c>
      <c r="M10" s="244" t="n">
        <v>4</v>
      </c>
      <c r="N10" s="244" t="n">
        <v>4</v>
      </c>
      <c r="O10" s="244" t="n">
        <v>4</v>
      </c>
      <c r="P10" s="244" t="n">
        <v>4</v>
      </c>
      <c r="Q10" s="244" t="n">
        <v>4</v>
      </c>
      <c r="R10" s="244" t="n">
        <v>4</v>
      </c>
      <c r="S10" s="244" t="n">
        <v>4</v>
      </c>
      <c r="T10" s="244" t="n">
        <v>4</v>
      </c>
      <c r="U10" s="244" t="n">
        <v>4</v>
      </c>
      <c r="V10" s="244" t="n">
        <v>4</v>
      </c>
      <c r="W10" s="244" t="n">
        <v>4</v>
      </c>
      <c r="X10" s="244" t="n">
        <v>4</v>
      </c>
      <c r="Y10" s="244" t="n">
        <v>4</v>
      </c>
      <c r="Z10" s="244" t="n">
        <v>3</v>
      </c>
      <c r="AA10" s="244" t="n">
        <v>3</v>
      </c>
      <c r="AB10" s="244" t="n">
        <v>3</v>
      </c>
      <c r="AC10" s="244" t="n">
        <v>3</v>
      </c>
      <c r="AD10" s="244" t="n">
        <v>4</v>
      </c>
      <c r="AE10" s="244" t="n">
        <v>3</v>
      </c>
      <c r="AF10" s="244" t="n">
        <v>3</v>
      </c>
      <c r="AG10" s="244" t="n">
        <v>3</v>
      </c>
      <c r="AH10" s="244" t="n">
        <v>3</v>
      </c>
      <c r="AI10" s="244" t="n">
        <v>2</v>
      </c>
      <c r="AJ10" s="244" t="n">
        <v>2</v>
      </c>
      <c r="AK10" s="244" t="n">
        <v>2</v>
      </c>
      <c r="AL10" s="244" t="n">
        <v>1</v>
      </c>
      <c r="AM10" s="244" t="n">
        <v>1</v>
      </c>
      <c r="AN10" s="244" t="n">
        <v>1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1</v>
      </c>
      <c r="BJ10" s="244" t="n">
        <v>1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1</v>
      </c>
      <c r="CD10" s="244" t="n">
        <v>1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1</v>
      </c>
      <c r="CT10" s="244" t="n">
        <v>1</v>
      </c>
      <c r="CU10" s="244" t="n">
        <v>1</v>
      </c>
      <c r="CV10" s="244" t="n">
        <v>1</v>
      </c>
      <c r="CW10" s="244" t="n">
        <v>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486" t="n">
        <v>201.22</v>
      </c>
      <c r="H11" s="397">
        <f>+"Total:"&amp;TEXT(E11/I11-1,"0.00%")&amp;"/ EE:"&amp;TEXT(G11/J11-1,"0.00%")</f>
        <v/>
      </c>
      <c r="I11" s="397">
        <f>+'[2]Dallas Medical Center'!E11</f>
        <v/>
      </c>
      <c r="J11" s="397">
        <f>+'[2]Dallas Medical Center'!G11</f>
        <v/>
      </c>
      <c r="K11" s="244" t="n">
        <v>3</v>
      </c>
      <c r="L11" s="244" t="n">
        <v>3</v>
      </c>
      <c r="M11" s="244" t="n">
        <v>5</v>
      </c>
      <c r="N11" s="244" t="n">
        <v>5</v>
      </c>
      <c r="O11" s="244" t="n">
        <v>5</v>
      </c>
      <c r="P11" s="244" t="n">
        <v>5</v>
      </c>
      <c r="Q11" s="244" t="n">
        <v>3</v>
      </c>
      <c r="R11" s="244" t="n">
        <v>2</v>
      </c>
      <c r="S11" s="244" t="n">
        <v>2</v>
      </c>
      <c r="T11" s="244" t="n">
        <v>2</v>
      </c>
      <c r="U11" s="244" t="n">
        <v>2</v>
      </c>
      <c r="V11" s="244" t="n">
        <v>2</v>
      </c>
      <c r="W11" s="244" t="n">
        <v>1</v>
      </c>
      <c r="X11" s="244" t="n">
        <v>1</v>
      </c>
      <c r="Y11" s="244" t="n">
        <v>2</v>
      </c>
      <c r="Z11" s="244" t="n">
        <v>2</v>
      </c>
      <c r="AA11" s="244" t="n">
        <v>1</v>
      </c>
      <c r="AB11" s="244" t="n">
        <v>2</v>
      </c>
      <c r="AC11" s="244" t="n">
        <v>2</v>
      </c>
      <c r="AD11" s="244" t="n">
        <v>2</v>
      </c>
      <c r="AE11" s="244" t="n">
        <v>2</v>
      </c>
      <c r="AF11" s="244" t="n">
        <v>2</v>
      </c>
      <c r="AG11" s="244" t="n">
        <v>2</v>
      </c>
      <c r="AH11" s="244" t="n">
        <v>2</v>
      </c>
      <c r="AI11" s="244" t="n">
        <v>2</v>
      </c>
      <c r="AJ11" s="244" t="n">
        <v>2</v>
      </c>
      <c r="AK11" s="244" t="n">
        <v>2</v>
      </c>
      <c r="AL11" s="244" t="n">
        <v>2</v>
      </c>
      <c r="AM11" s="244" t="n">
        <v>3</v>
      </c>
      <c r="AN11" s="244" t="n">
        <v>3</v>
      </c>
      <c r="AO11" s="244" t="n">
        <v>3</v>
      </c>
      <c r="AP11" s="244" t="n">
        <v>3</v>
      </c>
      <c r="AQ11" s="244" t="n">
        <v>3</v>
      </c>
      <c r="AR11" s="244" t="n">
        <v>2</v>
      </c>
      <c r="AS11" s="244" t="n">
        <v>2</v>
      </c>
      <c r="AT11" s="244" t="n">
        <v>2</v>
      </c>
      <c r="AU11" s="244" t="n">
        <v>0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2</v>
      </c>
      <c r="BF11" s="244" t="n">
        <v>2</v>
      </c>
      <c r="BG11" s="244" t="n">
        <v>3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2</v>
      </c>
      <c r="BN11" s="244" t="n">
        <v>2</v>
      </c>
      <c r="BO11" s="244" t="n">
        <v>2</v>
      </c>
      <c r="BP11" s="244" t="n">
        <v>2</v>
      </c>
      <c r="BQ11" s="244" t="n">
        <v>2</v>
      </c>
      <c r="BR11" s="244" t="n">
        <v>2</v>
      </c>
      <c r="BS11" s="244" t="n">
        <v>3</v>
      </c>
      <c r="BT11" s="244" t="n">
        <v>3</v>
      </c>
      <c r="BU11" s="244" t="n">
        <v>2</v>
      </c>
      <c r="BV11" s="244" t="n">
        <v>2</v>
      </c>
      <c r="BW11" s="244" t="n">
        <v>1</v>
      </c>
      <c r="BX11" s="244" t="n">
        <v>1</v>
      </c>
      <c r="BY11" s="244" t="n">
        <v>1</v>
      </c>
      <c r="BZ11" s="244" t="n">
        <v>2</v>
      </c>
      <c r="CA11" s="244" t="n">
        <v>2</v>
      </c>
      <c r="CB11" s="244" t="n">
        <v>2</v>
      </c>
      <c r="CC11" s="244" t="n">
        <v>2</v>
      </c>
      <c r="CD11" s="244" t="n">
        <v>2</v>
      </c>
      <c r="CE11" s="244" t="n">
        <v>0</v>
      </c>
      <c r="CF11" s="244" t="n">
        <v>1</v>
      </c>
      <c r="CG11" s="244" t="n">
        <v>2</v>
      </c>
      <c r="CH11" s="244" t="n">
        <v>2</v>
      </c>
      <c r="CI11" s="244" t="n">
        <v>2</v>
      </c>
      <c r="CJ11" s="244" t="n">
        <v>2</v>
      </c>
      <c r="CK11" s="244" t="n">
        <v>1</v>
      </c>
      <c r="CL11" s="244" t="n">
        <v>1</v>
      </c>
      <c r="CM11" s="244" t="n">
        <v>3</v>
      </c>
      <c r="CN11" s="244" t="n">
        <v>3</v>
      </c>
      <c r="CO11" s="244" t="n">
        <v>3</v>
      </c>
      <c r="CP11" s="244" t="n">
        <v>3</v>
      </c>
      <c r="CQ11" s="244" t="n">
        <v>5</v>
      </c>
      <c r="CR11" s="244" t="n">
        <v>7</v>
      </c>
      <c r="CS11" s="244" t="n">
        <v>7</v>
      </c>
      <c r="CT11" s="244" t="n">
        <v>9</v>
      </c>
      <c r="CU11" s="244" t="n">
        <v>8</v>
      </c>
      <c r="CV11" s="244" t="n">
        <v>8</v>
      </c>
      <c r="CW11" s="244" t="n">
        <v>7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</v>
      </c>
      <c r="E12" s="400" t="n">
        <v>1556.37</v>
      </c>
      <c r="F12" s="400">
        <f>+E12-G12</f>
        <v/>
      </c>
      <c r="G12" s="487" t="n">
        <v>401.59</v>
      </c>
      <c r="H12" s="397">
        <f>+"Total:"&amp;TEXT(E12/I12-1,"0.00%")&amp;"/ EE:"&amp;TEXT(G12/J12-1,"0.00%")</f>
        <v/>
      </c>
      <c r="I12" s="397">
        <f>+'[2]Dallas Medical Center'!E12</f>
        <v/>
      </c>
      <c r="J12" s="397">
        <f>+'[2]Dallas Medical Center'!G12</f>
        <v/>
      </c>
      <c r="K12" s="245" t="n">
        <v>3</v>
      </c>
      <c r="L12" s="245" t="n">
        <v>3</v>
      </c>
      <c r="M12" s="245" t="n">
        <v>2</v>
      </c>
      <c r="N12" s="245" t="n">
        <v>2</v>
      </c>
      <c r="O12" s="245" t="n">
        <v>2</v>
      </c>
      <c r="P12" s="245" t="n">
        <v>3</v>
      </c>
      <c r="Q12" s="245" t="n">
        <v>3</v>
      </c>
      <c r="R12" s="245" t="n">
        <v>3</v>
      </c>
      <c r="S12" s="245" t="n">
        <v>2</v>
      </c>
      <c r="T12" s="245" t="n">
        <v>2</v>
      </c>
      <c r="U12" s="245" t="n">
        <v>3</v>
      </c>
      <c r="V12" s="245" t="n">
        <v>3</v>
      </c>
      <c r="W12" s="245" t="n">
        <v>4</v>
      </c>
      <c r="X12" s="245" t="n">
        <v>4</v>
      </c>
      <c r="Y12" s="245" t="n">
        <v>4</v>
      </c>
      <c r="Z12" s="245" t="n">
        <v>4</v>
      </c>
      <c r="AA12" s="245" t="n">
        <v>4</v>
      </c>
      <c r="AB12" s="245" t="n">
        <v>4</v>
      </c>
      <c r="AC12" s="245" t="n">
        <v>4</v>
      </c>
      <c r="AD12" s="245" t="n">
        <v>4</v>
      </c>
      <c r="AE12" s="245" t="n">
        <v>4</v>
      </c>
      <c r="AF12" s="245" t="n">
        <v>4</v>
      </c>
      <c r="AG12" s="245" t="n">
        <v>4</v>
      </c>
      <c r="AH12" s="245" t="n">
        <v>4</v>
      </c>
      <c r="AI12" s="245" t="n">
        <v>2</v>
      </c>
      <c r="AJ12" s="245" t="n">
        <v>2</v>
      </c>
      <c r="AK12" s="245" t="n">
        <v>2</v>
      </c>
      <c r="AL12" s="245" t="n">
        <v>2</v>
      </c>
      <c r="AM12" s="245" t="n">
        <v>2</v>
      </c>
      <c r="AN12" s="245" t="n">
        <v>2</v>
      </c>
      <c r="AO12" s="245" t="n">
        <v>3</v>
      </c>
      <c r="AP12" s="245" t="n">
        <v>3</v>
      </c>
      <c r="AQ12" s="245" t="n">
        <v>3</v>
      </c>
      <c r="AR12" s="245" t="n">
        <v>3</v>
      </c>
      <c r="AS12" s="245" t="n">
        <v>3</v>
      </c>
      <c r="AT12" s="245" t="n">
        <v>2</v>
      </c>
      <c r="AU12" s="245" t="n">
        <v>2</v>
      </c>
      <c r="AV12" s="245" t="n">
        <v>2</v>
      </c>
      <c r="AW12" s="245" t="n">
        <v>2</v>
      </c>
      <c r="AX12" s="245" t="n">
        <v>2</v>
      </c>
      <c r="AY12" s="245" t="n">
        <v>2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2</v>
      </c>
      <c r="BI12" s="245" t="n">
        <v>3</v>
      </c>
      <c r="BJ12" s="245" t="n">
        <v>3</v>
      </c>
      <c r="BK12" s="245" t="n">
        <v>3</v>
      </c>
      <c r="BL12" s="245" t="n">
        <v>3</v>
      </c>
      <c r="BM12" s="245" t="n">
        <v>3</v>
      </c>
      <c r="BN12" s="245" t="n">
        <v>3</v>
      </c>
      <c r="BO12" s="245" t="n">
        <v>3</v>
      </c>
      <c r="BP12" s="245" t="n">
        <v>3</v>
      </c>
      <c r="BQ12" s="245" t="n">
        <v>3</v>
      </c>
      <c r="BR12" s="245" t="n">
        <v>2</v>
      </c>
      <c r="BS12" s="245" t="n">
        <v>3</v>
      </c>
      <c r="BT12" s="245" t="n">
        <v>2</v>
      </c>
      <c r="BU12" s="245" t="n">
        <v>2</v>
      </c>
      <c r="BV12" s="245" t="n">
        <v>2</v>
      </c>
      <c r="BW12" s="245" t="n">
        <v>2</v>
      </c>
      <c r="BX12" s="245" t="n">
        <v>2</v>
      </c>
      <c r="BY12" s="245" t="n">
        <v>1</v>
      </c>
      <c r="BZ12" s="245" t="n">
        <v>1</v>
      </c>
      <c r="CA12" s="245" t="n">
        <v>2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3</v>
      </c>
      <c r="CH12" s="245" t="n">
        <v>3</v>
      </c>
      <c r="CI12" s="245" t="n">
        <v>2</v>
      </c>
      <c r="CJ12" s="245" t="n">
        <v>2</v>
      </c>
      <c r="CK12" s="245" t="n">
        <v>2</v>
      </c>
      <c r="CL12" s="245" t="n">
        <v>3</v>
      </c>
      <c r="CM12" s="245" t="n">
        <v>3</v>
      </c>
      <c r="CN12" s="245" t="n">
        <v>2</v>
      </c>
      <c r="CO12" s="245" t="n">
        <v>3</v>
      </c>
      <c r="CP12" s="245" t="n">
        <v>2</v>
      </c>
      <c r="CQ12" s="245" t="n">
        <v>1</v>
      </c>
      <c r="CR12" s="245" t="n">
        <v>1</v>
      </c>
      <c r="CS12" s="245" t="n">
        <v>1</v>
      </c>
      <c r="CT12" s="245" t="n">
        <v>1</v>
      </c>
      <c r="CU12" s="245" t="n">
        <v>1</v>
      </c>
      <c r="CV12" s="245" t="n">
        <v>1</v>
      </c>
      <c r="CW12" s="245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88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89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65">
        <f>+E7+E13</f>
        <v/>
      </c>
      <c r="F15" s="465">
        <f>+F7+F13</f>
        <v/>
      </c>
      <c r="G15" s="490">
        <f>+G7+G13</f>
        <v/>
      </c>
      <c r="H15" s="466" t="n"/>
      <c r="I15" s="466" t="n"/>
      <c r="J15" s="464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249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91">
        <f>G15*12</f>
        <v/>
      </c>
      <c r="H16" s="449" t="n"/>
      <c r="I16" s="449" t="n"/>
      <c r="J16" s="464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64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397" t="n"/>
      <c r="F19" s="397" t="n"/>
      <c r="G19" s="397" t="n"/>
      <c r="H19" s="397" t="n"/>
      <c r="I19" s="397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397" t="n"/>
      <c r="F20" s="397" t="n"/>
      <c r="G20" s="397" t="n"/>
      <c r="H20" s="397" t="n"/>
      <c r="I20" s="397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446" t="n"/>
      <c r="E23" s="397" t="n"/>
      <c r="F23" s="397" t="n"/>
      <c r="G23" s="397" t="n"/>
      <c r="H23" s="397" t="n"/>
      <c r="I23" s="397" t="n"/>
      <c r="J23" s="402" t="n"/>
      <c r="K23" s="446" t="n"/>
      <c r="L23" s="446" t="n"/>
      <c r="M23" s="446" t="n"/>
      <c r="N23" s="446" t="n"/>
      <c r="O23" s="446" t="n"/>
      <c r="P23" s="446" t="n"/>
      <c r="Q23" s="446" t="n"/>
      <c r="R23" s="446" t="n"/>
      <c r="S23" s="446" t="n"/>
      <c r="T23" s="446" t="n"/>
      <c r="U23" s="446" t="n"/>
      <c r="V23" s="446" t="n"/>
      <c r="W23" s="446" t="n"/>
      <c r="X23" s="446" t="n"/>
      <c r="Y23" s="446" t="n"/>
      <c r="Z23" s="446" t="n"/>
      <c r="AA23" s="446" t="n"/>
      <c r="AB23" s="446" t="n"/>
      <c r="AC23" s="446" t="n"/>
      <c r="AD23" s="446" t="n"/>
      <c r="AE23" s="446" t="n"/>
      <c r="AF23" s="446" t="n"/>
      <c r="AG23" s="446" t="n"/>
      <c r="AH23" s="446" t="n"/>
      <c r="AI23" s="446" t="n"/>
      <c r="AJ23" s="446" t="n"/>
      <c r="AK23" s="446" t="n"/>
      <c r="AL23" s="446" t="n"/>
      <c r="AM23" s="446" t="n"/>
      <c r="AN23" s="446" t="n"/>
      <c r="AO23" s="446" t="n"/>
      <c r="AP23" s="446" t="n"/>
      <c r="AQ23" s="446" t="n"/>
      <c r="AR23" s="446" t="n"/>
      <c r="AS23" s="446" t="n"/>
      <c r="AT23" s="446" t="n"/>
      <c r="AU23" s="446" t="n"/>
      <c r="AV23" s="446" t="n"/>
      <c r="AW23" s="446" t="n"/>
      <c r="AX23" s="446" t="n"/>
      <c r="AY23" s="446" t="n"/>
      <c r="AZ23" s="446" t="n"/>
      <c r="BA23" s="446" t="n"/>
      <c r="BB23" s="446" t="n"/>
      <c r="BC23" s="446" t="n"/>
      <c r="BD23" s="446" t="n"/>
      <c r="BE23" s="446" t="n"/>
      <c r="BF23" s="446" t="n"/>
      <c r="BG23" s="446" t="n"/>
      <c r="BH23" s="446" t="n"/>
      <c r="BI23" s="446" t="n"/>
      <c r="BJ23" s="446" t="n"/>
      <c r="BK23" s="446" t="n"/>
      <c r="BL23" s="446" t="n"/>
      <c r="BM23" s="446" t="n"/>
      <c r="BN23" s="446" t="n"/>
      <c r="BO23" s="446" t="n"/>
      <c r="BP23" s="446" t="n"/>
      <c r="BQ23" s="446" t="n"/>
      <c r="BR23" s="446" t="n"/>
      <c r="BS23" s="446" t="n"/>
      <c r="BT23" s="446" t="n"/>
      <c r="BU23" s="446" t="n"/>
      <c r="BV23" s="446" t="n"/>
      <c r="BW23" s="446" t="n"/>
      <c r="BX23" s="446" t="n"/>
      <c r="BY23" s="446" t="n"/>
      <c r="BZ23" s="446" t="n"/>
      <c r="CA23" s="446" t="n"/>
      <c r="CB23" s="446" t="n"/>
      <c r="CC23" s="446" t="n"/>
      <c r="CD23" s="446" t="n"/>
      <c r="CE23" s="446" t="n"/>
      <c r="CF23" s="446" t="n"/>
      <c r="CG23" s="446" t="n"/>
      <c r="CH23" s="446" t="n"/>
      <c r="CI23" s="446" t="n"/>
      <c r="CJ23" s="446" t="n"/>
      <c r="CK23" s="446" t="n"/>
      <c r="CL23" s="446" t="n"/>
      <c r="CM23" s="446" t="n"/>
      <c r="CN23" s="446" t="n"/>
      <c r="CO23" s="446" t="n"/>
      <c r="CP23" s="446" t="n"/>
      <c r="CQ23" s="446" t="n"/>
      <c r="CR23" s="446" t="n"/>
      <c r="CS23" s="446" t="n"/>
      <c r="CT23" s="446" t="n"/>
      <c r="CU23" s="446" t="n"/>
      <c r="CV23" s="446" t="n"/>
      <c r="CW23" s="446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402" t="n"/>
      <c r="H34" s="402" t="n"/>
      <c r="I34" s="402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&amp;C&amp;"Garamond,Bold"DALLAS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0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CW200"/>
  <sheetViews>
    <sheetView view="pageBreakPreview" zoomScale="90" zoomScaleNormal="70" zoomScaleSheetLayoutView="90" workbookViewId="0">
      <selection activeCell="B32" sqref="B3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6.125" customWidth="1" style="292" min="10" max="10"/>
    <col hidden="1" width="7.25" customWidth="1" style="294" min="11" max="52"/>
    <col hidden="1" width="7.375" customWidth="1" style="291" min="53" max="53"/>
    <col hidden="1" width="7.25" customWidth="1" style="294" min="54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7.25" customWidth="1" style="294" min="71" max="72"/>
    <col width="7.25" customWidth="1" style="294" min="73" max="73"/>
    <col width="7.25" customWidth="1" style="294" min="74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Harlingen Medical Center - Client ID H3370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253</v>
      </c>
      <c r="E3" s="395" t="n">
        <v>702.6900000000001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+[2]Harlingen!E3</f>
        <v/>
      </c>
      <c r="J3" s="397">
        <f>+[2]Harlingen!G3</f>
        <v/>
      </c>
      <c r="K3" s="244" t="n">
        <v>205</v>
      </c>
      <c r="L3" s="244" t="n">
        <v>208</v>
      </c>
      <c r="M3" s="244" t="n">
        <v>210</v>
      </c>
      <c r="N3" s="244" t="n">
        <v>201</v>
      </c>
      <c r="O3" s="244" t="n">
        <v>203</v>
      </c>
      <c r="P3" s="244" t="n">
        <v>204</v>
      </c>
      <c r="Q3" s="244" t="n">
        <v>205</v>
      </c>
      <c r="R3" s="244" t="n">
        <v>208</v>
      </c>
      <c r="S3" s="244" t="n">
        <v>203</v>
      </c>
      <c r="T3" s="244" t="n">
        <v>201</v>
      </c>
      <c r="U3" s="244" t="n">
        <v>203</v>
      </c>
      <c r="V3" s="244" t="n">
        <v>200</v>
      </c>
      <c r="W3" s="244" t="n">
        <v>238</v>
      </c>
      <c r="X3" s="244" t="n">
        <v>236</v>
      </c>
      <c r="Y3" s="244" t="n">
        <v>237</v>
      </c>
      <c r="Z3" s="244" t="n">
        <v>235</v>
      </c>
      <c r="AA3" s="244" t="n">
        <v>230</v>
      </c>
      <c r="AB3" s="244" t="n">
        <v>230</v>
      </c>
      <c r="AC3" s="244" t="n">
        <v>226</v>
      </c>
      <c r="AD3" s="244" t="n">
        <v>228</v>
      </c>
      <c r="AE3" s="244" t="n">
        <v>226</v>
      </c>
      <c r="AF3" s="244" t="n">
        <v>225</v>
      </c>
      <c r="AG3" s="244" t="n">
        <v>234</v>
      </c>
      <c r="AH3" s="244" t="n">
        <v>234</v>
      </c>
      <c r="AI3" s="244" t="n">
        <v>225</v>
      </c>
      <c r="AJ3" s="244" t="n">
        <v>222</v>
      </c>
      <c r="AK3" s="244" t="n">
        <v>225</v>
      </c>
      <c r="AL3" s="244" t="n">
        <v>221</v>
      </c>
      <c r="AM3" s="244" t="n">
        <v>222</v>
      </c>
      <c r="AN3" s="244" t="n">
        <v>222</v>
      </c>
      <c r="AO3" s="244" t="n">
        <v>217</v>
      </c>
      <c r="AP3" s="244" t="n">
        <v>216</v>
      </c>
      <c r="AQ3" s="244" t="n">
        <v>208</v>
      </c>
      <c r="AR3" s="244" t="n">
        <v>202</v>
      </c>
      <c r="AS3" s="244" t="n">
        <v>202</v>
      </c>
      <c r="AT3" s="244" t="n">
        <v>207</v>
      </c>
      <c r="AU3" s="244" t="n">
        <v>218</v>
      </c>
      <c r="AV3" s="244" t="n">
        <v>205</v>
      </c>
      <c r="AW3" s="244" t="n">
        <v>208</v>
      </c>
      <c r="AX3" s="244" t="n">
        <v>198</v>
      </c>
      <c r="AY3" s="244" t="n">
        <v>204</v>
      </c>
      <c r="AZ3" s="244" t="n">
        <v>205</v>
      </c>
      <c r="BA3" s="244" t="n">
        <v>211</v>
      </c>
      <c r="BB3" s="244" t="n">
        <v>206</v>
      </c>
      <c r="BC3" s="244" t="n">
        <v>207</v>
      </c>
      <c r="BD3" s="244" t="n">
        <v>208</v>
      </c>
      <c r="BE3" s="244" t="n">
        <v>208</v>
      </c>
      <c r="BF3" s="244" t="n">
        <v>209</v>
      </c>
      <c r="BG3" s="244" t="n">
        <v>213</v>
      </c>
      <c r="BH3" s="244" t="n">
        <v>220</v>
      </c>
      <c r="BI3" s="244" t="n">
        <v>197</v>
      </c>
      <c r="BJ3" s="244" t="n">
        <v>197</v>
      </c>
      <c r="BK3" s="244" t="n">
        <v>200</v>
      </c>
      <c r="BL3" s="244" t="n">
        <v>197</v>
      </c>
      <c r="BM3" s="244" t="n">
        <v>200</v>
      </c>
      <c r="BN3" s="244" t="n">
        <v>202</v>
      </c>
      <c r="BO3" s="244" t="n">
        <v>210</v>
      </c>
      <c r="BP3" s="244" t="n">
        <v>212</v>
      </c>
      <c r="BQ3" s="244" t="n">
        <v>217</v>
      </c>
      <c r="BR3" s="244" t="n">
        <v>212</v>
      </c>
      <c r="BS3" s="244" t="n">
        <v>219</v>
      </c>
      <c r="BT3" s="244" t="n">
        <v>225</v>
      </c>
      <c r="BU3" s="244" t="n">
        <v>221</v>
      </c>
      <c r="BV3" s="244" t="n">
        <v>216</v>
      </c>
      <c r="BW3" s="244" t="n">
        <v>235</v>
      </c>
      <c r="BX3" s="244" t="n">
        <v>240</v>
      </c>
      <c r="BY3" s="244" t="n">
        <v>226</v>
      </c>
      <c r="BZ3" s="244" t="n">
        <v>232</v>
      </c>
      <c r="CA3" s="244" t="n">
        <v>227</v>
      </c>
      <c r="CB3" s="244" t="n">
        <v>219</v>
      </c>
      <c r="CC3" s="244" t="n">
        <v>232</v>
      </c>
      <c r="CD3" s="244" t="n">
        <v>235</v>
      </c>
      <c r="CE3" s="244" t="n">
        <v>242</v>
      </c>
      <c r="CF3" s="244" t="n">
        <v>239</v>
      </c>
      <c r="CG3" s="244" t="n">
        <v>239</v>
      </c>
      <c r="CH3" s="244" t="n">
        <v>241</v>
      </c>
      <c r="CI3" s="244" t="n">
        <v>242</v>
      </c>
      <c r="CJ3" s="244" t="n">
        <v>250</v>
      </c>
      <c r="CK3" s="244" t="n">
        <v>254</v>
      </c>
      <c r="CL3" s="244" t="n">
        <v>268</v>
      </c>
      <c r="CM3" s="244" t="n">
        <v>267</v>
      </c>
      <c r="CN3" s="244" t="n">
        <v>272</v>
      </c>
      <c r="CO3" s="244" t="n">
        <v>271</v>
      </c>
      <c r="CP3" s="244" t="n">
        <v>271</v>
      </c>
      <c r="CQ3" s="244" t="n">
        <v>261</v>
      </c>
      <c r="CR3" s="244" t="n">
        <v>252</v>
      </c>
      <c r="CS3" s="244" t="n">
        <v>243</v>
      </c>
      <c r="CT3" s="244" t="n">
        <v>244</v>
      </c>
      <c r="CU3" s="244" t="n">
        <v>248</v>
      </c>
      <c r="CV3" s="244" t="n">
        <v>255</v>
      </c>
      <c r="CW3" s="244" t="n">
        <v>254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57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+[2]Harlingen!E4</f>
        <v/>
      </c>
      <c r="J4" s="402">
        <f>+[2]Harlingen!G4</f>
        <v/>
      </c>
      <c r="K4" s="244" t="n">
        <v>50</v>
      </c>
      <c r="L4" s="244" t="n">
        <v>50</v>
      </c>
      <c r="M4" s="244" t="n">
        <v>52</v>
      </c>
      <c r="N4" s="244" t="n">
        <v>51</v>
      </c>
      <c r="O4" s="244" t="n">
        <v>52</v>
      </c>
      <c r="P4" s="244" t="n">
        <v>53</v>
      </c>
      <c r="Q4" s="244" t="n">
        <v>53</v>
      </c>
      <c r="R4" s="244" t="n">
        <v>53</v>
      </c>
      <c r="S4" s="244" t="n">
        <v>55</v>
      </c>
      <c r="T4" s="244" t="n">
        <v>55</v>
      </c>
      <c r="U4" s="244" t="n">
        <v>54</v>
      </c>
      <c r="V4" s="244" t="n">
        <v>48</v>
      </c>
      <c r="W4" s="244" t="n">
        <v>43</v>
      </c>
      <c r="X4" s="244" t="n">
        <v>43</v>
      </c>
      <c r="Y4" s="244" t="n">
        <v>43</v>
      </c>
      <c r="Z4" s="244" t="n">
        <v>44</v>
      </c>
      <c r="AA4" s="244" t="n">
        <v>43</v>
      </c>
      <c r="AB4" s="244" t="n">
        <v>44</v>
      </c>
      <c r="AC4" s="244" t="n">
        <v>41</v>
      </c>
      <c r="AD4" s="244" t="n">
        <v>42</v>
      </c>
      <c r="AE4" s="244" t="n">
        <v>41</v>
      </c>
      <c r="AF4" s="244" t="n">
        <v>41</v>
      </c>
      <c r="AG4" s="244" t="n">
        <v>39</v>
      </c>
      <c r="AH4" s="244" t="n">
        <v>38</v>
      </c>
      <c r="AI4" s="244" t="n">
        <v>48</v>
      </c>
      <c r="AJ4" s="244" t="n">
        <v>49</v>
      </c>
      <c r="AK4" s="244" t="n">
        <v>49</v>
      </c>
      <c r="AL4" s="244" t="n">
        <v>53</v>
      </c>
      <c r="AM4" s="244" t="n">
        <v>54</v>
      </c>
      <c r="AN4" s="244" t="n">
        <v>54</v>
      </c>
      <c r="AO4" s="244" t="n">
        <v>53</v>
      </c>
      <c r="AP4" s="244" t="n">
        <v>54</v>
      </c>
      <c r="AQ4" s="244" t="n">
        <v>54</v>
      </c>
      <c r="AR4" s="244" t="n">
        <v>54</v>
      </c>
      <c r="AS4" s="244" t="n">
        <v>56</v>
      </c>
      <c r="AT4" s="244" t="n">
        <v>52</v>
      </c>
      <c r="AU4" s="244" t="n">
        <v>49</v>
      </c>
      <c r="AV4" s="244" t="n">
        <v>52</v>
      </c>
      <c r="AW4" s="244" t="n">
        <v>51</v>
      </c>
      <c r="AX4" s="244" t="n">
        <v>52</v>
      </c>
      <c r="AY4" s="244" t="n">
        <v>52</v>
      </c>
      <c r="AZ4" s="244" t="n">
        <v>52</v>
      </c>
      <c r="BA4" s="244" t="n">
        <v>53</v>
      </c>
      <c r="BB4" s="244" t="n">
        <v>50</v>
      </c>
      <c r="BC4" s="244" t="n">
        <v>49</v>
      </c>
      <c r="BD4" s="244" t="n">
        <v>50</v>
      </c>
      <c r="BE4" s="244" t="n">
        <v>49</v>
      </c>
      <c r="BF4" s="244" t="n">
        <v>50</v>
      </c>
      <c r="BG4" s="244" t="n">
        <v>48</v>
      </c>
      <c r="BH4" s="244" t="n">
        <v>50</v>
      </c>
      <c r="BI4" s="244" t="n">
        <v>47</v>
      </c>
      <c r="BJ4" s="244" t="n">
        <v>47</v>
      </c>
      <c r="BK4" s="244" t="n">
        <v>47</v>
      </c>
      <c r="BL4" s="244" t="n">
        <v>48</v>
      </c>
      <c r="BM4" s="244" t="n">
        <v>48</v>
      </c>
      <c r="BN4" s="244" t="n">
        <v>45</v>
      </c>
      <c r="BO4" s="244" t="n">
        <v>47</v>
      </c>
      <c r="BP4" s="244" t="n">
        <v>47</v>
      </c>
      <c r="BQ4" s="244" t="n">
        <v>47</v>
      </c>
      <c r="BR4" s="244" t="n">
        <v>48</v>
      </c>
      <c r="BS4" s="244" t="n">
        <v>48</v>
      </c>
      <c r="BT4" s="244" t="n">
        <v>48</v>
      </c>
      <c r="BU4" s="244" t="n">
        <v>49</v>
      </c>
      <c r="BV4" s="244" t="n">
        <v>49</v>
      </c>
      <c r="BW4" s="244" t="n">
        <v>49</v>
      </c>
      <c r="BX4" s="244" t="n">
        <v>45</v>
      </c>
      <c r="BY4" s="244" t="n">
        <v>44</v>
      </c>
      <c r="BZ4" s="244" t="n">
        <v>44</v>
      </c>
      <c r="CA4" s="244" t="n">
        <v>42</v>
      </c>
      <c r="CB4" s="244" t="n">
        <v>44</v>
      </c>
      <c r="CC4" s="244" t="n">
        <v>42</v>
      </c>
      <c r="CD4" s="244" t="n">
        <v>44</v>
      </c>
      <c r="CE4" s="244" t="n">
        <v>51</v>
      </c>
      <c r="CF4" s="244" t="n">
        <v>49</v>
      </c>
      <c r="CG4" s="244" t="n">
        <v>49</v>
      </c>
      <c r="CH4" s="244" t="n">
        <v>50</v>
      </c>
      <c r="CI4" s="244" t="n">
        <v>50</v>
      </c>
      <c r="CJ4" s="244" t="n">
        <v>50</v>
      </c>
      <c r="CK4" s="244" t="n">
        <v>50</v>
      </c>
      <c r="CL4" s="244" t="n">
        <v>58</v>
      </c>
      <c r="CM4" s="244" t="n">
        <v>58</v>
      </c>
      <c r="CN4" s="244" t="n">
        <v>58</v>
      </c>
      <c r="CO4" s="244" t="n">
        <v>55</v>
      </c>
      <c r="CP4" s="244" t="n">
        <v>54</v>
      </c>
      <c r="CQ4" s="244" t="n">
        <v>58</v>
      </c>
      <c r="CR4" s="244" t="n">
        <v>57</v>
      </c>
      <c r="CS4" s="244" t="n">
        <v>54</v>
      </c>
      <c r="CT4" s="244" t="n">
        <v>55</v>
      </c>
      <c r="CU4" s="244" t="n">
        <v>56</v>
      </c>
      <c r="CV4" s="244" t="n">
        <v>53</v>
      </c>
      <c r="CW4" s="244" t="n">
        <v>56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146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+[2]Harlingen!E5</f>
        <v/>
      </c>
      <c r="J5" s="402">
        <f>+[2]Harlingen!G5</f>
        <v/>
      </c>
      <c r="K5" s="244" t="n">
        <v>147</v>
      </c>
      <c r="L5" s="244" t="n">
        <v>147</v>
      </c>
      <c r="M5" s="244" t="n">
        <v>149</v>
      </c>
      <c r="N5" s="244" t="n">
        <v>153</v>
      </c>
      <c r="O5" s="244" t="n">
        <v>153</v>
      </c>
      <c r="P5" s="244" t="n">
        <v>153</v>
      </c>
      <c r="Q5" s="244" t="n">
        <v>151</v>
      </c>
      <c r="R5" s="244" t="n">
        <v>153</v>
      </c>
      <c r="S5" s="244" t="n">
        <v>159</v>
      </c>
      <c r="T5" s="244" t="n">
        <v>161</v>
      </c>
      <c r="U5" s="244" t="n">
        <v>159</v>
      </c>
      <c r="V5" s="244" t="n">
        <v>156</v>
      </c>
      <c r="W5" s="244" t="n">
        <v>151</v>
      </c>
      <c r="X5" s="244" t="n">
        <v>149</v>
      </c>
      <c r="Y5" s="244" t="n">
        <v>151</v>
      </c>
      <c r="Z5" s="244" t="n">
        <v>151</v>
      </c>
      <c r="AA5" s="244" t="n">
        <v>148</v>
      </c>
      <c r="AB5" s="244" t="n">
        <v>150</v>
      </c>
      <c r="AC5" s="244" t="n">
        <v>147</v>
      </c>
      <c r="AD5" s="244" t="n">
        <v>152</v>
      </c>
      <c r="AE5" s="244" t="n">
        <v>153</v>
      </c>
      <c r="AF5" s="244" t="n">
        <v>150</v>
      </c>
      <c r="AG5" s="244" t="n">
        <v>149</v>
      </c>
      <c r="AH5" s="244" t="n">
        <v>151</v>
      </c>
      <c r="AI5" s="244" t="n">
        <v>160</v>
      </c>
      <c r="AJ5" s="244" t="n">
        <v>156</v>
      </c>
      <c r="AK5" s="244" t="n">
        <v>159</v>
      </c>
      <c r="AL5" s="244" t="n">
        <v>159</v>
      </c>
      <c r="AM5" s="244" t="n">
        <v>153</v>
      </c>
      <c r="AN5" s="244" t="n">
        <v>151</v>
      </c>
      <c r="AO5" s="244" t="n">
        <v>153</v>
      </c>
      <c r="AP5" s="244" t="n">
        <v>151</v>
      </c>
      <c r="AQ5" s="244" t="n">
        <v>152</v>
      </c>
      <c r="AR5" s="244" t="n">
        <v>152</v>
      </c>
      <c r="AS5" s="244" t="n">
        <v>150</v>
      </c>
      <c r="AT5" s="244" t="n">
        <v>150</v>
      </c>
      <c r="AU5" s="244" t="n">
        <v>152</v>
      </c>
      <c r="AV5" s="244" t="n">
        <v>149</v>
      </c>
      <c r="AW5" s="244" t="n">
        <v>150</v>
      </c>
      <c r="AX5" s="244" t="n">
        <v>147</v>
      </c>
      <c r="AY5" s="244" t="n">
        <v>147</v>
      </c>
      <c r="AZ5" s="244" t="n">
        <v>148</v>
      </c>
      <c r="BA5" s="244" t="n">
        <v>150</v>
      </c>
      <c r="BB5" s="244" t="n">
        <v>147</v>
      </c>
      <c r="BC5" s="244" t="n">
        <v>151</v>
      </c>
      <c r="BD5" s="244" t="n">
        <v>145</v>
      </c>
      <c r="BE5" s="244" t="n">
        <v>146</v>
      </c>
      <c r="BF5" s="244" t="n">
        <v>147</v>
      </c>
      <c r="BG5" s="244" t="n">
        <v>157</v>
      </c>
      <c r="BH5" s="244" t="n">
        <v>155</v>
      </c>
      <c r="BI5" s="244" t="n">
        <v>146</v>
      </c>
      <c r="BJ5" s="244" t="n">
        <v>143</v>
      </c>
      <c r="BK5" s="244" t="n">
        <v>137</v>
      </c>
      <c r="BL5" s="244" t="n">
        <v>136</v>
      </c>
      <c r="BM5" s="244" t="n">
        <v>131</v>
      </c>
      <c r="BN5" s="244" t="n">
        <v>132</v>
      </c>
      <c r="BO5" s="244" t="n">
        <v>132</v>
      </c>
      <c r="BP5" s="244" t="n">
        <v>133</v>
      </c>
      <c r="BQ5" s="244" t="n">
        <v>133</v>
      </c>
      <c r="BR5" s="244" t="n">
        <v>133</v>
      </c>
      <c r="BS5" s="244" t="n">
        <v>142</v>
      </c>
      <c r="BT5" s="244" t="n">
        <v>145</v>
      </c>
      <c r="BU5" s="244" t="n">
        <v>145</v>
      </c>
      <c r="BV5" s="244" t="n">
        <v>141</v>
      </c>
      <c r="BW5" s="244" t="n">
        <v>146</v>
      </c>
      <c r="BX5" s="244" t="n">
        <v>149</v>
      </c>
      <c r="BY5" s="244" t="n">
        <v>148</v>
      </c>
      <c r="BZ5" s="244" t="n">
        <v>156</v>
      </c>
      <c r="CA5" s="244" t="n">
        <v>152</v>
      </c>
      <c r="CB5" s="244" t="n">
        <v>151</v>
      </c>
      <c r="CC5" s="244" t="n">
        <v>154</v>
      </c>
      <c r="CD5" s="244" t="n">
        <v>153</v>
      </c>
      <c r="CE5" s="244" t="n">
        <v>164</v>
      </c>
      <c r="CF5" s="244" t="n">
        <v>159</v>
      </c>
      <c r="CG5" s="244" t="n">
        <v>157</v>
      </c>
      <c r="CH5" s="244" t="n">
        <v>157</v>
      </c>
      <c r="CI5" s="244" t="n">
        <v>154</v>
      </c>
      <c r="CJ5" s="244" t="n">
        <v>151</v>
      </c>
      <c r="CK5" s="244" t="n">
        <v>151</v>
      </c>
      <c r="CL5" s="244" t="n">
        <v>150</v>
      </c>
      <c r="CM5" s="244" t="n">
        <v>149</v>
      </c>
      <c r="CN5" s="244" t="n">
        <v>146</v>
      </c>
      <c r="CO5" s="244" t="n">
        <v>146</v>
      </c>
      <c r="CP5" s="244" t="n">
        <v>148</v>
      </c>
      <c r="CQ5" s="244" t="n">
        <v>159</v>
      </c>
      <c r="CR5" s="244" t="n">
        <v>156</v>
      </c>
      <c r="CS5" s="244" t="n">
        <v>142</v>
      </c>
      <c r="CT5" s="244" t="n">
        <v>137</v>
      </c>
      <c r="CU5" s="244" t="n">
        <v>141</v>
      </c>
      <c r="CV5" s="244" t="n">
        <v>142</v>
      </c>
      <c r="CW5" s="244" t="n">
        <v>144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63</v>
      </c>
      <c r="E6" s="399" t="n">
        <v>2213.59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408">
        <f>+[2]Harlingen!E6</f>
        <v/>
      </c>
      <c r="J6" s="402">
        <f>+[2]Harlingen!G6</f>
        <v/>
      </c>
      <c r="K6" s="245" t="n">
        <v>94</v>
      </c>
      <c r="L6" s="245" t="n">
        <v>94</v>
      </c>
      <c r="M6" s="245" t="n">
        <v>97</v>
      </c>
      <c r="N6" s="245" t="n">
        <v>95</v>
      </c>
      <c r="O6" s="245" t="n">
        <v>96</v>
      </c>
      <c r="P6" s="245" t="n">
        <v>94</v>
      </c>
      <c r="Q6" s="245" t="n">
        <v>96</v>
      </c>
      <c r="R6" s="245" t="n">
        <v>97</v>
      </c>
      <c r="S6" s="245" t="n">
        <v>94</v>
      </c>
      <c r="T6" s="245" t="n">
        <v>96</v>
      </c>
      <c r="U6" s="245" t="n">
        <v>96</v>
      </c>
      <c r="V6" s="245" t="n">
        <v>96</v>
      </c>
      <c r="W6" s="245" t="n">
        <v>84</v>
      </c>
      <c r="X6" s="245" t="n">
        <v>84</v>
      </c>
      <c r="Y6" s="245" t="n">
        <v>83</v>
      </c>
      <c r="Z6" s="245" t="n">
        <v>85</v>
      </c>
      <c r="AA6" s="245" t="n">
        <v>82</v>
      </c>
      <c r="AB6" s="245" t="n">
        <v>84</v>
      </c>
      <c r="AC6" s="245" t="n">
        <v>83</v>
      </c>
      <c r="AD6" s="245" t="n">
        <v>83</v>
      </c>
      <c r="AE6" s="245" t="n">
        <v>84</v>
      </c>
      <c r="AF6" s="245" t="n">
        <v>85</v>
      </c>
      <c r="AG6" s="245" t="n">
        <v>95</v>
      </c>
      <c r="AH6" s="245" t="n">
        <v>94</v>
      </c>
      <c r="AI6" s="245" t="n">
        <v>98</v>
      </c>
      <c r="AJ6" s="245" t="n">
        <v>95</v>
      </c>
      <c r="AK6" s="245" t="n">
        <v>93</v>
      </c>
      <c r="AL6" s="245" t="n">
        <v>92</v>
      </c>
      <c r="AM6" s="245" t="n">
        <v>91</v>
      </c>
      <c r="AN6" s="245" t="n">
        <v>95</v>
      </c>
      <c r="AO6" s="245" t="n">
        <v>92</v>
      </c>
      <c r="AP6" s="245" t="n">
        <v>94</v>
      </c>
      <c r="AQ6" s="245" t="n">
        <v>94</v>
      </c>
      <c r="AR6" s="245" t="n">
        <v>91</v>
      </c>
      <c r="AS6" s="245" t="n">
        <v>91</v>
      </c>
      <c r="AT6" s="245" t="n">
        <v>85</v>
      </c>
      <c r="AU6" s="245" t="n">
        <v>79</v>
      </c>
      <c r="AV6" s="245" t="n">
        <v>75</v>
      </c>
      <c r="AW6" s="245" t="n">
        <v>75</v>
      </c>
      <c r="AX6" s="245" t="n">
        <v>75</v>
      </c>
      <c r="AY6" s="245" t="n">
        <v>75</v>
      </c>
      <c r="AZ6" s="245" t="n">
        <v>74</v>
      </c>
      <c r="BA6" s="245" t="n">
        <v>71</v>
      </c>
      <c r="BB6" s="245" t="n">
        <v>75</v>
      </c>
      <c r="BC6" s="245" t="n">
        <v>76</v>
      </c>
      <c r="BD6" s="245" t="n">
        <v>77</v>
      </c>
      <c r="BE6" s="245" t="n">
        <v>75</v>
      </c>
      <c r="BF6" s="245" t="n">
        <v>76</v>
      </c>
      <c r="BG6" s="245" t="n">
        <v>71</v>
      </c>
      <c r="BH6" s="245" t="n">
        <v>75</v>
      </c>
      <c r="BI6" s="245" t="n">
        <v>76</v>
      </c>
      <c r="BJ6" s="245" t="n">
        <v>74</v>
      </c>
      <c r="BK6" s="245" t="n">
        <v>72</v>
      </c>
      <c r="BL6" s="245" t="n">
        <v>71</v>
      </c>
      <c r="BM6" s="245" t="n">
        <v>72</v>
      </c>
      <c r="BN6" s="245" t="n">
        <v>70</v>
      </c>
      <c r="BO6" s="245" t="n">
        <v>70</v>
      </c>
      <c r="BP6" s="245" t="n">
        <v>74</v>
      </c>
      <c r="BQ6" s="245" t="n">
        <v>76</v>
      </c>
      <c r="BR6" s="245" t="n">
        <v>78</v>
      </c>
      <c r="BS6" s="245" t="n">
        <v>74</v>
      </c>
      <c r="BT6" s="245" t="n">
        <v>73</v>
      </c>
      <c r="BU6" s="245" t="n">
        <v>73</v>
      </c>
      <c r="BV6" s="245" t="n">
        <v>73</v>
      </c>
      <c r="BW6" s="245" t="n">
        <v>73</v>
      </c>
      <c r="BX6" s="245" t="n">
        <v>75</v>
      </c>
      <c r="BY6" s="245" t="n">
        <v>77</v>
      </c>
      <c r="BZ6" s="245" t="n">
        <v>77</v>
      </c>
      <c r="CA6" s="245" t="n">
        <v>76</v>
      </c>
      <c r="CB6" s="245" t="n">
        <v>76</v>
      </c>
      <c r="CC6" s="245" t="n">
        <v>77</v>
      </c>
      <c r="CD6" s="245" t="n">
        <v>79</v>
      </c>
      <c r="CE6" s="245" t="n">
        <v>77</v>
      </c>
      <c r="CF6" s="245" t="n">
        <v>78</v>
      </c>
      <c r="CG6" s="245" t="n">
        <v>76</v>
      </c>
      <c r="CH6" s="245" t="n">
        <v>73</v>
      </c>
      <c r="CI6" s="245" t="n">
        <v>71</v>
      </c>
      <c r="CJ6" s="245" t="n">
        <v>71</v>
      </c>
      <c r="CK6" s="245" t="n">
        <v>74</v>
      </c>
      <c r="CL6" s="245" t="n">
        <v>75</v>
      </c>
      <c r="CM6" s="245" t="n">
        <v>76</v>
      </c>
      <c r="CN6" s="245" t="n">
        <v>78</v>
      </c>
      <c r="CO6" s="245" t="n">
        <v>76</v>
      </c>
      <c r="CP6" s="245" t="n">
        <v>73</v>
      </c>
      <c r="CQ6" s="245" t="n">
        <v>76</v>
      </c>
      <c r="CR6" s="245" t="n">
        <v>76</v>
      </c>
      <c r="CS6" s="245" t="n">
        <v>73</v>
      </c>
      <c r="CT6" s="245" t="n">
        <v>69</v>
      </c>
      <c r="CU6" s="245" t="n">
        <v>65</v>
      </c>
      <c r="CV6" s="245" t="n">
        <v>65</v>
      </c>
      <c r="CW6" s="245" t="n">
        <v>64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541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32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+[2]Harlingen!E9</f>
        <v/>
      </c>
      <c r="J9" s="402">
        <f>+[2]Harlingen!G9</f>
        <v/>
      </c>
      <c r="K9" s="244" t="n">
        <v>20</v>
      </c>
      <c r="L9" s="244" t="n">
        <v>20</v>
      </c>
      <c r="M9" s="244" t="n">
        <v>21</v>
      </c>
      <c r="N9" s="244" t="n">
        <v>19</v>
      </c>
      <c r="O9" s="244" t="n">
        <v>16</v>
      </c>
      <c r="P9" s="244" t="n">
        <v>15</v>
      </c>
      <c r="Q9" s="244" t="n">
        <v>15</v>
      </c>
      <c r="R9" s="244" t="n">
        <v>17</v>
      </c>
      <c r="S9" s="244" t="n">
        <v>18</v>
      </c>
      <c r="T9" s="244" t="n">
        <v>20</v>
      </c>
      <c r="U9" s="244" t="n">
        <v>19</v>
      </c>
      <c r="V9" s="244" t="n">
        <v>15</v>
      </c>
      <c r="W9" s="244" t="n">
        <v>16</v>
      </c>
      <c r="X9" s="244" t="n">
        <v>16</v>
      </c>
      <c r="Y9" s="244" t="n">
        <v>15</v>
      </c>
      <c r="Z9" s="244" t="n">
        <v>13</v>
      </c>
      <c r="AA9" s="244" t="n">
        <v>12</v>
      </c>
      <c r="AB9" s="244" t="n">
        <v>12</v>
      </c>
      <c r="AC9" s="244" t="n">
        <v>12</v>
      </c>
      <c r="AD9" s="244" t="n">
        <v>12</v>
      </c>
      <c r="AE9" s="244" t="n">
        <v>12</v>
      </c>
      <c r="AF9" s="244" t="n">
        <v>13</v>
      </c>
      <c r="AG9" s="244" t="n">
        <v>12</v>
      </c>
      <c r="AH9" s="244" t="n">
        <v>12</v>
      </c>
      <c r="AI9" s="244" t="n">
        <v>11</v>
      </c>
      <c r="AJ9" s="244" t="n">
        <v>14</v>
      </c>
      <c r="AK9" s="244" t="n">
        <v>14</v>
      </c>
      <c r="AL9" s="244" t="n">
        <v>16</v>
      </c>
      <c r="AM9" s="244" t="n">
        <v>17</v>
      </c>
      <c r="AN9" s="244" t="n">
        <v>17</v>
      </c>
      <c r="AO9" s="244" t="n">
        <v>18</v>
      </c>
      <c r="AP9" s="244" t="n">
        <v>19</v>
      </c>
      <c r="AQ9" s="244" t="n">
        <v>19</v>
      </c>
      <c r="AR9" s="244" t="n">
        <v>19</v>
      </c>
      <c r="AS9" s="244" t="n">
        <v>16</v>
      </c>
      <c r="AT9" s="244" t="n">
        <v>16</v>
      </c>
      <c r="AU9" s="244" t="n">
        <v>20</v>
      </c>
      <c r="AV9" s="244" t="n">
        <v>20</v>
      </c>
      <c r="AW9" s="244" t="n">
        <v>16</v>
      </c>
      <c r="AX9" s="244" t="n">
        <v>20</v>
      </c>
      <c r="AY9" s="244" t="n">
        <v>19</v>
      </c>
      <c r="AZ9" s="244" t="n">
        <v>22</v>
      </c>
      <c r="BA9" s="244" t="n">
        <v>22</v>
      </c>
      <c r="BB9" s="244" t="n">
        <v>22</v>
      </c>
      <c r="BC9" s="244" t="n">
        <v>23</v>
      </c>
      <c r="BD9" s="244" t="n">
        <v>26</v>
      </c>
      <c r="BE9" s="244" t="n">
        <v>27</v>
      </c>
      <c r="BF9" s="244" t="n">
        <v>25</v>
      </c>
      <c r="BG9" s="244" t="n">
        <v>32</v>
      </c>
      <c r="BH9" s="244" t="n">
        <v>33</v>
      </c>
      <c r="BI9" s="244" t="n">
        <v>29</v>
      </c>
      <c r="BJ9" s="244" t="n">
        <v>22</v>
      </c>
      <c r="BK9" s="244" t="n">
        <v>23</v>
      </c>
      <c r="BL9" s="244" t="n">
        <v>25</v>
      </c>
      <c r="BM9" s="244" t="n">
        <v>26</v>
      </c>
      <c r="BN9" s="244" t="n">
        <v>30</v>
      </c>
      <c r="BO9" s="244" t="n">
        <v>35</v>
      </c>
      <c r="BP9" s="244" t="n">
        <v>32</v>
      </c>
      <c r="BQ9" s="244" t="n">
        <v>35</v>
      </c>
      <c r="BR9" s="244" t="n">
        <v>37</v>
      </c>
      <c r="BS9" s="244" t="n">
        <v>30</v>
      </c>
      <c r="BT9" s="244" t="n">
        <v>30</v>
      </c>
      <c r="BU9" s="244" t="n">
        <v>30</v>
      </c>
      <c r="BV9" s="244" t="n">
        <v>32</v>
      </c>
      <c r="BW9" s="244" t="n">
        <v>27</v>
      </c>
      <c r="BX9" s="244" t="n">
        <v>24</v>
      </c>
      <c r="BY9" s="244" t="n">
        <v>26</v>
      </c>
      <c r="BZ9" s="244" t="n">
        <v>31</v>
      </c>
      <c r="CA9" s="244" t="n">
        <v>28</v>
      </c>
      <c r="CB9" s="244" t="n">
        <v>27</v>
      </c>
      <c r="CC9" s="244" t="n">
        <v>30</v>
      </c>
      <c r="CD9" s="244" t="n">
        <v>30</v>
      </c>
      <c r="CE9" s="244" t="n">
        <v>30</v>
      </c>
      <c r="CF9" s="244" t="n">
        <v>28</v>
      </c>
      <c r="CG9" s="244" t="n">
        <v>26</v>
      </c>
      <c r="CH9" s="244" t="n">
        <v>26</v>
      </c>
      <c r="CI9" s="244" t="n">
        <v>25</v>
      </c>
      <c r="CJ9" s="244" t="n">
        <v>25</v>
      </c>
      <c r="CK9" s="244" t="n">
        <v>26</v>
      </c>
      <c r="CL9" s="244" t="n">
        <v>28</v>
      </c>
      <c r="CM9" s="244" t="n">
        <v>28</v>
      </c>
      <c r="CN9" s="244" t="n">
        <v>27</v>
      </c>
      <c r="CO9" s="244" t="n">
        <v>26</v>
      </c>
      <c r="CP9" s="244" t="n">
        <v>25</v>
      </c>
      <c r="CQ9" s="244" t="n">
        <v>28</v>
      </c>
      <c r="CR9" s="244" t="n">
        <v>27</v>
      </c>
      <c r="CS9" s="244" t="n">
        <v>26</v>
      </c>
      <c r="CT9" s="244" t="n">
        <v>28</v>
      </c>
      <c r="CU9" s="244" t="n">
        <v>33</v>
      </c>
      <c r="CV9" s="244" t="n">
        <v>34</v>
      </c>
      <c r="CW9" s="244" t="n">
        <v>32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+[2]Harlingen!E10</f>
        <v/>
      </c>
      <c r="J10" s="402">
        <f>+[2]Harlingen!G10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1</v>
      </c>
      <c r="Y10" s="244" t="n">
        <v>1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1</v>
      </c>
      <c r="AF10" s="244" t="n">
        <v>1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1</v>
      </c>
      <c r="AV10" s="244" t="n">
        <v>1</v>
      </c>
      <c r="AW10" s="244" t="n">
        <v>1</v>
      </c>
      <c r="AX10" s="244" t="n">
        <v>2</v>
      </c>
      <c r="AY10" s="244" t="n">
        <v>1</v>
      </c>
      <c r="AZ10" s="244" t="n">
        <v>3</v>
      </c>
      <c r="BA10" s="244" t="n">
        <v>3</v>
      </c>
      <c r="BB10" s="244" t="n">
        <v>3</v>
      </c>
      <c r="BC10" s="244" t="n">
        <v>3</v>
      </c>
      <c r="BD10" s="244" t="n">
        <v>4</v>
      </c>
      <c r="BE10" s="244" t="n">
        <v>5</v>
      </c>
      <c r="BF10" s="244" t="n">
        <v>4</v>
      </c>
      <c r="BG10" s="244" t="n">
        <v>5</v>
      </c>
      <c r="BH10" s="244" t="n">
        <v>3</v>
      </c>
      <c r="BI10" s="244" t="n">
        <v>3</v>
      </c>
      <c r="BJ10" s="244" t="n">
        <v>2</v>
      </c>
      <c r="BK10" s="244" t="n">
        <v>2</v>
      </c>
      <c r="BL10" s="244" t="n">
        <v>2</v>
      </c>
      <c r="BM10" s="244" t="n">
        <v>3</v>
      </c>
      <c r="BN10" s="244" t="n">
        <v>3</v>
      </c>
      <c r="BO10" s="244" t="n">
        <v>3</v>
      </c>
      <c r="BP10" s="244" t="n">
        <v>3</v>
      </c>
      <c r="BQ10" s="244" t="n">
        <v>4</v>
      </c>
      <c r="BR10" s="244" t="n">
        <v>4</v>
      </c>
      <c r="BS10" s="244" t="n">
        <v>4</v>
      </c>
      <c r="BT10" s="244" t="n">
        <v>5</v>
      </c>
      <c r="BU10" s="244" t="n">
        <v>5</v>
      </c>
      <c r="BV10" s="244" t="n">
        <v>4</v>
      </c>
      <c r="BW10" s="244" t="n">
        <v>5</v>
      </c>
      <c r="BX10" s="244" t="n">
        <v>5</v>
      </c>
      <c r="BY10" s="244" t="n">
        <v>3</v>
      </c>
      <c r="BZ10" s="244" t="n">
        <v>3</v>
      </c>
      <c r="CA10" s="244" t="n">
        <v>3</v>
      </c>
      <c r="CB10" s="244" t="n">
        <v>3</v>
      </c>
      <c r="CC10" s="244" t="n">
        <v>3</v>
      </c>
      <c r="CD10" s="244" t="n">
        <v>3</v>
      </c>
      <c r="CE10" s="244" t="n">
        <v>4</v>
      </c>
      <c r="CF10" s="244" t="n">
        <v>3</v>
      </c>
      <c r="CG10" s="244" t="n">
        <v>3</v>
      </c>
      <c r="CH10" s="244" t="n">
        <v>3</v>
      </c>
      <c r="CI10" s="244" t="n">
        <v>3</v>
      </c>
      <c r="CJ10" s="244" t="n">
        <v>3</v>
      </c>
      <c r="CK10" s="244" t="n">
        <v>4</v>
      </c>
      <c r="CL10" s="244" t="n">
        <v>4</v>
      </c>
      <c r="CM10" s="244" t="n">
        <v>4</v>
      </c>
      <c r="CN10" s="244" t="n">
        <v>4</v>
      </c>
      <c r="CO10" s="244" t="n">
        <v>4</v>
      </c>
      <c r="CP10" s="244" t="n">
        <v>4</v>
      </c>
      <c r="CQ10" s="244" t="n">
        <v>4</v>
      </c>
      <c r="CR10" s="244" t="n">
        <v>4</v>
      </c>
      <c r="CS10" s="244" t="n">
        <v>4</v>
      </c>
      <c r="CT10" s="244" t="n">
        <v>4</v>
      </c>
      <c r="CU10" s="244" t="n">
        <v>4</v>
      </c>
      <c r="CV10" s="244" t="n">
        <v>4</v>
      </c>
      <c r="CW10" s="244" t="n">
        <v>4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+[2]Harlingen!E11</f>
        <v/>
      </c>
      <c r="J11" s="402">
        <f>+[2]Harlingen!G11</f>
        <v/>
      </c>
      <c r="K11" s="244" t="n">
        <v>6</v>
      </c>
      <c r="L11" s="244" t="n">
        <v>6</v>
      </c>
      <c r="M11" s="244" t="n">
        <v>6</v>
      </c>
      <c r="N11" s="244" t="n">
        <v>5</v>
      </c>
      <c r="O11" s="244" t="n">
        <v>6</v>
      </c>
      <c r="P11" s="244" t="n">
        <v>6</v>
      </c>
      <c r="Q11" s="244" t="n">
        <v>6</v>
      </c>
      <c r="R11" s="244" t="n">
        <v>3</v>
      </c>
      <c r="S11" s="244" t="n">
        <v>3</v>
      </c>
      <c r="T11" s="244" t="n">
        <v>4</v>
      </c>
      <c r="U11" s="244" t="n">
        <v>4</v>
      </c>
      <c r="V11" s="244" t="n">
        <v>5</v>
      </c>
      <c r="W11" s="244" t="n">
        <v>3</v>
      </c>
      <c r="X11" s="244" t="n">
        <v>3</v>
      </c>
      <c r="Y11" s="244" t="n">
        <v>3</v>
      </c>
      <c r="Z11" s="244" t="n">
        <v>3</v>
      </c>
      <c r="AA11" s="244" t="n">
        <v>3</v>
      </c>
      <c r="AB11" s="244" t="n">
        <v>3</v>
      </c>
      <c r="AC11" s="244" t="n">
        <v>3</v>
      </c>
      <c r="AD11" s="244" t="n">
        <v>3</v>
      </c>
      <c r="AE11" s="244" t="n">
        <v>3</v>
      </c>
      <c r="AF11" s="244" t="n">
        <v>3</v>
      </c>
      <c r="AG11" s="244" t="n">
        <v>3</v>
      </c>
      <c r="AH11" s="244" t="n">
        <v>3</v>
      </c>
      <c r="AI11" s="244" t="n">
        <v>4</v>
      </c>
      <c r="AJ11" s="244" t="n">
        <v>4</v>
      </c>
      <c r="AK11" s="244" t="n">
        <v>4</v>
      </c>
      <c r="AL11" s="244" t="n">
        <v>4</v>
      </c>
      <c r="AM11" s="244" t="n">
        <v>4</v>
      </c>
      <c r="AN11" s="244" t="n">
        <v>4</v>
      </c>
      <c r="AO11" s="244" t="n">
        <v>4</v>
      </c>
      <c r="AP11" s="244" t="n">
        <v>4</v>
      </c>
      <c r="AQ11" s="244" t="n">
        <v>4</v>
      </c>
      <c r="AR11" s="244" t="n">
        <v>3</v>
      </c>
      <c r="AS11" s="244" t="n">
        <v>4</v>
      </c>
      <c r="AT11" s="244" t="n">
        <v>4</v>
      </c>
      <c r="AU11" s="244" t="n">
        <v>6</v>
      </c>
      <c r="AV11" s="244" t="n">
        <v>6</v>
      </c>
      <c r="AW11" s="244" t="n">
        <v>5</v>
      </c>
      <c r="AX11" s="244" t="n">
        <v>4</v>
      </c>
      <c r="AY11" s="244" t="n">
        <v>5</v>
      </c>
      <c r="AZ11" s="244" t="n">
        <v>6</v>
      </c>
      <c r="BA11" s="244" t="n">
        <v>4</v>
      </c>
      <c r="BB11" s="244" t="n">
        <v>4</v>
      </c>
      <c r="BC11" s="244" t="n">
        <v>4</v>
      </c>
      <c r="BD11" s="244" t="n">
        <v>5</v>
      </c>
      <c r="BE11" s="244" t="n">
        <v>6</v>
      </c>
      <c r="BF11" s="244" t="n">
        <v>6</v>
      </c>
      <c r="BG11" s="244" t="n">
        <v>10</v>
      </c>
      <c r="BH11" s="244" t="n">
        <v>11</v>
      </c>
      <c r="BI11" s="244" t="n">
        <v>13</v>
      </c>
      <c r="BJ11" s="244" t="n">
        <v>16</v>
      </c>
      <c r="BK11" s="244" t="n">
        <v>16</v>
      </c>
      <c r="BL11" s="244" t="n">
        <v>16</v>
      </c>
      <c r="BM11" s="244" t="n">
        <v>19</v>
      </c>
      <c r="BN11" s="244" t="n">
        <v>18</v>
      </c>
      <c r="BO11" s="244" t="n">
        <v>18</v>
      </c>
      <c r="BP11" s="244" t="n">
        <v>17</v>
      </c>
      <c r="BQ11" s="244" t="n">
        <v>14</v>
      </c>
      <c r="BR11" s="244" t="n">
        <v>14</v>
      </c>
      <c r="BS11" s="244" t="n">
        <v>12</v>
      </c>
      <c r="BT11" s="244" t="n">
        <v>11</v>
      </c>
      <c r="BU11" s="244" t="n">
        <v>10</v>
      </c>
      <c r="BV11" s="244" t="n">
        <v>11</v>
      </c>
      <c r="BW11" s="244" t="n">
        <v>9</v>
      </c>
      <c r="BX11" s="244" t="n">
        <v>5</v>
      </c>
      <c r="BY11" s="244" t="n">
        <v>4</v>
      </c>
      <c r="BZ11" s="244" t="n">
        <v>4</v>
      </c>
      <c r="CA11" s="244" t="n">
        <v>4</v>
      </c>
      <c r="CB11" s="244" t="n">
        <v>3</v>
      </c>
      <c r="CC11" s="244" t="n">
        <v>3</v>
      </c>
      <c r="CD11" s="244" t="n">
        <v>3</v>
      </c>
      <c r="CE11" s="244" t="n">
        <v>5</v>
      </c>
      <c r="CF11" s="244" t="n">
        <v>5</v>
      </c>
      <c r="CG11" s="244" t="n">
        <v>4</v>
      </c>
      <c r="CH11" s="244" t="n">
        <v>6</v>
      </c>
      <c r="CI11" s="244" t="n">
        <v>7</v>
      </c>
      <c r="CJ11" s="244" t="n">
        <v>6</v>
      </c>
      <c r="CK11" s="244" t="n">
        <v>6</v>
      </c>
      <c r="CL11" s="244" t="n">
        <v>5</v>
      </c>
      <c r="CM11" s="244" t="n">
        <v>6</v>
      </c>
      <c r="CN11" s="244" t="n">
        <v>6</v>
      </c>
      <c r="CO11" s="244" t="n">
        <v>6</v>
      </c>
      <c r="CP11" s="244" t="n">
        <v>5</v>
      </c>
      <c r="CQ11" s="244" t="n">
        <v>5</v>
      </c>
      <c r="CR11" s="244" t="n">
        <v>5</v>
      </c>
      <c r="CS11" s="244" t="n">
        <v>5</v>
      </c>
      <c r="CT11" s="244" t="n">
        <v>5</v>
      </c>
      <c r="CU11" s="244" t="n">
        <v>5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4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+[2]Harlingen!E12</f>
        <v/>
      </c>
      <c r="J12" s="402">
        <f>+[2]Harlingen!G12</f>
        <v/>
      </c>
      <c r="K12" s="245" t="n">
        <v>0</v>
      </c>
      <c r="L12" s="245" t="n">
        <v>0</v>
      </c>
      <c r="M12" s="245" t="n">
        <v>0</v>
      </c>
      <c r="N12" s="245" t="n">
        <v>0</v>
      </c>
      <c r="O12" s="245" t="n">
        <v>0</v>
      </c>
      <c r="P12" s="245" t="n">
        <v>0</v>
      </c>
      <c r="Q12" s="245" t="n">
        <v>1</v>
      </c>
      <c r="R12" s="245" t="n">
        <v>1</v>
      </c>
      <c r="S12" s="245" t="n">
        <v>0</v>
      </c>
      <c r="T12" s="245" t="n">
        <v>0</v>
      </c>
      <c r="U12" s="245" t="n">
        <v>0</v>
      </c>
      <c r="V12" s="245" t="n">
        <v>1</v>
      </c>
      <c r="W12" s="245" t="n">
        <v>1</v>
      </c>
      <c r="X12" s="245" t="n">
        <v>1</v>
      </c>
      <c r="Y12" s="245" t="n">
        <v>1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2</v>
      </c>
      <c r="AF12" s="245" t="n">
        <v>2</v>
      </c>
      <c r="AG12" s="245" t="n">
        <v>2</v>
      </c>
      <c r="AH12" s="245" t="n">
        <v>2</v>
      </c>
      <c r="AI12" s="245" t="n">
        <v>2</v>
      </c>
      <c r="AJ12" s="245" t="n">
        <v>1</v>
      </c>
      <c r="AK12" s="245" t="n">
        <v>1</v>
      </c>
      <c r="AL12" s="245" t="n">
        <v>1</v>
      </c>
      <c r="AM12" s="245" t="n">
        <v>2</v>
      </c>
      <c r="AN12" s="245" t="n">
        <v>2</v>
      </c>
      <c r="AO12" s="245" t="n">
        <v>2</v>
      </c>
      <c r="AP12" s="245" t="n">
        <v>2</v>
      </c>
      <c r="AQ12" s="245" t="n">
        <v>2</v>
      </c>
      <c r="AR12" s="245" t="n">
        <v>1</v>
      </c>
      <c r="AS12" s="245" t="n">
        <v>1</v>
      </c>
      <c r="AT12" s="245" t="n">
        <v>0</v>
      </c>
      <c r="AU12" s="245" t="n">
        <v>0</v>
      </c>
      <c r="AV12" s="245" t="n">
        <v>2</v>
      </c>
      <c r="AW12" s="245" t="n">
        <v>3</v>
      </c>
      <c r="AX12" s="245" t="n">
        <v>3</v>
      </c>
      <c r="AY12" s="245" t="n">
        <v>4</v>
      </c>
      <c r="AZ12" s="245" t="n">
        <v>6</v>
      </c>
      <c r="BA12" s="245" t="n">
        <v>7</v>
      </c>
      <c r="BB12" s="245" t="n">
        <v>7</v>
      </c>
      <c r="BC12" s="245" t="n">
        <v>6</v>
      </c>
      <c r="BD12" s="245" t="n">
        <v>7</v>
      </c>
      <c r="BE12" s="245" t="n">
        <v>7</v>
      </c>
      <c r="BF12" s="245" t="n">
        <v>7</v>
      </c>
      <c r="BG12" s="245" t="n">
        <v>6</v>
      </c>
      <c r="BH12" s="245" t="n">
        <v>6</v>
      </c>
      <c r="BI12" s="245" t="n">
        <v>5</v>
      </c>
      <c r="BJ12" s="245" t="n">
        <v>5</v>
      </c>
      <c r="BK12" s="245" t="n">
        <v>6</v>
      </c>
      <c r="BL12" s="245" t="n">
        <v>7</v>
      </c>
      <c r="BM12" s="245" t="n">
        <v>7</v>
      </c>
      <c r="BN12" s="245" t="n">
        <v>8</v>
      </c>
      <c r="BO12" s="245" t="n">
        <v>9</v>
      </c>
      <c r="BP12" s="245" t="n">
        <v>7</v>
      </c>
      <c r="BQ12" s="245" t="n">
        <v>7</v>
      </c>
      <c r="BR12" s="245" t="n">
        <v>6</v>
      </c>
      <c r="BS12" s="245" t="n">
        <v>10</v>
      </c>
      <c r="BT12" s="245" t="n">
        <v>8</v>
      </c>
      <c r="BU12" s="245" t="n">
        <v>8</v>
      </c>
      <c r="BV12" s="245" t="n">
        <v>8</v>
      </c>
      <c r="BW12" s="245" t="n">
        <v>6</v>
      </c>
      <c r="BX12" s="245" t="n">
        <v>2</v>
      </c>
      <c r="BY12" s="245" t="n">
        <v>3</v>
      </c>
      <c r="BZ12" s="245" t="n">
        <v>3</v>
      </c>
      <c r="CA12" s="245" t="n">
        <v>3</v>
      </c>
      <c r="CB12" s="245" t="n">
        <v>2</v>
      </c>
      <c r="CC12" s="245" t="n">
        <v>2</v>
      </c>
      <c r="CD12" s="245" t="n">
        <v>3</v>
      </c>
      <c r="CE12" s="245" t="n">
        <v>4</v>
      </c>
      <c r="CF12" s="245" t="n">
        <v>2</v>
      </c>
      <c r="CG12" s="245" t="n">
        <v>2</v>
      </c>
      <c r="CH12" s="245" t="n">
        <v>2</v>
      </c>
      <c r="CI12" s="245" t="n">
        <v>2</v>
      </c>
      <c r="CJ12" s="245" t="n">
        <v>2</v>
      </c>
      <c r="CK12" s="245" t="n">
        <v>2</v>
      </c>
      <c r="CL12" s="245" t="n">
        <v>2</v>
      </c>
      <c r="CM12" s="245" t="n">
        <v>2</v>
      </c>
      <c r="CN12" s="245" t="n">
        <v>2</v>
      </c>
      <c r="CO12" s="245" t="n">
        <v>2</v>
      </c>
      <c r="CP12" s="245" t="n">
        <v>2</v>
      </c>
      <c r="CQ12" s="245" t="n">
        <v>1</v>
      </c>
      <c r="CR12" s="245" t="n">
        <v>2</v>
      </c>
      <c r="CS12" s="245" t="n">
        <v>2</v>
      </c>
      <c r="CT12" s="245" t="n">
        <v>2</v>
      </c>
      <c r="CU12" s="245" t="n">
        <v>3</v>
      </c>
      <c r="CV12" s="245" t="n">
        <v>3</v>
      </c>
      <c r="CW12" s="245" t="n">
        <v>3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579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&amp;C&amp;"Garamond,Bold"HARLINGEN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1.xml><?xml version="1.0" encoding="utf-8"?>
<worksheet xmlns="http://schemas.openxmlformats.org/spreadsheetml/2006/main">
  <sheetPr codeName="Sheet10">
    <tabColor rgb="FFFF0000"/>
    <outlinePr summaryBelow="1" summaryRight="1"/>
    <pageSetUpPr/>
  </sheetPr>
  <dimension ref="A1:CW60"/>
  <sheetViews>
    <sheetView view="pageBreakPreview" topLeftCell="BM1" zoomScale="85" zoomScaleNormal="70" zoomScaleSheetLayoutView="85" workbookViewId="0">
      <selection activeCell="BZ36" sqref="BZ36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7.25" customWidth="1" style="294" min="71" max="72"/>
    <col width="7.25" customWidth="1" style="294" min="73" max="73"/>
    <col width="7.25" customWidth="1" style="294" min="74" max="93"/>
    <col width="8.5" bestFit="1" customWidth="1" style="294" min="94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75" t="inlineStr">
        <is>
          <t>Ees</t>
        </is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Knapp Medical Center - Client ID H3355</t>
        </is>
      </c>
      <c r="B2" s="390" t="n"/>
      <c r="C2" s="78" t="n"/>
      <c r="D2" s="79" t="n"/>
      <c r="E2" s="391" t="n"/>
      <c r="F2" s="391" t="n"/>
      <c r="G2" s="391" t="n"/>
      <c r="H2" s="455" t="n"/>
      <c r="I2" s="455" t="n"/>
      <c r="J2" s="473" t="n"/>
      <c r="K2" s="79" t="n"/>
      <c r="L2" s="79" t="n"/>
      <c r="M2" s="79" t="n"/>
      <c r="N2" s="79" t="n"/>
      <c r="O2" s="79" t="n"/>
      <c r="P2" s="79" t="n"/>
      <c r="Q2" s="79" t="n"/>
      <c r="R2" s="79" t="n"/>
      <c r="S2" s="79" t="n"/>
      <c r="T2" s="79" t="n"/>
      <c r="U2" s="79" t="n"/>
      <c r="V2" s="79" t="n"/>
      <c r="W2" s="79" t="n"/>
      <c r="X2" s="79" t="n"/>
      <c r="Y2" s="79" t="n"/>
      <c r="Z2" s="79" t="n"/>
      <c r="AA2" s="79" t="n"/>
      <c r="AB2" s="79" t="n"/>
      <c r="AC2" s="79" t="n"/>
      <c r="AD2" s="79" t="n"/>
      <c r="AE2" s="79" t="n"/>
      <c r="AF2" s="79" t="n"/>
      <c r="AG2" s="79" t="n"/>
      <c r="AH2" s="79" t="n"/>
      <c r="AI2" s="79" t="n"/>
      <c r="AJ2" s="79" t="n"/>
      <c r="AK2" s="79" t="n"/>
      <c r="AL2" s="79" t="n"/>
      <c r="AM2" s="79" t="n"/>
      <c r="AN2" s="79" t="n"/>
      <c r="AO2" s="79" t="n"/>
      <c r="AP2" s="79" t="n"/>
      <c r="AQ2" s="79" t="n"/>
      <c r="AR2" s="79" t="n"/>
      <c r="AS2" s="79" t="n"/>
      <c r="AT2" s="79" t="n"/>
      <c r="AU2" s="79" t="n"/>
      <c r="AV2" s="79" t="n"/>
      <c r="AW2" s="79" t="n"/>
      <c r="AX2" s="79" t="n"/>
      <c r="AY2" s="79" t="n"/>
      <c r="AZ2" s="79" t="n"/>
      <c r="BA2" s="79" t="n"/>
      <c r="BB2" s="79" t="n"/>
      <c r="BC2" s="79" t="n"/>
      <c r="BD2" s="79" t="n"/>
      <c r="BE2" s="79" t="n"/>
      <c r="BF2" s="79" t="n"/>
      <c r="BG2" s="79" t="n"/>
      <c r="BH2" s="79" t="n"/>
      <c r="BI2" s="79" t="n"/>
      <c r="BJ2" s="79" t="n"/>
      <c r="BK2" s="79" t="n"/>
      <c r="BL2" s="79" t="n"/>
      <c r="BM2" s="79" t="n"/>
      <c r="BN2" s="79" t="n"/>
      <c r="BO2" s="79" t="n"/>
      <c r="BP2" s="79" t="n"/>
      <c r="BQ2" s="79" t="n"/>
      <c r="BR2" s="79" t="n"/>
      <c r="BS2" s="79" t="n"/>
      <c r="BT2" s="79" t="n"/>
      <c r="BU2" s="79" t="n"/>
      <c r="BV2" s="79" t="n"/>
      <c r="BW2" s="79" t="n"/>
      <c r="BX2" s="79" t="n"/>
      <c r="BY2" s="79" t="n"/>
      <c r="BZ2" s="79" t="n"/>
      <c r="CA2" s="79" t="n"/>
      <c r="CB2" s="79" t="n"/>
      <c r="CC2" s="79" t="n"/>
      <c r="CD2" s="79" t="n"/>
      <c r="CE2" s="79" t="n"/>
      <c r="CF2" s="79" t="n"/>
      <c r="CG2" s="79" t="n"/>
      <c r="CH2" s="79" t="n"/>
      <c r="CI2" s="79" t="n"/>
      <c r="CJ2" s="79" t="n"/>
      <c r="CK2" s="79" t="n"/>
      <c r="CL2" s="79" t="n"/>
      <c r="CM2" s="79" t="n"/>
      <c r="CN2" s="79" t="n"/>
      <c r="CO2" s="79" t="n"/>
      <c r="CP2" s="79" t="n"/>
      <c r="CQ2" s="79" t="n"/>
      <c r="CR2" s="79" t="n"/>
      <c r="CS2" s="79" t="n"/>
      <c r="CT2" s="79" t="n"/>
      <c r="CU2" s="79" t="n"/>
      <c r="CV2" s="79" t="n"/>
      <c r="CW2" s="79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228</v>
      </c>
      <c r="E3" s="395" t="n">
        <v>702.6900000000001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+[2]Knapp!E3</f>
        <v/>
      </c>
      <c r="J3" s="397">
        <f>+[2]Knapp!G3</f>
        <v/>
      </c>
      <c r="K3" s="244" t="n">
        <v>305</v>
      </c>
      <c r="L3" s="244" t="n">
        <v>297</v>
      </c>
      <c r="M3" s="244" t="n">
        <v>296</v>
      </c>
      <c r="N3" s="244" t="n">
        <v>301</v>
      </c>
      <c r="O3" s="244" t="n">
        <v>305</v>
      </c>
      <c r="P3" s="244" t="n">
        <v>303</v>
      </c>
      <c r="Q3" s="244" t="n">
        <v>306</v>
      </c>
      <c r="R3" s="244" t="n">
        <v>311</v>
      </c>
      <c r="S3" s="244" t="n">
        <v>307</v>
      </c>
      <c r="T3" s="244" t="n">
        <v>303</v>
      </c>
      <c r="U3" s="244" t="n">
        <v>300</v>
      </c>
      <c r="V3" s="244" t="n">
        <v>306</v>
      </c>
      <c r="W3" s="244" t="n">
        <v>315</v>
      </c>
      <c r="X3" s="244" t="n">
        <v>306</v>
      </c>
      <c r="Y3" s="244" t="n">
        <v>302</v>
      </c>
      <c r="Z3" s="244" t="n">
        <v>283</v>
      </c>
      <c r="AA3" s="244" t="n">
        <v>286</v>
      </c>
      <c r="AB3" s="244" t="n">
        <v>288</v>
      </c>
      <c r="AC3" s="244" t="n">
        <v>287</v>
      </c>
      <c r="AD3" s="244" t="n">
        <v>293</v>
      </c>
      <c r="AE3" s="244" t="n">
        <v>293</v>
      </c>
      <c r="AF3" s="244" t="n">
        <v>297</v>
      </c>
      <c r="AG3" s="244" t="n">
        <v>291</v>
      </c>
      <c r="AH3" s="244" t="n">
        <v>290</v>
      </c>
      <c r="AI3" s="244" t="n">
        <v>296</v>
      </c>
      <c r="AJ3" s="244" t="n">
        <v>292</v>
      </c>
      <c r="AK3" s="244" t="n">
        <v>286</v>
      </c>
      <c r="AL3" s="244" t="n">
        <v>283</v>
      </c>
      <c r="AM3" s="244" t="n">
        <v>279</v>
      </c>
      <c r="AN3" s="244" t="n">
        <v>274</v>
      </c>
      <c r="AO3" s="244" t="n">
        <v>266</v>
      </c>
      <c r="AP3" s="244" t="n">
        <v>262</v>
      </c>
      <c r="AQ3" s="244" t="n">
        <v>252</v>
      </c>
      <c r="AR3" s="244" t="n">
        <v>251</v>
      </c>
      <c r="AS3" s="244" t="n">
        <v>246</v>
      </c>
      <c r="AT3" s="244" t="n">
        <v>240</v>
      </c>
      <c r="AU3" s="244" t="n">
        <v>245</v>
      </c>
      <c r="AV3" s="244" t="n">
        <v>248</v>
      </c>
      <c r="AW3" s="244" t="n">
        <v>240</v>
      </c>
      <c r="AX3" s="244" t="n">
        <v>238</v>
      </c>
      <c r="AY3" s="244" t="n">
        <v>238</v>
      </c>
      <c r="AZ3" s="244" t="n">
        <v>229</v>
      </c>
      <c r="BA3" s="244" t="n">
        <v>227</v>
      </c>
      <c r="BB3" s="244" t="n">
        <v>230</v>
      </c>
      <c r="BC3" s="244" t="n">
        <v>224</v>
      </c>
      <c r="BD3" s="244" t="n">
        <v>217</v>
      </c>
      <c r="BE3" s="244" t="n">
        <v>204</v>
      </c>
      <c r="BF3" s="244" t="n">
        <v>204</v>
      </c>
      <c r="BG3" s="244" t="n">
        <v>211</v>
      </c>
      <c r="BH3" s="244" t="n">
        <v>209</v>
      </c>
      <c r="BI3" s="244" t="n">
        <v>203</v>
      </c>
      <c r="BJ3" s="244" t="n">
        <v>210</v>
      </c>
      <c r="BK3" s="244" t="n">
        <v>211</v>
      </c>
      <c r="BL3" s="244" t="n">
        <v>204</v>
      </c>
      <c r="BM3" s="244" t="n">
        <v>210</v>
      </c>
      <c r="BN3" s="244" t="n">
        <v>213</v>
      </c>
      <c r="BO3" s="244" t="n">
        <v>207</v>
      </c>
      <c r="BP3" s="244" t="n">
        <v>212</v>
      </c>
      <c r="BQ3" s="244" t="n">
        <v>215</v>
      </c>
      <c r="BR3" s="244" t="n">
        <v>218</v>
      </c>
      <c r="BS3" s="244" t="n">
        <v>229</v>
      </c>
      <c r="BT3" s="244" t="n">
        <v>222</v>
      </c>
      <c r="BU3" s="244" t="n">
        <v>222</v>
      </c>
      <c r="BV3" s="244" t="n">
        <v>212</v>
      </c>
      <c r="BW3" s="244" t="n">
        <v>225</v>
      </c>
      <c r="BX3" s="244" t="n">
        <v>231</v>
      </c>
      <c r="BY3" s="244" t="n">
        <v>234</v>
      </c>
      <c r="BZ3" s="244" t="n">
        <v>235</v>
      </c>
      <c r="CA3" s="244" t="n">
        <v>230</v>
      </c>
      <c r="CB3" s="244" t="n">
        <v>229</v>
      </c>
      <c r="CC3" s="244" t="n">
        <v>228</v>
      </c>
      <c r="CD3" s="244" t="n">
        <v>225</v>
      </c>
      <c r="CE3" s="244" t="n">
        <v>237</v>
      </c>
      <c r="CF3" s="244" t="n">
        <v>224</v>
      </c>
      <c r="CG3" s="244" t="n">
        <v>219</v>
      </c>
      <c r="CH3" s="244" t="n">
        <v>224</v>
      </c>
      <c r="CI3" s="244" t="n">
        <v>224</v>
      </c>
      <c r="CJ3" s="244" t="n">
        <v>229</v>
      </c>
      <c r="CK3" s="244" t="n">
        <v>231</v>
      </c>
      <c r="CL3" s="244" t="n">
        <v>226</v>
      </c>
      <c r="CM3" s="244" t="n">
        <v>218</v>
      </c>
      <c r="CN3" s="244" t="n">
        <v>220</v>
      </c>
      <c r="CO3" s="244" t="n">
        <v>217</v>
      </c>
      <c r="CP3" s="244" t="n">
        <v>219</v>
      </c>
      <c r="CQ3" s="244" t="n">
        <v>236</v>
      </c>
      <c r="CR3" s="244" t="n">
        <v>234</v>
      </c>
      <c r="CS3" s="244" t="n">
        <v>227</v>
      </c>
      <c r="CT3" s="244" t="n">
        <v>228</v>
      </c>
      <c r="CU3" s="244" t="n">
        <v>232</v>
      </c>
      <c r="CV3" s="244" t="n">
        <v>232</v>
      </c>
      <c r="CW3" s="244" t="n">
        <v>229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44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+[2]Knapp!E4</f>
        <v/>
      </c>
      <c r="J4" s="397">
        <f>+[2]Knapp!G4</f>
        <v/>
      </c>
      <c r="K4" s="244" t="n">
        <v>46</v>
      </c>
      <c r="L4" s="244" t="n">
        <v>45</v>
      </c>
      <c r="M4" s="244" t="n">
        <v>47</v>
      </c>
      <c r="N4" s="244" t="n">
        <v>48</v>
      </c>
      <c r="O4" s="244" t="n">
        <v>49</v>
      </c>
      <c r="P4" s="244" t="n">
        <v>51</v>
      </c>
      <c r="Q4" s="244" t="n">
        <v>51</v>
      </c>
      <c r="R4" s="244" t="n">
        <v>51</v>
      </c>
      <c r="S4" s="244" t="n">
        <v>53</v>
      </c>
      <c r="T4" s="244" t="n">
        <v>54</v>
      </c>
      <c r="U4" s="244" t="n">
        <v>53</v>
      </c>
      <c r="V4" s="244" t="n">
        <v>51</v>
      </c>
      <c r="W4" s="244" t="n">
        <v>46</v>
      </c>
      <c r="X4" s="244" t="n">
        <v>46</v>
      </c>
      <c r="Y4" s="244" t="n">
        <v>46</v>
      </c>
      <c r="Z4" s="244" t="n">
        <v>48</v>
      </c>
      <c r="AA4" s="244" t="n">
        <v>48</v>
      </c>
      <c r="AB4" s="244" t="n">
        <v>49</v>
      </c>
      <c r="AC4" s="244" t="n">
        <v>48</v>
      </c>
      <c r="AD4" s="244" t="n">
        <v>48</v>
      </c>
      <c r="AE4" s="244" t="n">
        <v>44</v>
      </c>
      <c r="AF4" s="244" t="n">
        <v>44</v>
      </c>
      <c r="AG4" s="244" t="n">
        <v>41</v>
      </c>
      <c r="AH4" s="244" t="n">
        <v>41</v>
      </c>
      <c r="AI4" s="244" t="n">
        <v>41</v>
      </c>
      <c r="AJ4" s="244" t="n">
        <v>40</v>
      </c>
      <c r="AK4" s="244" t="n">
        <v>38</v>
      </c>
      <c r="AL4" s="244" t="n">
        <v>38</v>
      </c>
      <c r="AM4" s="244" t="n">
        <v>39</v>
      </c>
      <c r="AN4" s="244" t="n">
        <v>39</v>
      </c>
      <c r="AO4" s="244" t="n">
        <v>39</v>
      </c>
      <c r="AP4" s="244" t="n">
        <v>38</v>
      </c>
      <c r="AQ4" s="244" t="n">
        <v>36</v>
      </c>
      <c r="AR4" s="244" t="n">
        <v>35</v>
      </c>
      <c r="AS4" s="244" t="n">
        <v>35</v>
      </c>
      <c r="AT4" s="244" t="n">
        <v>36</v>
      </c>
      <c r="AU4" s="244" t="n">
        <v>33</v>
      </c>
      <c r="AV4" s="244" t="n">
        <v>31</v>
      </c>
      <c r="AW4" s="244" t="n">
        <v>31</v>
      </c>
      <c r="AX4" s="244" t="n">
        <v>32</v>
      </c>
      <c r="AY4" s="244" t="n">
        <v>32</v>
      </c>
      <c r="AZ4" s="244" t="n">
        <v>32</v>
      </c>
      <c r="BA4" s="244" t="n">
        <v>32</v>
      </c>
      <c r="BB4" s="244" t="n">
        <v>32</v>
      </c>
      <c r="BC4" s="244" t="n">
        <v>30</v>
      </c>
      <c r="BD4" s="244" t="n">
        <v>30</v>
      </c>
      <c r="BE4" s="244" t="n">
        <v>29</v>
      </c>
      <c r="BF4" s="244" t="n">
        <v>29</v>
      </c>
      <c r="BG4" s="244" t="n">
        <v>32</v>
      </c>
      <c r="BH4" s="244" t="n">
        <v>31</v>
      </c>
      <c r="BI4" s="244" t="n">
        <v>30</v>
      </c>
      <c r="BJ4" s="244" t="n">
        <v>30</v>
      </c>
      <c r="BK4" s="244" t="n">
        <v>29</v>
      </c>
      <c r="BL4" s="244" t="n">
        <v>31</v>
      </c>
      <c r="BM4" s="244" t="n">
        <v>31</v>
      </c>
      <c r="BN4" s="244" t="n">
        <v>32</v>
      </c>
      <c r="BO4" s="244" t="n">
        <v>34</v>
      </c>
      <c r="BP4" s="244" t="n">
        <v>35</v>
      </c>
      <c r="BQ4" s="244" t="n">
        <v>36</v>
      </c>
      <c r="BR4" s="244" t="n">
        <v>36</v>
      </c>
      <c r="BS4" s="244" t="n">
        <v>42</v>
      </c>
      <c r="BT4" s="244" t="n">
        <v>37</v>
      </c>
      <c r="BU4" s="244" t="n">
        <v>37</v>
      </c>
      <c r="BV4" s="244" t="n">
        <v>37</v>
      </c>
      <c r="BW4" s="244" t="n">
        <v>38</v>
      </c>
      <c r="BX4" s="244" t="n">
        <v>38</v>
      </c>
      <c r="BY4" s="244" t="n">
        <v>38</v>
      </c>
      <c r="BZ4" s="244" t="n">
        <v>38</v>
      </c>
      <c r="CA4" s="244" t="n">
        <v>40</v>
      </c>
      <c r="CB4" s="244" t="n">
        <v>42</v>
      </c>
      <c r="CC4" s="244" t="n">
        <v>42</v>
      </c>
      <c r="CD4" s="244" t="n">
        <v>40</v>
      </c>
      <c r="CE4" s="244" t="n">
        <v>44</v>
      </c>
      <c r="CF4" s="244" t="n">
        <v>44</v>
      </c>
      <c r="CG4" s="244" t="n">
        <v>45</v>
      </c>
      <c r="CH4" s="244" t="n">
        <v>44</v>
      </c>
      <c r="CI4" s="244" t="n">
        <v>44</v>
      </c>
      <c r="CJ4" s="244" t="n">
        <v>45</v>
      </c>
      <c r="CK4" s="244" t="n">
        <v>47</v>
      </c>
      <c r="CL4" s="244" t="n">
        <v>44</v>
      </c>
      <c r="CM4" s="244" t="n">
        <v>44</v>
      </c>
      <c r="CN4" s="244" t="n">
        <v>44</v>
      </c>
      <c r="CO4" s="244" t="n">
        <v>42</v>
      </c>
      <c r="CP4" s="244" t="n">
        <v>42</v>
      </c>
      <c r="CQ4" s="244" t="n">
        <v>46</v>
      </c>
      <c r="CR4" s="244" t="n">
        <v>45</v>
      </c>
      <c r="CS4" s="244" t="n">
        <v>47</v>
      </c>
      <c r="CT4" s="244" t="n">
        <v>45</v>
      </c>
      <c r="CU4" s="244" t="n">
        <v>45</v>
      </c>
      <c r="CV4" s="244" t="n">
        <v>44</v>
      </c>
      <c r="CW4" s="244" t="n">
        <v>44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110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+[2]Knapp!E5</f>
        <v/>
      </c>
      <c r="J5" s="397">
        <f>+[2]Knapp!G5</f>
        <v/>
      </c>
      <c r="K5" s="244" t="n">
        <v>165</v>
      </c>
      <c r="L5" s="244" t="n">
        <v>167</v>
      </c>
      <c r="M5" s="244" t="n">
        <v>168</v>
      </c>
      <c r="N5" s="244" t="n">
        <v>165</v>
      </c>
      <c r="O5" s="244" t="n">
        <v>163</v>
      </c>
      <c r="P5" s="244" t="n">
        <v>164</v>
      </c>
      <c r="Q5" s="244" t="n">
        <v>163</v>
      </c>
      <c r="R5" s="244" t="n">
        <v>162</v>
      </c>
      <c r="S5" s="244" t="n">
        <v>164</v>
      </c>
      <c r="T5" s="244" t="n">
        <v>164</v>
      </c>
      <c r="U5" s="244" t="n">
        <v>162</v>
      </c>
      <c r="V5" s="244" t="n">
        <v>161</v>
      </c>
      <c r="W5" s="244" t="n">
        <v>164</v>
      </c>
      <c r="X5" s="244" t="n">
        <v>164</v>
      </c>
      <c r="Y5" s="244" t="n">
        <v>163</v>
      </c>
      <c r="Z5" s="244" t="n">
        <v>158</v>
      </c>
      <c r="AA5" s="244" t="n">
        <v>158</v>
      </c>
      <c r="AB5" s="244" t="n">
        <v>160</v>
      </c>
      <c r="AC5" s="244" t="n">
        <v>164</v>
      </c>
      <c r="AD5" s="244" t="n">
        <v>161</v>
      </c>
      <c r="AE5" s="244" t="n">
        <v>161</v>
      </c>
      <c r="AF5" s="244" t="n">
        <v>163</v>
      </c>
      <c r="AG5" s="244" t="n">
        <v>166</v>
      </c>
      <c r="AH5" s="244" t="n">
        <v>166</v>
      </c>
      <c r="AI5" s="244" t="n">
        <v>173</v>
      </c>
      <c r="AJ5" s="244" t="n">
        <v>175</v>
      </c>
      <c r="AK5" s="244" t="n">
        <v>172</v>
      </c>
      <c r="AL5" s="244" t="n">
        <v>164</v>
      </c>
      <c r="AM5" s="244" t="n">
        <v>160</v>
      </c>
      <c r="AN5" s="244" t="n">
        <v>162</v>
      </c>
      <c r="AO5" s="244" t="n">
        <v>157</v>
      </c>
      <c r="AP5" s="244" t="n">
        <v>155</v>
      </c>
      <c r="AQ5" s="244" t="n">
        <v>149</v>
      </c>
      <c r="AR5" s="244" t="n">
        <v>147</v>
      </c>
      <c r="AS5" s="244" t="n">
        <v>145</v>
      </c>
      <c r="AT5" s="244" t="n">
        <v>143</v>
      </c>
      <c r="AU5" s="244" t="n">
        <v>139</v>
      </c>
      <c r="AV5" s="244" t="n">
        <v>138</v>
      </c>
      <c r="AW5" s="244" t="n">
        <v>133</v>
      </c>
      <c r="AX5" s="244" t="n">
        <v>130</v>
      </c>
      <c r="AY5" s="244" t="n">
        <v>130</v>
      </c>
      <c r="AZ5" s="244" t="n">
        <v>128</v>
      </c>
      <c r="BA5" s="244" t="n">
        <v>123</v>
      </c>
      <c r="BB5" s="244" t="n">
        <v>121</v>
      </c>
      <c r="BC5" s="244" t="n">
        <v>121</v>
      </c>
      <c r="BD5" s="244" t="n">
        <v>118</v>
      </c>
      <c r="BE5" s="244" t="n">
        <v>117</v>
      </c>
      <c r="BF5" s="244" t="n">
        <v>116</v>
      </c>
      <c r="BG5" s="244" t="n">
        <v>113</v>
      </c>
      <c r="BH5" s="244" t="n">
        <v>115</v>
      </c>
      <c r="BI5" s="244" t="n">
        <v>107</v>
      </c>
      <c r="BJ5" s="244" t="n">
        <v>106</v>
      </c>
      <c r="BK5" s="244" t="n">
        <v>99</v>
      </c>
      <c r="BL5" s="244" t="n">
        <v>99</v>
      </c>
      <c r="BM5" s="244" t="n">
        <v>100</v>
      </c>
      <c r="BN5" s="244" t="n">
        <v>101</v>
      </c>
      <c r="BO5" s="244" t="n">
        <v>104</v>
      </c>
      <c r="BP5" s="244" t="n">
        <v>100</v>
      </c>
      <c r="BQ5" s="244" t="n">
        <v>101</v>
      </c>
      <c r="BR5" s="244" t="n">
        <v>101</v>
      </c>
      <c r="BS5" s="244" t="n">
        <v>99</v>
      </c>
      <c r="BT5" s="244" t="n">
        <v>100</v>
      </c>
      <c r="BU5" s="244" t="n">
        <v>94</v>
      </c>
      <c r="BV5" s="244" t="n">
        <v>99</v>
      </c>
      <c r="BW5" s="244" t="n">
        <v>96</v>
      </c>
      <c r="BX5" s="244" t="n">
        <v>98</v>
      </c>
      <c r="BY5" s="244" t="n">
        <v>97</v>
      </c>
      <c r="BZ5" s="244" t="n">
        <v>99</v>
      </c>
      <c r="CA5" s="244" t="n">
        <v>98</v>
      </c>
      <c r="CB5" s="244" t="n">
        <v>99</v>
      </c>
      <c r="CC5" s="244" t="n">
        <v>101</v>
      </c>
      <c r="CD5" s="244" t="n">
        <v>101</v>
      </c>
      <c r="CE5" s="244" t="n">
        <v>110</v>
      </c>
      <c r="CF5" s="244" t="n">
        <v>110</v>
      </c>
      <c r="CG5" s="244" t="n">
        <v>108</v>
      </c>
      <c r="CH5" s="244" t="n">
        <v>107</v>
      </c>
      <c r="CI5" s="244" t="n">
        <v>108</v>
      </c>
      <c r="CJ5" s="244" t="n">
        <v>112</v>
      </c>
      <c r="CK5" s="244" t="n">
        <v>107</v>
      </c>
      <c r="CL5" s="244" t="n">
        <v>112</v>
      </c>
      <c r="CM5" s="244" t="n">
        <v>111</v>
      </c>
      <c r="CN5" s="244" t="n">
        <v>109</v>
      </c>
      <c r="CO5" s="244" t="n">
        <v>105</v>
      </c>
      <c r="CP5" s="244" t="n">
        <v>105</v>
      </c>
      <c r="CQ5" s="244" t="n">
        <v>104</v>
      </c>
      <c r="CR5" s="244" t="n">
        <v>106</v>
      </c>
      <c r="CS5" s="244" t="n">
        <v>109</v>
      </c>
      <c r="CT5" s="244" t="n">
        <v>112</v>
      </c>
      <c r="CU5" s="244" t="n">
        <v>111</v>
      </c>
      <c r="CV5" s="244" t="n">
        <v>110</v>
      </c>
      <c r="CW5" s="244" t="n">
        <v>107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67</v>
      </c>
      <c r="E6" s="399" t="n">
        <v>2213.59</v>
      </c>
      <c r="F6" s="400">
        <f>+E6-G6</f>
        <v/>
      </c>
      <c r="G6" s="400" t="n">
        <v>281.07</v>
      </c>
      <c r="H6" s="397">
        <f>+"Total:"&amp;TEXT(E6/I6-1,"0.00%")&amp;"/ EE:"&amp;TEXT(G6/J6-1,"0.00%")</f>
        <v/>
      </c>
      <c r="I6" s="397">
        <f>+[2]Knapp!E6</f>
        <v/>
      </c>
      <c r="J6" s="397">
        <f>+[2]Knapp!G6</f>
        <v/>
      </c>
      <c r="K6" s="245" t="n">
        <v>95</v>
      </c>
      <c r="L6" s="245" t="n">
        <v>95</v>
      </c>
      <c r="M6" s="245" t="n">
        <v>91</v>
      </c>
      <c r="N6" s="245" t="n">
        <v>92</v>
      </c>
      <c r="O6" s="245" t="n">
        <v>92</v>
      </c>
      <c r="P6" s="245" t="n">
        <v>89</v>
      </c>
      <c r="Q6" s="245" t="n">
        <v>89</v>
      </c>
      <c r="R6" s="245" t="n">
        <v>90</v>
      </c>
      <c r="S6" s="245" t="n">
        <v>93</v>
      </c>
      <c r="T6" s="245" t="n">
        <v>96</v>
      </c>
      <c r="U6" s="245" t="n">
        <v>95</v>
      </c>
      <c r="V6" s="245" t="n">
        <v>95</v>
      </c>
      <c r="W6" s="245" t="n">
        <v>85</v>
      </c>
      <c r="X6" s="245" t="n">
        <v>85</v>
      </c>
      <c r="Y6" s="245" t="n">
        <v>86</v>
      </c>
      <c r="Z6" s="245" t="n">
        <v>88</v>
      </c>
      <c r="AA6" s="245" t="n">
        <v>88</v>
      </c>
      <c r="AB6" s="245" t="n">
        <v>88</v>
      </c>
      <c r="AC6" s="245" t="n">
        <v>86</v>
      </c>
      <c r="AD6" s="245" t="n">
        <v>87</v>
      </c>
      <c r="AE6" s="245" t="n">
        <v>88</v>
      </c>
      <c r="AF6" s="245" t="n">
        <v>88</v>
      </c>
      <c r="AG6" s="245" t="n">
        <v>86</v>
      </c>
      <c r="AH6" s="245" t="n">
        <v>85</v>
      </c>
      <c r="AI6" s="245" t="n">
        <v>88</v>
      </c>
      <c r="AJ6" s="245" t="n">
        <v>88</v>
      </c>
      <c r="AK6" s="245" t="n">
        <v>85</v>
      </c>
      <c r="AL6" s="245" t="n">
        <v>82</v>
      </c>
      <c r="AM6" s="245" t="n">
        <v>81</v>
      </c>
      <c r="AN6" s="245" t="n">
        <v>82</v>
      </c>
      <c r="AO6" s="245" t="n">
        <v>84</v>
      </c>
      <c r="AP6" s="245" t="n">
        <v>84</v>
      </c>
      <c r="AQ6" s="245" t="n">
        <v>82</v>
      </c>
      <c r="AR6" s="245" t="n">
        <v>81</v>
      </c>
      <c r="AS6" s="245" t="n">
        <v>78</v>
      </c>
      <c r="AT6" s="245" t="n">
        <v>77</v>
      </c>
      <c r="AU6" s="245" t="n">
        <v>76</v>
      </c>
      <c r="AV6" s="245" t="n">
        <v>76</v>
      </c>
      <c r="AW6" s="245" t="n">
        <v>76</v>
      </c>
      <c r="AX6" s="245" t="n">
        <v>75</v>
      </c>
      <c r="AY6" s="245" t="n">
        <v>76</v>
      </c>
      <c r="AZ6" s="245" t="n">
        <v>75</v>
      </c>
      <c r="BA6" s="245" t="n">
        <v>73</v>
      </c>
      <c r="BB6" s="245" t="n">
        <v>73</v>
      </c>
      <c r="BC6" s="245" t="n">
        <v>73</v>
      </c>
      <c r="BD6" s="245" t="n">
        <v>72</v>
      </c>
      <c r="BE6" s="245" t="n">
        <v>71</v>
      </c>
      <c r="BF6" s="245" t="n">
        <v>72</v>
      </c>
      <c r="BG6" s="245" t="n">
        <v>76</v>
      </c>
      <c r="BH6" s="245" t="n">
        <v>76</v>
      </c>
      <c r="BI6" s="245" t="n">
        <v>73</v>
      </c>
      <c r="BJ6" s="245" t="n">
        <v>70</v>
      </c>
      <c r="BK6" s="245" t="n">
        <v>65</v>
      </c>
      <c r="BL6" s="245" t="n">
        <v>67</v>
      </c>
      <c r="BM6" s="245" t="n">
        <v>67</v>
      </c>
      <c r="BN6" s="245" t="n">
        <v>70</v>
      </c>
      <c r="BO6" s="245" t="n">
        <v>70</v>
      </c>
      <c r="BP6" s="245" t="n">
        <v>68</v>
      </c>
      <c r="BQ6" s="245" t="n">
        <v>68</v>
      </c>
      <c r="BR6" s="245" t="n">
        <v>66</v>
      </c>
      <c r="BS6" s="245" t="n">
        <v>61</v>
      </c>
      <c r="BT6" s="245" t="n">
        <v>60</v>
      </c>
      <c r="BU6" s="245" t="n">
        <v>59</v>
      </c>
      <c r="BV6" s="245" t="n">
        <v>60</v>
      </c>
      <c r="BW6" s="245" t="n">
        <v>57</v>
      </c>
      <c r="BX6" s="245" t="n">
        <v>57</v>
      </c>
      <c r="BY6" s="245" t="n">
        <v>57</v>
      </c>
      <c r="BZ6" s="245" t="n">
        <v>57</v>
      </c>
      <c r="CA6" s="245" t="n">
        <v>58</v>
      </c>
      <c r="CB6" s="245" t="n">
        <v>61</v>
      </c>
      <c r="CC6" s="245" t="n">
        <v>61</v>
      </c>
      <c r="CD6" s="245" t="n">
        <v>60</v>
      </c>
      <c r="CE6" s="245" t="n">
        <v>67</v>
      </c>
      <c r="CF6" s="245" t="n">
        <v>64</v>
      </c>
      <c r="CG6" s="245" t="n">
        <v>63</v>
      </c>
      <c r="CH6" s="245" t="n">
        <v>65</v>
      </c>
      <c r="CI6" s="245" t="n">
        <v>64</v>
      </c>
      <c r="CJ6" s="245" t="n">
        <v>64</v>
      </c>
      <c r="CK6" s="245" t="n">
        <v>65</v>
      </c>
      <c r="CL6" s="245" t="n">
        <v>64</v>
      </c>
      <c r="CM6" s="245" t="n">
        <v>61</v>
      </c>
      <c r="CN6" s="245" t="n">
        <v>63</v>
      </c>
      <c r="CO6" s="245" t="n">
        <v>62</v>
      </c>
      <c r="CP6" s="245" t="n">
        <v>62</v>
      </c>
      <c r="CQ6" s="245" t="n">
        <v>65</v>
      </c>
      <c r="CR6" s="245" t="n">
        <v>63</v>
      </c>
      <c r="CS6" s="245" t="n">
        <v>64</v>
      </c>
      <c r="CT6" s="245" t="n">
        <v>63</v>
      </c>
      <c r="CU6" s="245" t="n">
        <v>63</v>
      </c>
      <c r="CV6" s="245" t="n">
        <v>64</v>
      </c>
      <c r="CW6" s="245" t="n">
        <v>63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448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15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+[2]Knapp!E9</f>
        <v/>
      </c>
      <c r="J9" s="397">
        <f>+[2]Knapp!G9</f>
        <v/>
      </c>
      <c r="K9" s="244" t="n">
        <v>2</v>
      </c>
      <c r="L9" s="244" t="n">
        <v>2</v>
      </c>
      <c r="M9" s="244" t="n">
        <v>2</v>
      </c>
      <c r="N9" s="244" t="n">
        <v>2</v>
      </c>
      <c r="O9" s="244" t="n">
        <v>2</v>
      </c>
      <c r="P9" s="244" t="n">
        <v>2</v>
      </c>
      <c r="Q9" s="244" t="n">
        <v>2</v>
      </c>
      <c r="R9" s="244" t="n">
        <v>2</v>
      </c>
      <c r="S9" s="244" t="n">
        <v>3</v>
      </c>
      <c r="T9" s="244" t="n">
        <v>3</v>
      </c>
      <c r="U9" s="244" t="n">
        <v>3</v>
      </c>
      <c r="V9" s="244" t="n">
        <v>2</v>
      </c>
      <c r="W9" s="244" t="n">
        <v>3</v>
      </c>
      <c r="X9" s="244" t="n">
        <v>3</v>
      </c>
      <c r="Y9" s="244" t="n">
        <v>3</v>
      </c>
      <c r="Z9" s="244" t="n">
        <v>2</v>
      </c>
      <c r="AA9" s="244" t="n">
        <v>2</v>
      </c>
      <c r="AB9" s="244" t="n">
        <v>1</v>
      </c>
      <c r="AC9" s="244" t="n">
        <v>1</v>
      </c>
      <c r="AD9" s="244" t="n">
        <v>1</v>
      </c>
      <c r="AE9" s="244" t="n">
        <v>1</v>
      </c>
      <c r="AF9" s="244" t="n">
        <v>1</v>
      </c>
      <c r="AG9" s="244" t="n">
        <v>1</v>
      </c>
      <c r="AH9" s="244" t="n">
        <v>1</v>
      </c>
      <c r="AI9" s="244" t="n">
        <v>2</v>
      </c>
      <c r="AJ9" s="244" t="n">
        <v>2</v>
      </c>
      <c r="AK9" s="244" t="n">
        <v>2</v>
      </c>
      <c r="AL9" s="244" t="n">
        <v>2</v>
      </c>
      <c r="AM9" s="244" t="n">
        <v>2</v>
      </c>
      <c r="AN9" s="244" t="n">
        <v>1</v>
      </c>
      <c r="AO9" s="244" t="n">
        <v>1</v>
      </c>
      <c r="AP9" s="244" t="n">
        <v>1</v>
      </c>
      <c r="AQ9" s="244" t="n">
        <v>1</v>
      </c>
      <c r="AR9" s="244" t="n">
        <v>1</v>
      </c>
      <c r="AS9" s="244" t="n">
        <v>1</v>
      </c>
      <c r="AT9" s="244" t="n">
        <v>0</v>
      </c>
      <c r="AU9" s="244" t="n">
        <v>4</v>
      </c>
      <c r="AV9" s="244" t="n">
        <v>3</v>
      </c>
      <c r="AW9" s="244" t="n">
        <v>3</v>
      </c>
      <c r="AX9" s="244" t="n">
        <v>4</v>
      </c>
      <c r="AY9" s="244" t="n">
        <v>4</v>
      </c>
      <c r="AZ9" s="244" t="n">
        <v>5</v>
      </c>
      <c r="BA9" s="244" t="n">
        <v>4</v>
      </c>
      <c r="BB9" s="244" t="n">
        <v>4</v>
      </c>
      <c r="BC9" s="244" t="n">
        <v>4</v>
      </c>
      <c r="BD9" s="244" t="n">
        <v>4</v>
      </c>
      <c r="BE9" s="244" t="n">
        <v>4</v>
      </c>
      <c r="BF9" s="244" t="n">
        <v>4</v>
      </c>
      <c r="BG9" s="244" t="n">
        <v>5</v>
      </c>
      <c r="BH9" s="244" t="n">
        <v>7</v>
      </c>
      <c r="BI9" s="244" t="n">
        <v>6</v>
      </c>
      <c r="BJ9" s="244" t="n">
        <v>5</v>
      </c>
      <c r="BK9" s="244" t="n">
        <v>3</v>
      </c>
      <c r="BL9" s="244" t="n">
        <v>4</v>
      </c>
      <c r="BM9" s="244" t="n">
        <v>3</v>
      </c>
      <c r="BN9" s="244" t="n">
        <v>6</v>
      </c>
      <c r="BO9" s="244" t="n">
        <v>8</v>
      </c>
      <c r="BP9" s="244" t="n">
        <v>8</v>
      </c>
      <c r="BQ9" s="244" t="n">
        <v>7</v>
      </c>
      <c r="BR9" s="244" t="n">
        <v>8</v>
      </c>
      <c r="BS9" s="244" t="n">
        <v>13</v>
      </c>
      <c r="BT9" s="244" t="n">
        <v>12</v>
      </c>
      <c r="BU9" s="244" t="n">
        <v>10</v>
      </c>
      <c r="BV9" s="244" t="n">
        <v>11</v>
      </c>
      <c r="BW9" s="244" t="n">
        <v>12</v>
      </c>
      <c r="BX9" s="244" t="n">
        <v>12</v>
      </c>
      <c r="BY9" s="244" t="n">
        <v>13</v>
      </c>
      <c r="BZ9" s="244" t="n">
        <v>13</v>
      </c>
      <c r="CA9" s="244" t="n">
        <v>14</v>
      </c>
      <c r="CB9" s="244" t="n">
        <v>13</v>
      </c>
      <c r="CC9" s="244" t="n">
        <v>13</v>
      </c>
      <c r="CD9" s="244" t="n">
        <v>13</v>
      </c>
      <c r="CE9" s="244" t="n">
        <v>14</v>
      </c>
      <c r="CF9" s="244" t="n">
        <v>12</v>
      </c>
      <c r="CG9" s="244" t="n">
        <v>12</v>
      </c>
      <c r="CH9" s="244" t="n">
        <v>12</v>
      </c>
      <c r="CI9" s="244" t="n">
        <v>11</v>
      </c>
      <c r="CJ9" s="244" t="n">
        <v>11</v>
      </c>
      <c r="CK9" s="244" t="n">
        <v>10</v>
      </c>
      <c r="CL9" s="244" t="n">
        <v>12</v>
      </c>
      <c r="CM9" s="244" t="n">
        <v>12</v>
      </c>
      <c r="CN9" s="244" t="n">
        <v>13</v>
      </c>
      <c r="CO9" s="244" t="n">
        <v>14</v>
      </c>
      <c r="CP9" s="244" t="n">
        <v>15</v>
      </c>
      <c r="CQ9" s="244" t="n">
        <v>17</v>
      </c>
      <c r="CR9" s="244" t="n">
        <v>17</v>
      </c>
      <c r="CS9" s="244" t="n">
        <v>17</v>
      </c>
      <c r="CT9" s="244" t="n">
        <v>15</v>
      </c>
      <c r="CU9" s="244" t="n">
        <v>16</v>
      </c>
      <c r="CV9" s="244" t="n">
        <v>15</v>
      </c>
      <c r="CW9" s="244" t="n">
        <v>14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+[2]Knapp!E10</f>
        <v/>
      </c>
      <c r="J10" s="397">
        <f>+[2]Knapp!G10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2</v>
      </c>
      <c r="BU10" s="244" t="n">
        <v>2</v>
      </c>
      <c r="BV10" s="244" t="n">
        <v>2</v>
      </c>
      <c r="BW10" s="244" t="n">
        <v>2</v>
      </c>
      <c r="BX10" s="244" t="n">
        <v>2</v>
      </c>
      <c r="BY10" s="244" t="n">
        <v>1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2</v>
      </c>
      <c r="CF10" s="244" t="n">
        <v>2</v>
      </c>
      <c r="CG10" s="244" t="n">
        <v>2</v>
      </c>
      <c r="CH10" s="244" t="n">
        <v>1</v>
      </c>
      <c r="CI10" s="244" t="n">
        <v>2</v>
      </c>
      <c r="CJ10" s="244" t="n">
        <v>2</v>
      </c>
      <c r="CK10" s="244" t="n">
        <v>2</v>
      </c>
      <c r="CL10" s="244" t="n">
        <v>1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1</v>
      </c>
      <c r="CR10" s="244" t="n">
        <v>1</v>
      </c>
      <c r="CS10" s="244" t="n">
        <v>1</v>
      </c>
      <c r="CT10" s="244" t="n">
        <v>2</v>
      </c>
      <c r="CU10" s="244" t="n">
        <v>3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+[2]Knapp!E11</f>
        <v/>
      </c>
      <c r="J11" s="397">
        <f>+[2]Knapp!G11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0</v>
      </c>
      <c r="W11" s="244" t="n">
        <v>0</v>
      </c>
      <c r="X11" s="244" t="n">
        <v>0</v>
      </c>
      <c r="Y11" s="244" t="n">
        <v>1</v>
      </c>
      <c r="Z11" s="244" t="n">
        <v>1</v>
      </c>
      <c r="AA11" s="244" t="n">
        <v>1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1</v>
      </c>
      <c r="BF11" s="244" t="n">
        <v>1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2</v>
      </c>
      <c r="BN11" s="244" t="n">
        <v>3</v>
      </c>
      <c r="BO11" s="244" t="n">
        <v>3</v>
      </c>
      <c r="BP11" s="244" t="n">
        <v>3</v>
      </c>
      <c r="BQ11" s="244" t="n">
        <v>3</v>
      </c>
      <c r="BR11" s="244" t="n">
        <v>3</v>
      </c>
      <c r="BS11" s="244" t="n">
        <v>3</v>
      </c>
      <c r="BT11" s="244" t="n">
        <v>2</v>
      </c>
      <c r="BU11" s="244" t="n">
        <v>2</v>
      </c>
      <c r="BV11" s="244" t="n">
        <v>2</v>
      </c>
      <c r="BW11" s="244" t="n">
        <v>3</v>
      </c>
      <c r="BX11" s="244" t="n">
        <v>3</v>
      </c>
      <c r="BY11" s="244" t="n">
        <v>3</v>
      </c>
      <c r="BZ11" s="244" t="n">
        <v>3</v>
      </c>
      <c r="CA11" s="244" t="n">
        <v>4</v>
      </c>
      <c r="CB11" s="244" t="n">
        <v>3</v>
      </c>
      <c r="CC11" s="244" t="n">
        <v>3</v>
      </c>
      <c r="CD11" s="244" t="n">
        <v>3</v>
      </c>
      <c r="CE11" s="244" t="n">
        <v>4</v>
      </c>
      <c r="CF11" s="244" t="n">
        <v>4</v>
      </c>
      <c r="CG11" s="244" t="n">
        <v>2</v>
      </c>
      <c r="CH11" s="244" t="n">
        <v>2</v>
      </c>
      <c r="CI11" s="244" t="n">
        <v>4</v>
      </c>
      <c r="CJ11" s="244" t="n">
        <v>4</v>
      </c>
      <c r="CK11" s="244" t="n">
        <v>4</v>
      </c>
      <c r="CL11" s="244" t="n">
        <v>5</v>
      </c>
      <c r="CM11" s="244" t="n">
        <v>5</v>
      </c>
      <c r="CN11" s="244" t="n">
        <v>5</v>
      </c>
      <c r="CO11" s="244" t="n">
        <v>5</v>
      </c>
      <c r="CP11" s="244" t="n">
        <v>6</v>
      </c>
      <c r="CQ11" s="244" t="n">
        <v>8</v>
      </c>
      <c r="CR11" s="244" t="n">
        <v>8</v>
      </c>
      <c r="CS11" s="244" t="n">
        <v>6</v>
      </c>
      <c r="CT11" s="244" t="n">
        <v>7</v>
      </c>
      <c r="CU11" s="244" t="n">
        <v>6</v>
      </c>
      <c r="CV11" s="244" t="n">
        <v>7</v>
      </c>
      <c r="CW11" s="244" t="n">
        <v>7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6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+[2]Knapp!E12</f>
        <v/>
      </c>
      <c r="J12" s="397">
        <f>+[2]Knapp!G12</f>
        <v/>
      </c>
      <c r="K12" s="245" t="n">
        <v>2</v>
      </c>
      <c r="L12" s="245" t="n">
        <v>2</v>
      </c>
      <c r="M12" s="245" t="n">
        <v>2</v>
      </c>
      <c r="N12" s="245" t="n">
        <v>2</v>
      </c>
      <c r="O12" s="245" t="n">
        <v>3</v>
      </c>
      <c r="P12" s="245" t="n">
        <v>3</v>
      </c>
      <c r="Q12" s="245" t="n">
        <v>3</v>
      </c>
      <c r="R12" s="245" t="n">
        <v>3</v>
      </c>
      <c r="S12" s="245" t="n">
        <v>3</v>
      </c>
      <c r="T12" s="245" t="n">
        <v>3</v>
      </c>
      <c r="U12" s="245" t="n">
        <v>3</v>
      </c>
      <c r="V12" s="245" t="n">
        <v>3</v>
      </c>
      <c r="W12" s="245" t="n">
        <v>2</v>
      </c>
      <c r="X12" s="245" t="n">
        <v>2</v>
      </c>
      <c r="Y12" s="245" t="n">
        <v>3</v>
      </c>
      <c r="Z12" s="245" t="n">
        <v>3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2</v>
      </c>
      <c r="AF12" s="245" t="n">
        <v>2</v>
      </c>
      <c r="AG12" s="245" t="n">
        <v>2</v>
      </c>
      <c r="AH12" s="245" t="n">
        <v>2</v>
      </c>
      <c r="AI12" s="245" t="n">
        <v>3</v>
      </c>
      <c r="AJ12" s="245" t="n">
        <v>3</v>
      </c>
      <c r="AK12" s="245" t="n">
        <v>3</v>
      </c>
      <c r="AL12" s="245" t="n">
        <v>3</v>
      </c>
      <c r="AM12" s="245" t="n">
        <v>3</v>
      </c>
      <c r="AN12" s="245" t="n">
        <v>3</v>
      </c>
      <c r="AO12" s="245" t="n">
        <v>3</v>
      </c>
      <c r="AP12" s="245" t="n">
        <v>3</v>
      </c>
      <c r="AQ12" s="245" t="n">
        <v>2</v>
      </c>
      <c r="AR12" s="245" t="n">
        <v>2</v>
      </c>
      <c r="AS12" s="245" t="n">
        <v>2</v>
      </c>
      <c r="AT12" s="245" t="n">
        <v>2</v>
      </c>
      <c r="AU12" s="245" t="n">
        <v>2</v>
      </c>
      <c r="AV12" s="245" t="n">
        <v>2</v>
      </c>
      <c r="AW12" s="245" t="n">
        <v>3</v>
      </c>
      <c r="AX12" s="245" t="n">
        <v>3</v>
      </c>
      <c r="AY12" s="245" t="n">
        <v>2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2</v>
      </c>
      <c r="BI12" s="245" t="n">
        <v>1</v>
      </c>
      <c r="BJ12" s="245" t="n">
        <v>3</v>
      </c>
      <c r="BK12" s="245" t="n">
        <v>3</v>
      </c>
      <c r="BL12" s="245" t="n">
        <v>4</v>
      </c>
      <c r="BM12" s="245" t="n">
        <v>4</v>
      </c>
      <c r="BN12" s="245" t="n">
        <v>4</v>
      </c>
      <c r="BO12" s="245" t="n">
        <v>4</v>
      </c>
      <c r="BP12" s="245" t="n">
        <v>4</v>
      </c>
      <c r="BQ12" s="245" t="n">
        <v>4</v>
      </c>
      <c r="BR12" s="245" t="n">
        <v>4</v>
      </c>
      <c r="BS12" s="245" t="n">
        <v>5</v>
      </c>
      <c r="BT12" s="245" t="n">
        <v>5</v>
      </c>
      <c r="BU12" s="245" t="n">
        <v>2</v>
      </c>
      <c r="BV12" s="245" t="n">
        <v>5</v>
      </c>
      <c r="BW12" s="245" t="n">
        <v>2</v>
      </c>
      <c r="BX12" s="245" t="n">
        <v>3</v>
      </c>
      <c r="BY12" s="245" t="n">
        <v>4</v>
      </c>
      <c r="BZ12" s="245" t="n">
        <v>4</v>
      </c>
      <c r="CA12" s="245" t="n">
        <v>4</v>
      </c>
      <c r="CB12" s="245" t="n">
        <v>5</v>
      </c>
      <c r="CC12" s="245" t="n">
        <v>5</v>
      </c>
      <c r="CD12" s="245" t="n">
        <v>5</v>
      </c>
      <c r="CE12" s="245" t="n">
        <v>4</v>
      </c>
      <c r="CF12" s="245" t="n">
        <v>4</v>
      </c>
      <c r="CG12" s="245" t="n">
        <v>4</v>
      </c>
      <c r="CH12" s="245" t="n">
        <v>4</v>
      </c>
      <c r="CI12" s="245" t="n">
        <v>3</v>
      </c>
      <c r="CJ12" s="245" t="n">
        <v>3</v>
      </c>
      <c r="CK12" s="245" t="n">
        <v>3</v>
      </c>
      <c r="CL12" s="245" t="n">
        <v>3</v>
      </c>
      <c r="CM12" s="245" t="n">
        <v>3</v>
      </c>
      <c r="CN12" s="245" t="n">
        <v>3</v>
      </c>
      <c r="CO12" s="245" t="n">
        <v>3</v>
      </c>
      <c r="CP12" s="245" t="n">
        <v>3</v>
      </c>
      <c r="CQ12" s="245" t="n">
        <v>6</v>
      </c>
      <c r="CR12" s="245" t="n">
        <v>7</v>
      </c>
      <c r="CS12" s="245" t="n">
        <v>8</v>
      </c>
      <c r="CT12" s="245" t="n">
        <v>8</v>
      </c>
      <c r="CU12" s="245" t="n">
        <v>8</v>
      </c>
      <c r="CV12" s="245" t="n">
        <v>8</v>
      </c>
      <c r="CW12" s="245" t="n">
        <v>7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51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 t="n">
        <v>15</v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18">
      <c r="A14" s="71" t="inlineStr">
        <is>
          <t>Total Medical Monthly</t>
        </is>
      </c>
      <c r="B14" s="405" t="n"/>
      <c r="C14" s="29" t="inlineStr">
        <is>
          <t>Total Medical Employees</t>
        </is>
      </c>
      <c r="D14" s="30">
        <f>+D7+D13</f>
        <v/>
      </c>
      <c r="E14" s="458">
        <f>+E7+E13</f>
        <v/>
      </c>
      <c r="F14" s="458">
        <f>+F7+F13</f>
        <v/>
      </c>
      <c r="G14" s="458">
        <f>+G7+G13</f>
        <v/>
      </c>
      <c r="H14" s="459" t="n"/>
      <c r="I14" s="459" t="n"/>
      <c r="J14" s="104" t="n"/>
      <c r="K14" s="30">
        <f>+K7+K13</f>
        <v/>
      </c>
      <c r="L14" s="30">
        <f>+L7+L13</f>
        <v/>
      </c>
      <c r="M14" s="30">
        <f>+M7+M13</f>
        <v/>
      </c>
      <c r="N14" s="30">
        <f>+N7+N13</f>
        <v/>
      </c>
      <c r="O14" s="30">
        <f>+O7+O13</f>
        <v/>
      </c>
      <c r="P14" s="30">
        <f>+P7+P13</f>
        <v/>
      </c>
      <c r="Q14" s="30">
        <f>+Q7+Q13</f>
        <v/>
      </c>
      <c r="R14" s="30">
        <f>+R7+R13</f>
        <v/>
      </c>
      <c r="S14" s="30">
        <f>+S7+S13</f>
        <v/>
      </c>
      <c r="T14" s="30">
        <f>+T7+T13</f>
        <v/>
      </c>
      <c r="U14" s="30">
        <f>+U7+U13</f>
        <v/>
      </c>
      <c r="V14" s="30">
        <f>+V7+V13</f>
        <v/>
      </c>
      <c r="W14" s="30">
        <f>+W7+W13</f>
        <v/>
      </c>
      <c r="X14" s="30">
        <f>+X7+X13</f>
        <v/>
      </c>
      <c r="Y14" s="30">
        <f>+Y7+Y13</f>
        <v/>
      </c>
      <c r="Z14" s="30">
        <f>+Z7+Z13</f>
        <v/>
      </c>
      <c r="AA14" s="30">
        <f>+AA7+AA13</f>
        <v/>
      </c>
      <c r="AB14" s="30">
        <f>+AB7+AB13</f>
        <v/>
      </c>
      <c r="AC14" s="30">
        <f>+AC7+AC13</f>
        <v/>
      </c>
      <c r="AD14" s="30">
        <f>+AD7+AD13</f>
        <v/>
      </c>
      <c r="AE14" s="30">
        <f>+AE7+AE13</f>
        <v/>
      </c>
      <c r="AF14" s="30">
        <f>+AF7+AF13</f>
        <v/>
      </c>
      <c r="AG14" s="30">
        <f>+AG7+AG13</f>
        <v/>
      </c>
      <c r="AH14" s="30">
        <f>+AH7+AH13</f>
        <v/>
      </c>
      <c r="AI14" s="30">
        <f>+AI7+AI13</f>
        <v/>
      </c>
      <c r="AJ14" s="30">
        <f>+AJ7+AJ13</f>
        <v/>
      </c>
      <c r="AK14" s="30">
        <f>+AK7+AK13</f>
        <v/>
      </c>
      <c r="AL14" s="30">
        <f>+AL7+AL13</f>
        <v/>
      </c>
      <c r="AM14" s="30">
        <f>+AM7+AM13</f>
        <v/>
      </c>
      <c r="AN14" s="30">
        <f>+AN7+AN13</f>
        <v/>
      </c>
      <c r="AO14" s="30">
        <f>+AO7+AO13</f>
        <v/>
      </c>
      <c r="AP14" s="30">
        <f>+AP7+AP13</f>
        <v/>
      </c>
      <c r="AQ14" s="30">
        <f>+AQ7+AQ13</f>
        <v/>
      </c>
      <c r="AR14" s="30">
        <f>+AR7+AR13</f>
        <v/>
      </c>
      <c r="AS14" s="30">
        <f>+AS7+AS13</f>
        <v/>
      </c>
      <c r="AT14" s="30">
        <f>+AT7+AT13</f>
        <v/>
      </c>
      <c r="AU14" s="30">
        <f>+AU7+AU13</f>
        <v/>
      </c>
      <c r="AV14" s="30">
        <f>+AV7+AV13</f>
        <v/>
      </c>
      <c r="AW14" s="30">
        <f>+AW7+AW13</f>
        <v/>
      </c>
      <c r="AX14" s="30">
        <f>+AX7+AX13</f>
        <v/>
      </c>
      <c r="AY14" s="30">
        <f>+AY7+AY13</f>
        <v/>
      </c>
      <c r="AZ14" s="30">
        <f>+AZ7+AZ13</f>
        <v/>
      </c>
      <c r="BA14" s="30">
        <f>+BA7+BA13</f>
        <v/>
      </c>
      <c r="BB14" s="30">
        <f>+BB7+BB13</f>
        <v/>
      </c>
      <c r="BC14" s="30">
        <f>+BC7+BC13</f>
        <v/>
      </c>
      <c r="BD14" s="30">
        <f>+BD7+BD13</f>
        <v/>
      </c>
      <c r="BE14" s="30">
        <f>+BE7+BE13</f>
        <v/>
      </c>
      <c r="BF14" s="30">
        <f>+BF7+BF13</f>
        <v/>
      </c>
      <c r="BG14" s="30">
        <f>+BG7+BG13</f>
        <v/>
      </c>
      <c r="BH14" s="30">
        <f>+BH7+BH13</f>
        <v/>
      </c>
      <c r="BI14" s="30">
        <f>+BI7+BI13</f>
        <v/>
      </c>
      <c r="BJ14" s="30">
        <f>+BJ7+BJ13</f>
        <v/>
      </c>
      <c r="BK14" s="30">
        <f>+BK7+BK13</f>
        <v/>
      </c>
      <c r="BL14" s="30">
        <f>+BL7+BL13</f>
        <v/>
      </c>
      <c r="BM14" s="30">
        <f>+BM7+BM13</f>
        <v/>
      </c>
      <c r="BN14" s="30">
        <f>+BN7+BN13</f>
        <v/>
      </c>
      <c r="BO14" s="30">
        <f>+BO7+BO13</f>
        <v/>
      </c>
      <c r="BP14" s="30">
        <f>+BP7+BP13</f>
        <v/>
      </c>
      <c r="BQ14" s="30">
        <f>+BQ7+BQ13</f>
        <v/>
      </c>
      <c r="BR14" s="30">
        <f>+BR7+BR13</f>
        <v/>
      </c>
      <c r="BS14" s="30">
        <f>+BS7+BS13</f>
        <v/>
      </c>
      <c r="BT14" s="30">
        <f>+BT7+BT13</f>
        <v/>
      </c>
      <c r="BU14" s="30">
        <f>+BU7+BU13</f>
        <v/>
      </c>
      <c r="BV14" s="30">
        <f>+BV7+BV13</f>
        <v/>
      </c>
      <c r="BW14" s="30">
        <f>+BW7+BW13</f>
        <v/>
      </c>
      <c r="BX14" s="30">
        <f>+BX7+BX13</f>
        <v/>
      </c>
      <c r="BY14" s="30">
        <f>+BY7+BY13</f>
        <v/>
      </c>
      <c r="BZ14" s="30">
        <f>+BZ7+BZ13</f>
        <v/>
      </c>
      <c r="CA14" s="30">
        <f>+CA7+CA13</f>
        <v/>
      </c>
      <c r="CB14" s="30">
        <f>+CB7+CB13</f>
        <v/>
      </c>
      <c r="CC14" s="30">
        <f>+CC7+CC13</f>
        <v/>
      </c>
      <c r="CD14" s="30">
        <f>+CD7+CD13</f>
        <v/>
      </c>
      <c r="CE14" s="30">
        <f>+CE7+CE13</f>
        <v/>
      </c>
      <c r="CF14" s="30">
        <f>+CF7+CF13</f>
        <v/>
      </c>
      <c r="CG14" s="30">
        <f>+CG7+CG13</f>
        <v/>
      </c>
      <c r="CH14" s="30">
        <f>+CH7+CH13</f>
        <v/>
      </c>
      <c r="CI14" s="30">
        <f>+CI7+CI13</f>
        <v/>
      </c>
      <c r="CJ14" s="30">
        <f>+CJ7+CJ13</f>
        <v/>
      </c>
      <c r="CK14" s="30">
        <f>+CK7+CK13</f>
        <v/>
      </c>
      <c r="CL14" s="30">
        <f>+CL7+CL13</f>
        <v/>
      </c>
      <c r="CM14" s="30">
        <f>+CM7+CM13</f>
        <v/>
      </c>
      <c r="CN14" s="30">
        <f>+CN7+CN13</f>
        <v/>
      </c>
      <c r="CO14" s="30">
        <f>+CO7+CO13</f>
        <v/>
      </c>
      <c r="CP14" s="30">
        <f>+CP7+CP13</f>
        <v/>
      </c>
      <c r="CQ14" s="30">
        <f>+CQ7+CQ13</f>
        <v/>
      </c>
      <c r="CR14" s="30" t="n">
        <v>481</v>
      </c>
      <c r="CS14" s="30">
        <f>+CS7+CS13</f>
        <v/>
      </c>
      <c r="CT14" s="30">
        <f>+CT7+CT13</f>
        <v/>
      </c>
      <c r="CU14" s="30">
        <f>+CU7+CU13</f>
        <v/>
      </c>
      <c r="CV14" s="30">
        <f>+CV7+CV13</f>
        <v/>
      </c>
      <c r="CW14" s="30">
        <f>+CW7+CW13</f>
        <v/>
      </c>
    </row>
    <row r="15" ht="13.15" customFormat="1" customHeight="1" s="315">
      <c r="A15" s="71" t="inlineStr">
        <is>
          <t>Total Medical Annual</t>
        </is>
      </c>
      <c r="B15" s="29" t="n"/>
      <c r="C15" s="89" t="n"/>
      <c r="D15" s="118" t="n"/>
      <c r="E15" s="460">
        <f>E14*12</f>
        <v/>
      </c>
      <c r="F15" s="460">
        <f>F14*12</f>
        <v/>
      </c>
      <c r="G15" s="460">
        <f>G14*12</f>
        <v/>
      </c>
      <c r="H15" s="461" t="n"/>
      <c r="I15" s="461" t="n"/>
      <c r="J15" s="104" t="n"/>
      <c r="K15" s="118" t="n"/>
      <c r="L15" s="118" t="n"/>
      <c r="M15" s="118" t="n"/>
      <c r="N15" s="118" t="n"/>
      <c r="O15" s="118" t="n"/>
      <c r="P15" s="118" t="n"/>
      <c r="Q15" s="118" t="n"/>
      <c r="R15" s="118" t="n"/>
      <c r="S15" s="118" t="n"/>
      <c r="T15" s="118" t="n"/>
      <c r="U15" s="118" t="n"/>
      <c r="V15" s="118" t="n"/>
      <c r="W15" s="118" t="n"/>
      <c r="X15" s="118" t="n"/>
      <c r="Y15" s="118" t="n"/>
      <c r="Z15" s="118" t="n"/>
      <c r="AA15" s="118" t="n"/>
      <c r="AB15" s="118" t="n"/>
      <c r="AC15" s="118" t="n"/>
      <c r="AD15" s="118" t="n"/>
      <c r="AE15" s="118" t="n"/>
      <c r="AF15" s="118" t="n"/>
      <c r="AG15" s="118" t="n"/>
      <c r="AH15" s="118" t="n"/>
      <c r="AI15" s="118" t="n"/>
      <c r="AJ15" s="118" t="n"/>
      <c r="AK15" s="118" t="n"/>
      <c r="AL15" s="118" t="n"/>
      <c r="AM15" s="118" t="n"/>
      <c r="AN15" s="118" t="n"/>
      <c r="AO15" s="118" t="n"/>
      <c r="AP15" s="118" t="n"/>
      <c r="AQ15" s="118" t="n"/>
      <c r="AR15" s="118" t="n"/>
      <c r="AS15" s="118" t="n"/>
      <c r="AT15" s="118" t="n"/>
      <c r="AU15" s="118" t="n"/>
      <c r="AV15" s="118" t="n"/>
      <c r="AW15" s="118" t="n"/>
      <c r="AX15" s="118" t="n"/>
      <c r="AY15" s="118" t="n"/>
      <c r="AZ15" s="118" t="n"/>
      <c r="BA15" s="118" t="n"/>
      <c r="BB15" s="118" t="n"/>
      <c r="BC15" s="118" t="n"/>
      <c r="BD15" s="118" t="n"/>
      <c r="BE15" s="118" t="n"/>
      <c r="BF15" s="118" t="n"/>
      <c r="BG15" s="118" t="n"/>
      <c r="BH15" s="118" t="n"/>
      <c r="BI15" s="118" t="n"/>
      <c r="BJ15" s="118" t="n"/>
      <c r="BK15" s="118" t="n"/>
      <c r="BL15" s="118" t="n"/>
      <c r="BM15" s="118" t="n"/>
      <c r="BN15" s="118" t="n"/>
      <c r="BO15" s="118" t="n"/>
      <c r="BP15" s="118" t="n"/>
      <c r="BQ15" s="118" t="n"/>
      <c r="BR15" s="118" t="n"/>
      <c r="BS15" s="118" t="n"/>
      <c r="BT15" s="118" t="n"/>
      <c r="BU15" s="118" t="n"/>
      <c r="BV15" s="118" t="n"/>
      <c r="BW15" s="118" t="n"/>
      <c r="BX15" s="118" t="n"/>
      <c r="BY15" s="118" t="n"/>
      <c r="BZ15" s="118" t="n"/>
      <c r="CA15" s="118" t="n"/>
      <c r="CB15" s="118" t="n"/>
      <c r="CC15" s="118" t="n"/>
      <c r="CD15" s="118" t="n"/>
      <c r="CE15" s="118" t="n"/>
      <c r="CF15" s="118" t="n"/>
      <c r="CG15" s="118" t="n"/>
      <c r="CH15" s="118" t="n"/>
      <c r="CI15" s="118" t="n"/>
      <c r="CJ15" s="118" t="n"/>
      <c r="CK15" s="118" t="n"/>
      <c r="CL15" s="118" t="n"/>
      <c r="CM15" s="118" t="n"/>
      <c r="CN15" s="118" t="n"/>
      <c r="CO15" s="118" t="n"/>
      <c r="CP15" s="118" t="n"/>
      <c r="CQ15" s="118" t="n"/>
      <c r="CR15" s="118" t="n"/>
      <c r="CS15" s="118" t="n"/>
      <c r="CT15" s="118" t="n"/>
      <c r="CU15" s="118" t="n"/>
      <c r="CV15" s="118" t="n"/>
      <c r="CW15" s="118" t="n"/>
    </row>
    <row r="16" ht="13.15" customFormat="1" customHeight="1" s="315">
      <c r="A16" s="28" t="n"/>
      <c r="B16" s="90" t="n"/>
      <c r="C16" s="91" t="n"/>
      <c r="D16" s="114" t="n"/>
      <c r="E16" s="388" t="n"/>
      <c r="F16" s="388" t="n"/>
      <c r="G16" s="388" t="n"/>
      <c r="H16" s="389" t="n"/>
      <c r="I16" s="389" t="n"/>
      <c r="K16" s="114" t="n"/>
      <c r="L16" s="114" t="n"/>
      <c r="M16" s="114" t="n"/>
      <c r="N16" s="114" t="n"/>
      <c r="O16" s="114" t="n"/>
      <c r="P16" s="114" t="n"/>
      <c r="Q16" s="114" t="n"/>
      <c r="R16" s="114" t="n"/>
      <c r="S16" s="114" t="n"/>
      <c r="T16" s="114" t="n"/>
      <c r="U16" s="114" t="n"/>
      <c r="V16" s="114" t="n"/>
      <c r="W16" s="114" t="n"/>
      <c r="X16" s="114" t="n"/>
      <c r="Y16" s="114" t="n"/>
      <c r="Z16" s="114" t="n"/>
      <c r="AA16" s="114" t="n"/>
      <c r="AB16" s="114" t="n"/>
      <c r="AC16" s="114" t="n"/>
      <c r="AD16" s="114" t="n"/>
      <c r="AE16" s="114" t="n"/>
      <c r="AF16" s="114" t="n"/>
      <c r="AG16" s="114" t="n"/>
      <c r="AH16" s="114" t="n"/>
      <c r="AI16" s="114" t="n"/>
      <c r="AJ16" s="114" t="n"/>
      <c r="AK16" s="114" t="n"/>
      <c r="AL16" s="114" t="n"/>
      <c r="AM16" s="114" t="n"/>
      <c r="AN16" s="114" t="n"/>
      <c r="AO16" s="114" t="n"/>
      <c r="AP16" s="114" t="n"/>
      <c r="AQ16" s="114" t="n"/>
      <c r="AR16" s="114" t="n"/>
      <c r="AS16" s="114" t="n"/>
      <c r="AT16" s="114" t="n"/>
      <c r="AU16" s="114" t="n"/>
      <c r="AV16" s="114" t="n"/>
      <c r="AW16" s="114" t="n"/>
      <c r="AX16" s="114" t="n"/>
      <c r="AY16" s="114" t="n"/>
      <c r="AZ16" s="114" t="n"/>
      <c r="BA16" s="114" t="n"/>
      <c r="BB16" s="114" t="n"/>
      <c r="BC16" s="114" t="n"/>
      <c r="BD16" s="114" t="n"/>
      <c r="BE16" s="114" t="n"/>
      <c r="BF16" s="114" t="n"/>
      <c r="BG16" s="114" t="n"/>
      <c r="BH16" s="114" t="n"/>
      <c r="BI16" s="114" t="n"/>
      <c r="BJ16" s="114" t="n"/>
      <c r="BK16" s="114" t="n"/>
      <c r="BL16" s="114" t="n"/>
      <c r="BM16" s="114" t="n"/>
      <c r="BN16" s="114" t="n"/>
      <c r="BO16" s="114" t="n"/>
      <c r="BP16" s="114" t="n"/>
      <c r="BQ16" s="114" t="n"/>
      <c r="BR16" s="114" t="n"/>
      <c r="BS16" s="114" t="n"/>
      <c r="BT16" s="114" t="n"/>
      <c r="BU16" s="114" t="n"/>
      <c r="BV16" s="114" t="n"/>
      <c r="BW16" s="114" t="n"/>
      <c r="BX16" s="114" t="n"/>
      <c r="BY16" s="114" t="n"/>
      <c r="BZ16" s="114" t="n"/>
      <c r="CA16" s="114" t="n"/>
      <c r="CB16" s="114" t="n"/>
      <c r="CC16" s="114" t="n"/>
      <c r="CD16" s="114" t="n"/>
      <c r="CE16" s="114" t="n"/>
      <c r="CF16" s="114" t="n"/>
      <c r="CG16" s="114" t="n"/>
      <c r="CH16" s="114" t="n"/>
      <c r="CI16" s="114" t="n"/>
      <c r="CJ16" s="114" t="n"/>
      <c r="CK16" s="114" t="n"/>
      <c r="CL16" s="114" t="n"/>
      <c r="CM16" s="114" t="n"/>
      <c r="CN16" s="114" t="n"/>
      <c r="CO16" s="114" t="n"/>
      <c r="CP16" s="114" t="n"/>
      <c r="CQ16" s="114" t="n"/>
      <c r="CR16" s="114" t="n"/>
      <c r="CS16" s="114" t="n"/>
      <c r="CT16" s="114" t="n"/>
      <c r="CU16" s="114" t="n"/>
      <c r="CV16" s="114" t="n"/>
      <c r="CW16" s="114" t="n"/>
    </row>
    <row r="17" ht="13.15" customFormat="1" customHeight="1" s="82">
      <c r="A17" s="76" t="inlineStr">
        <is>
          <t>Knapp Medical Group - Client ID H3360</t>
        </is>
      </c>
      <c r="B17" s="390" t="n"/>
      <c r="C17" s="78" t="n"/>
      <c r="D17" s="113" t="n"/>
      <c r="E17" s="391" t="n"/>
      <c r="F17" s="391" t="n"/>
      <c r="G17" s="391" t="n"/>
      <c r="H17" s="455" t="n"/>
      <c r="I17" s="455" t="n"/>
      <c r="J17" s="473" t="n"/>
      <c r="K17" s="113" t="n"/>
      <c r="L17" s="113" t="n"/>
      <c r="M17" s="113" t="n"/>
      <c r="N17" s="113" t="n"/>
      <c r="O17" s="113" t="n"/>
      <c r="P17" s="113" t="n"/>
      <c r="Q17" s="113" t="n"/>
      <c r="R17" s="113" t="n"/>
      <c r="S17" s="113" t="n"/>
      <c r="T17" s="113" t="n"/>
      <c r="U17" s="113" t="n"/>
      <c r="V17" s="113" t="n"/>
      <c r="W17" s="113" t="n"/>
      <c r="X17" s="113" t="n"/>
      <c r="Y17" s="113" t="n"/>
      <c r="Z17" s="113" t="n"/>
      <c r="AA17" s="113" t="n"/>
      <c r="AB17" s="113" t="n"/>
      <c r="AC17" s="113" t="n"/>
      <c r="AD17" s="113" t="n"/>
      <c r="AE17" s="113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13" t="n"/>
      <c r="AS17" s="113" t="n"/>
      <c r="AT17" s="113" t="n"/>
      <c r="AU17" s="113" t="n"/>
      <c r="AV17" s="113" t="n"/>
      <c r="AW17" s="113" t="n"/>
      <c r="AX17" s="113" t="n"/>
      <c r="AY17" s="113" t="n"/>
      <c r="AZ17" s="113" t="n"/>
      <c r="BA17" s="113" t="n"/>
      <c r="BB17" s="113" t="n"/>
      <c r="BC17" s="113" t="n"/>
      <c r="BD17" s="113" t="n"/>
      <c r="BE17" s="113" t="n"/>
      <c r="BF17" s="113" t="n"/>
      <c r="BG17" s="113" t="n"/>
      <c r="BH17" s="113" t="n"/>
      <c r="BI17" s="113" t="n"/>
      <c r="BJ17" s="113" t="n"/>
      <c r="BK17" s="113" t="n"/>
      <c r="BL17" s="113" t="n"/>
      <c r="BM17" s="113" t="n"/>
      <c r="BN17" s="113" t="n"/>
      <c r="BO17" s="113" t="n"/>
      <c r="BP17" s="113" t="n"/>
      <c r="BQ17" s="113" t="n"/>
      <c r="BR17" s="113" t="n"/>
      <c r="BS17" s="113" t="n"/>
      <c r="BT17" s="113" t="n"/>
      <c r="BU17" s="113" t="n"/>
      <c r="BV17" s="113" t="n"/>
      <c r="BW17" s="113" t="n"/>
      <c r="BX17" s="113" t="n"/>
      <c r="BY17" s="113" t="n"/>
      <c r="BZ17" s="113" t="n"/>
      <c r="CA17" s="113" t="n"/>
      <c r="CB17" s="113" t="n"/>
      <c r="CC17" s="113" t="n"/>
      <c r="CD17" s="113" t="n"/>
      <c r="CE17" s="113" t="n"/>
      <c r="CF17" s="113" t="n"/>
      <c r="CG17" s="113" t="n"/>
      <c r="CH17" s="113" t="n"/>
      <c r="CI17" s="113" t="n"/>
      <c r="CJ17" s="113" t="n"/>
      <c r="CK17" s="113" t="n"/>
      <c r="CL17" s="113" t="n"/>
      <c r="CM17" s="113" t="n"/>
      <c r="CN17" s="113" t="n"/>
      <c r="CO17" s="113" t="n"/>
      <c r="CP17" s="113" t="n"/>
      <c r="CQ17" s="113" t="n"/>
      <c r="CR17" s="113" t="n"/>
      <c r="CS17" s="113" t="n"/>
      <c r="CT17" s="113" t="n"/>
      <c r="CU17" s="113" t="n"/>
      <c r="CV17" s="113" t="n"/>
      <c r="CW17" s="113" t="n"/>
    </row>
    <row r="18" ht="13.15" customFormat="1" customHeight="1" s="315">
      <c r="A18" s="64" t="inlineStr">
        <is>
          <t>PRIME EPO PLAN (Self-Insured)</t>
        </is>
      </c>
      <c r="B18" s="394">
        <f>B3</f>
        <v/>
      </c>
      <c r="C18" s="246" t="inlineStr">
        <is>
          <t>EE</t>
        </is>
      </c>
      <c r="D18" s="244" t="n">
        <v>3</v>
      </c>
      <c r="E18" s="396" t="n">
        <v>702.6900000000001</v>
      </c>
      <c r="F18" s="396">
        <f>F3</f>
        <v/>
      </c>
      <c r="G18" s="396">
        <f>G3</f>
        <v/>
      </c>
      <c r="H18" s="397">
        <f>+"Total:"&amp;TEXT(E18/I18-1,"0.00%")&amp;"/ EE:"&amp;TEXT(G18/J18-1,"0.00%")</f>
        <v/>
      </c>
      <c r="I18" s="397">
        <f>+[2]Knapp!E18</f>
        <v/>
      </c>
      <c r="J18" s="397">
        <f>+[2]Knapp!G18</f>
        <v/>
      </c>
      <c r="K18" s="244" t="n">
        <v>10</v>
      </c>
      <c r="L18" s="244" t="n">
        <v>10</v>
      </c>
      <c r="M18" s="244" t="n">
        <v>10</v>
      </c>
      <c r="N18" s="244" t="n">
        <v>10</v>
      </c>
      <c r="O18" s="244" t="n">
        <v>9</v>
      </c>
      <c r="P18" s="244" t="n">
        <v>8</v>
      </c>
      <c r="Q18" s="244" t="n">
        <v>7</v>
      </c>
      <c r="R18" s="244" t="n">
        <v>6</v>
      </c>
      <c r="S18" s="244" t="n">
        <v>6</v>
      </c>
      <c r="T18" s="244" t="n">
        <v>6</v>
      </c>
      <c r="U18" s="244" t="n">
        <v>6</v>
      </c>
      <c r="V18" s="244" t="n">
        <v>5</v>
      </c>
      <c r="W18" s="244" t="n">
        <v>4</v>
      </c>
      <c r="X18" s="244" t="n">
        <v>4</v>
      </c>
      <c r="Y18" s="244" t="n">
        <v>4</v>
      </c>
      <c r="Z18" s="244" t="n">
        <v>4</v>
      </c>
      <c r="AA18" s="244" t="n">
        <v>4</v>
      </c>
      <c r="AB18" s="244" t="n">
        <v>4</v>
      </c>
      <c r="AC18" s="244" t="n">
        <v>4</v>
      </c>
      <c r="AD18" s="244" t="n">
        <v>4</v>
      </c>
      <c r="AE18" s="244" t="n">
        <v>4</v>
      </c>
      <c r="AF18" s="244" t="n">
        <v>4</v>
      </c>
      <c r="AG18" s="244" t="n">
        <v>4</v>
      </c>
      <c r="AH18" s="244" t="n">
        <v>4</v>
      </c>
      <c r="AI18" s="244" t="n">
        <v>4</v>
      </c>
      <c r="AJ18" s="244" t="n">
        <v>4</v>
      </c>
      <c r="AK18" s="244" t="n">
        <v>4</v>
      </c>
      <c r="AL18" s="244" t="n">
        <v>4</v>
      </c>
      <c r="AM18" s="244" t="n">
        <v>4</v>
      </c>
      <c r="AN18" s="244" t="n">
        <v>3</v>
      </c>
      <c r="AO18" s="244" t="n">
        <v>3</v>
      </c>
      <c r="AP18" s="244" t="n">
        <v>3</v>
      </c>
      <c r="AQ18" s="244" t="n">
        <v>3</v>
      </c>
      <c r="AR18" s="244" t="n">
        <v>3</v>
      </c>
      <c r="AS18" s="244" t="n">
        <v>3</v>
      </c>
      <c r="AT18" s="244" t="n">
        <v>3</v>
      </c>
      <c r="AU18" s="244" t="n">
        <v>3</v>
      </c>
      <c r="AV18" s="244" t="n">
        <v>3</v>
      </c>
      <c r="AW18" s="244" t="n">
        <v>1</v>
      </c>
      <c r="AX18" s="244" t="n">
        <v>1</v>
      </c>
      <c r="AY18" s="244" t="n">
        <v>1</v>
      </c>
      <c r="AZ18" s="244" t="n">
        <v>1</v>
      </c>
      <c r="BA18" s="244" t="n">
        <v>1</v>
      </c>
      <c r="BB18" s="244" t="n">
        <v>1</v>
      </c>
      <c r="BC18" s="244" t="n">
        <v>1</v>
      </c>
      <c r="BD18" s="244" t="n">
        <v>1</v>
      </c>
      <c r="BE18" s="244" t="n">
        <v>1</v>
      </c>
      <c r="BF18" s="244" t="n">
        <v>1</v>
      </c>
      <c r="BG18" s="244" t="n">
        <v>1</v>
      </c>
      <c r="BH18" s="244" t="n">
        <v>1</v>
      </c>
      <c r="BI18" s="244" t="n">
        <v>0</v>
      </c>
      <c r="BJ18" s="244" t="n">
        <v>0</v>
      </c>
      <c r="BK18" s="244" t="n">
        <v>0</v>
      </c>
      <c r="BL18" s="244" t="n">
        <v>0</v>
      </c>
      <c r="BM18" s="244" t="n">
        <v>1</v>
      </c>
      <c r="BN18" s="244" t="n">
        <v>1</v>
      </c>
      <c r="BO18" s="244" t="n">
        <v>1</v>
      </c>
      <c r="BP18" s="244" t="n">
        <v>1</v>
      </c>
      <c r="BQ18" s="244" t="n">
        <v>1</v>
      </c>
      <c r="BR18" s="244" t="n">
        <v>1</v>
      </c>
      <c r="BS18" s="244" t="n">
        <v>5</v>
      </c>
      <c r="BT18" s="244" t="n">
        <v>4</v>
      </c>
      <c r="BU18" s="244" t="n">
        <v>6</v>
      </c>
      <c r="BV18" s="244" t="n">
        <v>2</v>
      </c>
      <c r="BW18" s="244" t="n">
        <v>5</v>
      </c>
      <c r="BX18" s="244" t="n">
        <v>5</v>
      </c>
      <c r="BY18" s="244" t="n">
        <v>5</v>
      </c>
      <c r="BZ18" s="244" t="n">
        <v>5</v>
      </c>
      <c r="CA18" s="244" t="n">
        <v>5</v>
      </c>
      <c r="CB18" s="244" t="n">
        <v>5</v>
      </c>
      <c r="CC18" s="244" t="n">
        <v>5</v>
      </c>
      <c r="CD18" s="244" t="n">
        <v>4</v>
      </c>
      <c r="CE18" s="244" t="n">
        <v>3</v>
      </c>
      <c r="CF18" s="244" t="n">
        <v>3</v>
      </c>
      <c r="CG18" s="244" t="n">
        <v>3</v>
      </c>
      <c r="CH18" s="244" t="n">
        <v>3</v>
      </c>
      <c r="CI18" s="244" t="n">
        <v>3</v>
      </c>
      <c r="CJ18" s="244" t="n">
        <v>3</v>
      </c>
      <c r="CK18" s="244" t="n">
        <v>3</v>
      </c>
      <c r="CL18" s="244" t="n">
        <v>3</v>
      </c>
      <c r="CM18" s="244" t="n">
        <v>3</v>
      </c>
      <c r="CN18" s="244" t="n">
        <v>3</v>
      </c>
      <c r="CO18" s="244" t="n">
        <v>3</v>
      </c>
      <c r="CP18" s="244" t="n">
        <v>3</v>
      </c>
      <c r="CQ18" s="244" t="n">
        <v>5</v>
      </c>
      <c r="CR18" s="244" t="n">
        <v>5</v>
      </c>
      <c r="CS18" s="244" t="n">
        <v>5</v>
      </c>
      <c r="CT18" s="244" t="n">
        <v>5</v>
      </c>
      <c r="CU18" s="244" t="n">
        <v>4</v>
      </c>
      <c r="CV18" s="244" t="n">
        <v>3</v>
      </c>
      <c r="CW18" s="244" t="n">
        <v>3</v>
      </c>
    </row>
    <row r="19" ht="13.15" customFormat="1" customHeight="1" s="315">
      <c r="A19" s="22" t="n"/>
      <c r="B19" s="398" t="n"/>
      <c r="C19" s="246" t="inlineStr">
        <is>
          <t>EE &amp; Spouse</t>
        </is>
      </c>
      <c r="D19" s="244" t="n">
        <v>0</v>
      </c>
      <c r="E19" s="396" t="n">
        <v>1475.71</v>
      </c>
      <c r="F19" s="396">
        <f>F4</f>
        <v/>
      </c>
      <c r="G19" s="396">
        <f>G4</f>
        <v/>
      </c>
      <c r="H19" s="397">
        <f>+"Total:"&amp;TEXT(E19/I19-1,"0.00%")&amp;"/ EE:"&amp;TEXT(G19/J19-1,"0.00%")</f>
        <v/>
      </c>
      <c r="I19" s="397">
        <f>+[2]Knapp!E19</f>
        <v/>
      </c>
      <c r="J19" s="397">
        <f>+[2]Knapp!G19</f>
        <v/>
      </c>
      <c r="K19" s="244" t="n">
        <v>1</v>
      </c>
      <c r="L19" s="244" t="n">
        <v>1</v>
      </c>
      <c r="M19" s="244" t="n">
        <v>1</v>
      </c>
      <c r="N19" s="244" t="n">
        <v>1</v>
      </c>
      <c r="O19" s="244" t="n">
        <v>2</v>
      </c>
      <c r="P19" s="244" t="n">
        <v>2</v>
      </c>
      <c r="Q19" s="244" t="n">
        <v>1</v>
      </c>
      <c r="R19" s="244" t="n">
        <v>1</v>
      </c>
      <c r="S19" s="244" t="n">
        <v>1</v>
      </c>
      <c r="T19" s="244" t="n">
        <v>1</v>
      </c>
      <c r="U19" s="244" t="n">
        <v>1</v>
      </c>
      <c r="V19" s="244" t="n">
        <v>1</v>
      </c>
      <c r="W19" s="244" t="n">
        <v>1</v>
      </c>
      <c r="X19" s="244" t="n">
        <v>1</v>
      </c>
      <c r="Y19" s="244" t="n">
        <v>1</v>
      </c>
      <c r="Z19" s="244" t="n">
        <v>1</v>
      </c>
      <c r="AA19" s="244" t="n">
        <v>1</v>
      </c>
      <c r="AB19" s="244" t="n">
        <v>1</v>
      </c>
      <c r="AC19" s="244" t="n">
        <v>1</v>
      </c>
      <c r="AD19" s="244" t="n">
        <v>1</v>
      </c>
      <c r="AE19" s="244" t="n">
        <v>1</v>
      </c>
      <c r="AF19" s="244" t="n">
        <v>1</v>
      </c>
      <c r="AG19" s="244" t="n">
        <v>1</v>
      </c>
      <c r="AH19" s="244" t="n">
        <v>1</v>
      </c>
      <c r="AI19" s="244" t="n">
        <v>1</v>
      </c>
      <c r="AJ19" s="244" t="n">
        <v>1</v>
      </c>
      <c r="AK19" s="244" t="n">
        <v>0</v>
      </c>
      <c r="AL19" s="244" t="n">
        <v>0</v>
      </c>
      <c r="AM19" s="244" t="n">
        <v>0</v>
      </c>
      <c r="AN19" s="244" t="n">
        <v>0</v>
      </c>
      <c r="AO19" s="244" t="n">
        <v>0</v>
      </c>
      <c r="AP19" s="244" t="n">
        <v>0</v>
      </c>
      <c r="AQ19" s="244" t="n">
        <v>0</v>
      </c>
      <c r="AR19" s="244" t="n">
        <v>0</v>
      </c>
      <c r="AS19" s="244" t="n">
        <v>0</v>
      </c>
      <c r="AT19" s="244" t="n">
        <v>0</v>
      </c>
      <c r="AU19" s="244" t="n">
        <v>0</v>
      </c>
      <c r="AV19" s="244" t="n">
        <v>0</v>
      </c>
      <c r="AW19" s="244" t="n">
        <v>0</v>
      </c>
      <c r="AX19" s="244" t="n">
        <v>0</v>
      </c>
      <c r="AY19" s="244" t="n">
        <v>0</v>
      </c>
      <c r="AZ19" s="244" t="n">
        <v>0</v>
      </c>
      <c r="BA19" s="244" t="n">
        <v>0</v>
      </c>
      <c r="BB19" s="244" t="n">
        <v>0</v>
      </c>
      <c r="BC19" s="244" t="n">
        <v>0</v>
      </c>
      <c r="BD19" s="244" t="n">
        <v>0</v>
      </c>
      <c r="BE19" s="244" t="n">
        <v>0</v>
      </c>
      <c r="BF19" s="244" t="n">
        <v>0</v>
      </c>
      <c r="BG19" s="244" t="n">
        <v>0</v>
      </c>
      <c r="BH19" s="244" t="n">
        <v>0</v>
      </c>
      <c r="BI19" s="244" t="n">
        <v>0</v>
      </c>
      <c r="BJ19" s="244" t="n">
        <v>0</v>
      </c>
      <c r="BK19" s="244" t="n">
        <v>0</v>
      </c>
      <c r="BL19" s="244" t="n">
        <v>0</v>
      </c>
      <c r="BM19" s="244" t="n">
        <v>0</v>
      </c>
      <c r="BN19" s="244" t="n">
        <v>0</v>
      </c>
      <c r="BO19" s="244" t="n">
        <v>0</v>
      </c>
      <c r="BP19" s="244" t="n">
        <v>0</v>
      </c>
      <c r="BQ19" s="244" t="n">
        <v>0</v>
      </c>
      <c r="BR19" s="244" t="n">
        <v>0</v>
      </c>
      <c r="BS19" s="244" t="n">
        <v>0</v>
      </c>
      <c r="BT19" s="244" t="n">
        <v>0</v>
      </c>
      <c r="BU19" s="244" t="n">
        <v>0</v>
      </c>
      <c r="BV19" s="244" t="n">
        <v>0</v>
      </c>
      <c r="BW19" s="244" t="n">
        <v>0</v>
      </c>
      <c r="BX19" s="244" t="n">
        <v>0</v>
      </c>
      <c r="BY19" s="244" t="n">
        <v>0</v>
      </c>
      <c r="BZ19" s="244" t="n">
        <v>0</v>
      </c>
      <c r="CA19" s="244" t="n">
        <v>0</v>
      </c>
      <c r="CB19" s="244" t="n">
        <v>0</v>
      </c>
      <c r="CC19" s="244" t="n">
        <v>0</v>
      </c>
      <c r="CD19" s="244" t="n">
        <v>0</v>
      </c>
      <c r="CE19" s="244" t="n">
        <v>1</v>
      </c>
      <c r="CF19" s="244" t="n">
        <v>1</v>
      </c>
      <c r="CG19" s="244" t="n">
        <v>1</v>
      </c>
      <c r="CH19" s="244" t="n">
        <v>1</v>
      </c>
      <c r="CI19" s="244" t="n">
        <v>1</v>
      </c>
      <c r="CJ19" s="244" t="n">
        <v>1</v>
      </c>
      <c r="CK19" s="244" t="n">
        <v>1</v>
      </c>
      <c r="CL19" s="244" t="n">
        <v>1</v>
      </c>
      <c r="CM19" s="244" t="n">
        <v>1</v>
      </c>
      <c r="CN19" s="244" t="n">
        <v>1</v>
      </c>
      <c r="CO19" s="244" t="n">
        <v>1</v>
      </c>
      <c r="CP19" s="244" t="n">
        <v>1</v>
      </c>
      <c r="CQ19" s="244" t="n">
        <v>1</v>
      </c>
      <c r="CR19" s="244" t="n">
        <v>1</v>
      </c>
      <c r="CS19" s="244" t="n">
        <v>1</v>
      </c>
      <c r="CT19" s="244" t="n">
        <v>0</v>
      </c>
      <c r="CU19" s="244" t="n">
        <v>0</v>
      </c>
      <c r="CV19" s="244" t="n">
        <v>0</v>
      </c>
      <c r="CW19" s="244" t="n">
        <v>0</v>
      </c>
    </row>
    <row r="20" ht="13.15" customFormat="1" customHeight="1" s="315">
      <c r="A20" s="22" t="n"/>
      <c r="B20" s="398" t="n"/>
      <c r="C20" s="246" t="inlineStr">
        <is>
          <t>EE &amp; Child(ren)</t>
        </is>
      </c>
      <c r="D20" s="244" t="n">
        <v>2</v>
      </c>
      <c r="E20" s="396" t="n">
        <v>1328.15</v>
      </c>
      <c r="F20" s="396">
        <f>F5</f>
        <v/>
      </c>
      <c r="G20" s="396">
        <f>G5</f>
        <v/>
      </c>
      <c r="H20" s="397">
        <f>+"Total:"&amp;TEXT(E20/I20-1,"0.00%")&amp;"/ EE:"&amp;TEXT(G20/J20-1,"0.00%")</f>
        <v/>
      </c>
      <c r="I20" s="397">
        <f>+[2]Knapp!E20</f>
        <v/>
      </c>
      <c r="J20" s="397">
        <f>+[2]Knapp!G20</f>
        <v/>
      </c>
      <c r="K20" s="244" t="n">
        <v>11</v>
      </c>
      <c r="L20" s="244" t="n">
        <v>11</v>
      </c>
      <c r="M20" s="244" t="n">
        <v>10</v>
      </c>
      <c r="N20" s="244" t="n">
        <v>10</v>
      </c>
      <c r="O20" s="244" t="n">
        <v>11</v>
      </c>
      <c r="P20" s="244" t="n">
        <v>12</v>
      </c>
      <c r="Q20" s="244" t="n">
        <v>9</v>
      </c>
      <c r="R20" s="244" t="n">
        <v>8</v>
      </c>
      <c r="S20" s="244" t="n">
        <v>8</v>
      </c>
      <c r="T20" s="244" t="n">
        <v>7</v>
      </c>
      <c r="U20" s="244" t="n">
        <v>6</v>
      </c>
      <c r="V20" s="244" t="n">
        <v>7</v>
      </c>
      <c r="W20" s="244" t="n">
        <v>7</v>
      </c>
      <c r="X20" s="244" t="n">
        <v>7</v>
      </c>
      <c r="Y20" s="244" t="n">
        <v>7</v>
      </c>
      <c r="Z20" s="244" t="n">
        <v>7</v>
      </c>
      <c r="AA20" s="244" t="n">
        <v>7</v>
      </c>
      <c r="AB20" s="244" t="n">
        <v>6</v>
      </c>
      <c r="AC20" s="244" t="n">
        <v>6</v>
      </c>
      <c r="AD20" s="244" t="n">
        <v>6</v>
      </c>
      <c r="AE20" s="244" t="n">
        <v>6</v>
      </c>
      <c r="AF20" s="244" t="n">
        <v>6</v>
      </c>
      <c r="AG20" s="244" t="n">
        <v>6</v>
      </c>
      <c r="AH20" s="244" t="n">
        <v>6</v>
      </c>
      <c r="AI20" s="244" t="n">
        <v>6</v>
      </c>
      <c r="AJ20" s="244" t="n">
        <v>6</v>
      </c>
      <c r="AK20" s="244" t="n">
        <v>5</v>
      </c>
      <c r="AL20" s="244" t="n">
        <v>3</v>
      </c>
      <c r="AM20" s="244" t="n">
        <v>3</v>
      </c>
      <c r="AN20" s="244" t="n">
        <v>2</v>
      </c>
      <c r="AO20" s="244" t="n">
        <v>2</v>
      </c>
      <c r="AP20" s="244" t="n">
        <v>2</v>
      </c>
      <c r="AQ20" s="244" t="n">
        <v>2</v>
      </c>
      <c r="AR20" s="244" t="n">
        <v>2</v>
      </c>
      <c r="AS20" s="244" t="n">
        <v>2</v>
      </c>
      <c r="AT20" s="244" t="n">
        <v>2</v>
      </c>
      <c r="AU20" s="244" t="n">
        <v>2</v>
      </c>
      <c r="AV20" s="244" t="n">
        <v>2</v>
      </c>
      <c r="AW20" s="244" t="n">
        <v>1</v>
      </c>
      <c r="AX20" s="244" t="n">
        <v>1</v>
      </c>
      <c r="AY20" s="244" t="n">
        <v>1</v>
      </c>
      <c r="AZ20" s="244" t="n">
        <v>1</v>
      </c>
      <c r="BA20" s="244" t="n">
        <v>1</v>
      </c>
      <c r="BB20" s="244" t="n">
        <v>0</v>
      </c>
      <c r="BC20" s="244" t="n">
        <v>0</v>
      </c>
      <c r="BD20" s="244" t="n">
        <v>0</v>
      </c>
      <c r="BE20" s="244" t="n">
        <v>0</v>
      </c>
      <c r="BF20" s="244" t="n">
        <v>0</v>
      </c>
      <c r="BG20" s="244" t="n">
        <v>0</v>
      </c>
      <c r="BH20" s="244" t="n">
        <v>0</v>
      </c>
      <c r="BI20" s="244" t="n">
        <v>0</v>
      </c>
      <c r="BJ20" s="244" t="n">
        <v>0</v>
      </c>
      <c r="BK20" s="244" t="n">
        <v>0</v>
      </c>
      <c r="BL20" s="244" t="n">
        <v>1</v>
      </c>
      <c r="BM20" s="244" t="n">
        <v>2</v>
      </c>
      <c r="BN20" s="244" t="n">
        <v>2</v>
      </c>
      <c r="BO20" s="244" t="n">
        <v>2</v>
      </c>
      <c r="BP20" s="244" t="n">
        <v>2</v>
      </c>
      <c r="BQ20" s="244" t="n">
        <v>2</v>
      </c>
      <c r="BR20" s="244" t="n">
        <v>2</v>
      </c>
      <c r="BS20" s="244" t="n">
        <v>0</v>
      </c>
      <c r="BT20" s="244" t="n">
        <v>1</v>
      </c>
      <c r="BU20" s="244" t="n">
        <v>0</v>
      </c>
      <c r="BV20" s="244" t="n">
        <v>1</v>
      </c>
      <c r="BW20" s="244" t="n">
        <v>0</v>
      </c>
      <c r="BX20" s="244" t="n">
        <v>0</v>
      </c>
      <c r="BY20" s="244" t="n">
        <v>0</v>
      </c>
      <c r="BZ20" s="244" t="n">
        <v>0</v>
      </c>
      <c r="CA20" s="244" t="n">
        <v>0</v>
      </c>
      <c r="CB20" s="244" t="n">
        <v>0</v>
      </c>
      <c r="CC20" s="244" t="n">
        <v>0</v>
      </c>
      <c r="CD20" s="244" t="n">
        <v>0</v>
      </c>
      <c r="CE20" s="244" t="n">
        <v>1</v>
      </c>
      <c r="CF20" s="244" t="n">
        <v>1</v>
      </c>
      <c r="CG20" s="244" t="n">
        <v>1</v>
      </c>
      <c r="CH20" s="244" t="n">
        <v>1</v>
      </c>
      <c r="CI20" s="244" t="n">
        <v>1</v>
      </c>
      <c r="CJ20" s="244" t="n">
        <v>1</v>
      </c>
      <c r="CK20" s="244" t="n">
        <v>1</v>
      </c>
      <c r="CL20" s="244" t="n">
        <v>1</v>
      </c>
      <c r="CM20" s="244" t="n">
        <v>1</v>
      </c>
      <c r="CN20" s="244" t="n">
        <v>1</v>
      </c>
      <c r="CO20" s="244" t="n">
        <v>1</v>
      </c>
      <c r="CP20" s="244" t="n">
        <v>1</v>
      </c>
      <c r="CQ20" s="244" t="n">
        <v>2</v>
      </c>
      <c r="CR20" s="244" t="n">
        <v>2</v>
      </c>
      <c r="CS20" s="244" t="n">
        <v>2</v>
      </c>
      <c r="CT20" s="244" t="n">
        <v>2</v>
      </c>
      <c r="CU20" s="244" t="n">
        <v>3</v>
      </c>
      <c r="CV20" s="244" t="n">
        <v>2</v>
      </c>
      <c r="CW20" s="244" t="n">
        <v>2</v>
      </c>
    </row>
    <row r="21" ht="13.15" customFormat="1" customHeight="1" s="315">
      <c r="A21" s="22" t="n"/>
      <c r="B21" s="398" t="n"/>
      <c r="C21" s="246" t="inlineStr">
        <is>
          <t>EE &amp; Family</t>
        </is>
      </c>
      <c r="D21" s="245" t="n">
        <v>2</v>
      </c>
      <c r="E21" s="400" t="n">
        <v>2213.59</v>
      </c>
      <c r="F21" s="400">
        <f>F6</f>
        <v/>
      </c>
      <c r="G21" s="400">
        <f>G6</f>
        <v/>
      </c>
      <c r="H21" s="397">
        <f>+"Total:"&amp;TEXT(E21/I21-1,"0.00%")&amp;"/ EE:"&amp;TEXT(G21/J21-1,"0.00%")</f>
        <v/>
      </c>
      <c r="I21" s="397">
        <f>+[2]Knapp!E21</f>
        <v/>
      </c>
      <c r="J21" s="397">
        <f>+[2]Knapp!G21</f>
        <v/>
      </c>
      <c r="K21" s="245" t="n">
        <v>6</v>
      </c>
      <c r="L21" s="245" t="n">
        <v>6</v>
      </c>
      <c r="M21" s="245" t="n">
        <v>6</v>
      </c>
      <c r="N21" s="245" t="n">
        <v>6</v>
      </c>
      <c r="O21" s="245" t="n">
        <v>6</v>
      </c>
      <c r="P21" s="245" t="n">
        <v>5</v>
      </c>
      <c r="Q21" s="245" t="n">
        <v>5</v>
      </c>
      <c r="R21" s="245" t="n">
        <v>5</v>
      </c>
      <c r="S21" s="245" t="n">
        <v>5</v>
      </c>
      <c r="T21" s="245" t="n">
        <v>5</v>
      </c>
      <c r="U21" s="245" t="n">
        <v>4</v>
      </c>
      <c r="V21" s="245" t="n">
        <v>4</v>
      </c>
      <c r="W21" s="245" t="n">
        <v>5</v>
      </c>
      <c r="X21" s="245" t="n">
        <v>5</v>
      </c>
      <c r="Y21" s="245" t="n">
        <v>5</v>
      </c>
      <c r="Z21" s="245" t="n">
        <v>5</v>
      </c>
      <c r="AA21" s="245" t="n">
        <v>5</v>
      </c>
      <c r="AB21" s="245" t="n">
        <v>5</v>
      </c>
      <c r="AC21" s="245" t="n">
        <v>5</v>
      </c>
      <c r="AD21" s="245" t="n">
        <v>5</v>
      </c>
      <c r="AE21" s="245" t="n">
        <v>5</v>
      </c>
      <c r="AF21" s="245" t="n">
        <v>5</v>
      </c>
      <c r="AG21" s="245" t="n">
        <v>5</v>
      </c>
      <c r="AH21" s="245" t="n">
        <v>5</v>
      </c>
      <c r="AI21" s="245" t="n">
        <v>5</v>
      </c>
      <c r="AJ21" s="245" t="n">
        <v>5</v>
      </c>
      <c r="AK21" s="245" t="n">
        <v>5</v>
      </c>
      <c r="AL21" s="245" t="n">
        <v>4</v>
      </c>
      <c r="AM21" s="245" t="n">
        <v>4</v>
      </c>
      <c r="AN21" s="245" t="n">
        <v>4</v>
      </c>
      <c r="AO21" s="245" t="n">
        <v>4</v>
      </c>
      <c r="AP21" s="245" t="n">
        <v>4</v>
      </c>
      <c r="AQ21" s="245" t="n">
        <v>4</v>
      </c>
      <c r="AR21" s="245" t="n">
        <v>4</v>
      </c>
      <c r="AS21" s="245" t="n">
        <v>4</v>
      </c>
      <c r="AT21" s="245" t="n">
        <v>4</v>
      </c>
      <c r="AU21" s="245" t="n">
        <v>4</v>
      </c>
      <c r="AV21" s="245" t="n">
        <v>4</v>
      </c>
      <c r="AW21" s="245" t="n">
        <v>4</v>
      </c>
      <c r="AX21" s="245" t="n">
        <v>4</v>
      </c>
      <c r="AY21" s="245" t="n">
        <v>4</v>
      </c>
      <c r="AZ21" s="245" t="n">
        <v>4</v>
      </c>
      <c r="BA21" s="245" t="n">
        <v>4</v>
      </c>
      <c r="BB21" s="245" t="n">
        <v>4</v>
      </c>
      <c r="BC21" s="245" t="n">
        <v>4</v>
      </c>
      <c r="BD21" s="245" t="n">
        <v>4</v>
      </c>
      <c r="BE21" s="245" t="n">
        <v>4</v>
      </c>
      <c r="BF21" s="245" t="n">
        <v>4</v>
      </c>
      <c r="BG21" s="245" t="n">
        <v>4</v>
      </c>
      <c r="BH21" s="245" t="n">
        <v>3</v>
      </c>
      <c r="BI21" s="245" t="n">
        <v>1</v>
      </c>
      <c r="BJ21" s="245" t="n">
        <v>1</v>
      </c>
      <c r="BK21" s="245" t="n">
        <v>1</v>
      </c>
      <c r="BL21" s="245" t="n">
        <v>1</v>
      </c>
      <c r="BM21" s="245" t="n">
        <v>1</v>
      </c>
      <c r="BN21" s="245" t="n">
        <v>1</v>
      </c>
      <c r="BO21" s="245" t="n">
        <v>1</v>
      </c>
      <c r="BP21" s="245" t="n">
        <v>1</v>
      </c>
      <c r="BQ21" s="245" t="n">
        <v>2</v>
      </c>
      <c r="BR21" s="245" t="n">
        <v>2</v>
      </c>
      <c r="BS21" s="245" t="n">
        <v>2</v>
      </c>
      <c r="BT21" s="245" t="n">
        <v>2</v>
      </c>
      <c r="BU21" s="245" t="n">
        <v>2</v>
      </c>
      <c r="BV21" s="245" t="n">
        <v>2</v>
      </c>
      <c r="BW21" s="245" t="n">
        <v>2</v>
      </c>
      <c r="BX21" s="245" t="n">
        <v>2</v>
      </c>
      <c r="BY21" s="245" t="n">
        <v>2</v>
      </c>
      <c r="BZ21" s="245" t="n">
        <v>2</v>
      </c>
      <c r="CA21" s="245" t="n">
        <v>2</v>
      </c>
      <c r="CB21" s="245" t="n">
        <v>2</v>
      </c>
      <c r="CC21" s="245" t="n">
        <v>2</v>
      </c>
      <c r="CD21" s="245" t="n">
        <v>2</v>
      </c>
      <c r="CE21" s="245" t="n">
        <v>2</v>
      </c>
      <c r="CF21" s="245" t="n">
        <v>2</v>
      </c>
      <c r="CG21" s="245" t="n">
        <v>2</v>
      </c>
      <c r="CH21" s="245" t="n">
        <v>2</v>
      </c>
      <c r="CI21" s="245" t="n">
        <v>2</v>
      </c>
      <c r="CJ21" s="245" t="n">
        <v>2</v>
      </c>
      <c r="CK21" s="245" t="n">
        <v>2</v>
      </c>
      <c r="CL21" s="245" t="n">
        <v>2</v>
      </c>
      <c r="CM21" s="245" t="n">
        <v>2</v>
      </c>
      <c r="CN21" s="245" t="n">
        <v>2</v>
      </c>
      <c r="CO21" s="245" t="n">
        <v>2</v>
      </c>
      <c r="CP21" s="245" t="n">
        <v>2</v>
      </c>
      <c r="CQ21" s="245" t="n">
        <v>2</v>
      </c>
      <c r="CR21" s="245" t="n">
        <v>2</v>
      </c>
      <c r="CS21" s="245" t="n">
        <v>2</v>
      </c>
      <c r="CT21" s="245" t="n">
        <v>2</v>
      </c>
      <c r="CU21" s="245" t="n">
        <v>3</v>
      </c>
      <c r="CV21" s="245" t="n">
        <v>2</v>
      </c>
      <c r="CW21" s="245" t="n">
        <v>2</v>
      </c>
    </row>
    <row r="22" ht="12" customFormat="1" customHeight="1" s="315">
      <c r="A22" s="20" t="n"/>
      <c r="B22" s="398" t="n"/>
      <c r="C22" s="69" t="inlineStr">
        <is>
          <t>Estimated Monthly Premium</t>
        </is>
      </c>
      <c r="D22" s="94">
        <f>SUM(D18:D21)</f>
        <v/>
      </c>
      <c r="E22" s="401">
        <f>SUMPRODUCT(E18:E21,$D18:$D21)</f>
        <v/>
      </c>
      <c r="F22" s="401">
        <f>SUMPRODUCT(F18:F21,$D18:$D21)</f>
        <v/>
      </c>
      <c r="G22" s="401">
        <f>SUMPRODUCT(G18:G21,$D18:$D21)</f>
        <v/>
      </c>
      <c r="H22" s="402" t="n"/>
      <c r="I22" s="402" t="n"/>
      <c r="J22" s="451" t="n"/>
      <c r="K22" s="94">
        <f>SUM(K18:K21)</f>
        <v/>
      </c>
      <c r="L22" s="94">
        <f>SUM(L18:L21)</f>
        <v/>
      </c>
      <c r="M22" s="94">
        <f>SUM(M18:M21)</f>
        <v/>
      </c>
      <c r="N22" s="94">
        <f>SUM(N18:N21)</f>
        <v/>
      </c>
      <c r="O22" s="94">
        <f>SUM(O18:O21)</f>
        <v/>
      </c>
      <c r="P22" s="94">
        <f>SUM(P18:P21)</f>
        <v/>
      </c>
      <c r="Q22" s="94">
        <f>SUM(Q18:Q21)</f>
        <v/>
      </c>
      <c r="R22" s="94">
        <f>SUM(R18:R21)</f>
        <v/>
      </c>
      <c r="S22" s="94">
        <f>SUM(S18:S21)</f>
        <v/>
      </c>
      <c r="T22" s="94">
        <f>SUM(T18:T21)</f>
        <v/>
      </c>
      <c r="U22" s="94">
        <f>SUM(U18:U21)</f>
        <v/>
      </c>
      <c r="V22" s="94">
        <f>SUM(V18:V21)</f>
        <v/>
      </c>
      <c r="W22" s="94">
        <f>SUM(W18:W21)</f>
        <v/>
      </c>
      <c r="X22" s="94">
        <f>SUM(X18:X21)</f>
        <v/>
      </c>
      <c r="Y22" s="94">
        <f>SUM(Y18:Y21)</f>
        <v/>
      </c>
      <c r="Z22" s="94">
        <f>SUM(Z18:Z21)</f>
        <v/>
      </c>
      <c r="AA22" s="94">
        <f>SUM(AA18:AA21)</f>
        <v/>
      </c>
      <c r="AB22" s="94">
        <f>SUM(AB18:AB21)</f>
        <v/>
      </c>
      <c r="AC22" s="94">
        <f>SUM(AC18:AC21)</f>
        <v/>
      </c>
      <c r="AD22" s="94">
        <f>SUM(AD18:AD21)</f>
        <v/>
      </c>
      <c r="AE22" s="94">
        <f>SUM(AE18:AE21)</f>
        <v/>
      </c>
      <c r="AF22" s="94">
        <f>SUM(AF18:AF21)</f>
        <v/>
      </c>
      <c r="AG22" s="94">
        <f>SUM(AG18:AG21)</f>
        <v/>
      </c>
      <c r="AH22" s="94">
        <f>SUM(AH18:AH21)</f>
        <v/>
      </c>
      <c r="AI22" s="94">
        <f>SUM(AI18:AI21)</f>
        <v/>
      </c>
      <c r="AJ22" s="94">
        <f>SUM(AJ18:AJ21)</f>
        <v/>
      </c>
      <c r="AK22" s="94">
        <f>SUM(AK18:AK21)</f>
        <v/>
      </c>
      <c r="AL22" s="94">
        <f>SUM(AL18:AL21)</f>
        <v/>
      </c>
      <c r="AM22" s="94">
        <f>SUM(AM18:AM21)</f>
        <v/>
      </c>
      <c r="AN22" s="94">
        <f>SUM(AN18:AN21)</f>
        <v/>
      </c>
      <c r="AO22" s="94">
        <f>SUM(AO18:AO21)</f>
        <v/>
      </c>
      <c r="AP22" s="94">
        <f>SUM(AP18:AP21)</f>
        <v/>
      </c>
      <c r="AQ22" s="94">
        <f>SUM(AQ18:AQ21)</f>
        <v/>
      </c>
      <c r="AR22" s="94">
        <f>SUM(AR18:AR21)</f>
        <v/>
      </c>
      <c r="AS22" s="94">
        <f>SUM(AS18:AS21)</f>
        <v/>
      </c>
      <c r="AT22" s="94">
        <f>SUM(AT18:AT21)</f>
        <v/>
      </c>
      <c r="AU22" s="94">
        <f>SUM(AU18:AU21)</f>
        <v/>
      </c>
      <c r="AV22" s="94">
        <f>SUM(AV18:AV21)</f>
        <v/>
      </c>
      <c r="AW22" s="94">
        <f>SUM(AW18:AW21)</f>
        <v/>
      </c>
      <c r="AX22" s="94">
        <f>SUM(AX18:AX21)</f>
        <v/>
      </c>
      <c r="AY22" s="94">
        <f>SUM(AY18:AY21)</f>
        <v/>
      </c>
      <c r="AZ22" s="94">
        <f>SUM(AZ18:AZ21)</f>
        <v/>
      </c>
      <c r="BA22" s="94">
        <f>SUM(BA18:BA21)</f>
        <v/>
      </c>
      <c r="BB22" s="94">
        <f>SUM(BB18:BB21)</f>
        <v/>
      </c>
      <c r="BC22" s="94">
        <f>SUM(BC18:BC21)</f>
        <v/>
      </c>
      <c r="BD22" s="94">
        <f>SUM(BD18:BD21)</f>
        <v/>
      </c>
      <c r="BE22" s="94">
        <f>SUM(BE18:BE21)</f>
        <v/>
      </c>
      <c r="BF22" s="94">
        <f>SUM(BF18:BF21)</f>
        <v/>
      </c>
      <c r="BG22" s="94">
        <f>SUM(BG18:BG21)</f>
        <v/>
      </c>
      <c r="BH22" s="94">
        <f>SUM(BH18:BH21)</f>
        <v/>
      </c>
      <c r="BI22" s="94">
        <f>SUM(BI18:BI21)</f>
        <v/>
      </c>
      <c r="BJ22" s="94">
        <f>SUM(BJ18:BJ21)</f>
        <v/>
      </c>
      <c r="BK22" s="94">
        <f>SUM(BK18:BK21)</f>
        <v/>
      </c>
      <c r="BL22" s="94">
        <f>SUM(BL18:BL21)</f>
        <v/>
      </c>
      <c r="BM22" s="94">
        <f>SUM(BM18:BM21)</f>
        <v/>
      </c>
      <c r="BN22" s="94">
        <f>SUM(BN18:BN21)</f>
        <v/>
      </c>
      <c r="BO22" s="94">
        <f>SUM(BO18:BO21)</f>
        <v/>
      </c>
      <c r="BP22" s="94">
        <f>SUM(BP18:BP21)</f>
        <v/>
      </c>
      <c r="BQ22" s="94">
        <f>SUM(BQ18:BQ21)</f>
        <v/>
      </c>
      <c r="BR22" s="94">
        <f>SUM(BR18:BR21)</f>
        <v/>
      </c>
      <c r="BS22" s="94">
        <f>SUM(BS18:BS21)</f>
        <v/>
      </c>
      <c r="BT22" s="94">
        <f>SUM(BT18:BT21)</f>
        <v/>
      </c>
      <c r="BU22" s="94">
        <f>SUM(BU18:BU21)</f>
        <v/>
      </c>
      <c r="BV22" s="94">
        <f>SUM(BV18:BV21)</f>
        <v/>
      </c>
      <c r="BW22" s="94">
        <f>SUM(BW18:BW21)</f>
        <v/>
      </c>
      <c r="BX22" s="94">
        <f>SUM(BX18:BX21)</f>
        <v/>
      </c>
      <c r="BY22" s="94">
        <f>SUM(BY18:BY21)</f>
        <v/>
      </c>
      <c r="BZ22" s="94">
        <f>SUM(BZ18:BZ21)</f>
        <v/>
      </c>
      <c r="CA22" s="94">
        <f>SUM(CA18:CA21)</f>
        <v/>
      </c>
      <c r="CB22" s="94">
        <f>SUM(CB18:CB21)</f>
        <v/>
      </c>
      <c r="CC22" s="94">
        <f>SUM(CC18:CC21)</f>
        <v/>
      </c>
      <c r="CD22" s="94">
        <f>SUM(CD18:CD21)</f>
        <v/>
      </c>
      <c r="CE22" s="94">
        <f>SUM(CE18:CE21)</f>
        <v/>
      </c>
      <c r="CF22" s="94">
        <f>SUM(CF18:CF21)</f>
        <v/>
      </c>
      <c r="CG22" s="94">
        <f>SUM(CG18:CG21)</f>
        <v/>
      </c>
      <c r="CH22" s="94">
        <f>SUM(CH18:CH21)</f>
        <v/>
      </c>
      <c r="CI22" s="94">
        <f>SUM(CI18:CI21)</f>
        <v/>
      </c>
      <c r="CJ22" s="94">
        <f>SUM(CJ18:CJ21)</f>
        <v/>
      </c>
      <c r="CK22" s="94">
        <f>SUM(CK18:CK21)</f>
        <v/>
      </c>
      <c r="CL22" s="94">
        <f>SUM(CL18:CL21)</f>
        <v/>
      </c>
      <c r="CM22" s="94">
        <f>SUM(CM18:CM21)</f>
        <v/>
      </c>
      <c r="CN22" s="94">
        <f>SUM(CN18:CN21)</f>
        <v/>
      </c>
      <c r="CO22" s="94">
        <f>SUM(CO18:CO21)</f>
        <v/>
      </c>
      <c r="CP22" s="94">
        <f>SUM(CP18:CP21)</f>
        <v/>
      </c>
      <c r="CQ22" s="94">
        <f>SUM(CQ18:CQ21)</f>
        <v/>
      </c>
      <c r="CR22" s="94" t="n">
        <v>10</v>
      </c>
      <c r="CS22" s="94">
        <f>SUM(CS18:CS21)</f>
        <v/>
      </c>
      <c r="CT22" s="94">
        <f>SUM(CT18:CT21)</f>
        <v/>
      </c>
      <c r="CU22" s="94">
        <f>SUM(CU18:CU21)</f>
        <v/>
      </c>
      <c r="CV22" s="94">
        <f>SUM(CV18:CV21)</f>
        <v/>
      </c>
      <c r="CW22" s="94">
        <f>SUM(CW18:CW21)</f>
        <v/>
      </c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J23" s="451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315">
      <c r="A24" s="64" t="inlineStr">
        <is>
          <t xml:space="preserve">PRIME VALUE PLAN (Self-Insured) </t>
        </is>
      </c>
      <c r="B24" s="394">
        <f>B3</f>
        <v/>
      </c>
      <c r="C24" s="246" t="inlineStr">
        <is>
          <t>EE</t>
        </is>
      </c>
      <c r="D24" s="299" t="n">
        <v>0</v>
      </c>
      <c r="E24" s="396">
        <f>E9</f>
        <v/>
      </c>
      <c r="F24" s="396">
        <f>F9</f>
        <v/>
      </c>
      <c r="G24" s="396">
        <f>G9</f>
        <v/>
      </c>
      <c r="H24" s="397">
        <f>+"Total:"&amp;TEXT(E24/I24-1,"0.00%")&amp;"/ EE:"&amp;TEXT(G24/J24-1,"0.00%")</f>
        <v/>
      </c>
      <c r="I24" s="397">
        <f>+[2]Knapp!E24</f>
        <v/>
      </c>
      <c r="J24" s="397">
        <f>+[2]Knapp!G24</f>
        <v/>
      </c>
      <c r="K24" s="299" t="n">
        <v>0</v>
      </c>
      <c r="L24" s="299" t="n">
        <v>0</v>
      </c>
      <c r="M24" s="299" t="n">
        <v>0</v>
      </c>
      <c r="N24" s="299" t="n">
        <v>0</v>
      </c>
      <c r="O24" s="299" t="n">
        <v>0</v>
      </c>
      <c r="P24" s="299" t="n">
        <v>0</v>
      </c>
      <c r="Q24" s="299" t="n">
        <v>0</v>
      </c>
      <c r="R24" s="299" t="n">
        <v>0</v>
      </c>
      <c r="S24" s="299" t="n">
        <v>0</v>
      </c>
      <c r="T24" s="299" t="n">
        <v>0</v>
      </c>
      <c r="U24" s="299" t="n">
        <v>0</v>
      </c>
      <c r="V24" s="299" t="n">
        <v>0</v>
      </c>
      <c r="W24" s="299" t="n">
        <v>0</v>
      </c>
      <c r="X24" s="299" t="n">
        <v>0</v>
      </c>
      <c r="Y24" s="299" t="n">
        <v>0</v>
      </c>
      <c r="Z24" s="299" t="n">
        <v>0</v>
      </c>
      <c r="AA24" s="299" t="n">
        <v>0</v>
      </c>
      <c r="AB24" s="299" t="n">
        <v>0</v>
      </c>
      <c r="AC24" s="299" t="n">
        <v>0</v>
      </c>
      <c r="AD24" s="299" t="n">
        <v>0</v>
      </c>
      <c r="AE24" s="299" t="n">
        <v>0</v>
      </c>
      <c r="AF24" s="299" t="n">
        <v>0</v>
      </c>
      <c r="AG24" s="299" t="n">
        <v>0</v>
      </c>
      <c r="AH24" s="299" t="n">
        <v>0</v>
      </c>
      <c r="AI24" s="299" t="n">
        <v>0</v>
      </c>
      <c r="AJ24" s="299" t="n">
        <v>0</v>
      </c>
      <c r="AK24" s="299" t="n">
        <v>0</v>
      </c>
      <c r="AL24" s="299" t="n">
        <v>0</v>
      </c>
      <c r="AM24" s="299" t="n">
        <v>0</v>
      </c>
      <c r="AN24" s="299" t="n">
        <v>0</v>
      </c>
      <c r="AO24" s="299" t="n">
        <v>0</v>
      </c>
      <c r="AP24" s="299" t="n">
        <v>0</v>
      </c>
      <c r="AQ24" s="299" t="n">
        <v>0</v>
      </c>
      <c r="AR24" s="299" t="n">
        <v>0</v>
      </c>
      <c r="AS24" s="299" t="n">
        <v>0</v>
      </c>
      <c r="AT24" s="299" t="n">
        <v>0</v>
      </c>
      <c r="AU24" s="299" t="n">
        <v>0</v>
      </c>
      <c r="AV24" s="299" t="n">
        <v>0</v>
      </c>
      <c r="AW24" s="299" t="n">
        <v>0</v>
      </c>
      <c r="AX24" s="299" t="n">
        <v>0</v>
      </c>
      <c r="AY24" s="299" t="n">
        <v>0</v>
      </c>
      <c r="AZ24" s="299" t="n">
        <v>0</v>
      </c>
      <c r="BA24" s="299" t="n">
        <v>0</v>
      </c>
      <c r="BB24" s="299" t="n">
        <v>0</v>
      </c>
      <c r="BC24" s="299" t="n">
        <v>0</v>
      </c>
      <c r="BD24" s="299" t="n">
        <v>0</v>
      </c>
      <c r="BE24" s="299" t="n">
        <v>0</v>
      </c>
      <c r="BF24" s="299" t="n">
        <v>0</v>
      </c>
      <c r="BG24" s="299" t="n">
        <v>0</v>
      </c>
      <c r="BH24" s="299" t="n">
        <v>0</v>
      </c>
      <c r="BI24" s="299" t="n">
        <v>0</v>
      </c>
      <c r="BJ24" s="299" t="n">
        <v>0</v>
      </c>
      <c r="BK24" s="299" t="n">
        <v>0</v>
      </c>
      <c r="BL24" s="299" t="n">
        <v>0</v>
      </c>
      <c r="BM24" s="299" t="n">
        <v>0</v>
      </c>
      <c r="BN24" s="299" t="n">
        <v>0</v>
      </c>
      <c r="BO24" s="299" t="n">
        <v>0</v>
      </c>
      <c r="BP24" s="299" t="n">
        <v>0</v>
      </c>
      <c r="BQ24" s="299" t="n">
        <v>0</v>
      </c>
      <c r="BR24" s="299" t="n">
        <v>0</v>
      </c>
      <c r="BS24" s="299" t="n">
        <v>0</v>
      </c>
      <c r="BT24" s="299" t="n">
        <v>0</v>
      </c>
      <c r="BU24" s="299" t="n">
        <v>0</v>
      </c>
      <c r="BV24" s="299" t="n">
        <v>0</v>
      </c>
      <c r="BW24" s="299" t="n">
        <v>0</v>
      </c>
      <c r="BX24" s="299" t="n">
        <v>0</v>
      </c>
      <c r="BY24" s="299" t="n">
        <v>0</v>
      </c>
      <c r="BZ24" s="299" t="n">
        <v>0</v>
      </c>
      <c r="CA24" s="299" t="n">
        <v>0</v>
      </c>
      <c r="CB24" s="299" t="n">
        <v>0</v>
      </c>
      <c r="CC24" s="299" t="n">
        <v>0</v>
      </c>
      <c r="CD24" s="299" t="n">
        <v>0</v>
      </c>
      <c r="CE24" s="299" t="n">
        <v>0</v>
      </c>
      <c r="CF24" s="299" t="n">
        <v>0</v>
      </c>
      <c r="CG24" s="299" t="n">
        <v>0</v>
      </c>
      <c r="CH24" s="299" t="n">
        <v>0</v>
      </c>
      <c r="CI24" s="299" t="n">
        <v>0</v>
      </c>
      <c r="CJ24" s="299" t="n">
        <v>0</v>
      </c>
      <c r="CK24" s="299" t="n">
        <v>0</v>
      </c>
      <c r="CL24" s="299" t="n">
        <v>0</v>
      </c>
      <c r="CM24" s="299" t="n">
        <v>0</v>
      </c>
      <c r="CN24" s="299" t="n">
        <v>0</v>
      </c>
      <c r="CO24" s="299" t="n">
        <v>0</v>
      </c>
      <c r="CP24" s="299" t="n">
        <v>0</v>
      </c>
      <c r="CQ24" s="299" t="n">
        <v>0</v>
      </c>
      <c r="CR24" s="299" t="n">
        <v>0</v>
      </c>
      <c r="CS24" s="299" t="n">
        <v>0</v>
      </c>
      <c r="CT24" s="299" t="n">
        <v>0</v>
      </c>
      <c r="CU24" s="299" t="n">
        <v>0</v>
      </c>
      <c r="CV24" s="299" t="n">
        <v>0</v>
      </c>
      <c r="CW24" s="299" t="n">
        <v>0</v>
      </c>
    </row>
    <row r="25" ht="13.15" customFormat="1" customHeight="1" s="315">
      <c r="A25" s="22" t="n"/>
      <c r="B25" s="398" t="n"/>
      <c r="C25" s="246" t="inlineStr">
        <is>
          <t>EE &amp; Spouse</t>
        </is>
      </c>
      <c r="D25" s="299" t="n">
        <v>0</v>
      </c>
      <c r="E25" s="396">
        <f>E10</f>
        <v/>
      </c>
      <c r="F25" s="396">
        <f>F10</f>
        <v/>
      </c>
      <c r="G25" s="396">
        <f>G10</f>
        <v/>
      </c>
      <c r="H25" s="397">
        <f>+"Total:"&amp;TEXT(E25/I25-1,"0.00%")&amp;"/ EE:"&amp;TEXT(G25/J25-1,"0.00%")</f>
        <v/>
      </c>
      <c r="I25" s="397">
        <f>+[2]Knapp!E25</f>
        <v/>
      </c>
      <c r="J25" s="397">
        <f>+[2]Knapp!G25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0</v>
      </c>
      <c r="X25" s="299" t="n">
        <v>0</v>
      </c>
      <c r="Y25" s="299" t="n">
        <v>0</v>
      </c>
      <c r="Z25" s="299" t="n">
        <v>0</v>
      </c>
      <c r="AA25" s="299" t="n">
        <v>0</v>
      </c>
      <c r="AB25" s="299" t="n">
        <v>0</v>
      </c>
      <c r="AC25" s="299" t="n">
        <v>0</v>
      </c>
      <c r="AD25" s="299" t="n">
        <v>0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0</v>
      </c>
      <c r="AK25" s="299" t="n">
        <v>0</v>
      </c>
      <c r="AL25" s="299" t="n">
        <v>0</v>
      </c>
      <c r="AM25" s="299" t="n">
        <v>0</v>
      </c>
      <c r="AN25" s="299" t="n">
        <v>0</v>
      </c>
      <c r="AO25" s="299" t="n">
        <v>0</v>
      </c>
      <c r="AP25" s="299" t="n">
        <v>0</v>
      </c>
      <c r="AQ25" s="299" t="n">
        <v>0</v>
      </c>
      <c r="AR25" s="299" t="n">
        <v>0</v>
      </c>
      <c r="AS25" s="299" t="n">
        <v>0</v>
      </c>
      <c r="AT25" s="299" t="n">
        <v>0</v>
      </c>
      <c r="AU25" s="299" t="n">
        <v>0</v>
      </c>
      <c r="AV25" s="299" t="n">
        <v>0</v>
      </c>
      <c r="AW25" s="299" t="n">
        <v>0</v>
      </c>
      <c r="AX25" s="299" t="n">
        <v>0</v>
      </c>
      <c r="AY25" s="299" t="n">
        <v>0</v>
      </c>
      <c r="AZ25" s="299" t="n">
        <v>0</v>
      </c>
      <c r="BA25" s="299" t="n">
        <v>0</v>
      </c>
      <c r="BB25" s="299" t="n">
        <v>0</v>
      </c>
      <c r="BC25" s="299" t="n">
        <v>0</v>
      </c>
      <c r="BD25" s="299" t="n">
        <v>0</v>
      </c>
      <c r="BE25" s="299" t="n">
        <v>0</v>
      </c>
      <c r="BF25" s="299" t="n">
        <v>0</v>
      </c>
      <c r="BG25" s="299" t="n">
        <v>0</v>
      </c>
      <c r="BH25" s="299" t="n">
        <v>0</v>
      </c>
      <c r="BI25" s="299" t="n">
        <v>0</v>
      </c>
      <c r="BJ25" s="299" t="n">
        <v>0</v>
      </c>
      <c r="BK25" s="299" t="n">
        <v>0</v>
      </c>
      <c r="BL25" s="299" t="n">
        <v>0</v>
      </c>
      <c r="BM25" s="299" t="n">
        <v>0</v>
      </c>
      <c r="BN25" s="299" t="n">
        <v>0</v>
      </c>
      <c r="BO25" s="299" t="n">
        <v>0</v>
      </c>
      <c r="BP25" s="299" t="n">
        <v>0</v>
      </c>
      <c r="BQ25" s="299" t="n">
        <v>0</v>
      </c>
      <c r="BR25" s="299" t="n">
        <v>0</v>
      </c>
      <c r="BS25" s="299" t="n">
        <v>0</v>
      </c>
      <c r="BT25" s="299" t="n">
        <v>0</v>
      </c>
      <c r="BU25" s="299" t="n">
        <v>0</v>
      </c>
      <c r="BV25" s="299" t="n">
        <v>0</v>
      </c>
      <c r="BW25" s="299" t="n">
        <v>0</v>
      </c>
      <c r="BX25" s="299" t="n">
        <v>0</v>
      </c>
      <c r="BY25" s="299" t="n">
        <v>0</v>
      </c>
      <c r="BZ25" s="299" t="n">
        <v>0</v>
      </c>
      <c r="CA25" s="299" t="n">
        <v>0</v>
      </c>
      <c r="CB25" s="299" t="n">
        <v>0</v>
      </c>
      <c r="CC25" s="299" t="n">
        <v>0</v>
      </c>
      <c r="CD25" s="299" t="n">
        <v>0</v>
      </c>
      <c r="CE25" s="299" t="n">
        <v>0</v>
      </c>
      <c r="CF25" s="299" t="n">
        <v>0</v>
      </c>
      <c r="CG25" s="299" t="n">
        <v>0</v>
      </c>
      <c r="CH25" s="299" t="n">
        <v>0</v>
      </c>
      <c r="CI25" s="299" t="n">
        <v>0</v>
      </c>
      <c r="CJ25" s="299" t="n">
        <v>0</v>
      </c>
      <c r="CK25" s="299" t="n">
        <v>0</v>
      </c>
      <c r="CL25" s="299" t="n">
        <v>0</v>
      </c>
      <c r="CM25" s="299" t="n">
        <v>0</v>
      </c>
      <c r="CN25" s="299" t="n">
        <v>0</v>
      </c>
      <c r="CO25" s="299" t="n">
        <v>0</v>
      </c>
      <c r="CP25" s="299" t="n">
        <v>0</v>
      </c>
      <c r="CQ25" s="299" t="n">
        <v>0</v>
      </c>
      <c r="CR25" s="299" t="n">
        <v>0</v>
      </c>
      <c r="CS25" s="299" t="n">
        <v>0</v>
      </c>
      <c r="CT25" s="299" t="n">
        <v>0</v>
      </c>
      <c r="CU25" s="299" t="n">
        <v>0</v>
      </c>
      <c r="CV25" s="299" t="n">
        <v>0</v>
      </c>
      <c r="CW25" s="299" t="n">
        <v>0</v>
      </c>
    </row>
    <row r="26" ht="13.15" customFormat="1" customHeight="1" s="315">
      <c r="A26" s="22" t="n"/>
      <c r="B26" s="398" t="n"/>
      <c r="C26" s="246" t="inlineStr">
        <is>
          <t>EE &amp; Child(ren)</t>
        </is>
      </c>
      <c r="D26" s="299" t="n">
        <v>0</v>
      </c>
      <c r="E26" s="396">
        <f>E11</f>
        <v/>
      </c>
      <c r="F26" s="396">
        <f>F11</f>
        <v/>
      </c>
      <c r="G26" s="396">
        <f>G11</f>
        <v/>
      </c>
      <c r="H26" s="397">
        <f>+"Total:"&amp;TEXT(E26/I26-1,"0.00%")&amp;"/ EE:"&amp;TEXT(G26/J26-1,"0.00%")</f>
        <v/>
      </c>
      <c r="I26" s="397">
        <f>+[2]Knapp!E26</f>
        <v/>
      </c>
      <c r="J26" s="397">
        <f>+[2]Knapp!G26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0</v>
      </c>
      <c r="BE26" s="299" t="n">
        <v>0</v>
      </c>
      <c r="BF26" s="299" t="n">
        <v>0</v>
      </c>
      <c r="BG26" s="299" t="n">
        <v>0</v>
      </c>
      <c r="BH26" s="299" t="n">
        <v>0</v>
      </c>
      <c r="BI26" s="299" t="n">
        <v>0</v>
      </c>
      <c r="BJ26" s="299" t="n">
        <v>0</v>
      </c>
      <c r="BK26" s="299" t="n">
        <v>0</v>
      </c>
      <c r="BL26" s="299" t="n">
        <v>0</v>
      </c>
      <c r="BM26" s="299" t="n">
        <v>0</v>
      </c>
      <c r="BN26" s="299" t="n">
        <v>0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Family</t>
        </is>
      </c>
      <c r="D27" s="300" t="n">
        <v>0</v>
      </c>
      <c r="E27" s="400">
        <f>E12</f>
        <v/>
      </c>
      <c r="F27" s="400">
        <f>F12</f>
        <v/>
      </c>
      <c r="G27" s="400">
        <f>G12</f>
        <v/>
      </c>
      <c r="H27" s="397">
        <f>+"Total:"&amp;TEXT(E27/I27-1,"0.00%")&amp;"/ EE:"&amp;TEXT(G27/J27-1,"0.00%")</f>
        <v/>
      </c>
      <c r="I27" s="397">
        <f>+[2]Knapp!E27</f>
        <v/>
      </c>
      <c r="J27" s="397">
        <f>+[2]Knapp!G27</f>
        <v/>
      </c>
      <c r="K27" s="300" t="n">
        <v>0</v>
      </c>
      <c r="L27" s="300" t="n">
        <v>0</v>
      </c>
      <c r="M27" s="300" t="n">
        <v>0</v>
      </c>
      <c r="N27" s="300" t="n">
        <v>0</v>
      </c>
      <c r="O27" s="300" t="n">
        <v>0</v>
      </c>
      <c r="P27" s="300" t="n">
        <v>0</v>
      </c>
      <c r="Q27" s="300" t="n">
        <v>0</v>
      </c>
      <c r="R27" s="300" t="n">
        <v>0</v>
      </c>
      <c r="S27" s="300" t="n">
        <v>0</v>
      </c>
      <c r="T27" s="300" t="n">
        <v>0</v>
      </c>
      <c r="U27" s="300" t="n">
        <v>0</v>
      </c>
      <c r="V27" s="300" t="n">
        <v>0</v>
      </c>
      <c r="W27" s="300" t="n">
        <v>0</v>
      </c>
      <c r="X27" s="300" t="n">
        <v>0</v>
      </c>
      <c r="Y27" s="300" t="n">
        <v>0</v>
      </c>
      <c r="Z27" s="300" t="n">
        <v>0</v>
      </c>
      <c r="AA27" s="300" t="n">
        <v>0</v>
      </c>
      <c r="AB27" s="300" t="n">
        <v>0</v>
      </c>
      <c r="AC27" s="300" t="n">
        <v>0</v>
      </c>
      <c r="AD27" s="300" t="n">
        <v>0</v>
      </c>
      <c r="AE27" s="300" t="n">
        <v>0</v>
      </c>
      <c r="AF27" s="300" t="n">
        <v>0</v>
      </c>
      <c r="AG27" s="300" t="n">
        <v>0</v>
      </c>
      <c r="AH27" s="300" t="n">
        <v>0</v>
      </c>
      <c r="AI27" s="300" t="n">
        <v>0</v>
      </c>
      <c r="AJ27" s="300" t="n">
        <v>0</v>
      </c>
      <c r="AK27" s="300" t="n">
        <v>0</v>
      </c>
      <c r="AL27" s="300" t="n">
        <v>0</v>
      </c>
      <c r="AM27" s="300" t="n">
        <v>0</v>
      </c>
      <c r="AN27" s="300" t="n">
        <v>0</v>
      </c>
      <c r="AO27" s="300" t="n">
        <v>0</v>
      </c>
      <c r="AP27" s="300" t="n">
        <v>0</v>
      </c>
      <c r="AQ27" s="300" t="n">
        <v>0</v>
      </c>
      <c r="AR27" s="300" t="n">
        <v>0</v>
      </c>
      <c r="AS27" s="300" t="n">
        <v>0</v>
      </c>
      <c r="AT27" s="300" t="n">
        <v>0</v>
      </c>
      <c r="AU27" s="300" t="n">
        <v>0</v>
      </c>
      <c r="AV27" s="300" t="n">
        <v>0</v>
      </c>
      <c r="AW27" s="300" t="n">
        <v>0</v>
      </c>
      <c r="AX27" s="300" t="n">
        <v>0</v>
      </c>
      <c r="AY27" s="300" t="n">
        <v>0</v>
      </c>
      <c r="AZ27" s="300" t="n">
        <v>0</v>
      </c>
      <c r="BA27" s="300" t="n">
        <v>0</v>
      </c>
      <c r="BB27" s="300" t="n">
        <v>0</v>
      </c>
      <c r="BC27" s="300" t="n">
        <v>0</v>
      </c>
      <c r="BD27" s="300" t="n">
        <v>0</v>
      </c>
      <c r="BE27" s="300" t="n">
        <v>0</v>
      </c>
      <c r="BF27" s="300" t="n">
        <v>0</v>
      </c>
      <c r="BG27" s="300" t="n">
        <v>0</v>
      </c>
      <c r="BH27" s="300" t="n">
        <v>0</v>
      </c>
      <c r="BI27" s="300" t="n">
        <v>0</v>
      </c>
      <c r="BJ27" s="300" t="n">
        <v>0</v>
      </c>
      <c r="BK27" s="300" t="n">
        <v>0</v>
      </c>
      <c r="BL27" s="300" t="n">
        <v>0</v>
      </c>
      <c r="BM27" s="300" t="n">
        <v>0</v>
      </c>
      <c r="BN27" s="300" t="n">
        <v>0</v>
      </c>
      <c r="BO27" s="300" t="n">
        <v>0</v>
      </c>
      <c r="BP27" s="300" t="n">
        <v>0</v>
      </c>
      <c r="BQ27" s="300" t="n">
        <v>0</v>
      </c>
      <c r="BR27" s="300" t="n">
        <v>0</v>
      </c>
      <c r="BS27" s="300" t="n">
        <v>0</v>
      </c>
      <c r="BT27" s="300" t="n">
        <v>0</v>
      </c>
      <c r="BU27" s="300" t="n">
        <v>0</v>
      </c>
      <c r="BV27" s="300" t="n">
        <v>0</v>
      </c>
      <c r="BW27" s="300" t="n">
        <v>0</v>
      </c>
      <c r="BX27" s="300" t="n">
        <v>0</v>
      </c>
      <c r="BY27" s="300" t="n">
        <v>0</v>
      </c>
      <c r="BZ27" s="300" t="n">
        <v>0</v>
      </c>
      <c r="CA27" s="300" t="n">
        <v>0</v>
      </c>
      <c r="CB27" s="300" t="n">
        <v>0</v>
      </c>
      <c r="CC27" s="300" t="n">
        <v>0</v>
      </c>
      <c r="CD27" s="300" t="n">
        <v>0</v>
      </c>
      <c r="CE27" s="300" t="n">
        <v>0</v>
      </c>
      <c r="CF27" s="300" t="n">
        <v>0</v>
      </c>
      <c r="CG27" s="300" t="n">
        <v>0</v>
      </c>
      <c r="CH27" s="300" t="n">
        <v>0</v>
      </c>
      <c r="CI27" s="300" t="n">
        <v>0</v>
      </c>
      <c r="CJ27" s="300" t="n">
        <v>0</v>
      </c>
      <c r="CK27" s="300" t="n">
        <v>0</v>
      </c>
      <c r="CL27" s="300" t="n">
        <v>0</v>
      </c>
      <c r="CM27" s="300" t="n">
        <v>0</v>
      </c>
      <c r="CN27" s="300" t="n">
        <v>0</v>
      </c>
      <c r="CO27" s="300" t="n">
        <v>0</v>
      </c>
      <c r="CP27" s="300" t="n">
        <v>0</v>
      </c>
      <c r="CQ27" s="300" t="n">
        <v>0</v>
      </c>
      <c r="CR27" s="300" t="n">
        <v>0</v>
      </c>
      <c r="CS27" s="300" t="n">
        <v>0</v>
      </c>
      <c r="CT27" s="300" t="n">
        <v>0</v>
      </c>
      <c r="CU27" s="300" t="n">
        <v>0</v>
      </c>
      <c r="CV27" s="300" t="n">
        <v>0</v>
      </c>
      <c r="CW27" s="300" t="n">
        <v>0</v>
      </c>
    </row>
    <row r="28" ht="13.15" customFormat="1" customHeight="1" s="315">
      <c r="A28" s="20" t="n"/>
      <c r="B28" s="398" t="n"/>
      <c r="C28" s="69" t="inlineStr">
        <is>
          <t>Estimated Monthly Premium</t>
        </is>
      </c>
      <c r="D28" s="94">
        <f>SUM(D24:D27)</f>
        <v/>
      </c>
      <c r="E28" s="401">
        <f>SUMPRODUCT(E24:E27,$D24:$D27)</f>
        <v/>
      </c>
      <c r="F28" s="401">
        <f>SUMPRODUCT(F24:F27,$D24:$D27)</f>
        <v/>
      </c>
      <c r="G28" s="401">
        <f>SUMPRODUCT(G24:G27,$D24:$D27)</f>
        <v/>
      </c>
      <c r="H28" s="402" t="n"/>
      <c r="I28" s="402" t="n"/>
      <c r="J28" s="451" t="n"/>
      <c r="K28" s="250">
        <f>SUM(K24:K27)</f>
        <v/>
      </c>
      <c r="L28" s="250">
        <f>SUM(L24:L27)</f>
        <v/>
      </c>
      <c r="M28" s="250">
        <f>SUM(M24:M27)</f>
        <v/>
      </c>
      <c r="N28" s="250">
        <f>SUM(N24:N27)</f>
        <v/>
      </c>
      <c r="O28" s="250">
        <f>SUM(O24:O27)</f>
        <v/>
      </c>
      <c r="P28" s="250">
        <f>SUM(P24:P27)</f>
        <v/>
      </c>
      <c r="Q28" s="250">
        <f>SUM(Q24:Q27)</f>
        <v/>
      </c>
      <c r="R28" s="250">
        <f>SUM(R24:R27)</f>
        <v/>
      </c>
      <c r="S28" s="94">
        <f>SUM(S24:S27)</f>
        <v/>
      </c>
      <c r="T28" s="94">
        <f>SUM(T24:T27)</f>
        <v/>
      </c>
      <c r="U28" s="94">
        <f>SUM(U24:U27)</f>
        <v/>
      </c>
      <c r="V28" s="94">
        <f>SUM(V24:V27)</f>
        <v/>
      </c>
      <c r="W28" s="94">
        <f>SUM(W24:W27)</f>
        <v/>
      </c>
      <c r="X28" s="94">
        <f>SUM(X24:X27)</f>
        <v/>
      </c>
      <c r="Y28" s="94">
        <f>SUM(Y24:Y27)</f>
        <v/>
      </c>
      <c r="Z28" s="94">
        <f>SUM(Z24:Z27)</f>
        <v/>
      </c>
      <c r="AA28" s="94">
        <f>SUM(AA24:AA27)</f>
        <v/>
      </c>
      <c r="AB28" s="94">
        <f>SUM(AB24:AB27)</f>
        <v/>
      </c>
      <c r="AC28" s="94">
        <f>SUM(AC24:AC27)</f>
        <v/>
      </c>
      <c r="AD28" s="94">
        <f>SUM(AD24:AD27)</f>
        <v/>
      </c>
      <c r="AE28" s="94">
        <f>SUM(AE24:AE27)</f>
        <v/>
      </c>
      <c r="AF28" s="94">
        <f>SUM(AF24:AF27)</f>
        <v/>
      </c>
      <c r="AG28" s="94">
        <f>SUM(AG24:AG27)</f>
        <v/>
      </c>
      <c r="AH28" s="94">
        <f>SUM(AH24:AH27)</f>
        <v/>
      </c>
      <c r="AI28" s="94">
        <f>SUM(AI24:AI27)</f>
        <v/>
      </c>
      <c r="AJ28" s="94">
        <f>SUM(AJ24:AJ27)</f>
        <v/>
      </c>
      <c r="AK28" s="94">
        <f>SUM(AK24:AK27)</f>
        <v/>
      </c>
      <c r="AL28" s="94">
        <f>SUM(AL24:AL27)</f>
        <v/>
      </c>
      <c r="AM28" s="94">
        <f>SUM(AM24:AM27)</f>
        <v/>
      </c>
      <c r="AN28" s="94">
        <f>SUM(AN24:AN27)</f>
        <v/>
      </c>
      <c r="AO28" s="94">
        <f>SUM(AO24:AO27)</f>
        <v/>
      </c>
      <c r="AP28" s="94">
        <f>SUM(AP24:AP27)</f>
        <v/>
      </c>
      <c r="AQ28" s="94">
        <f>SUM(AQ24:AQ27)</f>
        <v/>
      </c>
      <c r="AR28" s="94">
        <f>SUM(AR24:AR27)</f>
        <v/>
      </c>
      <c r="AS28" s="94">
        <f>SUM(AS24:AS27)</f>
        <v/>
      </c>
      <c r="AT28" s="94">
        <f>SUM(AT24:AT27)</f>
        <v/>
      </c>
      <c r="AU28" s="94">
        <f>SUM(AU24:AU27)</f>
        <v/>
      </c>
      <c r="AV28" s="94">
        <f>SUM(AV24:AV27)</f>
        <v/>
      </c>
      <c r="AW28" s="94">
        <f>SUM(AW24:AW27)</f>
        <v/>
      </c>
      <c r="AX28" s="94">
        <f>SUM(AX24:AX27)</f>
        <v/>
      </c>
      <c r="AY28" s="94">
        <f>SUM(AY24:AY27)</f>
        <v/>
      </c>
      <c r="AZ28" s="94">
        <f>SUM(AZ24:AZ27)</f>
        <v/>
      </c>
      <c r="BA28" s="94">
        <f>SUM(BA24:BA27)</f>
        <v/>
      </c>
      <c r="BB28" s="94">
        <f>SUM(BB24:BB27)</f>
        <v/>
      </c>
      <c r="BC28" s="94">
        <f>SUM(BC24:BC27)</f>
        <v/>
      </c>
      <c r="BD28" s="94">
        <f>SUM(BD24:BD27)</f>
        <v/>
      </c>
      <c r="BE28" s="94">
        <f>SUM(BE24:BE27)</f>
        <v/>
      </c>
      <c r="BF28" s="94">
        <f>SUM(BF24:BF27)</f>
        <v/>
      </c>
      <c r="BG28" s="94">
        <f>SUM(BG24:BG27)</f>
        <v/>
      </c>
      <c r="BH28" s="94">
        <f>SUM(BH24:BH27)</f>
        <v/>
      </c>
      <c r="BI28" s="94">
        <f>SUM(BI24:BI27)</f>
        <v/>
      </c>
      <c r="BJ28" s="94">
        <f>SUM(BJ24:BJ27)</f>
        <v/>
      </c>
      <c r="BK28" s="94">
        <f>SUM(BK24:BK27)</f>
        <v/>
      </c>
      <c r="BL28" s="94">
        <f>SUM(BL24:BL27)</f>
        <v/>
      </c>
      <c r="BM28" s="94">
        <f>SUM(BM24:BM27)</f>
        <v/>
      </c>
      <c r="BN28" s="94">
        <f>SUM(BN24:BN27)</f>
        <v/>
      </c>
      <c r="BO28" s="94">
        <f>SUM(BO24:BO27)</f>
        <v/>
      </c>
      <c r="BP28" s="94">
        <f>SUM(BP24:BP27)</f>
        <v/>
      </c>
      <c r="BQ28" s="94">
        <f>SUM(BQ24:BQ27)</f>
        <v/>
      </c>
      <c r="BR28" s="94" t="n">
        <v>0</v>
      </c>
      <c r="BS28" s="94">
        <f>SUM(BS24:BS27)</f>
        <v/>
      </c>
      <c r="BT28" s="94">
        <f>SUM(BT24:BT27)</f>
        <v/>
      </c>
      <c r="BU28" s="94">
        <f>SUM(BU24:BU27)</f>
        <v/>
      </c>
      <c r="BV28" s="94">
        <f>SUM(BV24:BV27)</f>
        <v/>
      </c>
      <c r="BW28" s="94">
        <f>SUM(BW24:BW27)</f>
        <v/>
      </c>
      <c r="BX28" s="94">
        <f>SUM(BX24:BX27)</f>
        <v/>
      </c>
      <c r="BY28" s="94">
        <f>SUM(BY24:BY27)</f>
        <v/>
      </c>
      <c r="BZ28" s="94">
        <f>SUM(BZ24:BZ27)</f>
        <v/>
      </c>
      <c r="CA28" s="94">
        <f>SUM(CA24:CA27)</f>
        <v/>
      </c>
      <c r="CB28" s="94">
        <f>SUM(CB24:CB27)</f>
        <v/>
      </c>
      <c r="CC28" s="94">
        <f>SUM(CC24:CC27)</f>
        <v/>
      </c>
      <c r="CD28" s="94">
        <f>SUM(CD24:CD27)</f>
        <v/>
      </c>
      <c r="CE28" s="94">
        <f>SUM(CE24:CE27)</f>
        <v/>
      </c>
      <c r="CF28" s="94">
        <f>SUM(CF24:CF27)</f>
        <v/>
      </c>
      <c r="CG28" s="94">
        <f>SUM(CG24:CG27)</f>
        <v/>
      </c>
      <c r="CH28" s="94">
        <f>SUM(CH24:CH27)</f>
        <v/>
      </c>
      <c r="CI28" s="94">
        <f>SUM(CI24:CI27)</f>
        <v/>
      </c>
      <c r="CJ28" s="94">
        <f>SUM(CJ24:CJ27)</f>
        <v/>
      </c>
      <c r="CK28" s="94">
        <f>SUM(CK24:CK27)</f>
        <v/>
      </c>
      <c r="CL28" s="94">
        <f>SUM(CL24:CL27)</f>
        <v/>
      </c>
      <c r="CM28" s="94">
        <f>SUM(CM24:CM27)</f>
        <v/>
      </c>
      <c r="CN28" s="94">
        <f>SUM(CN24:CN27)</f>
        <v/>
      </c>
      <c r="CO28" s="94">
        <f>SUM(CO24:CO27)</f>
        <v/>
      </c>
      <c r="CP28" s="94">
        <f>SUM(CP24:CP27)</f>
        <v/>
      </c>
      <c r="CQ28" s="94">
        <f>SUM(CQ24:CQ27)</f>
        <v/>
      </c>
      <c r="CR28" s="94" t="n">
        <v>0</v>
      </c>
      <c r="CS28" s="94">
        <f>SUM(CS24:CS27)</f>
        <v/>
      </c>
      <c r="CT28" s="94">
        <f>SUM(CT24:CT27)</f>
        <v/>
      </c>
      <c r="CU28" s="94">
        <f>SUM(CU24:CU27)</f>
        <v/>
      </c>
      <c r="CV28" s="94">
        <f>SUM(CV24:CV27)</f>
        <v/>
      </c>
      <c r="CW28" s="94">
        <f>SUM(CW24:CW27)</f>
        <v/>
      </c>
    </row>
    <row r="29" ht="13.15" customFormat="1" customHeight="1" s="18">
      <c r="A29" s="71" t="inlineStr">
        <is>
          <t>Total Medical Monthly</t>
        </is>
      </c>
      <c r="B29" s="405" t="n"/>
      <c r="C29" s="29" t="inlineStr">
        <is>
          <t>Total Medical Employees</t>
        </is>
      </c>
      <c r="D29" s="30">
        <f>+D22+D28</f>
        <v/>
      </c>
      <c r="E29" s="458">
        <f>+E22+E28</f>
        <v/>
      </c>
      <c r="F29" s="458">
        <f>+F22+F28</f>
        <v/>
      </c>
      <c r="G29" s="458">
        <f>+G22+G28</f>
        <v/>
      </c>
      <c r="H29" s="459" t="n"/>
      <c r="I29" s="459" t="n"/>
      <c r="J29" s="104" t="n"/>
      <c r="K29" s="30">
        <f>+K22+K28</f>
        <v/>
      </c>
      <c r="L29" s="30">
        <f>+L22+L28</f>
        <v/>
      </c>
      <c r="M29" s="30">
        <f>+M22+M28</f>
        <v/>
      </c>
      <c r="N29" s="30">
        <f>+N22+N28</f>
        <v/>
      </c>
      <c r="O29" s="30">
        <f>+O22+O28</f>
        <v/>
      </c>
      <c r="P29" s="30">
        <f>+P22+P28</f>
        <v/>
      </c>
      <c r="Q29" s="30">
        <f>+Q22+Q28</f>
        <v/>
      </c>
      <c r="R29" s="30">
        <f>+R22+R28</f>
        <v/>
      </c>
      <c r="S29" s="30">
        <f>+S22+S28</f>
        <v/>
      </c>
      <c r="T29" s="30">
        <f>+T22+T28</f>
        <v/>
      </c>
      <c r="U29" s="30">
        <f>+U22+U28</f>
        <v/>
      </c>
      <c r="V29" s="30">
        <f>+V22+V28</f>
        <v/>
      </c>
      <c r="W29" s="30">
        <f>+W22+W28</f>
        <v/>
      </c>
      <c r="X29" s="30">
        <f>+X22+X28</f>
        <v/>
      </c>
      <c r="Y29" s="30">
        <f>+Y22+Y28</f>
        <v/>
      </c>
      <c r="Z29" s="30">
        <f>+Z22+Z28</f>
        <v/>
      </c>
      <c r="AA29" s="30">
        <f>+AA22+AA28</f>
        <v/>
      </c>
      <c r="AB29" s="30">
        <f>+AB22+AB28</f>
        <v/>
      </c>
      <c r="AC29" s="30">
        <f>+AC22+AC28</f>
        <v/>
      </c>
      <c r="AD29" s="30">
        <f>+AD22+AD28</f>
        <v/>
      </c>
      <c r="AE29" s="30">
        <f>+AE22+AE28</f>
        <v/>
      </c>
      <c r="AF29" s="30">
        <f>+AF22+AF28</f>
        <v/>
      </c>
      <c r="AG29" s="30">
        <f>+AG22+AG28</f>
        <v/>
      </c>
      <c r="AH29" s="30">
        <f>+AH22+AH28</f>
        <v/>
      </c>
      <c r="AI29" s="30">
        <f>+AI22+AI28</f>
        <v/>
      </c>
      <c r="AJ29" s="30">
        <f>+AJ22+AJ28</f>
        <v/>
      </c>
      <c r="AK29" s="30">
        <f>+AK22+AK28</f>
        <v/>
      </c>
      <c r="AL29" s="30">
        <f>+AL22+AL28</f>
        <v/>
      </c>
      <c r="AM29" s="30">
        <f>+AM22+AM28</f>
        <v/>
      </c>
      <c r="AN29" s="30">
        <f>+AN22+AN28</f>
        <v/>
      </c>
      <c r="AO29" s="30">
        <f>+AO22+AO28</f>
        <v/>
      </c>
      <c r="AP29" s="30">
        <f>+AP22+AP28</f>
        <v/>
      </c>
      <c r="AQ29" s="30">
        <f>+AQ22+AQ28</f>
        <v/>
      </c>
      <c r="AR29" s="30">
        <f>+AR22+AR28</f>
        <v/>
      </c>
      <c r="AS29" s="30">
        <f>+AS22+AS28</f>
        <v/>
      </c>
      <c r="AT29" s="30">
        <f>+AT22+AT28</f>
        <v/>
      </c>
      <c r="AU29" s="30">
        <f>+AU22+AU28</f>
        <v/>
      </c>
      <c r="AV29" s="30">
        <f>+AV22+AV28</f>
        <v/>
      </c>
      <c r="AW29" s="30">
        <f>+AW22+AW28</f>
        <v/>
      </c>
      <c r="AX29" s="30">
        <f>+AX22+AX28</f>
        <v/>
      </c>
      <c r="AY29" s="30">
        <f>+AY22+AY28</f>
        <v/>
      </c>
      <c r="AZ29" s="30">
        <f>+AZ22+AZ28</f>
        <v/>
      </c>
      <c r="BA29" s="30">
        <f>+BA22+BA28</f>
        <v/>
      </c>
      <c r="BB29" s="30">
        <f>+BB22+BB28</f>
        <v/>
      </c>
      <c r="BC29" s="30">
        <f>+BC22+BC28</f>
        <v/>
      </c>
      <c r="BD29" s="30">
        <f>+BD22+BD28</f>
        <v/>
      </c>
      <c r="BE29" s="30">
        <f>+BE22+BE28</f>
        <v/>
      </c>
      <c r="BF29" s="30">
        <f>+BF22+BF28</f>
        <v/>
      </c>
      <c r="BG29" s="30">
        <f>+BG22+BG28</f>
        <v/>
      </c>
      <c r="BH29" s="30">
        <f>+BH22+BH28</f>
        <v/>
      </c>
      <c r="BI29" s="30">
        <f>+BI22+BI28</f>
        <v/>
      </c>
      <c r="BJ29" s="30">
        <f>+BJ22+BJ28</f>
        <v/>
      </c>
      <c r="BK29" s="30">
        <f>+BK22+BK28</f>
        <v/>
      </c>
      <c r="BL29" s="30">
        <f>+BL22+BL28</f>
        <v/>
      </c>
      <c r="BM29" s="30">
        <f>+BM22+BM28</f>
        <v/>
      </c>
      <c r="BN29" s="30">
        <f>+BN22+BN28</f>
        <v/>
      </c>
      <c r="BO29" s="30">
        <f>+BO22+BO28</f>
        <v/>
      </c>
      <c r="BP29" s="30">
        <f>+BP22+BP28</f>
        <v/>
      </c>
      <c r="BQ29" s="30">
        <f>+BQ22+BQ28</f>
        <v/>
      </c>
      <c r="BR29" s="30">
        <f>+BR22+BR28</f>
        <v/>
      </c>
      <c r="BS29" s="30">
        <f>+BS22+BS28</f>
        <v/>
      </c>
      <c r="BT29" s="30">
        <f>+BT22+BT28</f>
        <v/>
      </c>
      <c r="BU29" s="30">
        <f>+BU22+BU28</f>
        <v/>
      </c>
      <c r="BV29" s="30">
        <f>+BV22+BV28</f>
        <v/>
      </c>
      <c r="BW29" s="30">
        <f>+BW22+BW28</f>
        <v/>
      </c>
      <c r="BX29" s="30">
        <f>+BX22+BX28</f>
        <v/>
      </c>
      <c r="BY29" s="30">
        <f>+BY22+BY28</f>
        <v/>
      </c>
      <c r="BZ29" s="30">
        <f>+BZ22+BZ28</f>
        <v/>
      </c>
      <c r="CA29" s="30">
        <f>+CA22+CA28</f>
        <v/>
      </c>
      <c r="CB29" s="30">
        <f>+CB22+CB28</f>
        <v/>
      </c>
      <c r="CC29" s="30">
        <f>+CC22+CC28</f>
        <v/>
      </c>
      <c r="CD29" s="30">
        <f>+CD22+CD28</f>
        <v/>
      </c>
      <c r="CE29" s="30">
        <f>+CE22+CE28</f>
        <v/>
      </c>
      <c r="CF29" s="30">
        <f>+CF22+CF28</f>
        <v/>
      </c>
      <c r="CG29" s="30">
        <f>+CG22+CG28</f>
        <v/>
      </c>
      <c r="CH29" s="30">
        <f>+CH22+CH28</f>
        <v/>
      </c>
      <c r="CI29" s="30">
        <f>+CI22+CI28</f>
        <v/>
      </c>
      <c r="CJ29" s="30">
        <f>+CJ22+CJ28</f>
        <v/>
      </c>
      <c r="CK29" s="30">
        <f>+CK22+CK28</f>
        <v/>
      </c>
      <c r="CL29" s="30">
        <f>+CL22+CL28</f>
        <v/>
      </c>
      <c r="CM29" s="30">
        <f>+CM22+CM28</f>
        <v/>
      </c>
      <c r="CN29" s="30">
        <f>+CN22+CN28</f>
        <v/>
      </c>
      <c r="CO29" s="30">
        <f>+CO22+CO28</f>
        <v/>
      </c>
      <c r="CP29" s="30">
        <f>+CP22+CP28</f>
        <v/>
      </c>
      <c r="CQ29" s="30">
        <f>+CQ22+CQ28</f>
        <v/>
      </c>
      <c r="CR29" s="30" t="n">
        <v>10</v>
      </c>
      <c r="CS29" s="30">
        <f>+CS22+CS28</f>
        <v/>
      </c>
      <c r="CT29" s="30">
        <f>+CT22+CT28</f>
        <v/>
      </c>
      <c r="CU29" s="30">
        <f>+CU22+CU28</f>
        <v/>
      </c>
      <c r="CV29" s="30">
        <f>+CV22+CV28</f>
        <v/>
      </c>
      <c r="CW29" s="30">
        <f>+CW22+CW28</f>
        <v/>
      </c>
    </row>
    <row r="30" ht="13.15" customFormat="1" customHeight="1" s="315">
      <c r="A30" s="71" t="inlineStr">
        <is>
          <t>Total Medical Annual</t>
        </is>
      </c>
      <c r="B30" s="29" t="n"/>
      <c r="C30" s="89" t="n"/>
      <c r="D30" s="118" t="n"/>
      <c r="E30" s="460">
        <f>E29*12</f>
        <v/>
      </c>
      <c r="F30" s="460">
        <f>F29*12</f>
        <v/>
      </c>
      <c r="G30" s="460">
        <f>G29*12</f>
        <v/>
      </c>
      <c r="H30" s="461" t="n"/>
      <c r="I30" s="461" t="n"/>
      <c r="K30" s="118" t="n"/>
      <c r="L30" s="118" t="n"/>
      <c r="M30" s="118" t="n"/>
      <c r="N30" s="118" t="n"/>
      <c r="O30" s="118" t="n"/>
      <c r="P30" s="118" t="n"/>
      <c r="Q30" s="118" t="n"/>
      <c r="R30" s="118" t="n"/>
      <c r="S30" s="118" t="n"/>
      <c r="T30" s="118" t="n"/>
      <c r="U30" s="118" t="n"/>
      <c r="V30" s="118" t="n"/>
      <c r="W30" s="118" t="n"/>
      <c r="X30" s="118" t="n"/>
      <c r="Y30" s="118" t="n"/>
      <c r="Z30" s="118" t="n"/>
      <c r="AA30" s="118" t="n"/>
      <c r="AB30" s="118" t="n"/>
      <c r="AC30" s="118" t="n"/>
      <c r="AD30" s="118" t="n"/>
      <c r="AE30" s="118" t="n"/>
      <c r="AF30" s="118" t="n"/>
      <c r="AG30" s="118" t="n"/>
      <c r="AH30" s="118" t="n"/>
      <c r="AI30" s="118" t="n"/>
      <c r="AJ30" s="118" t="n"/>
      <c r="AK30" s="118" t="n"/>
      <c r="AL30" s="118" t="n"/>
      <c r="AM30" s="118" t="n"/>
      <c r="AN30" s="118" t="n"/>
      <c r="AO30" s="118" t="n"/>
      <c r="AP30" s="118" t="n"/>
      <c r="AQ30" s="118" t="n"/>
      <c r="AR30" s="118" t="n"/>
      <c r="AS30" s="118" t="n"/>
      <c r="AT30" s="118" t="n"/>
      <c r="AU30" s="118" t="n"/>
      <c r="AV30" s="118" t="n"/>
      <c r="AW30" s="118" t="n"/>
      <c r="AX30" s="118" t="n"/>
      <c r="AY30" s="118" t="n"/>
      <c r="AZ30" s="118" t="n"/>
      <c r="BA30" s="118" t="n"/>
      <c r="BB30" s="118" t="n"/>
      <c r="BC30" s="118" t="n"/>
      <c r="BD30" s="118" t="n"/>
      <c r="BE30" s="118" t="n"/>
      <c r="BF30" s="118" t="n"/>
      <c r="BG30" s="118" t="n"/>
      <c r="BH30" s="118" t="n"/>
      <c r="BI30" s="118" t="n"/>
      <c r="BJ30" s="118" t="n"/>
      <c r="BK30" s="118" t="n"/>
      <c r="BL30" s="118" t="n"/>
      <c r="BM30" s="118" t="n"/>
      <c r="BN30" s="118" t="n"/>
      <c r="BO30" s="118" t="n"/>
      <c r="BP30" s="118" t="n"/>
      <c r="BQ30" s="118" t="n"/>
      <c r="BR30" s="118" t="n"/>
      <c r="BS30" s="118" t="n"/>
      <c r="BT30" s="118" t="n"/>
      <c r="BU30" s="118" t="n"/>
      <c r="BV30" s="118" t="n"/>
      <c r="BW30" s="118" t="n"/>
      <c r="BX30" s="118" t="n"/>
      <c r="BY30" s="118" t="n"/>
      <c r="BZ30" s="118" t="n"/>
      <c r="CA30" s="118" t="n"/>
      <c r="CB30" s="118" t="n"/>
      <c r="CC30" s="118" t="n"/>
      <c r="CD30" s="118" t="n"/>
      <c r="CE30" s="118" t="n"/>
      <c r="CF30" s="118" t="n"/>
      <c r="CG30" s="118" t="n"/>
      <c r="CH30" s="118" t="n"/>
      <c r="CI30" s="118" t="n"/>
      <c r="CJ30" s="118" t="n"/>
      <c r="CK30" s="118" t="n"/>
      <c r="CL30" s="118" t="n"/>
      <c r="CM30" s="118" t="n"/>
      <c r="CN30" s="118" t="n"/>
      <c r="CO30" s="118" t="n"/>
      <c r="CP30" s="118" t="n"/>
      <c r="CQ30" s="118" t="n"/>
      <c r="CR30" s="118" t="n"/>
      <c r="CS30" s="118" t="n"/>
      <c r="CT30" s="118" t="n"/>
      <c r="CU30" s="118" t="n"/>
      <c r="CV30" s="118" t="n"/>
      <c r="CW30" s="118" t="n"/>
    </row>
    <row r="31" ht="13.15" customFormat="1" customHeight="1" s="315">
      <c r="A31" s="28" t="n"/>
      <c r="B31" s="90" t="n"/>
      <c r="C31" s="91" t="n"/>
      <c r="D31" s="91" t="n"/>
      <c r="E31" s="388" t="n"/>
      <c r="F31" s="388" t="n"/>
      <c r="G31" s="388" t="n"/>
      <c r="H31" s="389" t="n"/>
      <c r="I31" s="389" t="n"/>
      <c r="K31" s="91" t="n"/>
      <c r="L31" s="91" t="n"/>
      <c r="M31" s="91" t="n"/>
      <c r="N31" s="91" t="n"/>
      <c r="O31" s="91" t="n"/>
      <c r="P31" s="91" t="n"/>
      <c r="Q31" s="91" t="n"/>
      <c r="R31" s="91" t="n"/>
      <c r="S31" s="91" t="n"/>
      <c r="T31" s="91" t="n"/>
      <c r="U31" s="91" t="n"/>
      <c r="V31" s="91" t="n"/>
      <c r="W31" s="91" t="n"/>
      <c r="X31" s="91" t="n"/>
      <c r="Y31" s="91" t="n"/>
      <c r="Z31" s="91" t="n"/>
      <c r="AA31" s="91" t="n"/>
      <c r="AB31" s="91" t="n"/>
      <c r="AC31" s="91" t="n"/>
      <c r="AD31" s="91" t="n"/>
      <c r="AE31" s="91" t="n"/>
      <c r="AF31" s="91" t="n"/>
      <c r="AG31" s="91" t="n"/>
      <c r="AH31" s="91" t="n"/>
      <c r="AI31" s="91" t="n"/>
      <c r="AJ31" s="91" t="n"/>
      <c r="AK31" s="91" t="n"/>
      <c r="AL31" s="91" t="n"/>
      <c r="AM31" s="91" t="n"/>
      <c r="AN31" s="91" t="n"/>
      <c r="AO31" s="91" t="n"/>
      <c r="AP31" s="91" t="n"/>
      <c r="AQ31" s="91" t="n"/>
      <c r="AR31" s="91" t="n"/>
      <c r="AS31" s="91" t="n"/>
      <c r="AT31" s="91" t="n"/>
      <c r="AU31" s="91" t="n"/>
      <c r="AV31" s="91" t="n"/>
      <c r="AW31" s="91" t="n"/>
      <c r="AX31" s="91" t="n"/>
      <c r="AY31" s="91" t="n"/>
      <c r="AZ31" s="91" t="n"/>
      <c r="BA31" s="91" t="n"/>
      <c r="BB31" s="91" t="n"/>
      <c r="BC31" s="91" t="n"/>
      <c r="BD31" s="91" t="n"/>
      <c r="BE31" s="91" t="n"/>
      <c r="BF31" s="91" t="n"/>
      <c r="BG31" s="91" t="n"/>
      <c r="BH31" s="91" t="n"/>
      <c r="BI31" s="91" t="n"/>
      <c r="BJ31" s="91" t="n"/>
      <c r="BK31" s="91" t="n"/>
      <c r="BL31" s="91" t="n"/>
      <c r="BM31" s="91" t="n"/>
      <c r="BN31" s="91" t="n"/>
      <c r="BO31" s="91" t="n"/>
      <c r="BP31" s="91" t="n"/>
      <c r="BQ31" s="91" t="n"/>
      <c r="BR31" s="91" t="n"/>
      <c r="BS31" s="91" t="n"/>
      <c r="BT31" s="91" t="n"/>
      <c r="BU31" s="91" t="n"/>
      <c r="BV31" s="91" t="n"/>
      <c r="BW31" s="91" t="n"/>
      <c r="BX31" s="91" t="n"/>
      <c r="BY31" s="91" t="n"/>
      <c r="BZ31" s="91" t="n"/>
      <c r="CA31" s="91" t="n"/>
      <c r="CB31" s="91" t="n"/>
      <c r="CC31" s="91" t="n"/>
      <c r="CD31" s="91" t="n"/>
      <c r="CE31" s="91" t="n"/>
      <c r="CF31" s="91" t="n"/>
      <c r="CG31" s="91" t="n"/>
      <c r="CH31" s="91" t="n"/>
      <c r="CI31" s="91" t="n"/>
      <c r="CJ31" s="91" t="n"/>
      <c r="CK31" s="91" t="n"/>
      <c r="CL31" s="91" t="n"/>
      <c r="CM31" s="91" t="n"/>
      <c r="CN31" s="91" t="n"/>
      <c r="CO31" s="91" t="n"/>
      <c r="CP31" s="91" t="n"/>
      <c r="CQ31" s="91" t="n"/>
      <c r="CR31" s="91" t="n"/>
      <c r="CS31" s="91" t="n"/>
      <c r="CT31" s="91" t="n"/>
      <c r="CU31" s="91" t="n"/>
      <c r="CV31" s="91" t="n"/>
      <c r="CW31" s="91" t="n"/>
    </row>
    <row r="32" ht="13.15" customFormat="1" customHeight="1" s="183">
      <c r="A32" s="48" t="inlineStr">
        <is>
          <t>Total KNAPP Medical Monthly</t>
        </is>
      </c>
      <c r="B32" s="432" t="n"/>
      <c r="C32" s="50" t="inlineStr">
        <is>
          <t>Total Medical Employees</t>
        </is>
      </c>
      <c r="D32" s="51">
        <f>+D14+D29</f>
        <v/>
      </c>
      <c r="E32" s="472">
        <f>+E14+E29</f>
        <v/>
      </c>
      <c r="F32" s="472">
        <f>+F14+F29</f>
        <v/>
      </c>
      <c r="G32" s="472">
        <f>+G14+G29</f>
        <v/>
      </c>
      <c r="H32" s="478" t="n"/>
      <c r="I32" s="478" t="n"/>
      <c r="J32" s="282" t="n"/>
      <c r="K32" s="51">
        <f>+K14+K29</f>
        <v/>
      </c>
      <c r="L32" s="51">
        <f>+L14+L29</f>
        <v/>
      </c>
      <c r="M32" s="51">
        <f>+M14+M29</f>
        <v/>
      </c>
      <c r="N32" s="51">
        <f>+N14+N29</f>
        <v/>
      </c>
      <c r="O32" s="51">
        <f>+O14+O29</f>
        <v/>
      </c>
      <c r="P32" s="51">
        <f>+P14+P29</f>
        <v/>
      </c>
      <c r="Q32" s="51">
        <f>+Q14+Q29</f>
        <v/>
      </c>
      <c r="R32" s="51">
        <f>+R14+R29</f>
        <v/>
      </c>
      <c r="S32" s="51">
        <f>+S14+S29</f>
        <v/>
      </c>
      <c r="T32" s="51">
        <f>+T14+T29</f>
        <v/>
      </c>
      <c r="U32" s="51">
        <f>+U14+U29</f>
        <v/>
      </c>
      <c r="V32" s="51">
        <f>+V14+V29</f>
        <v/>
      </c>
      <c r="W32" s="51">
        <f>+W14+W29</f>
        <v/>
      </c>
      <c r="X32" s="51">
        <f>+X14+X29</f>
        <v/>
      </c>
      <c r="Y32" s="51">
        <f>+Y14+Y29</f>
        <v/>
      </c>
      <c r="Z32" s="51">
        <f>+Z14+Z29</f>
        <v/>
      </c>
      <c r="AA32" s="51">
        <f>+AA14+AA29</f>
        <v/>
      </c>
      <c r="AB32" s="51">
        <f>+AB14+AB29</f>
        <v/>
      </c>
      <c r="AC32" s="51">
        <f>+AC14+AC29</f>
        <v/>
      </c>
      <c r="AD32" s="51">
        <f>+AD14+AD29</f>
        <v/>
      </c>
      <c r="AE32" s="51">
        <f>+AE14+AE29</f>
        <v/>
      </c>
      <c r="AF32" s="51">
        <f>+AF14+AF29</f>
        <v/>
      </c>
      <c r="AG32" s="51">
        <f>+AG14+AG29</f>
        <v/>
      </c>
      <c r="AH32" s="51">
        <f>+AH14+AH29</f>
        <v/>
      </c>
      <c r="AI32" s="51">
        <f>+AI14+AI29</f>
        <v/>
      </c>
      <c r="AJ32" s="51">
        <f>+AJ14+AJ29</f>
        <v/>
      </c>
      <c r="AK32" s="51">
        <f>+AK14+AK29</f>
        <v/>
      </c>
      <c r="AL32" s="51">
        <f>+AL14+AL29</f>
        <v/>
      </c>
      <c r="AM32" s="51">
        <f>+AM14+AM29</f>
        <v/>
      </c>
      <c r="AN32" s="51">
        <f>+AN14+AN29</f>
        <v/>
      </c>
      <c r="AO32" s="51">
        <f>+AO14+AO29</f>
        <v/>
      </c>
      <c r="AP32" s="51">
        <f>+AP14+AP29</f>
        <v/>
      </c>
      <c r="AQ32" s="51">
        <f>+AQ14+AQ29</f>
        <v/>
      </c>
      <c r="AR32" s="51">
        <f>+AR14+AR29</f>
        <v/>
      </c>
      <c r="AS32" s="51">
        <f>+AS14+AS29</f>
        <v/>
      </c>
      <c r="AT32" s="51">
        <f>+AT14+AT29</f>
        <v/>
      </c>
      <c r="AU32" s="51">
        <f>+AU14+AU29</f>
        <v/>
      </c>
      <c r="AV32" s="51">
        <f>+AV14+AV29</f>
        <v/>
      </c>
      <c r="AW32" s="51">
        <f>+AW14+AW29</f>
        <v/>
      </c>
      <c r="AX32" s="51">
        <f>+AX14+AX29</f>
        <v/>
      </c>
      <c r="AY32" s="51">
        <f>+AY14+AY29</f>
        <v/>
      </c>
      <c r="AZ32" s="51">
        <f>+AZ14+AZ29</f>
        <v/>
      </c>
      <c r="BA32" s="51">
        <f>+BA14+BA29</f>
        <v/>
      </c>
      <c r="BB32" s="51">
        <f>+BB14+BB29</f>
        <v/>
      </c>
      <c r="BC32" s="51">
        <f>+BC14+BC29</f>
        <v/>
      </c>
      <c r="BD32" s="51">
        <f>+BD14+BD29</f>
        <v/>
      </c>
      <c r="BE32" s="51">
        <f>+BE14+BE29</f>
        <v/>
      </c>
      <c r="BF32" s="51">
        <f>+BF14+BF29</f>
        <v/>
      </c>
      <c r="BG32" s="51">
        <f>+BG14+BG29</f>
        <v/>
      </c>
      <c r="BH32" s="51">
        <f>+BH14+BH29</f>
        <v/>
      </c>
      <c r="BI32" s="51">
        <f>+BI14+BI29</f>
        <v/>
      </c>
      <c r="BJ32" s="51">
        <f>+BJ14+BJ29</f>
        <v/>
      </c>
      <c r="BK32" s="51">
        <f>+BK14+BK29</f>
        <v/>
      </c>
      <c r="BL32" s="51">
        <f>+BL14+BL29</f>
        <v/>
      </c>
      <c r="BM32" s="51">
        <f>+BM14+BM29</f>
        <v/>
      </c>
      <c r="BN32" s="51">
        <f>+BN14+BN29</f>
        <v/>
      </c>
      <c r="BO32" s="51">
        <f>+BO14+BO29</f>
        <v/>
      </c>
      <c r="BP32" s="51">
        <f>+BP14+BP29</f>
        <v/>
      </c>
      <c r="BQ32" s="51">
        <f>+BQ14+BQ29</f>
        <v/>
      </c>
      <c r="BR32" s="51">
        <f>+BR14+BR29</f>
        <v/>
      </c>
      <c r="BS32" s="51">
        <f>+BS14+BS29</f>
        <v/>
      </c>
      <c r="BT32" s="51">
        <f>+BT14+BT29</f>
        <v/>
      </c>
      <c r="BU32" s="51">
        <f>+BU14+BU29</f>
        <v/>
      </c>
      <c r="BV32" s="51">
        <f>+BV14+BV29</f>
        <v/>
      </c>
      <c r="BW32" s="51">
        <f>+BW14+BW29</f>
        <v/>
      </c>
      <c r="BX32" s="51">
        <f>+BX14+BX29</f>
        <v/>
      </c>
      <c r="BY32" s="51">
        <f>+BY14+BY29</f>
        <v/>
      </c>
      <c r="BZ32" s="51">
        <f>+BZ14+BZ29</f>
        <v/>
      </c>
      <c r="CA32" s="51">
        <f>+CA14+CA29</f>
        <v/>
      </c>
      <c r="CB32" s="51">
        <f>+CB14+CB29</f>
        <v/>
      </c>
      <c r="CC32" s="51">
        <f>+CC14+CC29</f>
        <v/>
      </c>
      <c r="CD32" s="51">
        <f>+CD14+CD29</f>
        <v/>
      </c>
      <c r="CE32" s="51">
        <f>+CE14+CE29</f>
        <v/>
      </c>
      <c r="CF32" s="51">
        <f>+CF14+CF29</f>
        <v/>
      </c>
      <c r="CG32" s="51">
        <f>+CG14+CG29</f>
        <v/>
      </c>
      <c r="CH32" s="51">
        <f>+CH14+CH29</f>
        <v/>
      </c>
      <c r="CI32" s="51">
        <f>+CI14+CI29</f>
        <v/>
      </c>
      <c r="CJ32" s="51">
        <f>+CJ14+CJ29</f>
        <v/>
      </c>
      <c r="CK32" s="51">
        <f>+CK14+CK29</f>
        <v/>
      </c>
      <c r="CL32" s="51">
        <f>+CL14+CL29</f>
        <v/>
      </c>
      <c r="CM32" s="51">
        <f>+CM14+CM29</f>
        <v/>
      </c>
      <c r="CN32" s="51">
        <f>+CN14+CN29</f>
        <v/>
      </c>
      <c r="CO32" s="51">
        <f>+CO14+CO29</f>
        <v/>
      </c>
      <c r="CP32" s="51">
        <f>+CP14+CP29</f>
        <v/>
      </c>
      <c r="CQ32" s="51">
        <f>+CQ14+CQ29</f>
        <v/>
      </c>
      <c r="CR32" s="51" t="n">
        <v>491</v>
      </c>
      <c r="CS32" s="51">
        <f>+CS14+CS29</f>
        <v/>
      </c>
      <c r="CT32" s="51">
        <f>+CT14+CT29</f>
        <v/>
      </c>
      <c r="CU32" s="51">
        <f>+CU14+CU29</f>
        <v/>
      </c>
      <c r="CV32" s="51">
        <f>+CV14+CV29</f>
        <v/>
      </c>
      <c r="CW32" s="51">
        <f>+CW14+CW29</f>
        <v/>
      </c>
    </row>
    <row r="33" ht="13.15" customFormat="1" customHeight="1" s="315">
      <c r="A33" s="48" t="inlineStr">
        <is>
          <t>Total KNAPP Medical Annual</t>
        </is>
      </c>
      <c r="B33" s="50" t="n"/>
      <c r="C33" s="96" t="n"/>
      <c r="D33" s="96" t="n"/>
      <c r="E33" s="448">
        <f>E32*12</f>
        <v/>
      </c>
      <c r="F33" s="448">
        <f>F32*12</f>
        <v/>
      </c>
      <c r="G33" s="448">
        <f>G32*12</f>
        <v/>
      </c>
      <c r="H33" s="449" t="n"/>
      <c r="I33" s="449" t="n"/>
      <c r="J33" s="402" t="n"/>
      <c r="K33" s="96" t="n"/>
      <c r="L33" s="96" t="n"/>
      <c r="M33" s="96" t="n"/>
      <c r="N33" s="96" t="n"/>
      <c r="O33" s="96" t="n"/>
      <c r="P33" s="96" t="n"/>
      <c r="Q33" s="96" t="n"/>
      <c r="R33" s="96" t="n"/>
      <c r="S33" s="96" t="n"/>
      <c r="T33" s="96" t="n"/>
      <c r="U33" s="96" t="n"/>
      <c r="V33" s="96" t="n"/>
      <c r="W33" s="96" t="n"/>
      <c r="X33" s="96" t="n"/>
      <c r="Y33" s="96" t="n"/>
      <c r="Z33" s="96" t="n"/>
      <c r="AA33" s="96" t="n"/>
      <c r="AB33" s="96" t="n"/>
      <c r="AC33" s="96" t="n"/>
      <c r="AD33" s="96" t="n"/>
      <c r="AE33" s="96" t="n"/>
      <c r="AF33" s="96" t="n"/>
      <c r="AG33" s="96" t="n"/>
      <c r="AH33" s="96" t="n"/>
      <c r="AI33" s="96" t="n"/>
      <c r="AJ33" s="96" t="n"/>
      <c r="AK33" s="96" t="n"/>
      <c r="AL33" s="96" t="n"/>
      <c r="AM33" s="96" t="n"/>
      <c r="AN33" s="96" t="n"/>
      <c r="AO33" s="96" t="n"/>
      <c r="AP33" s="96" t="n"/>
      <c r="AQ33" s="96" t="n"/>
      <c r="AR33" s="96" t="n"/>
      <c r="AS33" s="96" t="n"/>
      <c r="AT33" s="96" t="n"/>
      <c r="AU33" s="96" t="n"/>
      <c r="AV33" s="96" t="n"/>
      <c r="AW33" s="96" t="n"/>
      <c r="AX33" s="96" t="n"/>
      <c r="AY33" s="96" t="n"/>
      <c r="AZ33" s="96" t="n"/>
      <c r="BA33" s="96" t="n"/>
      <c r="BB33" s="96" t="n"/>
      <c r="BC33" s="96" t="n"/>
      <c r="BD33" s="96" t="n"/>
      <c r="BE33" s="96" t="n"/>
      <c r="BF33" s="96" t="n"/>
      <c r="BG33" s="96" t="n"/>
      <c r="BH33" s="96" t="n"/>
      <c r="BI33" s="96" t="n"/>
      <c r="BJ33" s="96" t="n"/>
      <c r="BK33" s="96" t="n"/>
      <c r="BL33" s="96" t="n"/>
      <c r="BM33" s="96" t="n"/>
      <c r="BN33" s="96" t="n"/>
      <c r="BO33" s="96" t="n"/>
      <c r="BP33" s="96" t="n"/>
      <c r="BQ33" s="96" t="n"/>
      <c r="BR33" s="96" t="n"/>
      <c r="BS33" s="96" t="n"/>
      <c r="BT33" s="96" t="n"/>
      <c r="BU33" s="96" t="n"/>
      <c r="BV33" s="96" t="n"/>
      <c r="BW33" s="96" t="n"/>
      <c r="BX33" s="96" t="n"/>
      <c r="BY33" s="96" t="n"/>
      <c r="BZ33" s="96" t="n"/>
      <c r="CA33" s="96" t="n"/>
      <c r="CB33" s="96" t="n"/>
      <c r="CC33" s="96" t="n"/>
      <c r="CD33" s="96" t="n"/>
      <c r="CE33" s="96" t="n"/>
      <c r="CF33" s="96" t="n"/>
      <c r="CG33" s="96" t="n"/>
      <c r="CH33" s="96" t="n"/>
      <c r="CI33" s="96" t="n"/>
      <c r="CJ33" s="96" t="n"/>
      <c r="CK33" s="96" t="n"/>
      <c r="CL33" s="96" t="n"/>
      <c r="CM33" s="96" t="n"/>
      <c r="CN33" s="96" t="n"/>
      <c r="CO33" s="96" t="n"/>
      <c r="CP33" s="96" t="n"/>
      <c r="CQ33" s="96" t="n"/>
      <c r="CR33" s="96" t="n"/>
      <c r="CS33" s="96" t="n"/>
      <c r="CT33" s="96" t="n"/>
      <c r="CU33" s="96" t="n"/>
      <c r="CV33" s="96" t="n"/>
      <c r="CW33" s="96" t="n"/>
    </row>
    <row r="34" ht="21.6" customFormat="1" customHeight="1" s="315">
      <c r="B34" s="184" t="n"/>
      <c r="C34" s="282" t="n"/>
      <c r="D34" s="282" t="n"/>
      <c r="E34" s="450" t="n"/>
      <c r="F34" s="450" t="n"/>
      <c r="G34" s="450" t="n"/>
      <c r="H34" s="450" t="n"/>
      <c r="I34" s="450" t="n"/>
      <c r="J34" s="402" t="n"/>
      <c r="K34" s="282" t="n"/>
      <c r="L34" s="282" t="n"/>
      <c r="M34" s="282" t="n"/>
      <c r="N34" s="282" t="n"/>
      <c r="O34" s="282" t="n"/>
      <c r="P34" s="282" t="n"/>
      <c r="Q34" s="282" t="n"/>
      <c r="R34" s="282" t="n"/>
      <c r="S34" s="282" t="n"/>
      <c r="T34" s="282" t="n"/>
      <c r="U34" s="282" t="n"/>
      <c r="V34" s="282" t="n"/>
      <c r="W34" s="282" t="n"/>
      <c r="X34" s="282" t="n"/>
      <c r="Y34" s="282" t="n"/>
      <c r="Z34" s="282" t="n"/>
      <c r="AA34" s="282" t="n"/>
      <c r="AB34" s="282" t="n"/>
      <c r="AC34" s="282" t="n"/>
      <c r="AD34" s="282" t="n"/>
      <c r="AE34" s="282" t="n"/>
      <c r="AF34" s="282" t="n"/>
      <c r="AG34" s="282" t="n"/>
      <c r="AH34" s="282" t="n"/>
      <c r="AI34" s="282" t="n"/>
      <c r="AJ34" s="282" t="n"/>
      <c r="AK34" s="282" t="n"/>
      <c r="AL34" s="282" t="n"/>
      <c r="AM34" s="282" t="n"/>
      <c r="AN34" s="282" t="n"/>
      <c r="AO34" s="282" t="n"/>
      <c r="AP34" s="282" t="n"/>
      <c r="AQ34" s="282" t="n"/>
      <c r="AR34" s="282" t="n"/>
      <c r="AS34" s="282" t="n"/>
      <c r="AT34" s="282" t="n"/>
      <c r="AU34" s="282" t="n"/>
      <c r="AV34" s="282" t="n"/>
      <c r="AW34" s="282" t="n"/>
      <c r="AX34" s="282" t="n"/>
      <c r="AY34" s="282" t="n"/>
      <c r="AZ34" s="282" t="n"/>
      <c r="BA34" s="282" t="n"/>
      <c r="BB34" s="282" t="n"/>
      <c r="BC34" s="282" t="n"/>
      <c r="BD34" s="282" t="n"/>
      <c r="BE34" s="282" t="n"/>
      <c r="BF34" s="282" t="n"/>
      <c r="BG34" s="282" t="n"/>
      <c r="BH34" s="282" t="n"/>
      <c r="BI34" s="282" t="n"/>
      <c r="BJ34" s="282" t="n"/>
      <c r="BK34" s="282" t="n"/>
      <c r="BL34" s="282" t="n"/>
      <c r="BM34" s="282" t="n"/>
      <c r="BN34" s="282" t="n"/>
      <c r="BO34" s="282" t="n"/>
      <c r="BP34" s="282" t="n"/>
      <c r="BQ34" s="282" t="n"/>
      <c r="BS34" s="282" t="n"/>
      <c r="BT34" s="282" t="n"/>
      <c r="BU34" s="282" t="n"/>
      <c r="BV34" s="282" t="n"/>
      <c r="BW34" s="282" t="n"/>
      <c r="BX34" s="282" t="n"/>
      <c r="BY34" s="282" t="n"/>
      <c r="BZ34" s="282" t="n"/>
      <c r="CA34" s="282" t="n"/>
      <c r="CB34" s="282" t="n"/>
      <c r="CC34" s="282" t="n"/>
      <c r="CD34" s="282" t="n"/>
      <c r="CE34" s="282" t="n"/>
      <c r="CF34" s="282" t="n"/>
      <c r="CG34" s="282" t="n"/>
      <c r="CH34" s="282" t="n"/>
      <c r="CI34" s="282" t="n"/>
      <c r="CJ34" s="282" t="n"/>
      <c r="CK34" s="282" t="n"/>
      <c r="CL34" s="282" t="n"/>
      <c r="CM34" s="282" t="n"/>
      <c r="CN34" s="282" t="n"/>
      <c r="CO34" s="282" t="n"/>
      <c r="CP34" s="282" t="n"/>
      <c r="CQ34" s="282" t="n"/>
      <c r="CR34" s="282" t="n"/>
      <c r="CS34" s="282" t="n"/>
      <c r="CT34" s="282" t="n"/>
      <c r="CU34" s="282" t="n"/>
      <c r="CV34" s="282" t="n"/>
      <c r="CW34" s="282" t="n"/>
    </row>
    <row r="35" ht="15" customFormat="1" customHeight="1" s="315">
      <c r="A35" s="195" t="inlineStr">
        <is>
          <t>Assumes contributions of FT employees. Does not account for difference in contribution for PT or C-Suite employees.</t>
        </is>
      </c>
      <c r="B35" s="451" t="n"/>
      <c r="C35" s="37" t="n"/>
      <c r="D35" s="283" t="n"/>
      <c r="E35" s="402" t="n"/>
      <c r="F35" s="402" t="n"/>
      <c r="G35" s="402" t="n"/>
      <c r="H35" s="402" t="n"/>
      <c r="I35" s="402" t="n"/>
      <c r="J35" s="402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19" t="n"/>
      <c r="D36" s="283" t="n"/>
      <c r="E36" s="446" t="n"/>
      <c r="F36" s="446" t="n"/>
      <c r="G36" s="446" t="n"/>
      <c r="H36" s="446" t="n"/>
      <c r="I36" s="446" t="n"/>
      <c r="J36" s="402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A37" s="35" t="n"/>
      <c r="B37" s="451" t="n"/>
      <c r="C37" s="19" t="n"/>
      <c r="D37" s="283" t="n"/>
      <c r="E37" s="397" t="n"/>
      <c r="F37" s="397" t="n"/>
      <c r="G37" s="397" t="n"/>
      <c r="H37" s="397" t="n"/>
      <c r="I37" s="397" t="n"/>
      <c r="J37" s="402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C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 ht="15" customFormat="1" customHeight="1" s="315">
      <c r="A38" s="36" t="n"/>
      <c r="B38" s="451" t="n"/>
      <c r="C38" s="19" t="n"/>
      <c r="D38" s="283" t="n"/>
      <c r="E38" s="397" t="n"/>
      <c r="F38" s="397" t="n"/>
      <c r="G38" s="397" t="n"/>
      <c r="H38" s="397" t="n"/>
      <c r="I38" s="397" t="n"/>
      <c r="J38" s="402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C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R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  <c r="CW38" s="283" t="n"/>
    </row>
    <row r="39" ht="15" customFormat="1" customHeight="1" s="315">
      <c r="A39" s="36" t="n"/>
      <c r="B39" s="451" t="n"/>
      <c r="C39" s="19" t="n"/>
      <c r="D39" s="283" t="n"/>
      <c r="E39" s="397" t="n"/>
      <c r="F39" s="397" t="n"/>
      <c r="G39" s="397" t="n"/>
      <c r="H39" s="397" t="n"/>
      <c r="I39" s="397" t="n"/>
      <c r="J39" s="402" t="n"/>
      <c r="K39" s="283" t="n"/>
      <c r="L39" s="283" t="n"/>
      <c r="M39" s="283" t="n"/>
      <c r="N39" s="283" t="n"/>
      <c r="O39" s="283" t="n"/>
      <c r="P39" s="283" t="n"/>
      <c r="Q39" s="283" t="n"/>
      <c r="R39" s="283" t="n"/>
      <c r="S39" s="283" t="n"/>
      <c r="T39" s="283" t="n"/>
      <c r="U39" s="283" t="n"/>
      <c r="V39" s="283" t="n"/>
      <c r="W39" s="283" t="n"/>
      <c r="X39" s="283" t="n"/>
      <c r="Y39" s="283" t="n"/>
      <c r="Z39" s="283" t="n"/>
      <c r="AA39" s="283" t="n"/>
      <c r="AB39" s="283" t="n"/>
      <c r="AC39" s="283" t="n"/>
      <c r="AD39" s="283" t="n"/>
      <c r="AE39" s="283" t="n"/>
      <c r="AF39" s="283" t="n"/>
      <c r="AG39" s="283" t="n"/>
      <c r="AH39" s="283" t="n"/>
      <c r="AI39" s="283" t="n"/>
      <c r="AJ39" s="283" t="n"/>
      <c r="AK39" s="283" t="n"/>
      <c r="AL39" s="283" t="n"/>
      <c r="AM39" s="283" t="n"/>
      <c r="AN39" s="283" t="n"/>
      <c r="AO39" s="283" t="n"/>
      <c r="AP39" s="283" t="n"/>
      <c r="AQ39" s="283" t="n"/>
      <c r="AR39" s="283" t="n"/>
      <c r="AS39" s="283" t="n"/>
      <c r="AT39" s="283" t="n"/>
      <c r="AU39" s="283" t="n"/>
      <c r="AV39" s="283" t="n"/>
      <c r="AW39" s="283" t="n"/>
      <c r="AX39" s="283" t="n"/>
      <c r="AY39" s="283" t="n"/>
      <c r="AZ39" s="283" t="n"/>
      <c r="BA39" s="283" t="n"/>
      <c r="BB39" s="283" t="n"/>
      <c r="BC39" s="283" t="n"/>
      <c r="BD39" s="283" t="n"/>
      <c r="BE39" s="283" t="n"/>
      <c r="BF39" s="283" t="n"/>
      <c r="BG39" s="283" t="n"/>
      <c r="BH39" s="283" t="n"/>
      <c r="BI39" s="283" t="n"/>
      <c r="BJ39" s="283" t="n"/>
      <c r="BK39" s="283" t="n"/>
      <c r="BL39" s="283" t="n"/>
      <c r="BM39" s="283" t="n"/>
      <c r="BN39" s="283" t="n"/>
      <c r="BO39" s="283" t="n"/>
      <c r="BP39" s="283" t="n"/>
      <c r="BQ39" s="283" t="n"/>
      <c r="BS39" s="283" t="n"/>
      <c r="BT39" s="283" t="n"/>
      <c r="BU39" s="283" t="n"/>
      <c r="BV39" s="283" t="n"/>
      <c r="BW39" s="283" t="n"/>
      <c r="BX39" s="283" t="n"/>
      <c r="BY39" s="283" t="n"/>
      <c r="BZ39" s="283" t="n"/>
      <c r="CA39" s="283" t="n"/>
      <c r="CB39" s="283" t="n"/>
      <c r="CC39" s="283" t="n"/>
      <c r="CD39" s="283" t="n"/>
      <c r="CE39" s="283" t="n"/>
      <c r="CF39" s="283" t="n"/>
      <c r="CG39" s="283" t="n"/>
      <c r="CH39" s="283" t="n"/>
      <c r="CI39" s="283" t="n"/>
      <c r="CJ39" s="283" t="n"/>
      <c r="CK39" s="283" t="n"/>
      <c r="CL39" s="283" t="n"/>
      <c r="CM39" s="283" t="n"/>
      <c r="CN39" s="283" t="n"/>
      <c r="CO39" s="283" t="n"/>
      <c r="CP39" s="283" t="n"/>
      <c r="CQ39" s="283" t="n"/>
      <c r="CR39" s="283" t="n"/>
      <c r="CS39" s="283" t="n"/>
      <c r="CT39" s="283" t="n"/>
      <c r="CU39" s="283" t="n"/>
      <c r="CV39" s="283" t="n"/>
      <c r="CW39" s="283" t="n"/>
    </row>
    <row r="40" ht="15" customFormat="1" customHeight="1" s="315">
      <c r="B40" s="451" t="n"/>
      <c r="C40" s="19" t="n"/>
      <c r="D40" s="283" t="n"/>
      <c r="E40" s="397" t="n"/>
      <c r="F40" s="397" t="n"/>
      <c r="G40" s="397" t="n"/>
      <c r="H40" s="397" t="n"/>
      <c r="I40" s="397" t="n"/>
      <c r="J40" s="402" t="n"/>
      <c r="K40" s="283" t="n"/>
      <c r="L40" s="283" t="n"/>
      <c r="M40" s="283" t="n"/>
      <c r="N40" s="283" t="n"/>
      <c r="O40" s="283" t="n"/>
      <c r="P40" s="283" t="n"/>
      <c r="Q40" s="283" t="n"/>
      <c r="R40" s="283" t="n"/>
      <c r="S40" s="283" t="n"/>
      <c r="T40" s="283" t="n"/>
      <c r="U40" s="283" t="n"/>
      <c r="V40" s="283" t="n"/>
      <c r="W40" s="283" t="n"/>
      <c r="X40" s="283" t="n"/>
      <c r="Y40" s="283" t="n"/>
      <c r="Z40" s="283" t="n"/>
      <c r="AA40" s="283" t="n"/>
      <c r="AB40" s="283" t="n"/>
      <c r="AC40" s="283" t="n"/>
      <c r="AD40" s="283" t="n"/>
      <c r="AE40" s="283" t="n"/>
      <c r="AF40" s="283" t="n"/>
      <c r="AG40" s="283" t="n"/>
      <c r="AH40" s="283" t="n"/>
      <c r="AI40" s="283" t="n"/>
      <c r="AJ40" s="283" t="n"/>
      <c r="AK40" s="283" t="n"/>
      <c r="AL40" s="283" t="n"/>
      <c r="AM40" s="283" t="n"/>
      <c r="AN40" s="283" t="n"/>
      <c r="AO40" s="283" t="n"/>
      <c r="AP40" s="283" t="n"/>
      <c r="AQ40" s="283" t="n"/>
      <c r="AR40" s="283" t="n"/>
      <c r="AS40" s="283" t="n"/>
      <c r="AT40" s="283" t="n"/>
      <c r="AU40" s="283" t="n"/>
      <c r="AV40" s="283" t="n"/>
      <c r="AW40" s="283" t="n"/>
      <c r="AX40" s="283" t="n"/>
      <c r="AY40" s="283" t="n"/>
      <c r="AZ40" s="283" t="n"/>
      <c r="BA40" s="283" t="n"/>
      <c r="BB40" s="283" t="n"/>
      <c r="BC40" s="283" t="n"/>
      <c r="BD40" s="283" t="n"/>
      <c r="BE40" s="283" t="n"/>
      <c r="BF40" s="283" t="n"/>
      <c r="BG40" s="283" t="n"/>
      <c r="BH40" s="283" t="n"/>
      <c r="BI40" s="283" t="n"/>
      <c r="BJ40" s="283" t="n"/>
      <c r="BK40" s="283" t="n"/>
      <c r="BL40" s="283" t="n"/>
      <c r="BM40" s="283" t="n"/>
      <c r="BN40" s="283" t="n"/>
      <c r="BO40" s="283" t="n"/>
      <c r="BP40" s="283" t="n"/>
      <c r="BQ40" s="283" t="n"/>
      <c r="BS40" s="283" t="n"/>
      <c r="BT40" s="283" t="n"/>
      <c r="BU40" s="283" t="n"/>
      <c r="BV40" s="283" t="n"/>
      <c r="BW40" s="283" t="n"/>
      <c r="BX40" s="283" t="n"/>
      <c r="BY40" s="283" t="n"/>
      <c r="BZ40" s="283" t="n"/>
      <c r="CA40" s="283" t="n"/>
      <c r="CB40" s="283" t="n"/>
      <c r="CC40" s="283" t="n"/>
      <c r="CD40" s="283" t="n"/>
      <c r="CE40" s="283" t="n"/>
      <c r="CF40" s="283" t="n"/>
      <c r="CG40" s="283" t="n"/>
      <c r="CH40" s="283" t="n"/>
      <c r="CI40" s="283" t="n"/>
      <c r="CJ40" s="283" t="n"/>
      <c r="CK40" s="283" t="n"/>
      <c r="CL40" s="283" t="n"/>
      <c r="CM40" s="283" t="n"/>
      <c r="CN40" s="283" t="n"/>
      <c r="CO40" s="283" t="n"/>
      <c r="CP40" s="283" t="n"/>
      <c r="CQ40" s="283" t="n"/>
      <c r="CR40" s="283" t="n"/>
      <c r="CS40" s="283" t="n"/>
      <c r="CT40" s="283" t="n"/>
      <c r="CU40" s="283" t="n"/>
      <c r="CV40" s="283" t="n"/>
      <c r="CW40" s="283" t="n"/>
    </row>
    <row r="41" ht="15" customFormat="1" customHeight="1" s="315">
      <c r="B41" s="451" t="n"/>
      <c r="C41" s="37" t="n"/>
      <c r="D41" s="283" t="n"/>
      <c r="E41" s="402" t="n"/>
      <c r="F41" s="402" t="n"/>
      <c r="G41" s="402" t="n"/>
      <c r="H41" s="402" t="n"/>
      <c r="I41" s="402" t="n"/>
      <c r="J41" s="402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52" t="n"/>
      <c r="B42" s="451" t="n"/>
      <c r="C42" s="37" t="n"/>
      <c r="D42" s="284" t="n"/>
      <c r="E42" s="452" t="n"/>
      <c r="F42" s="452" t="n"/>
      <c r="G42" s="452" t="n"/>
      <c r="H42" s="452" t="n"/>
      <c r="I42" s="452" t="n"/>
      <c r="J42" s="402" t="n"/>
      <c r="K42" s="284" t="n"/>
      <c r="L42" s="284" t="n"/>
      <c r="M42" s="284" t="n"/>
      <c r="N42" s="284" t="n"/>
      <c r="O42" s="284" t="n"/>
      <c r="P42" s="284" t="n"/>
      <c r="Q42" s="284" t="n"/>
      <c r="R42" s="284" t="n"/>
      <c r="S42" s="284" t="n"/>
      <c r="T42" s="284" t="n"/>
      <c r="U42" s="284" t="n"/>
      <c r="V42" s="284" t="n"/>
      <c r="W42" s="284" t="n"/>
      <c r="X42" s="284" t="n"/>
      <c r="Y42" s="284" t="n"/>
      <c r="Z42" s="284" t="n"/>
      <c r="AA42" s="284" t="n"/>
      <c r="AB42" s="284" t="n"/>
      <c r="AC42" s="284" t="n"/>
      <c r="AD42" s="284" t="n"/>
      <c r="AE42" s="284" t="n"/>
      <c r="AF42" s="284" t="n"/>
      <c r="AG42" s="284" t="n"/>
      <c r="AH42" s="284" t="n"/>
      <c r="AI42" s="284" t="n"/>
      <c r="AJ42" s="284" t="n"/>
      <c r="AK42" s="284" t="n"/>
      <c r="AL42" s="284" t="n"/>
      <c r="AM42" s="284" t="n"/>
      <c r="AN42" s="284" t="n"/>
      <c r="AO42" s="284" t="n"/>
      <c r="AP42" s="284" t="n"/>
      <c r="AQ42" s="284" t="n"/>
      <c r="AR42" s="284" t="n"/>
      <c r="AS42" s="284" t="n"/>
      <c r="AT42" s="284" t="n"/>
      <c r="AU42" s="284" t="n"/>
      <c r="AV42" s="284" t="n"/>
      <c r="AW42" s="284" t="n"/>
      <c r="AX42" s="284" t="n"/>
      <c r="AY42" s="284" t="n"/>
      <c r="AZ42" s="284" t="n"/>
      <c r="BA42" s="284" t="n"/>
      <c r="BB42" s="284" t="n"/>
      <c r="BC42" s="284" t="n"/>
      <c r="BD42" s="284" t="n"/>
      <c r="BE42" s="284" t="n"/>
      <c r="BF42" s="284" t="n"/>
      <c r="BG42" s="284" t="n"/>
      <c r="BH42" s="284" t="n"/>
      <c r="BI42" s="284" t="n"/>
      <c r="BJ42" s="284" t="n"/>
      <c r="BK42" s="284" t="n"/>
      <c r="BL42" s="284" t="n"/>
      <c r="BM42" s="284" t="n"/>
      <c r="BN42" s="284" t="n"/>
      <c r="BO42" s="284" t="n"/>
      <c r="BP42" s="284" t="n"/>
      <c r="BQ42" s="284" t="n"/>
      <c r="BS42" s="284" t="n"/>
      <c r="BT42" s="284" t="n"/>
      <c r="BU42" s="284" t="n"/>
      <c r="BV42" s="284" t="n"/>
      <c r="BW42" s="284" t="n"/>
      <c r="BX42" s="284" t="n"/>
      <c r="BY42" s="284" t="n"/>
      <c r="BZ42" s="284" t="n"/>
      <c r="CA42" s="284" t="n"/>
      <c r="CB42" s="284" t="n"/>
      <c r="CC42" s="284" t="n"/>
      <c r="CD42" s="284" t="n"/>
      <c r="CE42" s="284" t="n"/>
      <c r="CF42" s="284" t="n"/>
      <c r="CG42" s="284" t="n"/>
      <c r="CH42" s="284" t="n"/>
      <c r="CI42" s="284" t="n"/>
      <c r="CJ42" s="284" t="n"/>
      <c r="CK42" s="284" t="n"/>
      <c r="CL42" s="284" t="n"/>
      <c r="CM42" s="284" t="n"/>
      <c r="CN42" s="284" t="n"/>
      <c r="CO42" s="284" t="n"/>
      <c r="CP42" s="284" t="n"/>
      <c r="CQ42" s="284" t="n"/>
      <c r="CR42" s="284" t="n"/>
      <c r="CS42" s="284" t="n"/>
      <c r="CT42" s="284" t="n"/>
      <c r="CU42" s="284" t="n"/>
      <c r="CV42" s="284" t="n"/>
      <c r="CW42" s="284" t="n"/>
    </row>
    <row r="43" ht="15" customFormat="1" customHeight="1" s="315">
      <c r="A43" s="52" t="n"/>
      <c r="B43" s="184" t="n"/>
      <c r="C43" s="282" t="n"/>
      <c r="D43" s="282" t="n"/>
      <c r="E43" s="450" t="n"/>
      <c r="F43" s="450" t="n"/>
      <c r="G43" s="450" t="n"/>
      <c r="H43" s="450" t="n"/>
      <c r="I43" s="450" t="n"/>
      <c r="J43" s="451" t="n"/>
      <c r="K43" s="282" t="n"/>
      <c r="L43" s="282" t="n"/>
      <c r="M43" s="282" t="n"/>
      <c r="N43" s="282" t="n"/>
      <c r="O43" s="282" t="n"/>
      <c r="P43" s="282" t="n"/>
      <c r="Q43" s="282" t="n"/>
      <c r="R43" s="282" t="n"/>
      <c r="S43" s="282" t="n"/>
      <c r="T43" s="282" t="n"/>
      <c r="U43" s="282" t="n"/>
      <c r="V43" s="282" t="n"/>
      <c r="W43" s="282" t="n"/>
      <c r="X43" s="282" t="n"/>
      <c r="Y43" s="282" t="n"/>
      <c r="Z43" s="282" t="n"/>
      <c r="AA43" s="282" t="n"/>
      <c r="AB43" s="282" t="n"/>
      <c r="AC43" s="282" t="n"/>
      <c r="AD43" s="282" t="n"/>
      <c r="AE43" s="282" t="n"/>
      <c r="AF43" s="282" t="n"/>
      <c r="AG43" s="282" t="n"/>
      <c r="AH43" s="282" t="n"/>
      <c r="AI43" s="282" t="n"/>
      <c r="AJ43" s="282" t="n"/>
      <c r="AK43" s="282" t="n"/>
      <c r="AL43" s="282" t="n"/>
      <c r="AM43" s="282" t="n"/>
      <c r="AN43" s="282" t="n"/>
      <c r="AO43" s="282" t="n"/>
      <c r="AP43" s="282" t="n"/>
      <c r="AQ43" s="282" t="n"/>
      <c r="AR43" s="282" t="n"/>
      <c r="AS43" s="282" t="n"/>
      <c r="AT43" s="282" t="n"/>
      <c r="AU43" s="282" t="n"/>
      <c r="AV43" s="282" t="n"/>
      <c r="AW43" s="282" t="n"/>
      <c r="AX43" s="282" t="n"/>
      <c r="AY43" s="282" t="n"/>
      <c r="AZ43" s="282" t="n"/>
      <c r="BA43" s="282" t="n"/>
      <c r="BB43" s="282" t="n"/>
      <c r="BC43" s="282" t="n"/>
      <c r="BD43" s="282" t="n"/>
      <c r="BE43" s="282" t="n"/>
      <c r="BF43" s="282" t="n"/>
      <c r="BG43" s="282" t="n"/>
      <c r="BH43" s="282" t="n"/>
      <c r="BI43" s="282" t="n"/>
      <c r="BJ43" s="282" t="n"/>
      <c r="BK43" s="282" t="n"/>
      <c r="BL43" s="282" t="n"/>
      <c r="BM43" s="282" t="n"/>
      <c r="BN43" s="282" t="n"/>
      <c r="BO43" s="282" t="n"/>
      <c r="BP43" s="282" t="n"/>
      <c r="BQ43" s="282" t="n"/>
      <c r="BS43" s="282" t="n"/>
      <c r="BT43" s="282" t="n"/>
      <c r="BU43" s="282" t="n"/>
      <c r="BV43" s="282" t="n"/>
      <c r="BW43" s="282" t="n"/>
      <c r="BX43" s="282" t="n"/>
      <c r="BY43" s="282" t="n"/>
      <c r="BZ43" s="282" t="n"/>
      <c r="CA43" s="282" t="n"/>
      <c r="CB43" s="282" t="n"/>
      <c r="CC43" s="282" t="n"/>
      <c r="CD43" s="282" t="n"/>
      <c r="CE43" s="282" t="n"/>
      <c r="CF43" s="282" t="n"/>
      <c r="CG43" s="282" t="n"/>
      <c r="CH43" s="282" t="n"/>
      <c r="CI43" s="282" t="n"/>
      <c r="CJ43" s="282" t="n"/>
      <c r="CK43" s="282" t="n"/>
      <c r="CL43" s="282" t="n"/>
      <c r="CM43" s="282" t="n"/>
      <c r="CN43" s="282" t="n"/>
      <c r="CO43" s="282" t="n"/>
      <c r="CP43" s="282" t="n"/>
      <c r="CQ43" s="282" t="n"/>
      <c r="CR43" s="282" t="n"/>
      <c r="CS43" s="282" t="n"/>
      <c r="CT43" s="282" t="n"/>
      <c r="CU43" s="282" t="n"/>
      <c r="CV43" s="282" t="n"/>
      <c r="CW43" s="282" t="n"/>
    </row>
    <row r="44" ht="15" customFormat="1" customHeight="1" s="315">
      <c r="B44" s="451" t="n"/>
      <c r="C44" s="19" t="n"/>
      <c r="D44" s="283" t="n"/>
      <c r="E44" s="446" t="n"/>
      <c r="F44" s="446" t="n"/>
      <c r="G44" s="446" t="n"/>
      <c r="H44" s="446" t="n"/>
      <c r="I44" s="446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5" customFormat="1" customHeight="1" s="315">
      <c r="A45" s="35" t="n"/>
      <c r="B45" s="451" t="n"/>
      <c r="C45" s="19" t="n"/>
      <c r="D45" s="283" t="n"/>
      <c r="E45" s="397" t="n"/>
      <c r="F45" s="397" t="n"/>
      <c r="G45" s="397" t="n"/>
      <c r="H45" s="397" t="n"/>
      <c r="I45" s="397" t="n"/>
      <c r="J45" s="451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 ht="15" customFormat="1" customHeight="1" s="315">
      <c r="A46" s="36" t="n"/>
      <c r="B46" s="451" t="n"/>
      <c r="C46" s="19" t="n"/>
      <c r="D46" s="283" t="n"/>
      <c r="E46" s="397" t="n"/>
      <c r="F46" s="397" t="n"/>
      <c r="G46" s="397" t="n"/>
      <c r="H46" s="397" t="n"/>
      <c r="I46" s="397" t="n"/>
      <c r="J46" s="451" t="n"/>
      <c r="K46" s="283" t="n"/>
      <c r="L46" s="283" t="n"/>
      <c r="M46" s="283" t="n"/>
      <c r="N46" s="283" t="n"/>
      <c r="O46" s="283" t="n"/>
      <c r="P46" s="283" t="n"/>
      <c r="Q46" s="283" t="n"/>
      <c r="R46" s="283" t="n"/>
      <c r="S46" s="283" t="n"/>
      <c r="T46" s="283" t="n"/>
      <c r="U46" s="283" t="n"/>
      <c r="V46" s="283" t="n"/>
      <c r="W46" s="283" t="n"/>
      <c r="X46" s="283" t="n"/>
      <c r="Y46" s="283" t="n"/>
      <c r="Z46" s="283" t="n"/>
      <c r="AA46" s="283" t="n"/>
      <c r="AB46" s="283" t="n"/>
      <c r="AC46" s="283" t="n"/>
      <c r="AD46" s="283" t="n"/>
      <c r="AE46" s="283" t="n"/>
      <c r="AF46" s="283" t="n"/>
      <c r="AG46" s="283" t="n"/>
      <c r="AH46" s="283" t="n"/>
      <c r="AI46" s="283" t="n"/>
      <c r="AJ46" s="283" t="n"/>
      <c r="AK46" s="283" t="n"/>
      <c r="AL46" s="283" t="n"/>
      <c r="AM46" s="283" t="n"/>
      <c r="AN46" s="283" t="n"/>
      <c r="AO46" s="283" t="n"/>
      <c r="AP46" s="283" t="n"/>
      <c r="AQ46" s="283" t="n"/>
      <c r="AR46" s="283" t="n"/>
      <c r="AS46" s="283" t="n"/>
      <c r="AT46" s="283" t="n"/>
      <c r="AU46" s="283" t="n"/>
      <c r="AV46" s="283" t="n"/>
      <c r="AW46" s="283" t="n"/>
      <c r="AX46" s="283" t="n"/>
      <c r="AY46" s="283" t="n"/>
      <c r="AZ46" s="283" t="n"/>
      <c r="BA46" s="283" t="n"/>
      <c r="BB46" s="283" t="n"/>
      <c r="BC46" s="283" t="n"/>
      <c r="BD46" s="283" t="n"/>
      <c r="BE46" s="283" t="n"/>
      <c r="BF46" s="283" t="n"/>
      <c r="BG46" s="283" t="n"/>
      <c r="BH46" s="283" t="n"/>
      <c r="BI46" s="283" t="n"/>
      <c r="BJ46" s="283" t="n"/>
      <c r="BK46" s="283" t="n"/>
      <c r="BL46" s="283" t="n"/>
      <c r="BM46" s="283" t="n"/>
      <c r="BN46" s="283" t="n"/>
      <c r="BO46" s="283" t="n"/>
      <c r="BP46" s="283" t="n"/>
      <c r="BQ46" s="283" t="n"/>
      <c r="BS46" s="283" t="n"/>
      <c r="BT46" s="283" t="n"/>
      <c r="BU46" s="283" t="n"/>
      <c r="BV46" s="283" t="n"/>
      <c r="BW46" s="283" t="n"/>
      <c r="BX46" s="283" t="n"/>
      <c r="BY46" s="283" t="n"/>
      <c r="BZ46" s="283" t="n"/>
      <c r="CA46" s="283" t="n"/>
      <c r="CB46" s="283" t="n"/>
      <c r="CC46" s="283" t="n"/>
      <c r="CD46" s="283" t="n"/>
      <c r="CE46" s="283" t="n"/>
      <c r="CF46" s="283" t="n"/>
      <c r="CG46" s="283" t="n"/>
      <c r="CH46" s="283" t="n"/>
      <c r="CI46" s="283" t="n"/>
      <c r="CJ46" s="283" t="n"/>
      <c r="CK46" s="283" t="n"/>
      <c r="CL46" s="283" t="n"/>
      <c r="CM46" s="283" t="n"/>
      <c r="CN46" s="283" t="n"/>
      <c r="CO46" s="283" t="n"/>
      <c r="CP46" s="283" t="n"/>
      <c r="CQ46" s="283" t="n"/>
      <c r="CR46" s="283" t="n"/>
      <c r="CS46" s="283" t="n"/>
      <c r="CT46" s="283" t="n"/>
      <c r="CU46" s="283" t="n"/>
      <c r="CV46" s="283" t="n"/>
      <c r="CW46" s="283" t="n"/>
    </row>
    <row r="47" ht="15" customFormat="1" customHeight="1" s="315">
      <c r="A47" s="36" t="n"/>
      <c r="B47" s="451" t="n"/>
      <c r="C47" s="19" t="n"/>
      <c r="D47" s="283" t="n"/>
      <c r="E47" s="397" t="n"/>
      <c r="F47" s="397" t="n"/>
      <c r="G47" s="397" t="n"/>
      <c r="H47" s="397" t="n"/>
      <c r="I47" s="397" t="n"/>
      <c r="J47" s="402" t="n"/>
      <c r="K47" s="283" t="n"/>
      <c r="L47" s="283" t="n"/>
      <c r="M47" s="283" t="n"/>
      <c r="N47" s="283" t="n"/>
      <c r="O47" s="283" t="n"/>
      <c r="P47" s="283" t="n"/>
      <c r="Q47" s="283" t="n"/>
      <c r="R47" s="283" t="n"/>
      <c r="S47" s="283" t="n"/>
      <c r="T47" s="283" t="n"/>
      <c r="U47" s="283" t="n"/>
      <c r="V47" s="283" t="n"/>
      <c r="W47" s="283" t="n"/>
      <c r="X47" s="283" t="n"/>
      <c r="Y47" s="283" t="n"/>
      <c r="Z47" s="283" t="n"/>
      <c r="AA47" s="283" t="n"/>
      <c r="AB47" s="283" t="n"/>
      <c r="AC47" s="283" t="n"/>
      <c r="AD47" s="283" t="n"/>
      <c r="AE47" s="283" t="n"/>
      <c r="AF47" s="283" t="n"/>
      <c r="AG47" s="283" t="n"/>
      <c r="AH47" s="283" t="n"/>
      <c r="AI47" s="283" t="n"/>
      <c r="AJ47" s="283" t="n"/>
      <c r="AK47" s="283" t="n"/>
      <c r="AL47" s="283" t="n"/>
      <c r="AM47" s="283" t="n"/>
      <c r="AN47" s="283" t="n"/>
      <c r="AO47" s="283" t="n"/>
      <c r="AP47" s="283" t="n"/>
      <c r="AQ47" s="283" t="n"/>
      <c r="AR47" s="283" t="n"/>
      <c r="AS47" s="283" t="n"/>
      <c r="AT47" s="283" t="n"/>
      <c r="AU47" s="283" t="n"/>
      <c r="AV47" s="283" t="n"/>
      <c r="AW47" s="283" t="n"/>
      <c r="AX47" s="283" t="n"/>
      <c r="AY47" s="283" t="n"/>
      <c r="AZ47" s="283" t="n"/>
      <c r="BA47" s="283" t="n"/>
      <c r="BB47" s="283" t="n"/>
      <c r="BC47" s="283" t="n"/>
      <c r="BD47" s="283" t="n"/>
      <c r="BE47" s="283" t="n"/>
      <c r="BF47" s="283" t="n"/>
      <c r="BG47" s="283" t="n"/>
      <c r="BH47" s="283" t="n"/>
      <c r="BI47" s="283" t="n"/>
      <c r="BJ47" s="283" t="n"/>
      <c r="BK47" s="283" t="n"/>
      <c r="BL47" s="283" t="n"/>
      <c r="BM47" s="283" t="n"/>
      <c r="BN47" s="283" t="n"/>
      <c r="BO47" s="283" t="n"/>
      <c r="BP47" s="283" t="n"/>
      <c r="BQ47" s="283" t="n"/>
      <c r="BS47" s="283" t="n"/>
      <c r="BT47" s="283" t="n"/>
      <c r="BU47" s="283" t="n"/>
      <c r="BV47" s="283" t="n"/>
      <c r="BW47" s="283" t="n"/>
      <c r="BX47" s="283" t="n"/>
      <c r="BY47" s="283" t="n"/>
      <c r="BZ47" s="283" t="n"/>
      <c r="CA47" s="283" t="n"/>
      <c r="CB47" s="283" t="n"/>
      <c r="CC47" s="283" t="n"/>
      <c r="CD47" s="283" t="n"/>
      <c r="CE47" s="283" t="n"/>
      <c r="CF47" s="283" t="n"/>
      <c r="CG47" s="283" t="n"/>
      <c r="CH47" s="283" t="n"/>
      <c r="CI47" s="283" t="n"/>
      <c r="CJ47" s="283" t="n"/>
      <c r="CK47" s="283" t="n"/>
      <c r="CL47" s="283" t="n"/>
      <c r="CM47" s="283" t="n"/>
      <c r="CN47" s="283" t="n"/>
      <c r="CO47" s="283" t="n"/>
      <c r="CP47" s="283" t="n"/>
      <c r="CQ47" s="283" t="n"/>
      <c r="CR47" s="283" t="n"/>
      <c r="CS47" s="283" t="n"/>
      <c r="CT47" s="283" t="n"/>
      <c r="CU47" s="283" t="n"/>
      <c r="CV47" s="283" t="n"/>
      <c r="CW47" s="283" t="n"/>
    </row>
    <row r="48" ht="15" customFormat="1" customHeight="1" s="315">
      <c r="B48" s="451" t="n"/>
      <c r="C48" s="19" t="n"/>
      <c r="D48" s="283" t="n"/>
      <c r="E48" s="397" t="n"/>
      <c r="F48" s="397" t="n"/>
      <c r="G48" s="397" t="n"/>
      <c r="H48" s="397" t="n"/>
      <c r="I48" s="397" t="n"/>
      <c r="J48" s="402" t="n"/>
      <c r="K48" s="283" t="n"/>
      <c r="L48" s="283" t="n"/>
      <c r="M48" s="283" t="n"/>
      <c r="N48" s="283" t="n"/>
      <c r="O48" s="283" t="n"/>
      <c r="P48" s="283" t="n"/>
      <c r="Q48" s="283" t="n"/>
      <c r="R48" s="283" t="n"/>
      <c r="S48" s="283" t="n"/>
      <c r="T48" s="283" t="n"/>
      <c r="U48" s="283" t="n"/>
      <c r="V48" s="283" t="n"/>
      <c r="W48" s="283" t="n"/>
      <c r="X48" s="283" t="n"/>
      <c r="Y48" s="283" t="n"/>
      <c r="Z48" s="283" t="n"/>
      <c r="AA48" s="283" t="n"/>
      <c r="AB48" s="283" t="n"/>
      <c r="AC48" s="283" t="n"/>
      <c r="AD48" s="283" t="n"/>
      <c r="AE48" s="283" t="n"/>
      <c r="AF48" s="283" t="n"/>
      <c r="AG48" s="283" t="n"/>
      <c r="AH48" s="283" t="n"/>
      <c r="AI48" s="283" t="n"/>
      <c r="AJ48" s="283" t="n"/>
      <c r="AK48" s="283" t="n"/>
      <c r="AL48" s="283" t="n"/>
      <c r="AM48" s="283" t="n"/>
      <c r="AN48" s="283" t="n"/>
      <c r="AO48" s="283" t="n"/>
      <c r="AP48" s="283" t="n"/>
      <c r="AQ48" s="283" t="n"/>
      <c r="AR48" s="283" t="n"/>
      <c r="AS48" s="283" t="n"/>
      <c r="AT48" s="283" t="n"/>
      <c r="AU48" s="283" t="n"/>
      <c r="AV48" s="283" t="n"/>
      <c r="AW48" s="283" t="n"/>
      <c r="AX48" s="283" t="n"/>
      <c r="AY48" s="283" t="n"/>
      <c r="AZ48" s="283" t="n"/>
      <c r="BA48" s="283" t="n"/>
      <c r="BB48" s="283" t="n"/>
      <c r="BC48" s="283" t="n"/>
      <c r="BD48" s="283" t="n"/>
      <c r="BE48" s="283" t="n"/>
      <c r="BF48" s="283" t="n"/>
      <c r="BG48" s="283" t="n"/>
      <c r="BH48" s="283" t="n"/>
      <c r="BI48" s="283" t="n"/>
      <c r="BJ48" s="283" t="n"/>
      <c r="BK48" s="283" t="n"/>
      <c r="BL48" s="283" t="n"/>
      <c r="BM48" s="283" t="n"/>
      <c r="BN48" s="283" t="n"/>
      <c r="BO48" s="283" t="n"/>
      <c r="BP48" s="283" t="n"/>
      <c r="BQ48" s="283" t="n"/>
      <c r="BS48" s="283" t="n"/>
      <c r="BT48" s="283" t="n"/>
      <c r="BU48" s="283" t="n"/>
      <c r="BV48" s="283" t="n"/>
      <c r="BW48" s="283" t="n"/>
      <c r="BX48" s="283" t="n"/>
      <c r="BY48" s="283" t="n"/>
      <c r="BZ48" s="283" t="n"/>
      <c r="CA48" s="283" t="n"/>
      <c r="CB48" s="283" t="n"/>
      <c r="CC48" s="283" t="n"/>
      <c r="CD48" s="283" t="n"/>
      <c r="CE48" s="283" t="n"/>
      <c r="CF48" s="283" t="n"/>
      <c r="CG48" s="283" t="n"/>
      <c r="CH48" s="283" t="n"/>
      <c r="CI48" s="283" t="n"/>
      <c r="CJ48" s="283" t="n"/>
      <c r="CK48" s="283" t="n"/>
      <c r="CL48" s="283" t="n"/>
      <c r="CM48" s="283" t="n"/>
      <c r="CN48" s="283" t="n"/>
      <c r="CO48" s="283" t="n"/>
      <c r="CP48" s="283" t="n"/>
      <c r="CQ48" s="283" t="n"/>
      <c r="CR48" s="283" t="n"/>
      <c r="CS48" s="283" t="n"/>
      <c r="CT48" s="283" t="n"/>
      <c r="CU48" s="283" t="n"/>
      <c r="CV48" s="283" t="n"/>
      <c r="CW48" s="283" t="n"/>
    </row>
    <row r="49" ht="15" customFormat="1" customHeight="1" s="315">
      <c r="B49" s="451" t="n"/>
      <c r="C49" s="37" t="n"/>
      <c r="D49" s="283" t="n"/>
      <c r="E49" s="402" t="n"/>
      <c r="F49" s="397" t="n"/>
      <c r="G49" s="402" t="n"/>
      <c r="H49" s="402" t="n"/>
      <c r="I49" s="402" t="n"/>
      <c r="J49" s="451" t="n"/>
      <c r="K49" s="283" t="n"/>
      <c r="L49" s="283" t="n"/>
      <c r="M49" s="283" t="n"/>
      <c r="N49" s="283" t="n"/>
      <c r="O49" s="283" t="n"/>
      <c r="P49" s="283" t="n"/>
      <c r="Q49" s="283" t="n"/>
      <c r="R49" s="283" t="n"/>
      <c r="S49" s="283" t="n"/>
      <c r="T49" s="283" t="n"/>
      <c r="U49" s="283" t="n"/>
      <c r="V49" s="283" t="n"/>
      <c r="W49" s="283" t="n"/>
      <c r="X49" s="283" t="n"/>
      <c r="Y49" s="283" t="n"/>
      <c r="Z49" s="283" t="n"/>
      <c r="AA49" s="283" t="n"/>
      <c r="AB49" s="283" t="n"/>
      <c r="AC49" s="283" t="n"/>
      <c r="AD49" s="283" t="n"/>
      <c r="AE49" s="283" t="n"/>
      <c r="AF49" s="283" t="n"/>
      <c r="AG49" s="283" t="n"/>
      <c r="AH49" s="283" t="n"/>
      <c r="AI49" s="283" t="n"/>
      <c r="AJ49" s="283" t="n"/>
      <c r="AK49" s="283" t="n"/>
      <c r="AL49" s="283" t="n"/>
      <c r="AM49" s="283" t="n"/>
      <c r="AN49" s="283" t="n"/>
      <c r="AO49" s="283" t="n"/>
      <c r="AP49" s="283" t="n"/>
      <c r="AQ49" s="283" t="n"/>
      <c r="AR49" s="283" t="n"/>
      <c r="AS49" s="283" t="n"/>
      <c r="AT49" s="283" t="n"/>
      <c r="AU49" s="283" t="n"/>
      <c r="AV49" s="283" t="n"/>
      <c r="AW49" s="283" t="n"/>
      <c r="AX49" s="283" t="n"/>
      <c r="AY49" s="283" t="n"/>
      <c r="AZ49" s="283" t="n"/>
      <c r="BA49" s="283" t="n"/>
      <c r="BB49" s="283" t="n"/>
      <c r="BC49" s="283" t="n"/>
      <c r="BD49" s="283" t="n"/>
      <c r="BE49" s="283" t="n"/>
      <c r="BF49" s="283" t="n"/>
      <c r="BG49" s="283" t="n"/>
      <c r="BH49" s="283" t="n"/>
      <c r="BI49" s="283" t="n"/>
      <c r="BJ49" s="283" t="n"/>
      <c r="BK49" s="283" t="n"/>
      <c r="BL49" s="283" t="n"/>
      <c r="BM49" s="283" t="n"/>
      <c r="BN49" s="283" t="n"/>
      <c r="BO49" s="283" t="n"/>
      <c r="BP49" s="283" t="n"/>
      <c r="BQ49" s="283" t="n"/>
      <c r="BS49" s="283" t="n"/>
      <c r="BT49" s="283" t="n"/>
      <c r="BU49" s="283" t="n"/>
      <c r="BV49" s="283" t="n"/>
      <c r="BW49" s="283" t="n"/>
      <c r="BX49" s="283" t="n"/>
      <c r="BY49" s="283" t="n"/>
      <c r="BZ49" s="283" t="n"/>
      <c r="CA49" s="283" t="n"/>
      <c r="CB49" s="283" t="n"/>
      <c r="CC49" s="283" t="n"/>
      <c r="CD49" s="283" t="n"/>
      <c r="CE49" s="283" t="n"/>
      <c r="CF49" s="283" t="n"/>
      <c r="CG49" s="283" t="n"/>
      <c r="CH49" s="283" t="n"/>
      <c r="CI49" s="283" t="n"/>
      <c r="CJ49" s="283" t="n"/>
      <c r="CK49" s="283" t="n"/>
      <c r="CL49" s="283" t="n"/>
      <c r="CM49" s="283" t="n"/>
      <c r="CN49" s="283" t="n"/>
      <c r="CO49" s="283" t="n"/>
      <c r="CP49" s="283" t="n"/>
      <c r="CQ49" s="283" t="n"/>
      <c r="CR49" s="283" t="n"/>
      <c r="CS49" s="283" t="n"/>
      <c r="CT49" s="283" t="n"/>
      <c r="CU49" s="283" t="n"/>
      <c r="CV49" s="283" t="n"/>
      <c r="CW49" s="283" t="n"/>
    </row>
    <row r="50" ht="15" customFormat="1" customHeight="1" s="315">
      <c r="A50" s="52" t="n"/>
      <c r="B50" s="451" t="n"/>
      <c r="C50" s="37" t="n"/>
      <c r="D50" s="284" t="n"/>
      <c r="E50" s="452" t="n"/>
      <c r="F50" s="452" t="n"/>
      <c r="G50" s="452" t="n"/>
      <c r="H50" s="452" t="n"/>
      <c r="I50" s="452" t="n"/>
      <c r="J50" s="451" t="n"/>
      <c r="K50" s="284" t="n"/>
      <c r="L50" s="284" t="n"/>
      <c r="M50" s="284" t="n"/>
      <c r="N50" s="284" t="n"/>
      <c r="O50" s="284" t="n"/>
      <c r="P50" s="284" t="n"/>
      <c r="Q50" s="284" t="n"/>
      <c r="R50" s="284" t="n"/>
      <c r="S50" s="284" t="n"/>
      <c r="T50" s="284" t="n"/>
      <c r="U50" s="284" t="n"/>
      <c r="V50" s="284" t="n"/>
      <c r="W50" s="284" t="n"/>
      <c r="X50" s="284" t="n"/>
      <c r="Y50" s="284" t="n"/>
      <c r="Z50" s="284" t="n"/>
      <c r="AA50" s="284" t="n"/>
      <c r="AB50" s="284" t="n"/>
      <c r="AC50" s="284" t="n"/>
      <c r="AD50" s="284" t="n"/>
      <c r="AE50" s="284" t="n"/>
      <c r="AF50" s="284" t="n"/>
      <c r="AG50" s="284" t="n"/>
      <c r="AH50" s="284" t="n"/>
      <c r="AI50" s="284" t="n"/>
      <c r="AJ50" s="284" t="n"/>
      <c r="AK50" s="284" t="n"/>
      <c r="AL50" s="284" t="n"/>
      <c r="AM50" s="284" t="n"/>
      <c r="AN50" s="284" t="n"/>
      <c r="AO50" s="284" t="n"/>
      <c r="AP50" s="284" t="n"/>
      <c r="AQ50" s="284" t="n"/>
      <c r="AR50" s="284" t="n"/>
      <c r="AS50" s="284" t="n"/>
      <c r="AT50" s="284" t="n"/>
      <c r="AU50" s="284" t="n"/>
      <c r="AV50" s="284" t="n"/>
      <c r="AW50" s="284" t="n"/>
      <c r="AX50" s="284" t="n"/>
      <c r="AY50" s="284" t="n"/>
      <c r="AZ50" s="284" t="n"/>
      <c r="BA50" s="284" t="n"/>
      <c r="BB50" s="284" t="n"/>
      <c r="BC50" s="284" t="n"/>
      <c r="BD50" s="284" t="n"/>
      <c r="BE50" s="284" t="n"/>
      <c r="BF50" s="284" t="n"/>
      <c r="BG50" s="284" t="n"/>
      <c r="BH50" s="284" t="n"/>
      <c r="BI50" s="284" t="n"/>
      <c r="BJ50" s="284" t="n"/>
      <c r="BK50" s="284" t="n"/>
      <c r="BL50" s="284" t="n"/>
      <c r="BM50" s="284" t="n"/>
      <c r="BN50" s="284" t="n"/>
      <c r="BO50" s="284" t="n"/>
      <c r="BP50" s="284" t="n"/>
      <c r="BQ50" s="284" t="n"/>
      <c r="BS50" s="284" t="n"/>
      <c r="BT50" s="284" t="n"/>
      <c r="BU50" s="284" t="n"/>
      <c r="BV50" s="284" t="n"/>
      <c r="BW50" s="284" t="n"/>
      <c r="BX50" s="284" t="n"/>
      <c r="BY50" s="284" t="n"/>
      <c r="BZ50" s="284" t="n"/>
      <c r="CA50" s="284" t="n"/>
      <c r="CB50" s="284" t="n"/>
      <c r="CC50" s="284" t="n"/>
      <c r="CD50" s="284" t="n"/>
      <c r="CE50" s="284" t="n"/>
      <c r="CF50" s="284" t="n"/>
      <c r="CG50" s="284" t="n"/>
      <c r="CH50" s="284" t="n"/>
      <c r="CI50" s="284" t="n"/>
      <c r="CJ50" s="284" t="n"/>
      <c r="CK50" s="284" t="n"/>
      <c r="CL50" s="284" t="n"/>
      <c r="CM50" s="284" t="n"/>
      <c r="CN50" s="284" t="n"/>
      <c r="CO50" s="284" t="n"/>
      <c r="CP50" s="284" t="n"/>
      <c r="CQ50" s="284" t="n"/>
      <c r="CR50" s="284" t="n"/>
      <c r="CS50" s="284" t="n"/>
      <c r="CT50" s="284" t="n"/>
      <c r="CU50" s="284" t="n"/>
      <c r="CV50" s="284" t="n"/>
      <c r="CW50" s="284" t="n"/>
    </row>
    <row r="51" ht="15" customFormat="1" customHeight="1" s="315">
      <c r="A51" s="52" t="n"/>
      <c r="B51" s="292" t="n"/>
      <c r="C51" s="292" t="n"/>
      <c r="D51" s="294" t="n"/>
      <c r="E51" s="450" t="n"/>
      <c r="F51" s="450" t="n"/>
      <c r="G51" s="450" t="n"/>
      <c r="H51" s="450" t="n"/>
      <c r="I51" s="450" t="n"/>
      <c r="J51" s="451" t="n"/>
      <c r="K51" s="294" t="n"/>
      <c r="L51" s="294" t="n"/>
      <c r="M51" s="294" t="n"/>
      <c r="N51" s="294" t="n"/>
      <c r="O51" s="294" t="n"/>
      <c r="P51" s="294" t="n"/>
      <c r="Q51" s="294" t="n"/>
      <c r="R51" s="294" t="n"/>
      <c r="S51" s="294" t="n"/>
      <c r="T51" s="294" t="n"/>
      <c r="U51" s="294" t="n"/>
      <c r="V51" s="294" t="n"/>
      <c r="W51" s="294" t="n"/>
      <c r="X51" s="294" t="n"/>
      <c r="Y51" s="294" t="n"/>
      <c r="Z51" s="294" t="n"/>
      <c r="AA51" s="294" t="n"/>
      <c r="AB51" s="294" t="n"/>
      <c r="AC51" s="294" t="n"/>
      <c r="AD51" s="294" t="n"/>
      <c r="AE51" s="294" t="n"/>
      <c r="AF51" s="294" t="n"/>
      <c r="AG51" s="294" t="n"/>
      <c r="AH51" s="294" t="n"/>
      <c r="AI51" s="294" t="n"/>
      <c r="AJ51" s="294" t="n"/>
      <c r="AK51" s="294" t="n"/>
      <c r="AL51" s="294" t="n"/>
      <c r="AM51" s="294" t="n"/>
      <c r="AN51" s="294" t="n"/>
      <c r="AO51" s="294" t="n"/>
      <c r="AP51" s="294" t="n"/>
      <c r="AQ51" s="294" t="n"/>
      <c r="AR51" s="294" t="n"/>
      <c r="AS51" s="294" t="n"/>
      <c r="AT51" s="294" t="n"/>
      <c r="AU51" s="294" t="n"/>
      <c r="AV51" s="294" t="n"/>
      <c r="AW51" s="294" t="n"/>
      <c r="AX51" s="294" t="n"/>
      <c r="AY51" s="294" t="n"/>
      <c r="AZ51" s="294" t="n"/>
      <c r="BA51" s="294" t="n"/>
      <c r="BB51" s="294" t="n"/>
      <c r="BC51" s="294" t="n"/>
      <c r="BD51" s="294" t="n"/>
      <c r="BE51" s="294" t="n"/>
      <c r="BF51" s="294" t="n"/>
      <c r="BG51" s="294" t="n"/>
      <c r="BH51" s="294" t="n"/>
      <c r="BI51" s="294" t="n"/>
      <c r="BJ51" s="294" t="n"/>
      <c r="BK51" s="294" t="n"/>
      <c r="BL51" s="294" t="n"/>
      <c r="BM51" s="294" t="n"/>
      <c r="BN51" s="294" t="n"/>
      <c r="BO51" s="294" t="n"/>
      <c r="BP51" s="294" t="n"/>
      <c r="BQ51" s="294" t="n"/>
      <c r="BS51" s="294" t="n"/>
      <c r="BT51" s="294" t="n"/>
      <c r="BU51" s="294" t="n"/>
      <c r="BV51" s="294" t="n"/>
      <c r="BW51" s="294" t="n"/>
      <c r="BX51" s="294" t="n"/>
      <c r="BY51" s="294" t="n"/>
      <c r="BZ51" s="294" t="n"/>
      <c r="CA51" s="294" t="n"/>
      <c r="CB51" s="294" t="n"/>
      <c r="CC51" s="294" t="n"/>
      <c r="CD51" s="294" t="n"/>
      <c r="CE51" s="294" t="n"/>
      <c r="CF51" s="294" t="n"/>
      <c r="CG51" s="294" t="n"/>
      <c r="CH51" s="294" t="n"/>
      <c r="CI51" s="294" t="n"/>
      <c r="CJ51" s="294" t="n"/>
      <c r="CK51" s="294" t="n"/>
      <c r="CL51" s="294" t="n"/>
      <c r="CM51" s="294" t="n"/>
      <c r="CN51" s="294" t="n"/>
      <c r="CO51" s="294" t="n"/>
      <c r="CP51" s="294" t="n"/>
      <c r="CQ51" s="294" t="n"/>
      <c r="CR51" s="294" t="n"/>
      <c r="CS51" s="294" t="n"/>
      <c r="CT51" s="294" t="n"/>
      <c r="CU51" s="294" t="n"/>
      <c r="CV51" s="294" t="n"/>
      <c r="CW51" s="294" t="n"/>
    </row>
    <row r="52" ht="15" customFormat="1" customHeight="1" s="315">
      <c r="A52" s="291" t="n"/>
      <c r="B52" s="292" t="n"/>
      <c r="C52" s="292" t="n"/>
      <c r="D52" s="294" t="n"/>
      <c r="E52" s="292" t="n"/>
      <c r="F52" s="292" t="n"/>
      <c r="G52" s="292" t="n"/>
      <c r="H52" s="292" t="n"/>
      <c r="I52" s="292" t="n"/>
      <c r="J52" s="451" t="n"/>
      <c r="K52" s="294" t="n"/>
      <c r="L52" s="294" t="n"/>
      <c r="M52" s="294" t="n"/>
      <c r="N52" s="294" t="n"/>
      <c r="O52" s="294" t="n"/>
      <c r="P52" s="294" t="n"/>
      <c r="Q52" s="294" t="n"/>
      <c r="R52" s="294" t="n"/>
      <c r="S52" s="294" t="n"/>
      <c r="T52" s="294" t="n"/>
      <c r="U52" s="294" t="n"/>
      <c r="V52" s="294" t="n"/>
      <c r="W52" s="294" t="n"/>
      <c r="X52" s="294" t="n"/>
      <c r="Y52" s="294" t="n"/>
      <c r="Z52" s="294" t="n"/>
      <c r="AA52" s="294" t="n"/>
      <c r="AB52" s="294" t="n"/>
      <c r="AC52" s="294" t="n"/>
      <c r="AD52" s="294" t="n"/>
      <c r="AE52" s="294" t="n"/>
      <c r="AF52" s="294" t="n"/>
      <c r="AG52" s="294" t="n"/>
      <c r="AH52" s="294" t="n"/>
      <c r="AI52" s="294" t="n"/>
      <c r="AJ52" s="294" t="n"/>
      <c r="AK52" s="294" t="n"/>
      <c r="AL52" s="294" t="n"/>
      <c r="AM52" s="294" t="n"/>
      <c r="AN52" s="294" t="n"/>
      <c r="AO52" s="294" t="n"/>
      <c r="AP52" s="294" t="n"/>
      <c r="AQ52" s="294" t="n"/>
      <c r="AR52" s="294" t="n"/>
      <c r="AS52" s="294" t="n"/>
      <c r="AT52" s="294" t="n"/>
      <c r="AU52" s="294" t="n"/>
      <c r="AV52" s="294" t="n"/>
      <c r="AW52" s="294" t="n"/>
      <c r="AX52" s="294" t="n"/>
      <c r="AY52" s="294" t="n"/>
      <c r="AZ52" s="294" t="n"/>
      <c r="BA52" s="294" t="n"/>
      <c r="BB52" s="294" t="n"/>
      <c r="BC52" s="294" t="n"/>
      <c r="BD52" s="294" t="n"/>
      <c r="BE52" s="294" t="n"/>
      <c r="BF52" s="294" t="n"/>
      <c r="BG52" s="294" t="n"/>
      <c r="BH52" s="294" t="n"/>
      <c r="BI52" s="294" t="n"/>
      <c r="BJ52" s="294" t="n"/>
      <c r="BK52" s="294" t="n"/>
      <c r="BL52" s="294" t="n"/>
      <c r="BM52" s="294" t="n"/>
      <c r="BN52" s="294" t="n"/>
      <c r="BO52" s="294" t="n"/>
      <c r="BP52" s="294" t="n"/>
      <c r="BQ52" s="294" t="n"/>
      <c r="BS52" s="294" t="n"/>
      <c r="BT52" s="294" t="n"/>
      <c r="BU52" s="294" t="n"/>
      <c r="BV52" s="294" t="n"/>
      <c r="BW52" s="294" t="n"/>
      <c r="BX52" s="294" t="n"/>
      <c r="BY52" s="294" t="n"/>
      <c r="BZ52" s="294" t="n"/>
      <c r="CA52" s="294" t="n"/>
      <c r="CB52" s="294" t="n"/>
      <c r="CC52" s="294" t="n"/>
      <c r="CD52" s="294" t="n"/>
      <c r="CE52" s="294" t="n"/>
      <c r="CF52" s="294" t="n"/>
      <c r="CG52" s="294" t="n"/>
      <c r="CH52" s="294" t="n"/>
      <c r="CI52" s="294" t="n"/>
      <c r="CJ52" s="294" t="n"/>
      <c r="CK52" s="294" t="n"/>
      <c r="CL52" s="294" t="n"/>
      <c r="CM52" s="294" t="n"/>
      <c r="CN52" s="294" t="n"/>
      <c r="CO52" s="294" t="n"/>
      <c r="CP52" s="294" t="n"/>
      <c r="CQ52" s="294" t="n"/>
      <c r="CR52" s="294" t="n"/>
      <c r="CS52" s="294" t="n"/>
      <c r="CT52" s="294" t="n"/>
      <c r="CU52" s="294" t="n"/>
      <c r="CV52" s="294" t="n"/>
      <c r="CW52" s="294" t="n"/>
    </row>
    <row r="53" ht="15" customFormat="1" customHeight="1" s="315">
      <c r="A53" s="57" t="n"/>
      <c r="B53" s="58" t="n"/>
      <c r="C53" s="58" t="n"/>
      <c r="D53" s="285" t="n"/>
      <c r="E53" s="453" t="n"/>
      <c r="F53" s="453" t="n"/>
      <c r="G53" s="453" t="n"/>
      <c r="H53" s="453" t="n"/>
      <c r="I53" s="453" t="n"/>
      <c r="J53" s="402" t="n"/>
      <c r="K53" s="285" t="n"/>
      <c r="L53" s="285" t="n"/>
      <c r="M53" s="285" t="n"/>
      <c r="N53" s="285" t="n"/>
      <c r="O53" s="285" t="n"/>
      <c r="P53" s="285" t="n"/>
      <c r="Q53" s="285" t="n"/>
      <c r="R53" s="285" t="n"/>
      <c r="S53" s="285" t="n"/>
      <c r="T53" s="285" t="n"/>
      <c r="U53" s="285" t="n"/>
      <c r="V53" s="285" t="n"/>
      <c r="W53" s="285" t="n"/>
      <c r="X53" s="285" t="n"/>
      <c r="Y53" s="285" t="n"/>
      <c r="Z53" s="285" t="n"/>
      <c r="AA53" s="285" t="n"/>
      <c r="AB53" s="285" t="n"/>
      <c r="AC53" s="285" t="n"/>
      <c r="AD53" s="285" t="n"/>
      <c r="AE53" s="285" t="n"/>
      <c r="AF53" s="285" t="n"/>
      <c r="AG53" s="285" t="n"/>
      <c r="AH53" s="285" t="n"/>
      <c r="AI53" s="285" t="n"/>
      <c r="AJ53" s="285" t="n"/>
      <c r="AK53" s="285" t="n"/>
      <c r="AL53" s="285" t="n"/>
      <c r="AM53" s="285" t="n"/>
      <c r="AN53" s="285" t="n"/>
      <c r="AO53" s="285" t="n"/>
      <c r="AP53" s="285" t="n"/>
      <c r="AQ53" s="285" t="n"/>
      <c r="AR53" s="285" t="n"/>
      <c r="AS53" s="285" t="n"/>
      <c r="AT53" s="285" t="n"/>
      <c r="AU53" s="285" t="n"/>
      <c r="AV53" s="285" t="n"/>
      <c r="AW53" s="285" t="n"/>
      <c r="AX53" s="285" t="n"/>
      <c r="AY53" s="285" t="n"/>
      <c r="AZ53" s="285" t="n"/>
      <c r="BA53" s="285" t="n"/>
      <c r="BB53" s="285" t="n"/>
      <c r="BC53" s="285" t="n"/>
      <c r="BD53" s="285" t="n"/>
      <c r="BE53" s="285" t="n"/>
      <c r="BF53" s="285" t="n"/>
      <c r="BG53" s="285" t="n"/>
      <c r="BH53" s="285" t="n"/>
      <c r="BI53" s="285" t="n"/>
      <c r="BJ53" s="285" t="n"/>
      <c r="BK53" s="285" t="n"/>
      <c r="BL53" s="285" t="n"/>
      <c r="BM53" s="285" t="n"/>
      <c r="BN53" s="285" t="n"/>
      <c r="BO53" s="285" t="n"/>
      <c r="BP53" s="285" t="n"/>
      <c r="BQ53" s="285" t="n"/>
      <c r="BS53" s="285" t="n"/>
      <c r="BT53" s="285" t="n"/>
      <c r="BU53" s="285" t="n"/>
      <c r="BV53" s="285" t="n"/>
      <c r="BW53" s="285" t="n"/>
      <c r="BX53" s="285" t="n"/>
      <c r="BY53" s="285" t="n"/>
      <c r="BZ53" s="285" t="n"/>
      <c r="CA53" s="285" t="n"/>
      <c r="CB53" s="285" t="n"/>
      <c r="CC53" s="285" t="n"/>
      <c r="CD53" s="285" t="n"/>
      <c r="CE53" s="285" t="n"/>
      <c r="CF53" s="285" t="n"/>
      <c r="CG53" s="285" t="n"/>
      <c r="CH53" s="285" t="n"/>
      <c r="CI53" s="285" t="n"/>
      <c r="CJ53" s="285" t="n"/>
      <c r="CK53" s="285" t="n"/>
      <c r="CL53" s="285" t="n"/>
      <c r="CM53" s="285" t="n"/>
      <c r="CN53" s="285" t="n"/>
      <c r="CO53" s="285" t="n"/>
      <c r="CP53" s="285" t="n"/>
      <c r="CQ53" s="285" t="n"/>
      <c r="CR53" s="285" t="n"/>
      <c r="CS53" s="285" t="n"/>
      <c r="CT53" s="285" t="n"/>
      <c r="CU53" s="285" t="n"/>
      <c r="CV53" s="285" t="n"/>
      <c r="CW53" s="285" t="n"/>
    </row>
    <row r="54" ht="15" customFormat="1" customHeight="1" s="315">
      <c r="A54" s="57" t="n"/>
      <c r="B54" s="58" t="n"/>
      <c r="C54" s="58" t="n"/>
      <c r="D54" s="285" t="n"/>
      <c r="E54" s="453" t="n"/>
      <c r="F54" s="453" t="n"/>
      <c r="G54" s="453" t="n"/>
      <c r="H54" s="453" t="n"/>
      <c r="I54" s="453" t="n"/>
      <c r="J54" s="402" t="n"/>
      <c r="K54" s="285" t="n"/>
      <c r="L54" s="285" t="n"/>
      <c r="M54" s="285" t="n"/>
      <c r="N54" s="285" t="n"/>
      <c r="O54" s="285" t="n"/>
      <c r="P54" s="285" t="n"/>
      <c r="Q54" s="285" t="n"/>
      <c r="R54" s="285" t="n"/>
      <c r="S54" s="285" t="n"/>
      <c r="T54" s="285" t="n"/>
      <c r="U54" s="285" t="n"/>
      <c r="V54" s="285" t="n"/>
      <c r="W54" s="285" t="n"/>
      <c r="X54" s="285" t="n"/>
      <c r="Y54" s="285" t="n"/>
      <c r="Z54" s="285" t="n"/>
      <c r="AA54" s="285" t="n"/>
      <c r="AB54" s="285" t="n"/>
      <c r="AC54" s="285" t="n"/>
      <c r="AD54" s="285" t="n"/>
      <c r="AE54" s="285" t="n"/>
      <c r="AF54" s="285" t="n"/>
      <c r="AG54" s="285" t="n"/>
      <c r="AH54" s="285" t="n"/>
      <c r="AI54" s="285" t="n"/>
      <c r="AJ54" s="285" t="n"/>
      <c r="AK54" s="285" t="n"/>
      <c r="AL54" s="285" t="n"/>
      <c r="AM54" s="285" t="n"/>
      <c r="AN54" s="285" t="n"/>
      <c r="AO54" s="285" t="n"/>
      <c r="AP54" s="285" t="n"/>
      <c r="AQ54" s="285" t="n"/>
      <c r="AR54" s="285" t="n"/>
      <c r="AS54" s="285" t="n"/>
      <c r="AT54" s="285" t="n"/>
      <c r="AU54" s="285" t="n"/>
      <c r="AV54" s="285" t="n"/>
      <c r="AW54" s="285" t="n"/>
      <c r="AX54" s="285" t="n"/>
      <c r="AY54" s="285" t="n"/>
      <c r="AZ54" s="285" t="n"/>
      <c r="BA54" s="285" t="n"/>
      <c r="BB54" s="285" t="n"/>
      <c r="BC54" s="285" t="n"/>
      <c r="BD54" s="285" t="n"/>
      <c r="BE54" s="285" t="n"/>
      <c r="BF54" s="285" t="n"/>
      <c r="BG54" s="285" t="n"/>
      <c r="BH54" s="285" t="n"/>
      <c r="BI54" s="285" t="n"/>
      <c r="BJ54" s="285" t="n"/>
      <c r="BK54" s="285" t="n"/>
      <c r="BL54" s="285" t="n"/>
      <c r="BM54" s="285" t="n"/>
      <c r="BN54" s="285" t="n"/>
      <c r="BO54" s="285" t="n"/>
      <c r="BP54" s="285" t="n"/>
      <c r="BQ54" s="285" t="n"/>
      <c r="BS54" s="285" t="n"/>
      <c r="BT54" s="285" t="n"/>
      <c r="BU54" s="285" t="n"/>
      <c r="BV54" s="285" t="n"/>
      <c r="BW54" s="285" t="n"/>
      <c r="BX54" s="285" t="n"/>
      <c r="BY54" s="285" t="n"/>
      <c r="BZ54" s="285" t="n"/>
      <c r="CA54" s="285" t="n"/>
      <c r="CB54" s="285" t="n"/>
      <c r="CC54" s="285" t="n"/>
      <c r="CD54" s="285" t="n"/>
      <c r="CE54" s="285" t="n"/>
      <c r="CF54" s="285" t="n"/>
      <c r="CG54" s="285" t="n"/>
      <c r="CH54" s="285" t="n"/>
      <c r="CI54" s="285" t="n"/>
      <c r="CJ54" s="285" t="n"/>
      <c r="CK54" s="285" t="n"/>
      <c r="CL54" s="285" t="n"/>
      <c r="CM54" s="285" t="n"/>
      <c r="CN54" s="285" t="n"/>
      <c r="CO54" s="285" t="n"/>
      <c r="CP54" s="285" t="n"/>
      <c r="CQ54" s="285" t="n"/>
      <c r="CR54" s="285" t="n"/>
      <c r="CS54" s="285" t="n"/>
      <c r="CT54" s="285" t="n"/>
      <c r="CU54" s="285" t="n"/>
      <c r="CV54" s="285" t="n"/>
      <c r="CW54" s="285" t="n"/>
    </row>
    <row r="55" ht="15" customFormat="1" customHeight="1" s="315">
      <c r="A55" s="36" t="n"/>
      <c r="B55" s="451" t="n"/>
      <c r="C55" s="19" t="n"/>
      <c r="D55" s="283" t="n"/>
      <c r="E55" s="397" t="n"/>
      <c r="F55" s="397" t="n"/>
      <c r="G55" s="402" t="n"/>
      <c r="H55" s="402" t="n"/>
      <c r="I55" s="402" t="n"/>
      <c r="J55" s="451" t="n"/>
      <c r="K55" s="283" t="n"/>
      <c r="L55" s="283" t="n"/>
      <c r="M55" s="283" t="n"/>
      <c r="N55" s="283" t="n"/>
      <c r="O55" s="283" t="n"/>
      <c r="P55" s="283" t="n"/>
      <c r="Q55" s="283" t="n"/>
      <c r="R55" s="283" t="n"/>
      <c r="S55" s="283" t="n"/>
      <c r="T55" s="283" t="n"/>
      <c r="U55" s="283" t="n"/>
      <c r="V55" s="283" t="n"/>
      <c r="W55" s="283" t="n"/>
      <c r="X55" s="283" t="n"/>
      <c r="Y55" s="283" t="n"/>
      <c r="Z55" s="283" t="n"/>
      <c r="AA55" s="283" t="n"/>
      <c r="AB55" s="283" t="n"/>
      <c r="AC55" s="283" t="n"/>
      <c r="AD55" s="283" t="n"/>
      <c r="AE55" s="283" t="n"/>
      <c r="AF55" s="283" t="n"/>
      <c r="AG55" s="283" t="n"/>
      <c r="AH55" s="283" t="n"/>
      <c r="AI55" s="283" t="n"/>
      <c r="AJ55" s="283" t="n"/>
      <c r="AK55" s="283" t="n"/>
      <c r="AL55" s="283" t="n"/>
      <c r="AM55" s="283" t="n"/>
      <c r="AN55" s="283" t="n"/>
      <c r="AO55" s="283" t="n"/>
      <c r="AP55" s="283" t="n"/>
      <c r="AQ55" s="283" t="n"/>
      <c r="AR55" s="283" t="n"/>
      <c r="AS55" s="283" t="n"/>
      <c r="AT55" s="283" t="n"/>
      <c r="AU55" s="283" t="n"/>
      <c r="AV55" s="283" t="n"/>
      <c r="AW55" s="283" t="n"/>
      <c r="AX55" s="283" t="n"/>
      <c r="AY55" s="283" t="n"/>
      <c r="AZ55" s="283" t="n"/>
      <c r="BA55" s="283" t="n"/>
      <c r="BB55" s="283" t="n"/>
      <c r="BC55" s="283" t="n"/>
      <c r="BD55" s="283" t="n"/>
      <c r="BE55" s="283" t="n"/>
      <c r="BF55" s="283" t="n"/>
      <c r="BG55" s="283" t="n"/>
      <c r="BH55" s="283" t="n"/>
      <c r="BI55" s="283" t="n"/>
      <c r="BJ55" s="283" t="n"/>
      <c r="BK55" s="283" t="n"/>
      <c r="BL55" s="283" t="n"/>
      <c r="BM55" s="283" t="n"/>
      <c r="BN55" s="283" t="n"/>
      <c r="BO55" s="283" t="n"/>
      <c r="BP55" s="283" t="n"/>
      <c r="BQ55" s="283" t="n"/>
      <c r="BS55" s="283" t="n"/>
      <c r="BT55" s="283" t="n"/>
      <c r="BU55" s="283" t="n"/>
      <c r="BV55" s="283" t="n"/>
      <c r="BW55" s="283" t="n"/>
      <c r="BX55" s="283" t="n"/>
      <c r="BY55" s="283" t="n"/>
      <c r="BZ55" s="283" t="n"/>
      <c r="CA55" s="283" t="n"/>
      <c r="CB55" s="283" t="n"/>
      <c r="CC55" s="283" t="n"/>
      <c r="CD55" s="283" t="n"/>
      <c r="CE55" s="283" t="n"/>
      <c r="CF55" s="283" t="n"/>
      <c r="CG55" s="283" t="n"/>
      <c r="CH55" s="283" t="n"/>
      <c r="CI55" s="283" t="n"/>
      <c r="CJ55" s="283" t="n"/>
      <c r="CK55" s="283" t="n"/>
      <c r="CL55" s="283" t="n"/>
      <c r="CM55" s="283" t="n"/>
      <c r="CN55" s="283" t="n"/>
      <c r="CO55" s="283" t="n"/>
      <c r="CP55" s="283" t="n"/>
      <c r="CQ55" s="283" t="n"/>
      <c r="CR55" s="283" t="n"/>
      <c r="CS55" s="283" t="n"/>
      <c r="CT55" s="283" t="n"/>
      <c r="CU55" s="283" t="n"/>
      <c r="CV55" s="283" t="n"/>
      <c r="CW55" s="283" t="n"/>
    </row>
    <row r="56" ht="15" customFormat="1" customHeight="1" s="315">
      <c r="A56" s="36" t="n"/>
      <c r="B56" s="451" t="n"/>
      <c r="C56" s="19" t="n"/>
      <c r="D56" s="283" t="n"/>
      <c r="E56" s="397" t="n"/>
      <c r="F56" s="397" t="n"/>
      <c r="G56" s="402" t="n"/>
      <c r="H56" s="402" t="n"/>
      <c r="I56" s="402" t="n"/>
      <c r="J56" s="451" t="n"/>
      <c r="K56" s="283" t="n"/>
      <c r="L56" s="283" t="n"/>
      <c r="M56" s="283" t="n"/>
      <c r="N56" s="283" t="n"/>
      <c r="O56" s="283" t="n"/>
      <c r="P56" s="283" t="n"/>
      <c r="Q56" s="283" t="n"/>
      <c r="R56" s="283" t="n"/>
      <c r="S56" s="283" t="n"/>
      <c r="T56" s="283" t="n"/>
      <c r="U56" s="283" t="n"/>
      <c r="V56" s="283" t="n"/>
      <c r="W56" s="283" t="n"/>
      <c r="X56" s="283" t="n"/>
      <c r="Y56" s="283" t="n"/>
      <c r="Z56" s="283" t="n"/>
      <c r="AA56" s="283" t="n"/>
      <c r="AB56" s="283" t="n"/>
      <c r="AC56" s="283" t="n"/>
      <c r="AD56" s="283" t="n"/>
      <c r="AE56" s="283" t="n"/>
      <c r="AF56" s="283" t="n"/>
      <c r="AG56" s="283" t="n"/>
      <c r="AH56" s="283" t="n"/>
      <c r="AI56" s="283" t="n"/>
      <c r="AJ56" s="283" t="n"/>
      <c r="AK56" s="283" t="n"/>
      <c r="AL56" s="283" t="n"/>
      <c r="AM56" s="283" t="n"/>
      <c r="AN56" s="283" t="n"/>
      <c r="AO56" s="283" t="n"/>
      <c r="AP56" s="283" t="n"/>
      <c r="AQ56" s="283" t="n"/>
      <c r="AR56" s="283" t="n"/>
      <c r="AS56" s="283" t="n"/>
      <c r="AT56" s="283" t="n"/>
      <c r="AU56" s="283" t="n"/>
      <c r="AV56" s="283" t="n"/>
      <c r="AW56" s="283" t="n"/>
      <c r="AX56" s="283" t="n"/>
      <c r="AY56" s="283" t="n"/>
      <c r="AZ56" s="283" t="n"/>
      <c r="BA56" s="283" t="n"/>
      <c r="BB56" s="283" t="n"/>
      <c r="BC56" s="283" t="n"/>
      <c r="BD56" s="283" t="n"/>
      <c r="BE56" s="283" t="n"/>
      <c r="BF56" s="283" t="n"/>
      <c r="BG56" s="283" t="n"/>
      <c r="BH56" s="283" t="n"/>
      <c r="BI56" s="283" t="n"/>
      <c r="BJ56" s="283" t="n"/>
      <c r="BK56" s="283" t="n"/>
      <c r="BL56" s="283" t="n"/>
      <c r="BM56" s="283" t="n"/>
      <c r="BN56" s="283" t="n"/>
      <c r="BO56" s="283" t="n"/>
      <c r="BP56" s="283" t="n"/>
      <c r="BQ56" s="283" t="n"/>
      <c r="BS56" s="283" t="n"/>
      <c r="BT56" s="283" t="n"/>
      <c r="BU56" s="283" t="n"/>
      <c r="BV56" s="283" t="n"/>
      <c r="BW56" s="283" t="n"/>
      <c r="BX56" s="283" t="n"/>
      <c r="BY56" s="283" t="n"/>
      <c r="BZ56" s="283" t="n"/>
      <c r="CA56" s="283" t="n"/>
      <c r="CB56" s="283" t="n"/>
      <c r="CC56" s="283" t="n"/>
      <c r="CD56" s="283" t="n"/>
      <c r="CE56" s="283" t="n"/>
      <c r="CF56" s="283" t="n"/>
      <c r="CG56" s="283" t="n"/>
      <c r="CH56" s="283" t="n"/>
      <c r="CI56" s="283" t="n"/>
      <c r="CJ56" s="283" t="n"/>
      <c r="CK56" s="283" t="n"/>
      <c r="CL56" s="283" t="n"/>
      <c r="CM56" s="283" t="n"/>
      <c r="CN56" s="283" t="n"/>
      <c r="CO56" s="283" t="n"/>
      <c r="CP56" s="283" t="n"/>
      <c r="CQ56" s="283" t="n"/>
      <c r="CR56" s="283" t="n"/>
      <c r="CS56" s="283" t="n"/>
      <c r="CT56" s="283" t="n"/>
      <c r="CU56" s="283" t="n"/>
      <c r="CV56" s="283" t="n"/>
      <c r="CW56" s="283" t="n"/>
    </row>
    <row r="57" ht="15" customFormat="1" customHeight="1" s="315">
      <c r="B57" s="451" t="n"/>
      <c r="C57" s="19" t="n"/>
      <c r="D57" s="283" t="n"/>
      <c r="E57" s="397" t="n"/>
      <c r="F57" s="397" t="n"/>
      <c r="G57" s="402" t="n"/>
      <c r="H57" s="402" t="n"/>
      <c r="I57" s="402" t="n"/>
      <c r="J57" s="451" t="n"/>
      <c r="K57" s="283" t="n"/>
      <c r="L57" s="283" t="n"/>
      <c r="M57" s="283" t="n"/>
      <c r="N57" s="283" t="n"/>
      <c r="O57" s="283" t="n"/>
      <c r="P57" s="283" t="n"/>
      <c r="Q57" s="283" t="n"/>
      <c r="R57" s="283" t="n"/>
      <c r="S57" s="283" t="n"/>
      <c r="T57" s="283" t="n"/>
      <c r="U57" s="283" t="n"/>
      <c r="V57" s="283" t="n"/>
      <c r="W57" s="283" t="n"/>
      <c r="X57" s="283" t="n"/>
      <c r="Y57" s="283" t="n"/>
      <c r="Z57" s="283" t="n"/>
      <c r="AA57" s="283" t="n"/>
      <c r="AB57" s="283" t="n"/>
      <c r="AC57" s="283" t="n"/>
      <c r="AD57" s="283" t="n"/>
      <c r="AE57" s="283" t="n"/>
      <c r="AF57" s="283" t="n"/>
      <c r="AG57" s="283" t="n"/>
      <c r="AH57" s="283" t="n"/>
      <c r="AI57" s="283" t="n"/>
      <c r="AJ57" s="283" t="n"/>
      <c r="AK57" s="283" t="n"/>
      <c r="AL57" s="283" t="n"/>
      <c r="AM57" s="283" t="n"/>
      <c r="AN57" s="283" t="n"/>
      <c r="AO57" s="283" t="n"/>
      <c r="AP57" s="283" t="n"/>
      <c r="AQ57" s="283" t="n"/>
      <c r="AR57" s="283" t="n"/>
      <c r="AS57" s="283" t="n"/>
      <c r="AT57" s="283" t="n"/>
      <c r="AU57" s="283" t="n"/>
      <c r="AV57" s="283" t="n"/>
      <c r="AW57" s="283" t="n"/>
      <c r="AX57" s="283" t="n"/>
      <c r="AY57" s="283" t="n"/>
      <c r="AZ57" s="283" t="n"/>
      <c r="BA57" s="283" t="n"/>
      <c r="BB57" s="283" t="n"/>
      <c r="BC57" s="283" t="n"/>
      <c r="BD57" s="283" t="n"/>
      <c r="BE57" s="283" t="n"/>
      <c r="BF57" s="283" t="n"/>
      <c r="BG57" s="283" t="n"/>
      <c r="BH57" s="283" t="n"/>
      <c r="BI57" s="283" t="n"/>
      <c r="BJ57" s="283" t="n"/>
      <c r="BK57" s="283" t="n"/>
      <c r="BL57" s="283" t="n"/>
      <c r="BM57" s="283" t="n"/>
      <c r="BN57" s="283" t="n"/>
      <c r="BO57" s="283" t="n"/>
      <c r="BP57" s="283" t="n"/>
      <c r="BQ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283" t="n"/>
      <c r="CK57" s="283" t="n"/>
      <c r="CL57" s="283" t="n"/>
      <c r="CM57" s="283" t="n"/>
      <c r="CN57" s="283" t="n"/>
      <c r="CO57" s="283" t="n"/>
      <c r="CP57" s="283" t="n"/>
      <c r="CQ57" s="283" t="n"/>
      <c r="CR57" s="283" t="n"/>
      <c r="CS57" s="283" t="n"/>
      <c r="CT57" s="283" t="n"/>
      <c r="CU57" s="283" t="n"/>
      <c r="CV57" s="283" t="n"/>
      <c r="CW57" s="283" t="n"/>
    </row>
    <row r="58" ht="15" customFormat="1" customHeight="1" s="315">
      <c r="B58" s="451" t="n"/>
      <c r="C58" s="37" t="n"/>
      <c r="D58" s="283" t="n"/>
      <c r="E58" s="402" t="n"/>
      <c r="F58" s="402" t="n"/>
      <c r="G58" s="402" t="n"/>
      <c r="H58" s="402" t="n"/>
      <c r="I58" s="402" t="n"/>
      <c r="J58" s="451" t="n"/>
      <c r="K58" s="283" t="n"/>
      <c r="L58" s="283" t="n"/>
      <c r="M58" s="283" t="n"/>
      <c r="N58" s="283" t="n"/>
      <c r="O58" s="283" t="n"/>
      <c r="P58" s="283" t="n"/>
      <c r="Q58" s="283" t="n"/>
      <c r="R58" s="283" t="n"/>
      <c r="S58" s="283" t="n"/>
      <c r="T58" s="283" t="n"/>
      <c r="U58" s="283" t="n"/>
      <c r="V58" s="283" t="n"/>
      <c r="W58" s="283" t="n"/>
      <c r="X58" s="283" t="n"/>
      <c r="Y58" s="283" t="n"/>
      <c r="Z58" s="283" t="n"/>
      <c r="AA58" s="283" t="n"/>
      <c r="AB58" s="283" t="n"/>
      <c r="AC58" s="283" t="n"/>
      <c r="AD58" s="283" t="n"/>
      <c r="AE58" s="283" t="n"/>
      <c r="AF58" s="283" t="n"/>
      <c r="AG58" s="283" t="n"/>
      <c r="AH58" s="283" t="n"/>
      <c r="AI58" s="283" t="n"/>
      <c r="AJ58" s="283" t="n"/>
      <c r="AK58" s="283" t="n"/>
      <c r="AL58" s="283" t="n"/>
      <c r="AM58" s="283" t="n"/>
      <c r="AN58" s="283" t="n"/>
      <c r="AO58" s="283" t="n"/>
      <c r="AP58" s="283" t="n"/>
      <c r="AQ58" s="283" t="n"/>
      <c r="AR58" s="283" t="n"/>
      <c r="AS58" s="283" t="n"/>
      <c r="AT58" s="283" t="n"/>
      <c r="AU58" s="283" t="n"/>
      <c r="AV58" s="283" t="n"/>
      <c r="AW58" s="283" t="n"/>
      <c r="AX58" s="283" t="n"/>
      <c r="AY58" s="283" t="n"/>
      <c r="AZ58" s="283" t="n"/>
      <c r="BA58" s="283" t="n"/>
      <c r="BB58" s="283" t="n"/>
      <c r="BC58" s="283" t="n"/>
      <c r="BD58" s="283" t="n"/>
      <c r="BE58" s="283" t="n"/>
      <c r="BF58" s="283" t="n"/>
      <c r="BG58" s="283" t="n"/>
      <c r="BH58" s="283" t="n"/>
      <c r="BI58" s="283" t="n"/>
      <c r="BJ58" s="283" t="n"/>
      <c r="BK58" s="283" t="n"/>
      <c r="BL58" s="283" t="n"/>
      <c r="BM58" s="283" t="n"/>
      <c r="BN58" s="283" t="n"/>
      <c r="BO58" s="283" t="n"/>
      <c r="BP58" s="283" t="n"/>
      <c r="BQ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283" t="n"/>
      <c r="CK58" s="283" t="n"/>
      <c r="CL58" s="283" t="n"/>
      <c r="CM58" s="283" t="n"/>
      <c r="CN58" s="283" t="n"/>
      <c r="CO58" s="283" t="n"/>
      <c r="CP58" s="283" t="n"/>
      <c r="CQ58" s="283" t="n"/>
      <c r="CR58" s="283" t="n"/>
      <c r="CS58" s="283" t="n"/>
      <c r="CT58" s="283" t="n"/>
      <c r="CU58" s="283" t="n"/>
      <c r="CV58" s="283" t="n"/>
      <c r="CW58" s="283" t="n"/>
    </row>
    <row r="59" ht="10.15" customFormat="1" customHeight="1" s="315">
      <c r="B59" s="451" t="n"/>
      <c r="C59" s="19" t="n"/>
      <c r="D59" s="283" t="n"/>
      <c r="E59" s="446" t="n"/>
      <c r="F59" s="446" t="n"/>
      <c r="G59" s="23" t="n"/>
      <c r="H59" s="23" t="n"/>
      <c r="I59" s="23" t="n"/>
      <c r="J59" s="402" t="n"/>
      <c r="K59" s="283" t="n"/>
      <c r="L59" s="283" t="n"/>
      <c r="M59" s="283" t="n"/>
      <c r="N59" s="283" t="n"/>
      <c r="O59" s="283" t="n"/>
      <c r="P59" s="283" t="n"/>
      <c r="Q59" s="283" t="n"/>
      <c r="R59" s="283" t="n"/>
      <c r="S59" s="283" t="n"/>
      <c r="T59" s="283" t="n"/>
      <c r="U59" s="283" t="n"/>
      <c r="V59" s="283" t="n"/>
      <c r="W59" s="283" t="n"/>
      <c r="X59" s="283" t="n"/>
      <c r="Y59" s="283" t="n"/>
      <c r="Z59" s="283" t="n"/>
      <c r="AA59" s="283" t="n"/>
      <c r="AB59" s="283" t="n"/>
      <c r="AC59" s="283" t="n"/>
      <c r="AD59" s="283" t="n"/>
      <c r="AE59" s="283" t="n"/>
      <c r="AF59" s="283" t="n"/>
      <c r="AG59" s="283" t="n"/>
      <c r="AH59" s="283" t="n"/>
      <c r="AI59" s="283" t="n"/>
      <c r="AJ59" s="283" t="n"/>
      <c r="AK59" s="283" t="n"/>
      <c r="AL59" s="283" t="n"/>
      <c r="AM59" s="283" t="n"/>
      <c r="AN59" s="283" t="n"/>
      <c r="AO59" s="283" t="n"/>
      <c r="AP59" s="283" t="n"/>
      <c r="AQ59" s="283" t="n"/>
      <c r="AR59" s="283" t="n"/>
      <c r="AS59" s="283" t="n"/>
      <c r="AT59" s="283" t="n"/>
      <c r="AU59" s="283" t="n"/>
      <c r="AV59" s="283" t="n"/>
      <c r="AW59" s="283" t="n"/>
      <c r="AX59" s="283" t="n"/>
      <c r="AY59" s="283" t="n"/>
      <c r="AZ59" s="283" t="n"/>
      <c r="BA59" s="283" t="n"/>
      <c r="BB59" s="283" t="n"/>
      <c r="BC59" s="283" t="n"/>
      <c r="BD59" s="283" t="n"/>
      <c r="BE59" s="283" t="n"/>
      <c r="BF59" s="283" t="n"/>
      <c r="BG59" s="283" t="n"/>
      <c r="BH59" s="283" t="n"/>
      <c r="BI59" s="283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283" t="n"/>
      <c r="CK59" s="283" t="n"/>
      <c r="CL59" s="283" t="n"/>
      <c r="CM59" s="283" t="n"/>
      <c r="CN59" s="283" t="n"/>
      <c r="CO59" s="283" t="n"/>
      <c r="CP59" s="283" t="n"/>
      <c r="CQ59" s="283" t="n"/>
      <c r="CR59" s="283" t="n"/>
      <c r="CS59" s="283" t="n"/>
      <c r="CT59" s="283" t="n"/>
      <c r="CU59" s="283" t="n"/>
      <c r="CV59" s="283" t="n"/>
      <c r="CW59" s="283" t="n"/>
    </row>
    <row r="60">
      <c r="G60" s="479" t="n"/>
      <c r="H60" s="479" t="n"/>
      <c r="I60" s="479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&amp;C&amp;"Garamond,Bold"KNAPP MEDICAL CENTER &amp; KNAPP MEDICAL GROUP 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2" min="0" max="6" man="1"/>
  </rowBreaks>
</worksheet>
</file>

<file path=xl/worksheets/sheet12.xml><?xml version="1.0" encoding="utf-8"?>
<worksheet xmlns="http://schemas.openxmlformats.org/spreadsheetml/2006/main">
  <sheetPr codeName="Sheet11">
    <tabColor rgb="FF00B050"/>
    <outlinePr summaryBelow="1" summaryRight="1"/>
    <pageSetUpPr/>
  </sheetPr>
  <dimension ref="A1:BF69"/>
  <sheetViews>
    <sheetView view="pageBreakPreview" zoomScale="85" zoomScaleNormal="100" zoomScaleSheetLayoutView="85" workbookViewId="0">
      <selection activeCell="A1" sqref="A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46"/>
    <col width="7.25" customWidth="1" style="294" min="47" max="57"/>
    <col width="7.25" customWidth="1" style="294" min="58" max="58"/>
    <col width="9" customWidth="1" style="291" min="59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</row>
    <row r="2" ht="13.15" customFormat="1" customHeight="1" s="82">
      <c r="A2" s="76" t="inlineStr">
        <is>
          <t>Glendora Community Hospital - Client ID H3105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563.92</v>
      </c>
      <c r="F3" s="395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+[2]Glendora!E3</f>
        <v/>
      </c>
      <c r="J3" s="397">
        <f>+[2]Glendora!G3</f>
        <v/>
      </c>
      <c r="K3" s="244" t="n">
        <v>84</v>
      </c>
      <c r="L3" s="244" t="n">
        <v>83</v>
      </c>
      <c r="M3" s="244" t="n">
        <v>87</v>
      </c>
      <c r="N3" s="244" t="n">
        <v>87</v>
      </c>
      <c r="O3" s="244" t="n">
        <v>85</v>
      </c>
      <c r="P3" s="244" t="n">
        <v>79</v>
      </c>
      <c r="Q3" s="244" t="n">
        <v>78</v>
      </c>
      <c r="R3" s="244" t="n">
        <v>77</v>
      </c>
      <c r="S3" s="244" t="n">
        <v>82</v>
      </c>
      <c r="T3" s="244" t="n">
        <v>83</v>
      </c>
      <c r="U3" s="244" t="n">
        <v>81</v>
      </c>
      <c r="V3" s="244" t="n">
        <v>78</v>
      </c>
      <c r="W3" s="244">
        <f>82+1</f>
        <v/>
      </c>
      <c r="X3" s="244" t="n">
        <v>83</v>
      </c>
      <c r="Y3" s="244" t="n">
        <v>84</v>
      </c>
      <c r="Z3" s="244" t="n">
        <v>83</v>
      </c>
      <c r="AA3" s="244" t="n">
        <v>83</v>
      </c>
      <c r="AB3" s="244" t="n">
        <v>82</v>
      </c>
      <c r="AC3" s="244" t="n">
        <v>81</v>
      </c>
      <c r="AD3" s="244" t="n">
        <v>79</v>
      </c>
      <c r="AE3" s="244" t="n">
        <v>58</v>
      </c>
      <c r="AF3" s="244" t="n">
        <v>59</v>
      </c>
      <c r="AG3" s="244" t="n">
        <v>30</v>
      </c>
      <c r="AH3" s="244" t="n">
        <v>30</v>
      </c>
      <c r="AI3" s="244" t="n">
        <v>30</v>
      </c>
      <c r="AJ3" s="244" t="n">
        <v>29</v>
      </c>
      <c r="AK3" s="244" t="n">
        <v>27</v>
      </c>
      <c r="AL3" s="244" t="n">
        <v>26</v>
      </c>
      <c r="AM3" s="244" t="n">
        <v>26</v>
      </c>
      <c r="AN3" s="244" t="n">
        <v>27</v>
      </c>
      <c r="AO3" s="244" t="n">
        <v>26</v>
      </c>
      <c r="AP3" s="244" t="n">
        <v>25</v>
      </c>
      <c r="AQ3" s="244" t="n">
        <v>24</v>
      </c>
      <c r="AR3" s="244" t="n">
        <v>23</v>
      </c>
      <c r="AS3" s="244" t="n">
        <v>23</v>
      </c>
      <c r="AT3" s="244" t="n">
        <v>24</v>
      </c>
      <c r="AU3" s="244" t="n">
        <v>26</v>
      </c>
      <c r="AV3" s="244" t="n">
        <v>24</v>
      </c>
      <c r="AW3" s="244" t="n">
        <v>24</v>
      </c>
      <c r="AX3" s="244" t="n">
        <v>23</v>
      </c>
      <c r="AY3" s="244" t="n">
        <v>24</v>
      </c>
      <c r="AZ3" s="244" t="n">
        <v>23</v>
      </c>
      <c r="BA3" s="244" t="n">
        <v>0</v>
      </c>
      <c r="BB3" s="244" t="n">
        <v>0</v>
      </c>
      <c r="BC3" s="244" t="n">
        <v>0</v>
      </c>
      <c r="BD3" s="244" t="n">
        <v>0</v>
      </c>
      <c r="BE3" s="244" t="n">
        <v>0</v>
      </c>
      <c r="BF3" s="244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1184.28</v>
      </c>
      <c r="F4" s="395">
        <f>+E4-G4</f>
        <v/>
      </c>
      <c r="G4" s="396" t="n">
        <v>118.97</v>
      </c>
      <c r="H4" s="397">
        <f>+"Total:"&amp;TEXT(E4/I4-1,"0.00%")&amp;"/ EE:"&amp;TEXT(G4/J4-1,"0.00%")</f>
        <v/>
      </c>
      <c r="I4" s="397">
        <f>+[2]Glendora!E4</f>
        <v/>
      </c>
      <c r="J4" s="397">
        <f>+[2]Glendora!G4</f>
        <v/>
      </c>
      <c r="K4" s="244" t="n">
        <v>7</v>
      </c>
      <c r="L4" s="244" t="n">
        <v>8</v>
      </c>
      <c r="M4" s="244" t="n">
        <v>8</v>
      </c>
      <c r="N4" s="244" t="n">
        <v>9</v>
      </c>
      <c r="O4" s="244" t="n">
        <v>8</v>
      </c>
      <c r="P4" s="244" t="n">
        <v>7</v>
      </c>
      <c r="Q4" s="244" t="n">
        <v>7</v>
      </c>
      <c r="R4" s="244" t="n">
        <v>6</v>
      </c>
      <c r="S4" s="244" t="n">
        <v>6</v>
      </c>
      <c r="T4" s="244" t="n">
        <v>6</v>
      </c>
      <c r="U4" s="244" t="n">
        <v>7</v>
      </c>
      <c r="V4" s="244" t="n">
        <v>7</v>
      </c>
      <c r="W4" s="244" t="n">
        <v>9</v>
      </c>
      <c r="X4" s="244" t="n">
        <v>9</v>
      </c>
      <c r="Y4" s="244" t="n">
        <v>9</v>
      </c>
      <c r="Z4" s="244" t="n">
        <v>8</v>
      </c>
      <c r="AA4" s="244" t="n">
        <v>7</v>
      </c>
      <c r="AB4" s="244" t="n">
        <v>5</v>
      </c>
      <c r="AC4" s="244" t="n">
        <v>5</v>
      </c>
      <c r="AD4" s="244" t="n">
        <v>5</v>
      </c>
      <c r="AE4" s="244" t="n">
        <v>3</v>
      </c>
      <c r="AF4" s="244" t="n">
        <v>3</v>
      </c>
      <c r="AG4" s="244" t="n">
        <v>0</v>
      </c>
      <c r="AH4" s="244" t="n">
        <v>1</v>
      </c>
      <c r="AI4" s="244" t="n">
        <v>1</v>
      </c>
      <c r="AJ4" s="244" t="n">
        <v>1</v>
      </c>
      <c r="AK4" s="244" t="n">
        <v>1</v>
      </c>
      <c r="AL4" s="244" t="n">
        <v>1</v>
      </c>
      <c r="AM4" s="244" t="n">
        <v>1</v>
      </c>
      <c r="AN4" s="244" t="n">
        <v>1</v>
      </c>
      <c r="AO4" s="244" t="n">
        <v>2</v>
      </c>
      <c r="AP4" s="244" t="n">
        <v>2</v>
      </c>
      <c r="AQ4" s="244" t="n">
        <v>2</v>
      </c>
      <c r="AR4" s="244" t="n">
        <v>2</v>
      </c>
      <c r="AS4" s="244" t="n">
        <v>2</v>
      </c>
      <c r="AT4" s="244" t="n">
        <v>3</v>
      </c>
      <c r="AU4" s="244" t="n">
        <v>3</v>
      </c>
      <c r="AV4" s="244" t="n">
        <v>3</v>
      </c>
      <c r="AW4" s="244" t="n">
        <v>3</v>
      </c>
      <c r="AX4" s="244" t="n">
        <v>3</v>
      </c>
      <c r="AY4" s="244" t="n">
        <v>3</v>
      </c>
      <c r="AZ4" s="244" t="n">
        <v>2</v>
      </c>
      <c r="BA4" s="244" t="n">
        <v>0</v>
      </c>
      <c r="BB4" s="244" t="n">
        <v>0</v>
      </c>
      <c r="BC4" s="244" t="n">
        <v>0</v>
      </c>
      <c r="BD4" s="244" t="n">
        <v>0</v>
      </c>
      <c r="BE4" s="244" t="n">
        <v>0</v>
      </c>
      <c r="BF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1065.84</v>
      </c>
      <c r="F5" s="395">
        <f>+E5-G5</f>
        <v/>
      </c>
      <c r="G5" s="396" t="n">
        <v>97.34</v>
      </c>
      <c r="H5" s="397">
        <f>+"Total:"&amp;TEXT(E5/I5-1,"0.00%")&amp;"/ EE:"&amp;TEXT(G5/J5-1,"0.00%")</f>
        <v/>
      </c>
      <c r="I5" s="397">
        <f>+[2]Glendora!E5</f>
        <v/>
      </c>
      <c r="J5" s="397">
        <f>+[2]Glendora!G5</f>
        <v/>
      </c>
      <c r="K5" s="244" t="n">
        <v>21</v>
      </c>
      <c r="L5" s="244" t="n">
        <v>21</v>
      </c>
      <c r="M5" s="244" t="n">
        <v>22</v>
      </c>
      <c r="N5" s="244" t="n">
        <v>22</v>
      </c>
      <c r="O5" s="244" t="n">
        <v>22</v>
      </c>
      <c r="P5" s="244" t="n">
        <v>21</v>
      </c>
      <c r="Q5" s="244" t="n">
        <v>21</v>
      </c>
      <c r="R5" s="244" t="n">
        <v>21</v>
      </c>
      <c r="S5" s="244" t="n">
        <v>23</v>
      </c>
      <c r="T5" s="244" t="n">
        <v>24</v>
      </c>
      <c r="U5" s="244" t="n">
        <v>23</v>
      </c>
      <c r="V5" s="244" t="n">
        <v>23</v>
      </c>
      <c r="W5" s="244" t="n">
        <v>21</v>
      </c>
      <c r="X5" s="244" t="n">
        <v>22</v>
      </c>
      <c r="Y5" s="244" t="n">
        <v>22</v>
      </c>
      <c r="Z5" s="244" t="n">
        <v>22</v>
      </c>
      <c r="AA5" s="244" t="n">
        <v>22</v>
      </c>
      <c r="AB5" s="244" t="n">
        <v>22</v>
      </c>
      <c r="AC5" s="244" t="n">
        <v>21</v>
      </c>
      <c r="AD5" s="244" t="n">
        <v>22</v>
      </c>
      <c r="AE5" s="244" t="n">
        <v>20</v>
      </c>
      <c r="AF5" s="244" t="n">
        <v>19</v>
      </c>
      <c r="AG5" s="244" t="n">
        <v>13</v>
      </c>
      <c r="AH5" s="244" t="n">
        <v>13</v>
      </c>
      <c r="AI5" s="244" t="n">
        <v>12</v>
      </c>
      <c r="AJ5" s="244" t="n">
        <v>11</v>
      </c>
      <c r="AK5" s="244" t="n">
        <v>11</v>
      </c>
      <c r="AL5" s="244" t="n">
        <v>10</v>
      </c>
      <c r="AM5" s="244" t="n">
        <v>10</v>
      </c>
      <c r="AN5" s="244" t="n">
        <v>11</v>
      </c>
      <c r="AO5" s="244" t="n">
        <v>11</v>
      </c>
      <c r="AP5" s="244" t="n">
        <v>11</v>
      </c>
      <c r="AQ5" s="244" t="n">
        <v>11</v>
      </c>
      <c r="AR5" s="244" t="n">
        <v>11</v>
      </c>
      <c r="AS5" s="244" t="n">
        <v>10</v>
      </c>
      <c r="AT5" s="244" t="n">
        <v>10</v>
      </c>
      <c r="AU5" s="244" t="n">
        <v>10</v>
      </c>
      <c r="AV5" s="244" t="n">
        <v>12</v>
      </c>
      <c r="AW5" s="244" t="n">
        <v>12</v>
      </c>
      <c r="AX5" s="244" t="n">
        <v>12</v>
      </c>
      <c r="AY5" s="244" t="n">
        <v>12</v>
      </c>
      <c r="AZ5" s="244" t="n">
        <v>12</v>
      </c>
      <c r="BA5" s="244" t="n">
        <v>0</v>
      </c>
      <c r="BB5" s="244" t="n">
        <v>0</v>
      </c>
      <c r="BC5" s="244" t="n">
        <v>0</v>
      </c>
      <c r="BD5" s="244" t="n">
        <v>0</v>
      </c>
      <c r="BE5" s="244" t="n">
        <v>0</v>
      </c>
      <c r="BF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1776.42</v>
      </c>
      <c r="F6" s="399">
        <f>+E6-G6</f>
        <v/>
      </c>
      <c r="G6" s="400" t="n">
        <v>243.35</v>
      </c>
      <c r="H6" s="408">
        <f>+"Total:"&amp;TEXT(E6/I6-1,"0.00%")&amp;"/ EE:"&amp;TEXT(G6/J6-1,"0.00%")</f>
        <v/>
      </c>
      <c r="I6" s="397">
        <f>+[2]Glendora!E6</f>
        <v/>
      </c>
      <c r="J6" s="397">
        <f>+[2]Glendora!G6</f>
        <v/>
      </c>
      <c r="K6" s="245" t="n">
        <v>17</v>
      </c>
      <c r="L6" s="245" t="n">
        <v>18</v>
      </c>
      <c r="M6" s="245" t="n">
        <v>18</v>
      </c>
      <c r="N6" s="245" t="n">
        <v>17</v>
      </c>
      <c r="O6" s="245" t="n">
        <v>18</v>
      </c>
      <c r="P6" s="245" t="n">
        <v>18</v>
      </c>
      <c r="Q6" s="245" t="n">
        <v>19</v>
      </c>
      <c r="R6" s="245" t="n">
        <v>19</v>
      </c>
      <c r="S6" s="245" t="n">
        <v>17</v>
      </c>
      <c r="T6" s="245" t="n">
        <v>17</v>
      </c>
      <c r="U6" s="245" t="n">
        <v>18</v>
      </c>
      <c r="V6" s="245" t="n">
        <v>18</v>
      </c>
      <c r="W6" s="245" t="n">
        <v>20</v>
      </c>
      <c r="X6" s="245" t="n">
        <v>21</v>
      </c>
      <c r="Y6" s="245" t="n">
        <v>21</v>
      </c>
      <c r="Z6" s="245" t="n">
        <v>20</v>
      </c>
      <c r="AA6" s="245" t="n">
        <v>18</v>
      </c>
      <c r="AB6" s="245" t="n">
        <v>21</v>
      </c>
      <c r="AC6" s="245" t="n">
        <v>20</v>
      </c>
      <c r="AD6" s="245" t="n">
        <v>19</v>
      </c>
      <c r="AE6" s="245" t="n">
        <v>13</v>
      </c>
      <c r="AF6" s="245" t="n">
        <v>13</v>
      </c>
      <c r="AG6" s="245" t="n">
        <v>5</v>
      </c>
      <c r="AH6" s="245" t="n">
        <v>5</v>
      </c>
      <c r="AI6" s="245" t="n">
        <v>5</v>
      </c>
      <c r="AJ6" s="245" t="n">
        <v>5</v>
      </c>
      <c r="AK6" s="245" t="n">
        <v>5</v>
      </c>
      <c r="AL6" s="245" t="n">
        <v>6</v>
      </c>
      <c r="AM6" s="245" t="n">
        <v>6</v>
      </c>
      <c r="AN6" s="245" t="n">
        <v>6</v>
      </c>
      <c r="AO6" s="245" t="n">
        <v>6</v>
      </c>
      <c r="AP6" s="245" t="n">
        <v>6</v>
      </c>
      <c r="AQ6" s="245" t="n">
        <v>6</v>
      </c>
      <c r="AR6" s="245" t="n">
        <v>6</v>
      </c>
      <c r="AS6" s="245" t="n">
        <v>6</v>
      </c>
      <c r="AT6" s="245" t="n">
        <v>6</v>
      </c>
      <c r="AU6" s="245" t="n">
        <v>5</v>
      </c>
      <c r="AV6" s="245" t="n">
        <v>5</v>
      </c>
      <c r="AW6" s="245" t="n">
        <v>5</v>
      </c>
      <c r="AX6" s="245" t="n">
        <v>5</v>
      </c>
      <c r="AY6" s="245" t="n">
        <v>5</v>
      </c>
      <c r="AZ6" s="245" t="n">
        <v>5</v>
      </c>
      <c r="BA6" s="245" t="n">
        <v>0</v>
      </c>
      <c r="BB6" s="245" t="n">
        <v>0</v>
      </c>
      <c r="BC6" s="245" t="n">
        <v>0</v>
      </c>
      <c r="BD6" s="245" t="n">
        <v>0</v>
      </c>
      <c r="BE6" s="245" t="n">
        <v>0</v>
      </c>
      <c r="BF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435.99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+[2]Glendora!E9</f>
        <v/>
      </c>
      <c r="J9" s="397">
        <f>+[2]Glendora!G9</f>
        <v/>
      </c>
      <c r="K9" s="244" t="n">
        <v>11</v>
      </c>
      <c r="L9" s="244" t="n">
        <v>11</v>
      </c>
      <c r="M9" s="244" t="n">
        <v>10</v>
      </c>
      <c r="N9" s="244" t="n">
        <v>11</v>
      </c>
      <c r="O9" s="244" t="n">
        <v>11</v>
      </c>
      <c r="P9" s="244" t="n">
        <v>11</v>
      </c>
      <c r="Q9" s="244" t="n">
        <v>11</v>
      </c>
      <c r="R9" s="244" t="n">
        <v>11</v>
      </c>
      <c r="S9" s="244" t="n">
        <v>9</v>
      </c>
      <c r="T9" s="244" t="n">
        <v>9</v>
      </c>
      <c r="U9" s="244" t="n">
        <v>9</v>
      </c>
      <c r="V9" s="244" t="n">
        <v>9</v>
      </c>
      <c r="W9" s="244" t="n">
        <v>9</v>
      </c>
      <c r="X9" s="244" t="n">
        <v>11</v>
      </c>
      <c r="Y9" s="244" t="n">
        <v>11</v>
      </c>
      <c r="Z9" s="244" t="n">
        <v>9</v>
      </c>
      <c r="AA9" s="244" t="n">
        <v>9</v>
      </c>
      <c r="AB9" s="244" t="n">
        <v>8</v>
      </c>
      <c r="AC9" s="244" t="n">
        <v>7</v>
      </c>
      <c r="AD9" s="244" t="n">
        <v>7</v>
      </c>
      <c r="AE9" s="244" t="n">
        <v>5</v>
      </c>
      <c r="AF9" s="244" t="n">
        <v>5</v>
      </c>
      <c r="AG9" s="244" t="n">
        <v>1</v>
      </c>
      <c r="AH9" s="244" t="n">
        <v>1</v>
      </c>
      <c r="AI9" s="244" t="n">
        <v>1</v>
      </c>
      <c r="AJ9" s="244" t="n">
        <v>1</v>
      </c>
      <c r="AK9" s="244" t="n">
        <v>1</v>
      </c>
      <c r="AL9" s="244" t="n">
        <v>1</v>
      </c>
      <c r="AM9" s="244" t="n">
        <v>1</v>
      </c>
      <c r="AN9" s="244" t="n">
        <v>1</v>
      </c>
      <c r="AO9" s="244" t="n">
        <v>1</v>
      </c>
      <c r="AP9" s="244" t="n">
        <v>1</v>
      </c>
      <c r="AQ9" s="244" t="n">
        <v>1</v>
      </c>
      <c r="AR9" s="244" t="n">
        <v>1</v>
      </c>
      <c r="AS9" s="244" t="n">
        <v>1</v>
      </c>
      <c r="AT9" s="244" t="n">
        <v>1</v>
      </c>
      <c r="AU9" s="244" t="n">
        <v>1</v>
      </c>
      <c r="AV9" s="244" t="n">
        <v>1</v>
      </c>
      <c r="AW9" s="244" t="n">
        <v>1</v>
      </c>
      <c r="AX9" s="244" t="n">
        <v>1</v>
      </c>
      <c r="AY9" s="244" t="n">
        <v>1</v>
      </c>
      <c r="AZ9" s="244" t="n">
        <v>1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872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+[2]Glendora!E10</f>
        <v/>
      </c>
      <c r="J10" s="397">
        <f>+[2]Glendora!G10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784.79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+[2]Glendora!E11</f>
        <v/>
      </c>
      <c r="J11" s="397">
        <f>+[2]Glendora!G11</f>
        <v/>
      </c>
      <c r="K11" s="244" t="n">
        <v>1</v>
      </c>
      <c r="L11" s="244" t="n">
        <v>1</v>
      </c>
      <c r="M11" s="244" t="n">
        <v>1</v>
      </c>
      <c r="N11" s="244" t="n">
        <v>1</v>
      </c>
      <c r="O11" s="244" t="n">
        <v>1</v>
      </c>
      <c r="P11" s="244" t="n">
        <v>1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0</v>
      </c>
      <c r="X11" s="244" t="n">
        <v>0</v>
      </c>
      <c r="Y11" s="244" t="n">
        <v>0</v>
      </c>
      <c r="Z11" s="244" t="n">
        <v>1</v>
      </c>
      <c r="AA11" s="244" t="n">
        <v>1</v>
      </c>
      <c r="AB11" s="244" t="n">
        <v>1</v>
      </c>
      <c r="AC11" s="244" t="n">
        <v>1</v>
      </c>
      <c r="AD11" s="244" t="n">
        <v>1</v>
      </c>
      <c r="AE11" s="244" t="n">
        <v>2</v>
      </c>
      <c r="AF11" s="244" t="n">
        <v>2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400" t="n">
        <v>1308</v>
      </c>
      <c r="F12" s="400">
        <f>+E12-G12</f>
        <v/>
      </c>
      <c r="G12" s="400" t="n">
        <v>396.28</v>
      </c>
      <c r="H12" s="408">
        <f>+"Total:"&amp;TEXT(E12/I12-1,"0.00%")&amp;"/ EE:"&amp;TEXT(G12/J12-1,"0.00%")</f>
        <v/>
      </c>
      <c r="I12" s="397">
        <f>+[2]Glendora!E12</f>
        <v/>
      </c>
      <c r="J12" s="397">
        <f>+[2]Glendora!G12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&amp;C&amp;"Garamond,Bold"GLENDORA COMMUNITY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3.xml><?xml version="1.0" encoding="utf-8"?>
<worksheet xmlns="http://schemas.openxmlformats.org/spreadsheetml/2006/main">
  <sheetPr codeName="Sheet12">
    <tabColor rgb="FFFF0000"/>
    <outlinePr summaryBelow="1" summaryRight="1"/>
    <pageSetUpPr/>
  </sheetPr>
  <dimension ref="A1:BR43"/>
  <sheetViews>
    <sheetView view="pageBreakPreview" topLeftCell="D1" zoomScaleNormal="90" zoomScaleSheetLayoutView="100" workbookViewId="0">
      <selection activeCell="G31" sqref="G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75" customWidth="1" style="292" min="8" max="8"/>
    <col hidden="1" width="8.25" customWidth="1" style="292" min="9" max="9"/>
    <col hidden="1" width="7.125" customWidth="1" style="291" min="10" max="10"/>
    <col hidden="1" width="6.875" customWidth="1" style="294" min="11" max="11"/>
    <col hidden="1" width="7" customWidth="1" style="294" min="12" max="12"/>
    <col hidden="1" width="6.875" customWidth="1" style="294" min="13" max="13"/>
    <col hidden="1" width="6.75" customWidth="1" style="294" min="14" max="14"/>
    <col hidden="1" width="7.125" customWidth="1" style="294" min="15" max="15"/>
    <col hidden="1" width="6.875" customWidth="1" style="294" min="16" max="16"/>
    <col hidden="1" width="6.25" customWidth="1" style="294" min="17" max="17"/>
    <col hidden="1" width="7.125" customWidth="1" style="294" min="18" max="19"/>
    <col hidden="1" width="6.875" customWidth="1" style="294" min="20" max="20"/>
    <col hidden="1" width="7" customWidth="1" style="294" min="21" max="21"/>
    <col hidden="1" width="7.125" customWidth="1" style="294" min="22" max="22"/>
    <col hidden="1" width="6.875" customWidth="1" style="294" min="23" max="23"/>
    <col hidden="1" width="7" customWidth="1" style="294" min="24" max="24"/>
    <col hidden="1" width="6.875" customWidth="1" style="294" min="25" max="25"/>
    <col hidden="1" width="6.75" customWidth="1" style="294" min="26" max="26"/>
    <col hidden="1" width="7.125" customWidth="1" style="294" min="27" max="27"/>
    <col hidden="1" width="6.875" customWidth="1" style="294" min="28" max="28"/>
    <col hidden="1" width="6.25" customWidth="1" style="294" min="29" max="29"/>
    <col hidden="1" width="7.125" customWidth="1" style="294" min="30" max="31"/>
    <col hidden="1" width="6.875" customWidth="1" style="294" min="32" max="32"/>
    <col hidden="1" width="7" customWidth="1" style="294" min="33" max="33"/>
    <col hidden="1" width="7.125" customWidth="1" style="294" min="34" max="35"/>
    <col hidden="1" width="7.375" customWidth="1" style="294" min="36" max="36"/>
    <col hidden="1" width="7.125" customWidth="1" style="294" min="37" max="37"/>
    <col hidden="1" width="7" customWidth="1" style="294" min="38" max="38"/>
    <col hidden="1" width="7.5" customWidth="1" style="294" min="39" max="39"/>
    <col hidden="1" width="7.125" customWidth="1" style="294" min="40" max="40"/>
    <col hidden="1" width="6.625" customWidth="1" style="294" min="41" max="41"/>
    <col hidden="1" width="7.5" customWidth="1" style="294" min="42" max="43"/>
    <col hidden="1" width="7.125" customWidth="1" style="294" min="44" max="44"/>
    <col hidden="1" width="7.375" customWidth="1" style="294" min="45" max="45"/>
    <col hidden="1" width="7.5" customWidth="1" style="294" min="46" max="46"/>
    <col width="7.25" customWidth="1" style="294" min="47" max="70"/>
    <col width="9" customWidth="1" style="291" min="7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</row>
    <row r="2" ht="13.15" customFormat="1" customHeight="1" s="82">
      <c r="A2" s="76" t="inlineStr">
        <is>
          <t>Rehabilitation Hospital of Rhode Island - Client ID H3390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6" t="n">
        <v>0</v>
      </c>
      <c r="E3" s="395" t="n">
        <v>576.9400000000001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+[2]RHRI!E3</f>
        <v/>
      </c>
      <c r="J3" s="397">
        <f>+[2]RHRI!G3</f>
        <v/>
      </c>
      <c r="K3" s="94" t="n">
        <v>17</v>
      </c>
      <c r="L3" s="94" t="n">
        <v>17</v>
      </c>
      <c r="M3" s="94" t="n">
        <v>17</v>
      </c>
      <c r="N3" s="94" t="n">
        <v>16</v>
      </c>
      <c r="O3" s="94" t="n">
        <v>16</v>
      </c>
      <c r="P3" s="94" t="n">
        <v>16</v>
      </c>
      <c r="Q3" s="94" t="n">
        <v>17</v>
      </c>
      <c r="R3" s="94" t="n">
        <v>17</v>
      </c>
      <c r="S3" s="94" t="n">
        <v>17</v>
      </c>
      <c r="T3" s="94" t="n">
        <v>17</v>
      </c>
      <c r="U3" s="94" t="n">
        <v>16</v>
      </c>
      <c r="V3" s="94" t="n">
        <v>17</v>
      </c>
      <c r="W3" s="94" t="n">
        <v>15</v>
      </c>
      <c r="X3" s="94" t="n">
        <v>13</v>
      </c>
      <c r="Y3" s="94" t="n">
        <v>13</v>
      </c>
      <c r="Z3" s="94" t="n">
        <v>13</v>
      </c>
      <c r="AA3" s="94" t="n">
        <v>13</v>
      </c>
      <c r="AB3" s="94" t="n">
        <v>14</v>
      </c>
      <c r="AC3" s="94" t="n">
        <v>14</v>
      </c>
      <c r="AD3" s="94" t="n">
        <v>14</v>
      </c>
      <c r="AE3" s="94" t="n">
        <v>14</v>
      </c>
      <c r="AF3" s="94" t="n">
        <v>14</v>
      </c>
      <c r="AG3" s="94" t="n">
        <v>14</v>
      </c>
      <c r="AH3" s="94" t="n">
        <v>14</v>
      </c>
      <c r="AI3" s="94" t="n">
        <v>14</v>
      </c>
      <c r="AJ3" s="94" t="n">
        <v>14</v>
      </c>
      <c r="AK3" s="94" t="n">
        <v>14</v>
      </c>
      <c r="AL3" s="94" t="n">
        <v>14</v>
      </c>
      <c r="AM3" s="94" t="n">
        <v>13</v>
      </c>
      <c r="AN3" s="94" t="n">
        <v>14</v>
      </c>
      <c r="AO3" s="94" t="n">
        <v>14</v>
      </c>
      <c r="AP3" s="94" t="n">
        <v>13</v>
      </c>
      <c r="AQ3" s="94" t="n">
        <v>13</v>
      </c>
      <c r="AR3" s="94" t="n">
        <v>12</v>
      </c>
      <c r="AS3" s="94" t="n">
        <v>11</v>
      </c>
      <c r="AT3" s="246" t="n">
        <v>11</v>
      </c>
      <c r="AU3" s="246" t="n">
        <v>11</v>
      </c>
      <c r="AV3" s="246" t="n">
        <v>11</v>
      </c>
      <c r="AW3" s="246" t="n">
        <v>11</v>
      </c>
      <c r="AX3" s="246" t="n">
        <v>10</v>
      </c>
      <c r="AY3" s="246" t="n">
        <v>10</v>
      </c>
      <c r="AZ3" s="246" t="n">
        <v>8</v>
      </c>
      <c r="BA3" s="246" t="n">
        <v>8</v>
      </c>
      <c r="BB3" s="246" t="n">
        <v>8</v>
      </c>
      <c r="BC3" s="246" t="n">
        <v>8</v>
      </c>
      <c r="BD3" s="246" t="n">
        <v>8</v>
      </c>
      <c r="BE3" s="246" t="n">
        <v>8</v>
      </c>
      <c r="BF3" s="246" t="n">
        <v>8</v>
      </c>
      <c r="BG3" s="246" t="n">
        <v>8</v>
      </c>
      <c r="BH3" s="246" t="n">
        <v>8</v>
      </c>
      <c r="BI3" s="246" t="n">
        <v>6</v>
      </c>
      <c r="BJ3" s="246" t="n">
        <v>6</v>
      </c>
      <c r="BK3" s="246" t="n">
        <v>6</v>
      </c>
      <c r="BL3" s="246" t="n">
        <v>0</v>
      </c>
      <c r="BM3" s="246" t="n">
        <v>0</v>
      </c>
      <c r="BN3" s="246" t="n">
        <v>0</v>
      </c>
      <c r="BO3" s="246" t="n">
        <v>0</v>
      </c>
      <c r="BP3" s="246" t="n">
        <v>0</v>
      </c>
      <c r="BQ3" s="246" t="n">
        <v>0</v>
      </c>
      <c r="BR3" s="246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6" t="n">
        <v>0</v>
      </c>
      <c r="E4" s="395" t="n">
        <v>1211.55</v>
      </c>
      <c r="F4" s="396">
        <f>+E4-G4</f>
        <v/>
      </c>
      <c r="G4" s="396" t="n">
        <v>80.62</v>
      </c>
      <c r="H4" s="397">
        <f>+"Total:"&amp;TEXT(E4/I4-1,"0.00%")&amp;"/ EE:"&amp;TEXT(G4/J4-1,"0.00%")</f>
        <v/>
      </c>
      <c r="I4" s="397">
        <f>+[2]RHRI!E4</f>
        <v/>
      </c>
      <c r="J4" s="397">
        <f>+[2]RHRI!G4</f>
        <v/>
      </c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94" t="n"/>
      <c r="W4" s="94" t="n"/>
      <c r="X4" s="94" t="n"/>
      <c r="Y4" s="94" t="n">
        <v>11</v>
      </c>
      <c r="Z4" s="94" t="n">
        <v>10</v>
      </c>
      <c r="AA4" s="94" t="n">
        <v>10</v>
      </c>
      <c r="AB4" s="94" t="n">
        <v>10</v>
      </c>
      <c r="AC4" s="94" t="n">
        <v>10</v>
      </c>
      <c r="AD4" s="94" t="n">
        <v>10</v>
      </c>
      <c r="AE4" s="94" t="n">
        <v>10</v>
      </c>
      <c r="AF4" s="94" t="n">
        <v>10</v>
      </c>
      <c r="AG4" s="94" t="n">
        <v>10</v>
      </c>
      <c r="AH4" s="94" t="n">
        <v>10</v>
      </c>
      <c r="AI4" s="94" t="n">
        <v>10</v>
      </c>
      <c r="AJ4" s="94" t="n">
        <v>10</v>
      </c>
      <c r="AK4" s="94" t="n">
        <v>9</v>
      </c>
      <c r="AL4" s="94" t="n">
        <v>9</v>
      </c>
      <c r="AM4" s="94" t="n">
        <v>5</v>
      </c>
      <c r="AN4" s="94" t="n">
        <v>6</v>
      </c>
      <c r="AO4" s="94" t="n">
        <v>8</v>
      </c>
      <c r="AP4" s="94" t="n">
        <v>9</v>
      </c>
      <c r="AQ4" s="94" t="n">
        <v>9</v>
      </c>
      <c r="AR4" s="94" t="n">
        <v>7</v>
      </c>
      <c r="AS4" s="94" t="n">
        <v>7</v>
      </c>
      <c r="AT4" s="246" t="n">
        <v>7</v>
      </c>
      <c r="AU4" s="246" t="n">
        <v>6</v>
      </c>
      <c r="AV4" s="246" t="n">
        <v>6</v>
      </c>
      <c r="AW4" s="246" t="n">
        <v>6</v>
      </c>
      <c r="AX4" s="246" t="n">
        <v>6</v>
      </c>
      <c r="AY4" s="246" t="n">
        <v>6</v>
      </c>
      <c r="AZ4" s="246" t="n">
        <v>2</v>
      </c>
      <c r="BA4" s="246" t="n">
        <v>2</v>
      </c>
      <c r="BB4" s="246" t="n">
        <v>3</v>
      </c>
      <c r="BC4" s="246" t="n">
        <v>3</v>
      </c>
      <c r="BD4" s="246" t="n">
        <v>3</v>
      </c>
      <c r="BE4" s="246" t="n">
        <v>3</v>
      </c>
      <c r="BF4" s="246" t="n">
        <v>2</v>
      </c>
      <c r="BG4" s="246" t="n">
        <v>2</v>
      </c>
      <c r="BH4" s="246" t="n">
        <v>2</v>
      </c>
      <c r="BI4" s="246" t="n">
        <v>2</v>
      </c>
      <c r="BJ4" s="246" t="n">
        <v>2</v>
      </c>
      <c r="BK4" s="246" t="n">
        <v>2</v>
      </c>
      <c r="BL4" s="246" t="n">
        <v>0</v>
      </c>
      <c r="BM4" s="246" t="n">
        <v>0</v>
      </c>
      <c r="BN4" s="246" t="n">
        <v>0</v>
      </c>
      <c r="BO4" s="246" t="n">
        <v>0</v>
      </c>
      <c r="BP4" s="246" t="n">
        <v>0</v>
      </c>
      <c r="BQ4" s="246" t="n">
        <v>0</v>
      </c>
      <c r="BR4" s="246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6" t="n">
        <v>0</v>
      </c>
      <c r="E5" s="395" t="n">
        <v>1090.4</v>
      </c>
      <c r="F5" s="396">
        <f>+E5-G5</f>
        <v/>
      </c>
      <c r="G5" s="396" t="n">
        <v>72.56</v>
      </c>
      <c r="H5" s="397">
        <f>+"Total:"&amp;TEXT(E5/I5-1,"0.00%")&amp;"/ EE:"&amp;TEXT(G5/J5-1,"0.00%")</f>
        <v/>
      </c>
      <c r="I5" s="397">
        <f>+[2]RHRI!E5</f>
        <v/>
      </c>
      <c r="J5" s="397">
        <f>+[2]RHRI!G5</f>
        <v/>
      </c>
      <c r="K5" s="94" t="n"/>
      <c r="L5" s="94" t="n"/>
      <c r="M5" s="94" t="n"/>
      <c r="N5" s="94" t="n"/>
      <c r="O5" s="94" t="n"/>
      <c r="P5" s="94" t="n"/>
      <c r="Q5" s="94" t="n"/>
      <c r="R5" s="94" t="n"/>
      <c r="S5" s="94" t="n"/>
      <c r="T5" s="94" t="n"/>
      <c r="U5" s="94" t="n"/>
      <c r="V5" s="94" t="n"/>
      <c r="W5" s="94" t="n"/>
      <c r="X5" s="94" t="n"/>
      <c r="Y5" s="94" t="n">
        <v>6</v>
      </c>
      <c r="Z5" s="94" t="n">
        <v>6</v>
      </c>
      <c r="AA5" s="94" t="n">
        <v>6</v>
      </c>
      <c r="AB5" s="94" t="n">
        <v>6</v>
      </c>
      <c r="AC5" s="94" t="n">
        <v>6</v>
      </c>
      <c r="AD5" s="94" t="n">
        <v>6</v>
      </c>
      <c r="AE5" s="94" t="n">
        <v>6</v>
      </c>
      <c r="AF5" s="94" t="n">
        <v>6</v>
      </c>
      <c r="AG5" s="94" t="n">
        <v>6</v>
      </c>
      <c r="AH5" s="94" t="n">
        <v>6</v>
      </c>
      <c r="AI5" s="94" t="n">
        <v>5</v>
      </c>
      <c r="AJ5" s="94" t="n">
        <v>5</v>
      </c>
      <c r="AK5" s="94" t="n">
        <v>4</v>
      </c>
      <c r="AL5" s="94" t="n">
        <v>4</v>
      </c>
      <c r="AM5" s="94" t="n">
        <v>4</v>
      </c>
      <c r="AN5" s="94" t="n">
        <v>4</v>
      </c>
      <c r="AO5" s="94" t="n">
        <v>3</v>
      </c>
      <c r="AP5" s="94" t="n">
        <v>3</v>
      </c>
      <c r="AQ5" s="94" t="n">
        <v>3</v>
      </c>
      <c r="AR5" s="94" t="n">
        <v>3</v>
      </c>
      <c r="AS5" s="94" t="n">
        <v>3</v>
      </c>
      <c r="AT5" s="246" t="n">
        <v>3</v>
      </c>
      <c r="AU5" s="246" t="n">
        <v>2</v>
      </c>
      <c r="AV5" s="246" t="n">
        <v>2</v>
      </c>
      <c r="AW5" s="246" t="n">
        <v>2</v>
      </c>
      <c r="AX5" s="246" t="n">
        <v>2</v>
      </c>
      <c r="AY5" s="246" t="n">
        <v>2</v>
      </c>
      <c r="AZ5" s="246" t="n">
        <v>1</v>
      </c>
      <c r="BA5" s="246" t="n">
        <v>1</v>
      </c>
      <c r="BB5" s="246" t="n">
        <v>1</v>
      </c>
      <c r="BC5" s="246" t="n">
        <v>1</v>
      </c>
      <c r="BD5" s="246" t="n">
        <v>1</v>
      </c>
      <c r="BE5" s="246" t="n">
        <v>1</v>
      </c>
      <c r="BF5" s="246" t="n">
        <v>1</v>
      </c>
      <c r="BG5" s="246" t="n">
        <v>1</v>
      </c>
      <c r="BH5" s="246" t="n">
        <v>1</v>
      </c>
      <c r="BI5" s="246" t="n">
        <v>1</v>
      </c>
      <c r="BJ5" s="246" t="n">
        <v>1</v>
      </c>
      <c r="BK5" s="246" t="n">
        <v>1</v>
      </c>
      <c r="BL5" s="246" t="n">
        <v>0</v>
      </c>
      <c r="BM5" s="246" t="n">
        <v>0</v>
      </c>
      <c r="BN5" s="246" t="n">
        <v>0</v>
      </c>
      <c r="BO5" s="246" t="n">
        <v>0</v>
      </c>
      <c r="BP5" s="246" t="n">
        <v>0</v>
      </c>
      <c r="BQ5" s="246" t="n">
        <v>0</v>
      </c>
      <c r="BR5" s="246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5" t="n">
        <v>0</v>
      </c>
      <c r="E6" s="399" t="n">
        <v>1817.32</v>
      </c>
      <c r="F6" s="400">
        <f>+E6-G6</f>
        <v/>
      </c>
      <c r="G6" s="400" t="n">
        <v>120.92</v>
      </c>
      <c r="H6" s="397">
        <f>+"Total:"&amp;TEXT(E6/I6-1,"0.00%")&amp;"/ EE:"&amp;TEXT(G6/J6-1,"0.00%")</f>
        <v/>
      </c>
      <c r="I6" s="397">
        <f>+[2]RHRI!E6</f>
        <v/>
      </c>
      <c r="J6" s="397">
        <f>+[2]RHRI!G6</f>
        <v/>
      </c>
      <c r="K6" s="250" t="n">
        <v>32</v>
      </c>
      <c r="L6" s="250" t="n">
        <v>32</v>
      </c>
      <c r="M6" s="250" t="n">
        <v>33</v>
      </c>
      <c r="N6" s="250" t="n">
        <v>33</v>
      </c>
      <c r="O6" s="250" t="n">
        <v>33</v>
      </c>
      <c r="P6" s="250" t="n">
        <v>33</v>
      </c>
      <c r="Q6" s="250">
        <f>49-Q3</f>
        <v/>
      </c>
      <c r="R6" s="250">
        <f>49-R3</f>
        <v/>
      </c>
      <c r="S6" s="250">
        <f>51-S3</f>
        <v/>
      </c>
      <c r="T6" s="250">
        <f>51-T3</f>
        <v/>
      </c>
      <c r="U6" s="250">
        <f>50-U3</f>
        <v/>
      </c>
      <c r="V6" s="250">
        <f>51-V3</f>
        <v/>
      </c>
      <c r="W6" s="250">
        <f>50-W3</f>
        <v/>
      </c>
      <c r="X6" s="250">
        <f>48-X3</f>
        <v/>
      </c>
      <c r="Y6" s="250" t="n">
        <v>18</v>
      </c>
      <c r="Z6" s="250" t="n">
        <v>11</v>
      </c>
      <c r="AA6" s="250" t="n">
        <v>11</v>
      </c>
      <c r="AB6" s="250" t="n">
        <v>10</v>
      </c>
      <c r="AC6" s="250" t="n">
        <v>8</v>
      </c>
      <c r="AD6" s="250" t="n">
        <v>8</v>
      </c>
      <c r="AE6" s="250" t="n">
        <v>9</v>
      </c>
      <c r="AF6" s="250" t="n">
        <v>9</v>
      </c>
      <c r="AG6" s="250" t="n">
        <v>10</v>
      </c>
      <c r="AH6" s="250" t="n">
        <v>10</v>
      </c>
      <c r="AI6" s="250" t="n">
        <v>9</v>
      </c>
      <c r="AJ6" s="250" t="n">
        <v>9</v>
      </c>
      <c r="AK6" s="250" t="n">
        <v>8</v>
      </c>
      <c r="AL6" s="250" t="n">
        <v>7</v>
      </c>
      <c r="AM6" s="250" t="n">
        <v>3</v>
      </c>
      <c r="AN6" s="250" t="n">
        <v>6</v>
      </c>
      <c r="AO6" s="250" t="n">
        <v>7</v>
      </c>
      <c r="AP6" s="250" t="n">
        <v>7</v>
      </c>
      <c r="AQ6" s="250" t="n">
        <v>5</v>
      </c>
      <c r="AR6" s="250" t="n">
        <v>3</v>
      </c>
      <c r="AS6" s="250" t="n">
        <v>3</v>
      </c>
      <c r="AT6" s="305" t="n">
        <v>2</v>
      </c>
      <c r="AU6" s="305" t="n">
        <v>2</v>
      </c>
      <c r="AV6" s="305" t="n">
        <v>2</v>
      </c>
      <c r="AW6" s="305" t="n">
        <v>2</v>
      </c>
      <c r="AX6" s="305" t="n">
        <v>2</v>
      </c>
      <c r="AY6" s="305" t="n">
        <v>1</v>
      </c>
      <c r="AZ6" s="305" t="n">
        <v>1</v>
      </c>
      <c r="BA6" s="305" t="n">
        <v>1</v>
      </c>
      <c r="BB6" s="305" t="n">
        <v>1</v>
      </c>
      <c r="BC6" s="305" t="n">
        <v>1</v>
      </c>
      <c r="BD6" s="305" t="n">
        <v>1</v>
      </c>
      <c r="BE6" s="305" t="n">
        <v>1</v>
      </c>
      <c r="BF6" s="305" t="n">
        <v>1</v>
      </c>
      <c r="BG6" s="305" t="n">
        <v>1</v>
      </c>
      <c r="BH6" s="305" t="n">
        <v>1</v>
      </c>
      <c r="BI6" s="305" t="n">
        <v>2</v>
      </c>
      <c r="BJ6" s="305" t="n">
        <v>2</v>
      </c>
      <c r="BK6" s="305" t="n">
        <v>2</v>
      </c>
      <c r="BL6" s="305" t="n">
        <v>0</v>
      </c>
      <c r="BM6" s="305" t="n">
        <v>0</v>
      </c>
      <c r="BN6" s="305" t="n">
        <v>0</v>
      </c>
      <c r="BO6" s="305" t="n">
        <v>0</v>
      </c>
      <c r="BP6" s="305" t="n">
        <v>0</v>
      </c>
      <c r="BQ6" s="305" t="n">
        <v>0</v>
      </c>
      <c r="BR6" s="30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 t="n">
        <v>25</v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94" t="n">
        <v>0</v>
      </c>
      <c r="E9" s="396" t="n">
        <v>435.99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+[2]RHRI!E9</f>
        <v/>
      </c>
      <c r="J9" s="397">
        <f>+[2]RHRI!G9</f>
        <v/>
      </c>
      <c r="K9" s="94" t="n">
        <v>0</v>
      </c>
      <c r="L9" s="94" t="n">
        <v>0</v>
      </c>
      <c r="M9" s="94" t="n">
        <v>0</v>
      </c>
      <c r="N9" s="94" t="n">
        <v>0</v>
      </c>
      <c r="O9" s="94" t="n">
        <v>0</v>
      </c>
      <c r="P9" s="94" t="n">
        <v>0</v>
      </c>
      <c r="Q9" s="94" t="n">
        <v>0</v>
      </c>
      <c r="R9" s="94" t="n">
        <v>0</v>
      </c>
      <c r="S9" s="94" t="n">
        <v>0</v>
      </c>
      <c r="T9" s="94" t="n">
        <v>0</v>
      </c>
      <c r="U9" s="94" t="n">
        <v>0</v>
      </c>
      <c r="V9" s="94" t="n">
        <v>0</v>
      </c>
      <c r="W9" s="94" t="n">
        <v>0</v>
      </c>
      <c r="X9" s="94" t="n">
        <v>0</v>
      </c>
      <c r="Y9" s="94" t="n">
        <v>0</v>
      </c>
      <c r="Z9" s="94" t="n">
        <v>0</v>
      </c>
      <c r="AA9" s="94" t="n">
        <v>0</v>
      </c>
      <c r="AB9" s="94" t="n">
        <v>0</v>
      </c>
      <c r="AC9" s="94" t="n">
        <v>0</v>
      </c>
      <c r="AD9" s="94" t="n">
        <v>0</v>
      </c>
      <c r="AE9" s="94" t="n">
        <v>0</v>
      </c>
      <c r="AF9" s="94" t="n">
        <v>0</v>
      </c>
      <c r="AG9" s="94" t="n">
        <v>0</v>
      </c>
      <c r="AH9" s="94" t="n">
        <v>0</v>
      </c>
      <c r="AI9" s="94" t="n">
        <v>0</v>
      </c>
      <c r="AJ9" s="94" t="n">
        <v>0</v>
      </c>
      <c r="AK9" s="94" t="n">
        <v>0</v>
      </c>
      <c r="AL9" s="94" t="n">
        <v>0</v>
      </c>
      <c r="AM9" s="94" t="n">
        <v>0</v>
      </c>
      <c r="AN9" s="94" t="n">
        <v>0</v>
      </c>
      <c r="AO9" s="94" t="n">
        <v>0</v>
      </c>
      <c r="AP9" s="94" t="n">
        <v>0</v>
      </c>
      <c r="AQ9" s="94" t="n">
        <v>0</v>
      </c>
      <c r="AR9" s="94" t="n">
        <v>0</v>
      </c>
      <c r="AS9" s="94" t="n">
        <v>0</v>
      </c>
      <c r="AT9" s="94" t="n">
        <v>0</v>
      </c>
      <c r="AU9" s="94" t="n">
        <v>0</v>
      </c>
      <c r="AV9" s="94" t="n">
        <v>0</v>
      </c>
      <c r="AW9" s="94" t="n">
        <v>0</v>
      </c>
      <c r="AX9" s="94" t="n">
        <v>0</v>
      </c>
      <c r="AY9" s="94" t="n">
        <v>0</v>
      </c>
      <c r="AZ9" s="94" t="n">
        <v>0</v>
      </c>
      <c r="BA9" s="94" t="n">
        <v>0</v>
      </c>
      <c r="BB9" s="94" t="n">
        <v>0</v>
      </c>
      <c r="BC9" s="94" t="n">
        <v>0</v>
      </c>
      <c r="BD9" s="94" t="n">
        <v>0</v>
      </c>
      <c r="BE9" s="94" t="n">
        <v>0</v>
      </c>
      <c r="BF9" s="94" t="n">
        <v>0</v>
      </c>
      <c r="BG9" s="94" t="n">
        <v>0</v>
      </c>
      <c r="BH9" s="94" t="n">
        <v>0</v>
      </c>
      <c r="BI9" s="94" t="n">
        <v>0</v>
      </c>
      <c r="BJ9" s="94" t="n">
        <v>0</v>
      </c>
      <c r="BK9" s="94" t="n">
        <v>0</v>
      </c>
      <c r="BL9" s="94" t="n">
        <v>0</v>
      </c>
      <c r="BM9" s="94" t="n">
        <v>0</v>
      </c>
      <c r="BN9" s="94" t="n">
        <v>0</v>
      </c>
      <c r="BO9" s="94" t="n">
        <v>0</v>
      </c>
      <c r="BP9" s="94" t="n">
        <v>0</v>
      </c>
      <c r="BQ9" s="94" t="n">
        <v>0</v>
      </c>
      <c r="BR9" s="9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94" t="n">
        <v>0</v>
      </c>
      <c r="E10" s="396" t="n">
        <v>872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+[2]RHRI!E10</f>
        <v/>
      </c>
      <c r="J10" s="397">
        <f>+[2]RHRI!G10</f>
        <v/>
      </c>
      <c r="K10" s="94" t="n"/>
      <c r="L10" s="94" t="n"/>
      <c r="M10" s="94" t="n"/>
      <c r="N10" s="94" t="n"/>
      <c r="O10" s="94" t="n"/>
      <c r="P10" s="94" t="n"/>
      <c r="Q10" s="94" t="n"/>
      <c r="R10" s="94" t="n"/>
      <c r="S10" s="94" t="n"/>
      <c r="T10" s="94" t="n"/>
      <c r="U10" s="94" t="n"/>
      <c r="V10" s="94" t="n"/>
      <c r="W10" s="94" t="n"/>
      <c r="X10" s="94" t="n"/>
      <c r="Y10" s="94" t="n">
        <v>0</v>
      </c>
      <c r="Z10" s="94" t="n">
        <v>0</v>
      </c>
      <c r="AA10" s="94" t="n">
        <v>0</v>
      </c>
      <c r="AB10" s="94" t="n">
        <v>0</v>
      </c>
      <c r="AC10" s="94" t="n">
        <v>0</v>
      </c>
      <c r="AD10" s="94" t="n">
        <v>0</v>
      </c>
      <c r="AE10" s="94" t="n">
        <v>0</v>
      </c>
      <c r="AF10" s="94" t="n">
        <v>0</v>
      </c>
      <c r="AG10" s="94" t="n">
        <v>0</v>
      </c>
      <c r="AH10" s="94" t="n">
        <v>0</v>
      </c>
      <c r="AI10" s="94" t="n">
        <v>0</v>
      </c>
      <c r="AJ10" s="94" t="n">
        <v>0</v>
      </c>
      <c r="AK10" s="94" t="n">
        <v>0</v>
      </c>
      <c r="AL10" s="94" t="n">
        <v>0</v>
      </c>
      <c r="AM10" s="94" t="n">
        <v>0</v>
      </c>
      <c r="AN10" s="94" t="n">
        <v>0</v>
      </c>
      <c r="AO10" s="94" t="n">
        <v>0</v>
      </c>
      <c r="AP10" s="94" t="n">
        <v>0</v>
      </c>
      <c r="AQ10" s="94" t="n">
        <v>0</v>
      </c>
      <c r="AR10" s="94" t="n">
        <v>0</v>
      </c>
      <c r="AS10" s="94" t="n">
        <v>0</v>
      </c>
      <c r="AT10" s="94" t="n">
        <v>0</v>
      </c>
      <c r="AU10" s="94" t="n">
        <v>0</v>
      </c>
      <c r="AV10" s="94" t="n">
        <v>0</v>
      </c>
      <c r="AW10" s="94" t="n">
        <v>0</v>
      </c>
      <c r="AX10" s="94" t="n">
        <v>0</v>
      </c>
      <c r="AY10" s="94" t="n">
        <v>0</v>
      </c>
      <c r="AZ10" s="94" t="n">
        <v>0</v>
      </c>
      <c r="BA10" s="94" t="n">
        <v>0</v>
      </c>
      <c r="BB10" s="94" t="n">
        <v>0</v>
      </c>
      <c r="BC10" s="94" t="n">
        <v>0</v>
      </c>
      <c r="BD10" s="94" t="n">
        <v>0</v>
      </c>
      <c r="BE10" s="94" t="n">
        <v>0</v>
      </c>
      <c r="BF10" s="94" t="n">
        <v>0</v>
      </c>
      <c r="BG10" s="94" t="n">
        <v>0</v>
      </c>
      <c r="BH10" s="94" t="n">
        <v>0</v>
      </c>
      <c r="BI10" s="94" t="n">
        <v>0</v>
      </c>
      <c r="BJ10" s="94" t="n">
        <v>0</v>
      </c>
      <c r="BK10" s="94" t="n">
        <v>0</v>
      </c>
      <c r="BL10" s="94" t="n">
        <v>0</v>
      </c>
      <c r="BM10" s="94" t="n">
        <v>0</v>
      </c>
      <c r="BN10" s="94" t="n">
        <v>0</v>
      </c>
      <c r="BO10" s="94" t="n">
        <v>0</v>
      </c>
      <c r="BP10" s="94" t="n">
        <v>0</v>
      </c>
      <c r="BQ10" s="94" t="n">
        <v>0</v>
      </c>
      <c r="BR10" s="9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94" t="n">
        <v>0</v>
      </c>
      <c r="E11" s="396" t="n">
        <v>784.79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+[2]RHRI!E11</f>
        <v/>
      </c>
      <c r="J11" s="397">
        <f>+[2]RHRI!G11</f>
        <v/>
      </c>
      <c r="K11" s="94" t="n"/>
      <c r="L11" s="94" t="n"/>
      <c r="M11" s="94" t="n"/>
      <c r="N11" s="94" t="n"/>
      <c r="O11" s="94" t="n"/>
      <c r="P11" s="94" t="n"/>
      <c r="Q11" s="94" t="n"/>
      <c r="R11" s="94" t="n"/>
      <c r="S11" s="94" t="n"/>
      <c r="T11" s="94" t="n"/>
      <c r="U11" s="94" t="n"/>
      <c r="V11" s="94" t="n"/>
      <c r="W11" s="94" t="n"/>
      <c r="X11" s="94" t="n"/>
      <c r="Y11" s="94" t="n">
        <v>0</v>
      </c>
      <c r="Z11" s="94" t="n">
        <v>1</v>
      </c>
      <c r="AA11" s="94" t="n">
        <v>1</v>
      </c>
      <c r="AB11" s="94" t="n">
        <v>1</v>
      </c>
      <c r="AC11" s="94" t="n">
        <v>1</v>
      </c>
      <c r="AD11" s="94" t="n">
        <v>1</v>
      </c>
      <c r="AE11" s="94" t="n">
        <v>1</v>
      </c>
      <c r="AF11" s="94" t="n">
        <v>1</v>
      </c>
      <c r="AG11" s="94" t="n">
        <v>1</v>
      </c>
      <c r="AH11" s="94" t="n">
        <v>1</v>
      </c>
      <c r="AI11" s="94" t="n">
        <v>1</v>
      </c>
      <c r="AJ11" s="94" t="n">
        <v>1</v>
      </c>
      <c r="AK11" s="94" t="n">
        <v>1</v>
      </c>
      <c r="AL11" s="94" t="n">
        <v>1</v>
      </c>
      <c r="AM11" s="94" t="n">
        <v>1</v>
      </c>
      <c r="AN11" s="94" t="n">
        <v>1</v>
      </c>
      <c r="AO11" s="94" t="n">
        <v>1</v>
      </c>
      <c r="AP11" s="94" t="n">
        <v>1</v>
      </c>
      <c r="AQ11" s="94" t="n">
        <v>1</v>
      </c>
      <c r="AR11" s="94" t="n">
        <v>1</v>
      </c>
      <c r="AS11" s="94" t="n">
        <v>1</v>
      </c>
      <c r="AT11" s="94" t="n">
        <v>1</v>
      </c>
      <c r="AU11" s="94" t="n">
        <v>1</v>
      </c>
      <c r="AV11" s="94" t="n">
        <v>1</v>
      </c>
      <c r="AW11" s="94" t="n">
        <v>1</v>
      </c>
      <c r="AX11" s="94" t="n">
        <v>1</v>
      </c>
      <c r="AY11" s="94" t="n">
        <v>1</v>
      </c>
      <c r="AZ11" s="94" t="n">
        <v>1</v>
      </c>
      <c r="BA11" s="94" t="n">
        <v>1</v>
      </c>
      <c r="BB11" s="94" t="n">
        <v>1</v>
      </c>
      <c r="BC11" s="94" t="n">
        <v>1</v>
      </c>
      <c r="BD11" s="94" t="n">
        <v>1</v>
      </c>
      <c r="BE11" s="94" t="n">
        <v>1</v>
      </c>
      <c r="BF11" s="94" t="n">
        <v>1</v>
      </c>
      <c r="BG11" s="94" t="n">
        <v>1</v>
      </c>
      <c r="BH11" s="94" t="n">
        <v>1</v>
      </c>
      <c r="BI11" s="94" t="n">
        <v>0</v>
      </c>
      <c r="BJ11" s="94" t="n">
        <v>0</v>
      </c>
      <c r="BK11" s="94" t="n">
        <v>0</v>
      </c>
      <c r="BL11" s="94" t="n">
        <v>0</v>
      </c>
      <c r="BM11" s="94" t="n">
        <v>0</v>
      </c>
      <c r="BN11" s="94" t="n">
        <v>0</v>
      </c>
      <c r="BO11" s="94" t="n">
        <v>0</v>
      </c>
      <c r="BP11" s="94" t="n">
        <v>0</v>
      </c>
      <c r="BQ11" s="94" t="n">
        <v>0</v>
      </c>
      <c r="BR11" s="9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50" t="n">
        <v>0</v>
      </c>
      <c r="E12" s="400" t="n">
        <v>1308</v>
      </c>
      <c r="F12" s="400">
        <f>+E12-G12</f>
        <v/>
      </c>
      <c r="G12" s="400" t="n">
        <v>396.28</v>
      </c>
      <c r="H12" s="397">
        <f>+"Total:"&amp;TEXT(E12/I12-1,"0.00%")&amp;"/ EE:"&amp;TEXT(G12/J12-1,"0.00%")</f>
        <v/>
      </c>
      <c r="I12" s="397">
        <f>+[2]RHRI!E12</f>
        <v/>
      </c>
      <c r="J12" s="397">
        <f>+[2]RHRI!G12</f>
        <v/>
      </c>
      <c r="K12" s="250" t="n">
        <v>0</v>
      </c>
      <c r="L12" s="250" t="n">
        <v>0</v>
      </c>
      <c r="M12" s="250" t="n">
        <v>0</v>
      </c>
      <c r="N12" s="250" t="n">
        <v>0</v>
      </c>
      <c r="O12" s="250" t="n">
        <v>0</v>
      </c>
      <c r="P12" s="250" t="n">
        <v>0</v>
      </c>
      <c r="Q12" s="250" t="n">
        <v>0</v>
      </c>
      <c r="R12" s="250" t="n">
        <v>0</v>
      </c>
      <c r="S12" s="250" t="n">
        <v>0</v>
      </c>
      <c r="T12" s="250" t="n">
        <v>0</v>
      </c>
      <c r="U12" s="250" t="n">
        <v>0</v>
      </c>
      <c r="V12" s="250" t="n">
        <v>0</v>
      </c>
      <c r="W12" s="250" t="n">
        <v>0</v>
      </c>
      <c r="X12" s="250" t="n">
        <v>0</v>
      </c>
      <c r="Y12" s="250" t="n">
        <v>0</v>
      </c>
      <c r="Z12" s="250" t="n">
        <v>0</v>
      </c>
      <c r="AA12" s="250" t="n">
        <v>0</v>
      </c>
      <c r="AB12" s="250" t="n">
        <v>0</v>
      </c>
      <c r="AC12" s="250" t="n">
        <v>0</v>
      </c>
      <c r="AD12" s="250" t="n">
        <v>0</v>
      </c>
      <c r="AE12" s="250" t="n">
        <v>0</v>
      </c>
      <c r="AF12" s="250" t="n">
        <v>0</v>
      </c>
      <c r="AG12" s="250" t="n">
        <v>0</v>
      </c>
      <c r="AH12" s="250" t="n">
        <v>0</v>
      </c>
      <c r="AI12" s="250" t="n">
        <v>0</v>
      </c>
      <c r="AJ12" s="250" t="n">
        <v>0</v>
      </c>
      <c r="AK12" s="250" t="n">
        <v>0</v>
      </c>
      <c r="AL12" s="250" t="n">
        <v>0</v>
      </c>
      <c r="AM12" s="250" t="n">
        <v>0</v>
      </c>
      <c r="AN12" s="250" t="n">
        <v>0</v>
      </c>
      <c r="AO12" s="250" t="n">
        <v>0</v>
      </c>
      <c r="AP12" s="250" t="n">
        <v>0</v>
      </c>
      <c r="AQ12" s="250" t="n">
        <v>0</v>
      </c>
      <c r="AR12" s="250" t="n">
        <v>0</v>
      </c>
      <c r="AS12" s="250" t="n">
        <v>0</v>
      </c>
      <c r="AT12" s="250" t="n">
        <v>0</v>
      </c>
      <c r="AU12" s="250" t="n">
        <v>0</v>
      </c>
      <c r="AV12" s="250" t="n">
        <v>0</v>
      </c>
      <c r="AW12" s="250" t="n">
        <v>0</v>
      </c>
      <c r="AX12" s="250" t="n">
        <v>0</v>
      </c>
      <c r="AY12" s="250" t="n">
        <v>0</v>
      </c>
      <c r="AZ12" s="250" t="n">
        <v>0</v>
      </c>
      <c r="BA12" s="250" t="n">
        <v>0</v>
      </c>
      <c r="BB12" s="250" t="n">
        <v>0</v>
      </c>
      <c r="BC12" s="250" t="n">
        <v>0</v>
      </c>
      <c r="BD12" s="250" t="n">
        <v>0</v>
      </c>
      <c r="BE12" s="250" t="n">
        <v>0</v>
      </c>
      <c r="BF12" s="250" t="n">
        <v>0</v>
      </c>
      <c r="BG12" s="250" t="n">
        <v>0</v>
      </c>
      <c r="BH12" s="250" t="n">
        <v>0</v>
      </c>
      <c r="BI12" s="250" t="n">
        <v>0</v>
      </c>
      <c r="BJ12" s="250" t="n">
        <v>0</v>
      </c>
      <c r="BK12" s="250" t="n">
        <v>0</v>
      </c>
      <c r="BL12" s="250" t="n">
        <v>0</v>
      </c>
      <c r="BM12" s="250" t="n">
        <v>0</v>
      </c>
      <c r="BN12" s="250" t="n">
        <v>0</v>
      </c>
      <c r="BO12" s="250" t="n">
        <v>0</v>
      </c>
      <c r="BP12" s="250" t="n">
        <v>0</v>
      </c>
      <c r="BQ12" s="250" t="n">
        <v>0</v>
      </c>
      <c r="BR12" s="250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 t="n">
        <v>1</v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 t="n">
        <v>26</v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</row>
    <row r="21" hidden="1" ht="15" customFormat="1" customHeight="1" s="315">
      <c r="B21" s="451" t="n"/>
      <c r="C21" s="37" t="n"/>
      <c r="D21" s="283" t="n"/>
      <c r="E21" s="402" t="n">
        <v>61959.3</v>
      </c>
      <c r="F21" s="402" t="n">
        <v>53904.73</v>
      </c>
      <c r="G21" s="402" t="n">
        <v>8054.569999999998</v>
      </c>
      <c r="H21" s="402" t="n"/>
      <c r="I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</row>
    <row r="22" hidden="1" ht="15" customFormat="1" customHeight="1" s="315">
      <c r="B22" s="451" t="n"/>
      <c r="C22" s="19" t="n"/>
      <c r="D22" s="283" t="n"/>
      <c r="E22" s="212">
        <f>E7/E21-1</f>
        <v/>
      </c>
      <c r="F22" s="212">
        <f>F7/F21-1</f>
        <v/>
      </c>
      <c r="G22" s="212">
        <f>G7/G21-1</f>
        <v/>
      </c>
      <c r="H22" s="212" t="n"/>
      <c r="I22" s="21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&amp;C&amp;"Garamond,Bold"REHABILITATION HOSPITAL OF RHODE ISLAND_x000a_FUNDING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4.xml><?xml version="1.0" encoding="utf-8"?>
<worksheet xmlns="http://schemas.openxmlformats.org/spreadsheetml/2006/main">
  <sheetPr codeName="Sheet13">
    <tabColor rgb="FFFF0000"/>
    <outlinePr summaryBelow="1" summaryRight="1"/>
    <pageSetUpPr/>
  </sheetPr>
  <dimension ref="A1:CW38"/>
  <sheetViews>
    <sheetView view="pageBreakPreview" zoomScale="86" zoomScaleNormal="70" zoomScaleSheetLayoutView="86" workbookViewId="0">
      <selection activeCell="D30" sqref="D30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87"/>
    <col width="8" bestFit="1" customWidth="1" style="294" min="88" max="88"/>
    <col width="7.5" bestFit="1" customWidth="1" style="294" min="89" max="89"/>
    <col width="8.5" bestFit="1" customWidth="1" style="294" min="90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Monroe Hospital - Client ID H3397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91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+[2]Monroe!E3</f>
        <v/>
      </c>
      <c r="J3" s="397">
        <f>+[2]Monroe!G3</f>
        <v/>
      </c>
      <c r="K3" s="244" t="n">
        <v>106</v>
      </c>
      <c r="L3" s="244" t="n">
        <v>100</v>
      </c>
      <c r="M3" s="244" t="n">
        <v>97</v>
      </c>
      <c r="N3" s="244" t="n">
        <v>98</v>
      </c>
      <c r="O3" s="244" t="n">
        <v>97</v>
      </c>
      <c r="P3" s="244" t="n">
        <v>98</v>
      </c>
      <c r="Q3" s="244" t="n">
        <v>101</v>
      </c>
      <c r="R3" s="244" t="n">
        <v>99</v>
      </c>
      <c r="S3" s="244" t="n">
        <v>97</v>
      </c>
      <c r="T3" s="244" t="n">
        <v>101</v>
      </c>
      <c r="U3" s="244" t="n">
        <v>104</v>
      </c>
      <c r="V3" s="244" t="n">
        <v>103</v>
      </c>
      <c r="W3" s="244" t="n">
        <v>110</v>
      </c>
      <c r="X3" s="244" t="n">
        <v>109</v>
      </c>
      <c r="Y3" s="244" t="n">
        <v>108</v>
      </c>
      <c r="Z3" s="244" t="n">
        <v>100</v>
      </c>
      <c r="AA3" s="244" t="n">
        <v>100</v>
      </c>
      <c r="AB3" s="244" t="n">
        <v>102</v>
      </c>
      <c r="AC3" s="244" t="n">
        <v>105</v>
      </c>
      <c r="AD3" s="244" t="n">
        <v>105</v>
      </c>
      <c r="AE3" s="244" t="n">
        <v>105</v>
      </c>
      <c r="AF3" s="244" t="n">
        <v>107</v>
      </c>
      <c r="AG3" s="244" t="n">
        <v>103</v>
      </c>
      <c r="AH3" s="244" t="n">
        <v>103</v>
      </c>
      <c r="AI3" s="244" t="n">
        <v>99</v>
      </c>
      <c r="AJ3" s="244" t="n">
        <v>98</v>
      </c>
      <c r="AK3" s="244" t="n">
        <v>99</v>
      </c>
      <c r="AL3" s="244" t="n">
        <v>98</v>
      </c>
      <c r="AM3" s="244" t="n">
        <v>95</v>
      </c>
      <c r="AN3" s="244" t="n">
        <v>93</v>
      </c>
      <c r="AO3" s="244" t="n">
        <v>90</v>
      </c>
      <c r="AP3" s="244" t="n">
        <v>86</v>
      </c>
      <c r="AQ3" s="244" t="n">
        <v>88</v>
      </c>
      <c r="AR3" s="244" t="n">
        <v>88</v>
      </c>
      <c r="AS3" s="244" t="n">
        <v>86</v>
      </c>
      <c r="AT3" s="244" t="n">
        <v>83</v>
      </c>
      <c r="AU3" s="244" t="n">
        <v>87</v>
      </c>
      <c r="AV3" s="244" t="n">
        <v>82</v>
      </c>
      <c r="AW3" s="244" t="n">
        <v>82</v>
      </c>
      <c r="AX3" s="244" t="n">
        <v>82</v>
      </c>
      <c r="AY3" s="244" t="n">
        <v>81</v>
      </c>
      <c r="AZ3" s="244" t="n">
        <v>80</v>
      </c>
      <c r="BA3" s="244" t="n">
        <v>78</v>
      </c>
      <c r="BB3" s="244" t="n">
        <v>77</v>
      </c>
      <c r="BC3" s="244" t="n">
        <v>79</v>
      </c>
      <c r="BD3" s="244" t="n">
        <v>73</v>
      </c>
      <c r="BE3" s="244" t="n">
        <v>71</v>
      </c>
      <c r="BF3" s="244" t="n">
        <v>71</v>
      </c>
      <c r="BG3" s="244" t="n">
        <v>70</v>
      </c>
      <c r="BH3" s="244" t="n">
        <v>69</v>
      </c>
      <c r="BI3" s="244" t="n">
        <v>74</v>
      </c>
      <c r="BJ3" s="244" t="n">
        <v>72</v>
      </c>
      <c r="BK3" s="244" t="n">
        <v>71</v>
      </c>
      <c r="BL3" s="244" t="n">
        <v>71</v>
      </c>
      <c r="BM3" s="244" t="n">
        <v>69</v>
      </c>
      <c r="BN3" s="244" t="n">
        <v>66</v>
      </c>
      <c r="BO3" s="244" t="n">
        <v>70</v>
      </c>
      <c r="BP3" s="244" t="n">
        <v>70</v>
      </c>
      <c r="BQ3" s="244" t="n">
        <v>68</v>
      </c>
      <c r="BR3" s="244" t="n">
        <v>70</v>
      </c>
      <c r="BS3" s="244" t="n">
        <v>73</v>
      </c>
      <c r="BT3" s="244" t="n">
        <v>72</v>
      </c>
      <c r="BU3" s="244" t="n">
        <v>79</v>
      </c>
      <c r="BV3" s="244" t="n">
        <v>70</v>
      </c>
      <c r="BW3" s="244" t="n">
        <v>80</v>
      </c>
      <c r="BX3" s="244" t="n">
        <v>80</v>
      </c>
      <c r="BY3" s="244" t="n">
        <v>75</v>
      </c>
      <c r="BZ3" s="244" t="n">
        <v>75</v>
      </c>
      <c r="CA3" s="244" t="n">
        <v>75</v>
      </c>
      <c r="CB3" s="244" t="n">
        <v>74</v>
      </c>
      <c r="CC3" s="244" t="n">
        <v>72</v>
      </c>
      <c r="CD3" s="244" t="n">
        <v>72</v>
      </c>
      <c r="CE3" s="244" t="n">
        <v>80</v>
      </c>
      <c r="CF3" s="244" t="n">
        <v>81</v>
      </c>
      <c r="CG3" s="244" t="n">
        <v>79</v>
      </c>
      <c r="CH3" s="244" t="n">
        <v>81</v>
      </c>
      <c r="CI3" s="244" t="n">
        <v>85</v>
      </c>
      <c r="CJ3" s="244" t="n">
        <v>87</v>
      </c>
      <c r="CK3" s="244" t="n">
        <v>90</v>
      </c>
      <c r="CL3" s="244" t="n">
        <v>90</v>
      </c>
      <c r="CM3" s="244" t="n">
        <v>91</v>
      </c>
      <c r="CN3" s="244" t="n">
        <v>93</v>
      </c>
      <c r="CO3" s="244" t="n">
        <v>96</v>
      </c>
      <c r="CP3" s="244" t="n">
        <v>94</v>
      </c>
      <c r="CQ3" s="244" t="n">
        <v>101</v>
      </c>
      <c r="CR3" s="244" t="n">
        <v>98</v>
      </c>
      <c r="CS3" s="244" t="n">
        <v>98</v>
      </c>
      <c r="CT3" s="244" t="n">
        <v>95</v>
      </c>
      <c r="CU3" s="244" t="n">
        <v>93</v>
      </c>
      <c r="CV3" s="244" t="n">
        <v>95</v>
      </c>
      <c r="CW3" s="244" t="n">
        <v>97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19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+[2]Monroe!E4</f>
        <v/>
      </c>
      <c r="J4" s="397">
        <f>+[2]Monroe!G4</f>
        <v/>
      </c>
      <c r="K4" s="244" t="n">
        <v>29</v>
      </c>
      <c r="L4" s="244" t="n">
        <v>29</v>
      </c>
      <c r="M4" s="244" t="n">
        <v>30</v>
      </c>
      <c r="N4" s="244" t="n">
        <v>30</v>
      </c>
      <c r="O4" s="244" t="n">
        <v>30</v>
      </c>
      <c r="P4" s="244" t="n">
        <v>30</v>
      </c>
      <c r="Q4" s="244" t="n">
        <v>30</v>
      </c>
      <c r="R4" s="244" t="n">
        <v>29</v>
      </c>
      <c r="S4" s="244" t="n">
        <v>26</v>
      </c>
      <c r="T4" s="244" t="n">
        <v>27</v>
      </c>
      <c r="U4" s="244" t="n">
        <v>27</v>
      </c>
      <c r="V4" s="244" t="n">
        <v>28</v>
      </c>
      <c r="W4" s="244" t="n">
        <v>25</v>
      </c>
      <c r="X4" s="244" t="n">
        <v>24</v>
      </c>
      <c r="Y4" s="244" t="n">
        <v>25</v>
      </c>
      <c r="Z4" s="244" t="n">
        <v>25</v>
      </c>
      <c r="AA4" s="244" t="n">
        <v>25</v>
      </c>
      <c r="AB4" s="244" t="n">
        <v>24</v>
      </c>
      <c r="AC4" s="244" t="n">
        <v>25</v>
      </c>
      <c r="AD4" s="244" t="n">
        <v>25</v>
      </c>
      <c r="AE4" s="244" t="n">
        <v>25</v>
      </c>
      <c r="AF4" s="244" t="n">
        <v>25</v>
      </c>
      <c r="AG4" s="244" t="n">
        <v>25</v>
      </c>
      <c r="AH4" s="244" t="n">
        <v>25</v>
      </c>
      <c r="AI4" s="244" t="n">
        <v>27</v>
      </c>
      <c r="AJ4" s="244" t="n">
        <v>26</v>
      </c>
      <c r="AK4" s="244" t="n">
        <v>26</v>
      </c>
      <c r="AL4" s="244" t="n">
        <v>27</v>
      </c>
      <c r="AM4" s="244" t="n">
        <v>30</v>
      </c>
      <c r="AN4" s="244" t="n">
        <v>30</v>
      </c>
      <c r="AO4" s="244" t="n">
        <v>32</v>
      </c>
      <c r="AP4" s="244" t="n">
        <v>29</v>
      </c>
      <c r="AQ4" s="244" t="n">
        <v>29</v>
      </c>
      <c r="AR4" s="244" t="n">
        <v>28</v>
      </c>
      <c r="AS4" s="244" t="n">
        <v>30</v>
      </c>
      <c r="AT4" s="244" t="n">
        <v>30</v>
      </c>
      <c r="AU4" s="244" t="n">
        <v>28</v>
      </c>
      <c r="AV4" s="244" t="n">
        <v>28</v>
      </c>
      <c r="AW4" s="244" t="n">
        <v>28</v>
      </c>
      <c r="AX4" s="244" t="n">
        <v>28</v>
      </c>
      <c r="AY4" s="244" t="n">
        <v>28</v>
      </c>
      <c r="AZ4" s="244" t="n">
        <v>29</v>
      </c>
      <c r="BA4" s="244" t="n">
        <v>29</v>
      </c>
      <c r="BB4" s="244" t="n">
        <v>28</v>
      </c>
      <c r="BC4" s="244" t="n">
        <v>27</v>
      </c>
      <c r="BD4" s="244" t="n">
        <v>27</v>
      </c>
      <c r="BE4" s="244" t="n">
        <v>25</v>
      </c>
      <c r="BF4" s="244" t="n">
        <v>24</v>
      </c>
      <c r="BG4" s="244" t="n">
        <v>23</v>
      </c>
      <c r="BH4" s="244" t="n">
        <v>22</v>
      </c>
      <c r="BI4" s="244" t="n">
        <v>22</v>
      </c>
      <c r="BJ4" s="244" t="n">
        <v>22</v>
      </c>
      <c r="BK4" s="244" t="n">
        <v>22</v>
      </c>
      <c r="BL4" s="244" t="n">
        <v>24</v>
      </c>
      <c r="BM4" s="244" t="n">
        <v>23</v>
      </c>
      <c r="BN4" s="244" t="n">
        <v>24</v>
      </c>
      <c r="BO4" s="244" t="n">
        <v>26</v>
      </c>
      <c r="BP4" s="244" t="n">
        <v>25</v>
      </c>
      <c r="BQ4" s="244" t="n">
        <v>26</v>
      </c>
      <c r="BR4" s="244" t="n">
        <v>25</v>
      </c>
      <c r="BS4" s="244" t="n">
        <v>23</v>
      </c>
      <c r="BT4" s="244" t="n">
        <v>24</v>
      </c>
      <c r="BU4" s="244" t="n">
        <v>25</v>
      </c>
      <c r="BV4" s="244" t="n">
        <v>24</v>
      </c>
      <c r="BW4" s="244" t="n">
        <v>25</v>
      </c>
      <c r="BX4" s="244" t="n">
        <v>22</v>
      </c>
      <c r="BY4" s="244" t="n">
        <v>23</v>
      </c>
      <c r="BZ4" s="244" t="n">
        <v>23</v>
      </c>
      <c r="CA4" s="244" t="n">
        <v>22</v>
      </c>
      <c r="CB4" s="244" t="n">
        <v>22</v>
      </c>
      <c r="CC4" s="244" t="n">
        <v>22</v>
      </c>
      <c r="CD4" s="244" t="n">
        <v>22</v>
      </c>
      <c r="CE4" s="244" t="n">
        <v>22</v>
      </c>
      <c r="CF4" s="244" t="n">
        <v>20</v>
      </c>
      <c r="CG4" s="244" t="n">
        <v>21</v>
      </c>
      <c r="CH4" s="244" t="n">
        <v>21</v>
      </c>
      <c r="CI4" s="244" t="n">
        <v>21</v>
      </c>
      <c r="CJ4" s="244" t="n">
        <v>20</v>
      </c>
      <c r="CK4" s="244" t="n">
        <v>18</v>
      </c>
      <c r="CL4" s="244" t="n">
        <v>17</v>
      </c>
      <c r="CM4" s="244" t="n">
        <v>20</v>
      </c>
      <c r="CN4" s="244" t="n">
        <v>19</v>
      </c>
      <c r="CO4" s="244" t="n">
        <v>18</v>
      </c>
      <c r="CP4" s="244" t="n">
        <v>20</v>
      </c>
      <c r="CQ4" s="244" t="n">
        <v>19</v>
      </c>
      <c r="CR4" s="244" t="n">
        <v>20</v>
      </c>
      <c r="CS4" s="244" t="n">
        <v>18</v>
      </c>
      <c r="CT4" s="244" t="n">
        <v>19</v>
      </c>
      <c r="CU4" s="244" t="n">
        <v>19</v>
      </c>
      <c r="CV4" s="244" t="n">
        <v>20</v>
      </c>
      <c r="CW4" s="244" t="n">
        <v>20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42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+[2]Monroe!E5</f>
        <v/>
      </c>
      <c r="J5" s="397">
        <f>+[2]Monroe!G5</f>
        <v/>
      </c>
      <c r="K5" s="244" t="n">
        <v>43</v>
      </c>
      <c r="L5" s="244" t="n">
        <v>44</v>
      </c>
      <c r="M5" s="244" t="n">
        <v>43</v>
      </c>
      <c r="N5" s="244" t="n">
        <v>41</v>
      </c>
      <c r="O5" s="244" t="n">
        <v>39</v>
      </c>
      <c r="P5" s="244" t="n">
        <v>39</v>
      </c>
      <c r="Q5" s="244" t="n">
        <v>39</v>
      </c>
      <c r="R5" s="244" t="n">
        <v>38</v>
      </c>
      <c r="S5" s="244" t="n">
        <v>38</v>
      </c>
      <c r="T5" s="244" t="n">
        <v>39</v>
      </c>
      <c r="U5" s="244" t="n">
        <v>38</v>
      </c>
      <c r="V5" s="244" t="n">
        <v>40</v>
      </c>
      <c r="W5" s="244" t="n">
        <v>46</v>
      </c>
      <c r="X5" s="244" t="n">
        <v>45</v>
      </c>
      <c r="Y5" s="244" t="n">
        <v>46</v>
      </c>
      <c r="Z5" s="244" t="n">
        <v>46</v>
      </c>
      <c r="AA5" s="244" t="n">
        <v>48</v>
      </c>
      <c r="AB5" s="244" t="n">
        <v>47</v>
      </c>
      <c r="AC5" s="244" t="n">
        <v>48</v>
      </c>
      <c r="AD5" s="244" t="n">
        <v>50</v>
      </c>
      <c r="AE5" s="244" t="n">
        <v>47</v>
      </c>
      <c r="AF5" s="244" t="n">
        <v>48</v>
      </c>
      <c r="AG5" s="244" t="n">
        <v>44</v>
      </c>
      <c r="AH5" s="244" t="n">
        <v>45</v>
      </c>
      <c r="AI5" s="244" t="n">
        <v>46</v>
      </c>
      <c r="AJ5" s="244" t="n">
        <v>45</v>
      </c>
      <c r="AK5" s="244" t="n">
        <v>48</v>
      </c>
      <c r="AL5" s="244" t="n">
        <v>48</v>
      </c>
      <c r="AM5" s="244" t="n">
        <v>49</v>
      </c>
      <c r="AN5" s="244" t="n">
        <v>49</v>
      </c>
      <c r="AO5" s="244" t="n">
        <v>49</v>
      </c>
      <c r="AP5" s="244" t="n">
        <v>48</v>
      </c>
      <c r="AQ5" s="244" t="n">
        <v>45</v>
      </c>
      <c r="AR5" s="244" t="n">
        <v>46</v>
      </c>
      <c r="AS5" s="244" t="n">
        <v>47</v>
      </c>
      <c r="AT5" s="244" t="n">
        <v>44</v>
      </c>
      <c r="AU5" s="244" t="n">
        <v>43</v>
      </c>
      <c r="AV5" s="244" t="n">
        <v>42</v>
      </c>
      <c r="AW5" s="244" t="n">
        <v>42</v>
      </c>
      <c r="AX5" s="244" t="n">
        <v>43</v>
      </c>
      <c r="AY5" s="244" t="n">
        <v>42</v>
      </c>
      <c r="AZ5" s="244" t="n">
        <v>42</v>
      </c>
      <c r="BA5" s="244" t="n">
        <v>42</v>
      </c>
      <c r="BB5" s="244" t="n">
        <v>42</v>
      </c>
      <c r="BC5" s="244" t="n">
        <v>42</v>
      </c>
      <c r="BD5" s="244" t="n">
        <v>42</v>
      </c>
      <c r="BE5" s="244" t="n">
        <v>40</v>
      </c>
      <c r="BF5" s="244" t="n">
        <v>39</v>
      </c>
      <c r="BG5" s="244" t="n">
        <v>43</v>
      </c>
      <c r="BH5" s="244" t="n">
        <v>40</v>
      </c>
      <c r="BI5" s="244" t="n">
        <v>40</v>
      </c>
      <c r="BJ5" s="244" t="n">
        <v>38</v>
      </c>
      <c r="BK5" s="244" t="n">
        <v>35</v>
      </c>
      <c r="BL5" s="244" t="n">
        <v>34</v>
      </c>
      <c r="BM5" s="244" t="n">
        <v>31</v>
      </c>
      <c r="BN5" s="244" t="n">
        <v>30</v>
      </c>
      <c r="BO5" s="244" t="n">
        <v>31</v>
      </c>
      <c r="BP5" s="244" t="n">
        <v>31</v>
      </c>
      <c r="BQ5" s="244" t="n">
        <v>33</v>
      </c>
      <c r="BR5" s="244" t="n">
        <v>33</v>
      </c>
      <c r="BS5" s="244" t="n">
        <v>39</v>
      </c>
      <c r="BT5" s="244" t="n">
        <v>41</v>
      </c>
      <c r="BU5" s="244" t="n">
        <v>42</v>
      </c>
      <c r="BV5" s="244" t="n">
        <v>39</v>
      </c>
      <c r="BW5" s="244" t="n">
        <v>43</v>
      </c>
      <c r="BX5" s="244" t="n">
        <v>43</v>
      </c>
      <c r="BY5" s="244" t="n">
        <v>43</v>
      </c>
      <c r="BZ5" s="244" t="n">
        <v>46</v>
      </c>
      <c r="CA5" s="244" t="n">
        <v>47</v>
      </c>
      <c r="CB5" s="244" t="n">
        <v>48</v>
      </c>
      <c r="CC5" s="244" t="n">
        <v>48</v>
      </c>
      <c r="CD5" s="244" t="n">
        <v>47</v>
      </c>
      <c r="CE5" s="244" t="n">
        <v>45</v>
      </c>
      <c r="CF5" s="244" t="n">
        <v>45</v>
      </c>
      <c r="CG5" s="244" t="n">
        <v>45</v>
      </c>
      <c r="CH5" s="244" t="n">
        <v>46</v>
      </c>
      <c r="CI5" s="244" t="n">
        <v>43</v>
      </c>
      <c r="CJ5" s="244" t="n">
        <v>43</v>
      </c>
      <c r="CK5" s="244" t="n">
        <v>42</v>
      </c>
      <c r="CL5" s="244" t="n">
        <v>43</v>
      </c>
      <c r="CM5" s="244" t="n">
        <v>42</v>
      </c>
      <c r="CN5" s="244" t="n">
        <v>41</v>
      </c>
      <c r="CO5" s="244" t="n">
        <v>40</v>
      </c>
      <c r="CP5" s="244" t="n">
        <v>41</v>
      </c>
      <c r="CQ5" s="244" t="n">
        <v>46</v>
      </c>
      <c r="CR5" s="244" t="n">
        <v>45</v>
      </c>
      <c r="CS5" s="244" t="n">
        <v>45</v>
      </c>
      <c r="CT5" s="244" t="n">
        <v>44</v>
      </c>
      <c r="CU5" s="244" t="n">
        <v>49</v>
      </c>
      <c r="CV5" s="244" t="n">
        <v>47</v>
      </c>
      <c r="CW5" s="244" t="n">
        <v>46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23</v>
      </c>
      <c r="E6" s="399" t="n">
        <v>2353.48</v>
      </c>
      <c r="F6" s="400">
        <f>+E6-G6</f>
        <v/>
      </c>
      <c r="G6" s="400" t="n">
        <v>295.13</v>
      </c>
      <c r="H6" s="397">
        <f>+"Total:"&amp;TEXT(E6/I6-1,"0.00%")&amp;"/ EE:"&amp;TEXT(G6/J6-1,"0.00%")</f>
        <v/>
      </c>
      <c r="I6" s="397">
        <f>+[2]Monroe!E6</f>
        <v/>
      </c>
      <c r="J6" s="397">
        <f>+[2]Monroe!G6</f>
        <v/>
      </c>
      <c r="K6" s="245" t="n">
        <v>25</v>
      </c>
      <c r="L6" s="245" t="n">
        <v>26</v>
      </c>
      <c r="M6" s="245" t="n">
        <v>27</v>
      </c>
      <c r="N6" s="245" t="n">
        <v>26</v>
      </c>
      <c r="O6" s="245" t="n">
        <v>27</v>
      </c>
      <c r="P6" s="245" t="n">
        <v>30</v>
      </c>
      <c r="Q6" s="245" t="n">
        <v>31</v>
      </c>
      <c r="R6" s="245" t="n">
        <v>32</v>
      </c>
      <c r="S6" s="245" t="n">
        <v>31</v>
      </c>
      <c r="T6" s="245" t="n">
        <v>31</v>
      </c>
      <c r="U6" s="245" t="n">
        <v>30</v>
      </c>
      <c r="V6" s="245" t="n">
        <v>29</v>
      </c>
      <c r="W6" s="245" t="n">
        <v>26</v>
      </c>
      <c r="X6" s="245" t="n">
        <v>26</v>
      </c>
      <c r="Y6" s="245" t="n">
        <v>23</v>
      </c>
      <c r="Z6" s="245" t="n">
        <v>25</v>
      </c>
      <c r="AA6" s="245" t="n">
        <v>24</v>
      </c>
      <c r="AB6" s="245" t="n">
        <v>23</v>
      </c>
      <c r="AC6" s="245" t="n">
        <v>25</v>
      </c>
      <c r="AD6" s="245" t="n">
        <v>24</v>
      </c>
      <c r="AE6" s="245" t="n">
        <v>25</v>
      </c>
      <c r="AF6" s="245" t="n">
        <v>23</v>
      </c>
      <c r="AG6" s="245" t="n">
        <v>24</v>
      </c>
      <c r="AH6" s="245" t="n">
        <v>23</v>
      </c>
      <c r="AI6" s="245" t="n">
        <v>25</v>
      </c>
      <c r="AJ6" s="245" t="n">
        <v>24</v>
      </c>
      <c r="AK6" s="245" t="n">
        <v>22</v>
      </c>
      <c r="AL6" s="245" t="n">
        <v>19</v>
      </c>
      <c r="AM6" s="245" t="n">
        <v>19</v>
      </c>
      <c r="AN6" s="245" t="n">
        <v>20</v>
      </c>
      <c r="AO6" s="245" t="n">
        <v>21</v>
      </c>
      <c r="AP6" s="245" t="n">
        <v>23</v>
      </c>
      <c r="AQ6" s="245" t="n">
        <v>23</v>
      </c>
      <c r="AR6" s="245" t="n">
        <v>22</v>
      </c>
      <c r="AS6" s="245" t="n">
        <v>18</v>
      </c>
      <c r="AT6" s="245" t="n">
        <v>19</v>
      </c>
      <c r="AU6" s="245" t="n">
        <v>16</v>
      </c>
      <c r="AV6" s="245" t="n">
        <v>16</v>
      </c>
      <c r="AW6" s="245" t="n">
        <v>16</v>
      </c>
      <c r="AX6" s="245" t="n">
        <v>16</v>
      </c>
      <c r="AY6" s="245" t="n">
        <v>15</v>
      </c>
      <c r="AZ6" s="245" t="n">
        <v>15</v>
      </c>
      <c r="BA6" s="245" t="n">
        <v>15</v>
      </c>
      <c r="BB6" s="245" t="n">
        <v>15</v>
      </c>
      <c r="BC6" s="245" t="n">
        <v>18</v>
      </c>
      <c r="BD6" s="245" t="n">
        <v>19</v>
      </c>
      <c r="BE6" s="245" t="n">
        <v>21</v>
      </c>
      <c r="BF6" s="245" t="n">
        <v>21</v>
      </c>
      <c r="BG6" s="245" t="n">
        <v>19</v>
      </c>
      <c r="BH6" s="245" t="n">
        <v>20</v>
      </c>
      <c r="BI6" s="245" t="n">
        <v>21</v>
      </c>
      <c r="BJ6" s="245" t="n">
        <v>22</v>
      </c>
      <c r="BK6" s="245" t="n">
        <v>21</v>
      </c>
      <c r="BL6" s="245" t="n">
        <v>20</v>
      </c>
      <c r="BM6" s="245" t="n">
        <v>22</v>
      </c>
      <c r="BN6" s="245" t="n">
        <v>25</v>
      </c>
      <c r="BO6" s="245" t="n">
        <v>24</v>
      </c>
      <c r="BP6" s="245" t="n">
        <v>24</v>
      </c>
      <c r="BQ6" s="245" t="n">
        <v>22</v>
      </c>
      <c r="BR6" s="245" t="n">
        <v>21</v>
      </c>
      <c r="BS6" s="245" t="n">
        <v>18</v>
      </c>
      <c r="BT6" s="245" t="n">
        <v>18</v>
      </c>
      <c r="BU6" s="245" t="n">
        <v>18</v>
      </c>
      <c r="BV6" s="245" t="n">
        <v>18</v>
      </c>
      <c r="BW6" s="245" t="n">
        <v>18</v>
      </c>
      <c r="BX6" s="245" t="n">
        <v>18</v>
      </c>
      <c r="BY6" s="245" t="n">
        <v>18</v>
      </c>
      <c r="BZ6" s="245" t="n">
        <v>19</v>
      </c>
      <c r="CA6" s="245" t="n">
        <v>19</v>
      </c>
      <c r="CB6" s="245" t="n">
        <v>19</v>
      </c>
      <c r="CC6" s="245" t="n">
        <v>22</v>
      </c>
      <c r="CD6" s="245" t="n">
        <v>22</v>
      </c>
      <c r="CE6" s="245" t="n">
        <v>22</v>
      </c>
      <c r="CF6" s="245" t="n">
        <v>20</v>
      </c>
      <c r="CG6" s="245" t="n">
        <v>19</v>
      </c>
      <c r="CH6" s="245" t="n">
        <v>18</v>
      </c>
      <c r="CI6" s="245" t="n">
        <v>19</v>
      </c>
      <c r="CJ6" s="245" t="n">
        <v>20</v>
      </c>
      <c r="CK6" s="245" t="n">
        <v>21</v>
      </c>
      <c r="CL6" s="245" t="n">
        <v>19</v>
      </c>
      <c r="CM6" s="245" t="n">
        <v>18</v>
      </c>
      <c r="CN6" s="245" t="n">
        <v>17</v>
      </c>
      <c r="CO6" s="245" t="n">
        <v>18</v>
      </c>
      <c r="CP6" s="245" t="n">
        <v>18</v>
      </c>
      <c r="CQ6" s="245" t="n">
        <v>19</v>
      </c>
      <c r="CR6" s="245" t="n">
        <v>18</v>
      </c>
      <c r="CS6" s="245" t="n">
        <v>18</v>
      </c>
      <c r="CT6" s="245" t="n">
        <v>19</v>
      </c>
      <c r="CU6" s="245" t="n">
        <v>19</v>
      </c>
      <c r="CV6" s="245" t="n">
        <v>21</v>
      </c>
      <c r="CW6" s="245" t="n">
        <v>21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181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12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+[2]Monroe!E9</f>
        <v/>
      </c>
      <c r="J9" s="397">
        <f>+[2]Monroe!G9</f>
        <v/>
      </c>
      <c r="K9" s="244" t="n">
        <v>6</v>
      </c>
      <c r="L9" s="244" t="n">
        <v>7</v>
      </c>
      <c r="M9" s="244" t="n">
        <v>5</v>
      </c>
      <c r="N9" s="244" t="n">
        <v>6</v>
      </c>
      <c r="O9" s="244" t="n">
        <v>7</v>
      </c>
      <c r="P9" s="244" t="n">
        <v>8</v>
      </c>
      <c r="Q9" s="244" t="n">
        <v>9</v>
      </c>
      <c r="R9" s="244" t="n">
        <v>8</v>
      </c>
      <c r="S9" s="244" t="n">
        <v>8</v>
      </c>
      <c r="T9" s="244" t="n">
        <v>9</v>
      </c>
      <c r="U9" s="244" t="n">
        <v>7</v>
      </c>
      <c r="V9" s="244" t="n">
        <v>7</v>
      </c>
      <c r="W9" s="244" t="n">
        <v>5</v>
      </c>
      <c r="X9" s="244" t="n">
        <v>5</v>
      </c>
      <c r="Y9" s="244" t="n">
        <v>5</v>
      </c>
      <c r="Z9" s="244" t="n">
        <v>2</v>
      </c>
      <c r="AA9" s="244" t="n">
        <v>2</v>
      </c>
      <c r="AB9" s="244" t="n">
        <v>4</v>
      </c>
      <c r="AC9" s="244" t="n">
        <v>4</v>
      </c>
      <c r="AD9" s="244" t="n">
        <v>4</v>
      </c>
      <c r="AE9" s="244" t="n">
        <v>4</v>
      </c>
      <c r="AF9" s="244" t="n">
        <v>4</v>
      </c>
      <c r="AG9" s="244" t="n">
        <v>4</v>
      </c>
      <c r="AH9" s="244" t="n">
        <v>4</v>
      </c>
      <c r="AI9" s="244" t="n">
        <v>5</v>
      </c>
      <c r="AJ9" s="244" t="n">
        <v>5</v>
      </c>
      <c r="AK9" s="244" t="n">
        <v>7</v>
      </c>
      <c r="AL9" s="244" t="n">
        <v>6</v>
      </c>
      <c r="AM9" s="244" t="n">
        <v>4</v>
      </c>
      <c r="AN9" s="244" t="n">
        <v>4</v>
      </c>
      <c r="AO9" s="244" t="n">
        <v>6</v>
      </c>
      <c r="AP9" s="244" t="n">
        <v>4</v>
      </c>
      <c r="AQ9" s="244" t="n">
        <v>5</v>
      </c>
      <c r="AR9" s="244" t="n">
        <v>5</v>
      </c>
      <c r="AS9" s="244" t="n">
        <v>5</v>
      </c>
      <c r="AT9" s="244" t="n">
        <v>5</v>
      </c>
      <c r="AU9" s="244" t="n">
        <v>6</v>
      </c>
      <c r="AV9" s="244" t="n">
        <v>5</v>
      </c>
      <c r="AW9" s="244" t="n">
        <v>6</v>
      </c>
      <c r="AX9" s="244" t="n">
        <v>6</v>
      </c>
      <c r="AY9" s="244" t="n">
        <v>4</v>
      </c>
      <c r="AZ9" s="244" t="n">
        <v>5</v>
      </c>
      <c r="BA9" s="244" t="n">
        <v>5</v>
      </c>
      <c r="BB9" s="244" t="n">
        <v>7</v>
      </c>
      <c r="BC9" s="244" t="n">
        <v>6</v>
      </c>
      <c r="BD9" s="244" t="n">
        <v>7</v>
      </c>
      <c r="BE9" s="244" t="n">
        <v>8</v>
      </c>
      <c r="BF9" s="244" t="n">
        <v>8</v>
      </c>
      <c r="BG9" s="244" t="n">
        <v>10</v>
      </c>
      <c r="BH9" s="244" t="n">
        <v>8</v>
      </c>
      <c r="BI9" s="244" t="n">
        <v>7</v>
      </c>
      <c r="BJ9" s="244" t="n">
        <v>8</v>
      </c>
      <c r="BK9" s="244" t="n">
        <v>8</v>
      </c>
      <c r="BL9" s="244" t="n">
        <v>8</v>
      </c>
      <c r="BM9" s="244" t="n">
        <v>8</v>
      </c>
      <c r="BN9" s="244" t="n">
        <v>8</v>
      </c>
      <c r="BO9" s="244" t="n">
        <v>7</v>
      </c>
      <c r="BP9" s="244" t="n">
        <v>6</v>
      </c>
      <c r="BQ9" s="244" t="n">
        <v>7</v>
      </c>
      <c r="BR9" s="244" t="n">
        <v>8</v>
      </c>
      <c r="BS9" s="244" t="n">
        <v>6</v>
      </c>
      <c r="BT9" s="244" t="n">
        <v>6</v>
      </c>
      <c r="BU9" s="244" t="n">
        <v>5</v>
      </c>
      <c r="BV9" s="244" t="n">
        <v>6</v>
      </c>
      <c r="BW9" s="244" t="n">
        <v>6</v>
      </c>
      <c r="BX9" s="244" t="n">
        <v>7</v>
      </c>
      <c r="BY9" s="244" t="n">
        <v>9</v>
      </c>
      <c r="BZ9" s="244" t="n">
        <v>9</v>
      </c>
      <c r="CA9" s="244" t="n">
        <v>10</v>
      </c>
      <c r="CB9" s="244" t="n">
        <v>11</v>
      </c>
      <c r="CC9" s="244" t="n">
        <v>10</v>
      </c>
      <c r="CD9" s="244" t="n">
        <v>14</v>
      </c>
      <c r="CE9" s="244" t="n">
        <v>14</v>
      </c>
      <c r="CF9" s="244" t="n">
        <v>14</v>
      </c>
      <c r="CG9" s="244" t="n">
        <v>16</v>
      </c>
      <c r="CH9" s="244" t="n">
        <v>16</v>
      </c>
      <c r="CI9" s="244" t="n">
        <v>15</v>
      </c>
      <c r="CJ9" s="244" t="n">
        <v>14</v>
      </c>
      <c r="CK9" s="244" t="n">
        <v>17</v>
      </c>
      <c r="CL9" s="244" t="n">
        <v>14</v>
      </c>
      <c r="CM9" s="244" t="n">
        <v>12</v>
      </c>
      <c r="CN9" s="244" t="n">
        <v>13</v>
      </c>
      <c r="CO9" s="244" t="n">
        <v>12</v>
      </c>
      <c r="CP9" s="244" t="n">
        <v>13</v>
      </c>
      <c r="CQ9" s="244" t="n">
        <v>11</v>
      </c>
      <c r="CR9" s="244" t="n">
        <v>11</v>
      </c>
      <c r="CS9" s="244" t="n">
        <v>12</v>
      </c>
      <c r="CT9" s="244" t="n">
        <v>12</v>
      </c>
      <c r="CU9" s="244" t="n">
        <v>12</v>
      </c>
      <c r="CV9" s="244" t="n">
        <v>13</v>
      </c>
      <c r="CW9" s="244" t="n">
        <v>13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+[2]Monroe!E10</f>
        <v/>
      </c>
      <c r="J10" s="397">
        <f>+[2]Monroe!G10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2</v>
      </c>
      <c r="AZ10" s="244" t="n">
        <v>2</v>
      </c>
      <c r="BA10" s="244" t="n">
        <v>2</v>
      </c>
      <c r="BB10" s="244" t="n">
        <v>2</v>
      </c>
      <c r="BC10" s="244" t="n">
        <v>2</v>
      </c>
      <c r="BD10" s="244" t="n">
        <v>2</v>
      </c>
      <c r="BE10" s="244" t="n">
        <v>1</v>
      </c>
      <c r="BF10" s="244" t="n">
        <v>1</v>
      </c>
      <c r="BG10" s="244" t="n">
        <v>1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1</v>
      </c>
      <c r="BT10" s="244" t="n">
        <v>1</v>
      </c>
      <c r="BU10" s="244" t="n">
        <v>1</v>
      </c>
      <c r="BV10" s="244" t="n">
        <v>1</v>
      </c>
      <c r="BW10" s="244" t="n">
        <v>1</v>
      </c>
      <c r="BX10" s="244" t="n">
        <v>1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2</v>
      </c>
      <c r="CD10" s="244" t="n">
        <v>2</v>
      </c>
      <c r="CE10" s="244" t="n">
        <v>2</v>
      </c>
      <c r="CF10" s="244" t="n">
        <v>2</v>
      </c>
      <c r="CG10" s="244" t="n">
        <v>2</v>
      </c>
      <c r="CH10" s="244" t="n">
        <v>2</v>
      </c>
      <c r="CI10" s="244" t="n">
        <v>2</v>
      </c>
      <c r="CJ10" s="244" t="n">
        <v>2</v>
      </c>
      <c r="CK10" s="244" t="n">
        <v>1</v>
      </c>
      <c r="CL10" s="244" t="n">
        <v>2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+[2]Monroe!E11</f>
        <v/>
      </c>
      <c r="J11" s="397">
        <f>+[2]Monroe!G11</f>
        <v/>
      </c>
      <c r="K11" s="244" t="n">
        <v>1</v>
      </c>
      <c r="L11" s="244" t="n">
        <v>1</v>
      </c>
      <c r="M11" s="244" t="n">
        <v>1</v>
      </c>
      <c r="N11" s="244" t="n">
        <v>1</v>
      </c>
      <c r="O11" s="244" t="n">
        <v>1</v>
      </c>
      <c r="P11" s="244" t="n">
        <v>2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1</v>
      </c>
      <c r="X11" s="244" t="n">
        <v>1</v>
      </c>
      <c r="Y11" s="244" t="n">
        <v>2</v>
      </c>
      <c r="Z11" s="244" t="n">
        <v>0</v>
      </c>
      <c r="AA11" s="244" t="n">
        <v>0</v>
      </c>
      <c r="AB11" s="244" t="n">
        <v>1</v>
      </c>
      <c r="AC11" s="244" t="n">
        <v>1</v>
      </c>
      <c r="AD11" s="244" t="n">
        <v>1</v>
      </c>
      <c r="AE11" s="244" t="n">
        <v>1</v>
      </c>
      <c r="AF11" s="244" t="n">
        <v>1</v>
      </c>
      <c r="AG11" s="244" t="n">
        <v>1</v>
      </c>
      <c r="AH11" s="244" t="n">
        <v>1</v>
      </c>
      <c r="AI11" s="244" t="n">
        <v>1</v>
      </c>
      <c r="AJ11" s="244" t="n">
        <v>1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1</v>
      </c>
      <c r="AU11" s="244" t="n">
        <v>2</v>
      </c>
      <c r="AV11" s="244" t="n">
        <v>3</v>
      </c>
      <c r="AW11" s="244" t="n">
        <v>3</v>
      </c>
      <c r="AX11" s="244" t="n">
        <v>3</v>
      </c>
      <c r="AY11" s="244" t="n">
        <v>3</v>
      </c>
      <c r="AZ11" s="244" t="n">
        <v>3</v>
      </c>
      <c r="BA11" s="244" t="n">
        <v>4</v>
      </c>
      <c r="BB11" s="244" t="n">
        <v>3</v>
      </c>
      <c r="BC11" s="244" t="n">
        <v>3</v>
      </c>
      <c r="BD11" s="244" t="n">
        <v>3</v>
      </c>
      <c r="BE11" s="244" t="n">
        <v>4</v>
      </c>
      <c r="BF11" s="244" t="n">
        <v>3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1</v>
      </c>
      <c r="BR11" s="244" t="n">
        <v>1</v>
      </c>
      <c r="BS11" s="244" t="n">
        <v>1</v>
      </c>
      <c r="BT11" s="244" t="n">
        <v>1</v>
      </c>
      <c r="BU11" s="244" t="n">
        <v>1</v>
      </c>
      <c r="BV11" s="244" t="n">
        <v>1</v>
      </c>
      <c r="BW11" s="244" t="n">
        <v>1</v>
      </c>
      <c r="BX11" s="244" t="n">
        <v>1</v>
      </c>
      <c r="BY11" s="244" t="n">
        <v>1</v>
      </c>
      <c r="BZ11" s="244" t="n">
        <v>1</v>
      </c>
      <c r="CA11" s="244" t="n">
        <v>2</v>
      </c>
      <c r="CB11" s="244" t="n">
        <v>2</v>
      </c>
      <c r="CC11" s="244" t="n">
        <v>1</v>
      </c>
      <c r="CD11" s="244" t="n">
        <v>2</v>
      </c>
      <c r="CE11" s="244" t="n">
        <v>5</v>
      </c>
      <c r="CF11" s="244" t="n">
        <v>6</v>
      </c>
      <c r="CG11" s="244" t="n">
        <v>7</v>
      </c>
      <c r="CH11" s="244" t="n">
        <v>7</v>
      </c>
      <c r="CI11" s="244" t="n">
        <v>7</v>
      </c>
      <c r="CJ11" s="244" t="n">
        <v>6</v>
      </c>
      <c r="CK11" s="244" t="n">
        <v>6</v>
      </c>
      <c r="CL11" s="244" t="n">
        <v>7</v>
      </c>
      <c r="CM11" s="244" t="n">
        <v>7</v>
      </c>
      <c r="CN11" s="244" t="n">
        <v>9</v>
      </c>
      <c r="CO11" s="244" t="n">
        <v>9</v>
      </c>
      <c r="CP11" s="244" t="n">
        <v>9</v>
      </c>
      <c r="CQ11" s="244" t="n">
        <v>7</v>
      </c>
      <c r="CR11" s="244" t="n">
        <v>6</v>
      </c>
      <c r="CS11" s="244" t="n">
        <v>6</v>
      </c>
      <c r="CT11" s="244" t="n">
        <v>6</v>
      </c>
      <c r="CU11" s="244" t="n">
        <v>6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+[2]Monroe!E12</f>
        <v/>
      </c>
      <c r="J12" s="397">
        <f>+[2]Monroe!G12</f>
        <v/>
      </c>
      <c r="K12" s="245" t="n">
        <v>2</v>
      </c>
      <c r="L12" s="245" t="n">
        <v>2</v>
      </c>
      <c r="M12" s="245" t="n">
        <v>2</v>
      </c>
      <c r="N12" s="245" t="n">
        <v>2</v>
      </c>
      <c r="O12" s="245" t="n">
        <v>2</v>
      </c>
      <c r="P12" s="245" t="n">
        <v>2</v>
      </c>
      <c r="Q12" s="245" t="n">
        <v>2</v>
      </c>
      <c r="R12" s="245" t="n">
        <v>2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2</v>
      </c>
      <c r="X12" s="245" t="n">
        <v>2</v>
      </c>
      <c r="Y12" s="245" t="n">
        <v>2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1</v>
      </c>
      <c r="AF12" s="245" t="n">
        <v>2</v>
      </c>
      <c r="AG12" s="245" t="n">
        <v>3</v>
      </c>
      <c r="AH12" s="245" t="n">
        <v>3</v>
      </c>
      <c r="AI12" s="245" t="n">
        <v>2</v>
      </c>
      <c r="AJ12" s="245" t="n">
        <v>2</v>
      </c>
      <c r="AK12" s="245" t="n">
        <v>1</v>
      </c>
      <c r="AL12" s="245" t="n">
        <v>1</v>
      </c>
      <c r="AM12" s="245" t="n">
        <v>1</v>
      </c>
      <c r="AN12" s="245" t="n">
        <v>1</v>
      </c>
      <c r="AO12" s="245" t="n">
        <v>1</v>
      </c>
      <c r="AP12" s="245" t="n">
        <v>1</v>
      </c>
      <c r="AQ12" s="245" t="n">
        <v>1</v>
      </c>
      <c r="AR12" s="245" t="n">
        <v>1</v>
      </c>
      <c r="AS12" s="245" t="n">
        <v>0</v>
      </c>
      <c r="AT12" s="245" t="n">
        <v>0</v>
      </c>
      <c r="AU12" s="245" t="n">
        <v>0</v>
      </c>
      <c r="AV12" s="245" t="n">
        <v>1</v>
      </c>
      <c r="AW12" s="245" t="n">
        <v>1</v>
      </c>
      <c r="AX12" s="245" t="n">
        <v>1</v>
      </c>
      <c r="AY12" s="245" t="n">
        <v>1</v>
      </c>
      <c r="AZ12" s="245" t="n">
        <v>1</v>
      </c>
      <c r="BA12" s="245" t="n">
        <v>1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3</v>
      </c>
      <c r="BI12" s="245" t="n">
        <v>3</v>
      </c>
      <c r="BJ12" s="245" t="n">
        <v>3</v>
      </c>
      <c r="BK12" s="245" t="n">
        <v>2</v>
      </c>
      <c r="BL12" s="245" t="n">
        <v>2</v>
      </c>
      <c r="BM12" s="245" t="n">
        <v>1</v>
      </c>
      <c r="BN12" s="245" t="n">
        <v>1</v>
      </c>
      <c r="BO12" s="245" t="n">
        <v>1</v>
      </c>
      <c r="BP12" s="245" t="n">
        <v>1</v>
      </c>
      <c r="BQ12" s="245" t="n">
        <v>1</v>
      </c>
      <c r="BR12" s="245" t="n">
        <v>1</v>
      </c>
      <c r="BS12" s="245" t="n">
        <v>2</v>
      </c>
      <c r="BT12" s="245" t="n">
        <v>2</v>
      </c>
      <c r="BU12" s="245" t="n">
        <v>3</v>
      </c>
      <c r="BV12" s="245" t="n">
        <v>2</v>
      </c>
      <c r="BW12" s="245" t="n">
        <v>2</v>
      </c>
      <c r="BX12" s="245" t="n">
        <v>2</v>
      </c>
      <c r="BY12" s="245" t="n">
        <v>2</v>
      </c>
      <c r="BZ12" s="245" t="n">
        <v>2</v>
      </c>
      <c r="CA12" s="245" t="n">
        <v>2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2</v>
      </c>
      <c r="CH12" s="245" t="n">
        <v>3</v>
      </c>
      <c r="CI12" s="245" t="n">
        <v>2</v>
      </c>
      <c r="CJ12" s="245" t="n">
        <v>2</v>
      </c>
      <c r="CK12" s="245" t="n">
        <v>2</v>
      </c>
      <c r="CL12" s="245" t="n">
        <v>2</v>
      </c>
      <c r="CM12" s="245" t="n">
        <v>2</v>
      </c>
      <c r="CN12" s="245" t="n">
        <v>2</v>
      </c>
      <c r="CO12" s="245" t="n">
        <v>2</v>
      </c>
      <c r="CP12" s="245" t="n">
        <v>2</v>
      </c>
      <c r="CQ12" s="245" t="n">
        <v>2</v>
      </c>
      <c r="CR12" s="245" t="n">
        <v>2</v>
      </c>
      <c r="CS12" s="245" t="n">
        <v>2</v>
      </c>
      <c r="CT12" s="245" t="n">
        <v>1</v>
      </c>
      <c r="CU12" s="245" t="n">
        <v>1</v>
      </c>
      <c r="CV12" s="245" t="n">
        <v>1</v>
      </c>
      <c r="CW12" s="245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19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200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&amp;C&amp;"Garamond,Bold"MONROE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codeName="Sheet14">
    <tabColor rgb="FFFF0000"/>
    <outlinePr summaryBelow="1" summaryRight="1"/>
    <pageSetUpPr/>
  </sheetPr>
  <dimension ref="A1:CW99"/>
  <sheetViews>
    <sheetView view="pageBreakPreview" topLeftCell="C1" zoomScale="61" zoomScaleNormal="85" zoomScaleSheetLayoutView="100" workbookViewId="0">
      <selection activeCell="BR71" sqref="BR7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25" customWidth="1" style="292" min="8" max="8"/>
    <col hidden="1" width="12.625" customWidth="1" style="292" min="9" max="9"/>
    <col hidden="1" width="9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Summit Surgery Center at St. Mary's Galena - Client ID H3394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>
        <f>A25</f>
        <v/>
      </c>
      <c r="B3" s="394">
        <f>Legacy!E4</f>
        <v/>
      </c>
      <c r="C3" s="246" t="inlineStr">
        <is>
          <t>EE</t>
        </is>
      </c>
      <c r="D3" s="244" t="n">
        <v>1</v>
      </c>
      <c r="E3" s="395" t="n">
        <v>746.96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+'[2]Saint Mary''s Reno'!E3</f>
        <v/>
      </c>
      <c r="J3" s="397">
        <f>+'[2]Saint Mary''s Reno'!G3</f>
        <v/>
      </c>
      <c r="K3" s="244" t="n">
        <v>13</v>
      </c>
      <c r="L3" s="244" t="n">
        <v>13</v>
      </c>
      <c r="M3" s="244" t="n">
        <v>13</v>
      </c>
      <c r="N3" s="244" t="n">
        <v>15</v>
      </c>
      <c r="O3" s="244" t="n">
        <v>15</v>
      </c>
      <c r="P3" s="244" t="n">
        <v>15</v>
      </c>
      <c r="Q3" s="244" t="n">
        <v>15</v>
      </c>
      <c r="R3" s="244" t="n">
        <v>14</v>
      </c>
      <c r="S3" s="244" t="n">
        <v>14</v>
      </c>
      <c r="T3" s="244" t="n">
        <v>14</v>
      </c>
      <c r="U3" s="244" t="n">
        <v>14</v>
      </c>
      <c r="V3" s="244" t="n">
        <v>12</v>
      </c>
      <c r="W3" s="244" t="n">
        <v>13</v>
      </c>
      <c r="X3" s="244" t="n">
        <v>14</v>
      </c>
      <c r="Y3" s="244" t="n">
        <v>14</v>
      </c>
      <c r="Z3" s="244" t="n">
        <v>14</v>
      </c>
      <c r="AA3" s="244" t="n">
        <v>13</v>
      </c>
      <c r="AB3" s="244" t="n">
        <v>14</v>
      </c>
      <c r="AC3" s="244" t="n">
        <v>15</v>
      </c>
      <c r="AD3" s="244" t="n">
        <v>14</v>
      </c>
      <c r="AE3" s="244" t="n">
        <v>11</v>
      </c>
      <c r="AF3" s="244" t="n">
        <v>8</v>
      </c>
      <c r="AG3" s="244" t="n">
        <v>8</v>
      </c>
      <c r="AH3" s="244" t="n">
        <v>9</v>
      </c>
      <c r="AI3" s="244" t="n">
        <v>11</v>
      </c>
      <c r="AJ3" s="244" t="n">
        <v>12</v>
      </c>
      <c r="AK3" s="244" t="n">
        <v>12</v>
      </c>
      <c r="AL3" s="244" t="n">
        <v>11</v>
      </c>
      <c r="AM3" s="244" t="n">
        <v>11</v>
      </c>
      <c r="AN3" s="244" t="n">
        <v>10</v>
      </c>
      <c r="AO3" s="244" t="n">
        <v>9</v>
      </c>
      <c r="AP3" s="244" t="n">
        <v>6</v>
      </c>
      <c r="AQ3" s="244" t="n">
        <v>6</v>
      </c>
      <c r="AR3" s="244" t="n">
        <v>7</v>
      </c>
      <c r="AS3" s="244" t="n">
        <v>6</v>
      </c>
      <c r="AT3" s="244" t="n">
        <v>7</v>
      </c>
      <c r="AU3" s="244" t="n">
        <v>9</v>
      </c>
      <c r="AV3" s="244" t="n">
        <v>9</v>
      </c>
      <c r="AW3" s="244" t="n">
        <v>11</v>
      </c>
      <c r="AX3" s="244" t="n">
        <v>11</v>
      </c>
      <c r="AY3" s="244" t="n">
        <v>10</v>
      </c>
      <c r="AZ3" s="244" t="n">
        <v>9</v>
      </c>
      <c r="BA3" s="244" t="n">
        <v>9</v>
      </c>
      <c r="BB3" s="244" t="n">
        <v>9</v>
      </c>
      <c r="BC3" s="244" t="n">
        <v>9</v>
      </c>
      <c r="BD3" s="244" t="n">
        <v>9</v>
      </c>
      <c r="BE3" s="244" t="n">
        <v>9</v>
      </c>
      <c r="BF3" s="244" t="n">
        <v>9</v>
      </c>
      <c r="BG3" s="244" t="n">
        <v>12</v>
      </c>
      <c r="BH3" s="244" t="n">
        <v>13</v>
      </c>
      <c r="BI3" s="244" t="n">
        <v>14</v>
      </c>
      <c r="BJ3" s="244" t="n">
        <v>14</v>
      </c>
      <c r="BK3" s="244" t="n">
        <v>14</v>
      </c>
      <c r="BL3" s="244" t="n">
        <v>15</v>
      </c>
      <c r="BM3" s="244" t="n">
        <v>15</v>
      </c>
      <c r="BN3" s="244" t="n">
        <v>17</v>
      </c>
      <c r="BO3" s="244" t="n">
        <v>19</v>
      </c>
      <c r="BP3" s="244" t="n">
        <v>19</v>
      </c>
      <c r="BQ3" s="244" t="n">
        <v>19</v>
      </c>
      <c r="BR3" s="244" t="n">
        <v>19</v>
      </c>
      <c r="BS3" s="244" t="n">
        <v>19</v>
      </c>
      <c r="BT3" s="244" t="n">
        <v>19</v>
      </c>
      <c r="BU3" s="244" t="n">
        <v>19</v>
      </c>
      <c r="BV3" s="244" t="n">
        <v>19</v>
      </c>
      <c r="BW3" s="244" t="n">
        <v>15</v>
      </c>
      <c r="BX3" s="244" t="n">
        <v>14</v>
      </c>
      <c r="BY3" s="244" t="n">
        <v>13</v>
      </c>
      <c r="BZ3" s="244" t="n">
        <v>13</v>
      </c>
      <c r="CA3" s="244" t="n">
        <v>13</v>
      </c>
      <c r="CB3" s="244" t="n">
        <v>13</v>
      </c>
      <c r="CC3" s="244" t="n">
        <v>18</v>
      </c>
      <c r="CD3" s="244" t="n">
        <v>20</v>
      </c>
      <c r="CE3" s="244" t="n">
        <v>20</v>
      </c>
      <c r="CF3" s="244" t="n">
        <v>20</v>
      </c>
      <c r="CG3" s="244" t="n">
        <v>20</v>
      </c>
      <c r="CH3" s="244" t="n">
        <v>17</v>
      </c>
      <c r="CI3" s="244" t="n">
        <v>17</v>
      </c>
      <c r="CJ3" s="244" t="n">
        <v>17</v>
      </c>
      <c r="CK3" s="244" t="n">
        <v>15</v>
      </c>
      <c r="CL3" s="244" t="n">
        <v>14</v>
      </c>
      <c r="CM3" s="244" t="n">
        <v>14</v>
      </c>
      <c r="CN3" s="244" t="n">
        <v>7</v>
      </c>
      <c r="CO3" s="244" t="n">
        <v>7</v>
      </c>
      <c r="CP3" s="244" t="n">
        <v>7</v>
      </c>
      <c r="CQ3" s="244" t="n">
        <v>7</v>
      </c>
      <c r="CR3" s="244" t="n">
        <v>7</v>
      </c>
      <c r="CS3" s="244" t="n">
        <v>7</v>
      </c>
      <c r="CT3" s="244" t="n">
        <v>7</v>
      </c>
      <c r="CU3" s="244" t="n">
        <v>7</v>
      </c>
      <c r="CV3" s="244" t="n">
        <v>7</v>
      </c>
      <c r="CW3" s="244" t="n">
        <v>1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1568.64</v>
      </c>
      <c r="F4" s="396">
        <f>+E4-G4</f>
        <v/>
      </c>
      <c r="G4" s="396" t="n">
        <v>143.77</v>
      </c>
      <c r="H4" s="397">
        <f>+"Total:"&amp;TEXT(E4/I4-1,"0.00%")&amp;"/ EE:"&amp;TEXT(G4/J4-1,"0.00%")</f>
        <v/>
      </c>
      <c r="I4" s="397">
        <f>+'[2]Saint Mary''s Reno'!E4</f>
        <v/>
      </c>
      <c r="J4" s="397">
        <f>+'[2]Saint Mary''s Reno'!G4</f>
        <v/>
      </c>
      <c r="K4" s="244" t="n">
        <v>6</v>
      </c>
      <c r="L4" s="244" t="n">
        <v>6</v>
      </c>
      <c r="M4" s="244" t="n">
        <v>6</v>
      </c>
      <c r="N4" s="244" t="n">
        <v>4</v>
      </c>
      <c r="O4" s="244" t="n">
        <v>4</v>
      </c>
      <c r="P4" s="244" t="n">
        <v>4</v>
      </c>
      <c r="Q4" s="244" t="n">
        <v>4</v>
      </c>
      <c r="R4" s="244" t="n">
        <v>3</v>
      </c>
      <c r="S4" s="244" t="n">
        <v>3</v>
      </c>
      <c r="T4" s="244" t="n">
        <v>1</v>
      </c>
      <c r="U4" s="244" t="n">
        <v>1</v>
      </c>
      <c r="V4" s="244" t="n">
        <v>1</v>
      </c>
      <c r="W4" s="244" t="n">
        <v>1</v>
      </c>
      <c r="X4" s="244" t="n">
        <v>1</v>
      </c>
      <c r="Y4" s="244" t="n">
        <v>1</v>
      </c>
      <c r="Z4" s="244" t="n">
        <v>1</v>
      </c>
      <c r="AA4" s="244" t="n">
        <v>1</v>
      </c>
      <c r="AB4" s="244" t="n">
        <v>1</v>
      </c>
      <c r="AC4" s="244" t="n">
        <v>2</v>
      </c>
      <c r="AD4" s="244" t="n">
        <v>3</v>
      </c>
      <c r="AE4" s="244" t="n">
        <v>3</v>
      </c>
      <c r="AF4" s="244" t="n">
        <v>3</v>
      </c>
      <c r="AG4" s="244" t="n">
        <v>3</v>
      </c>
      <c r="AH4" s="244" t="n">
        <v>3</v>
      </c>
      <c r="AI4" s="244" t="n">
        <v>3</v>
      </c>
      <c r="AJ4" s="244" t="n">
        <v>3</v>
      </c>
      <c r="AK4" s="244" t="n">
        <v>3</v>
      </c>
      <c r="AL4" s="244" t="n">
        <v>3</v>
      </c>
      <c r="AM4" s="244" t="n">
        <v>3</v>
      </c>
      <c r="AN4" s="244" t="n">
        <v>3</v>
      </c>
      <c r="AO4" s="244" t="n">
        <v>3</v>
      </c>
      <c r="AP4" s="244" t="n">
        <v>3</v>
      </c>
      <c r="AQ4" s="244" t="n">
        <v>3</v>
      </c>
      <c r="AR4" s="244" t="n">
        <v>3</v>
      </c>
      <c r="AS4" s="244" t="n">
        <v>3</v>
      </c>
      <c r="AT4" s="244" t="n">
        <v>3</v>
      </c>
      <c r="AU4" s="244" t="n">
        <v>2</v>
      </c>
      <c r="AV4" s="244" t="n">
        <v>2</v>
      </c>
      <c r="AW4" s="244" t="n">
        <v>2</v>
      </c>
      <c r="AX4" s="244" t="n">
        <v>2</v>
      </c>
      <c r="AY4" s="244" t="n">
        <v>2</v>
      </c>
      <c r="AZ4" s="244" t="n">
        <v>2</v>
      </c>
      <c r="BA4" s="244" t="n">
        <v>2</v>
      </c>
      <c r="BB4" s="244" t="n">
        <v>2</v>
      </c>
      <c r="BC4" s="244" t="n">
        <v>2</v>
      </c>
      <c r="BD4" s="244" t="n">
        <v>2</v>
      </c>
      <c r="BE4" s="244" t="n">
        <v>3</v>
      </c>
      <c r="BF4" s="244" t="n">
        <v>3</v>
      </c>
      <c r="BG4" s="244" t="n">
        <v>3</v>
      </c>
      <c r="BH4" s="244" t="n">
        <v>3</v>
      </c>
      <c r="BI4" s="244" t="n">
        <v>3</v>
      </c>
      <c r="BJ4" s="244" t="n">
        <v>3</v>
      </c>
      <c r="BK4" s="244" t="n">
        <v>3</v>
      </c>
      <c r="BL4" s="244" t="n">
        <v>2</v>
      </c>
      <c r="BM4" s="244" t="n">
        <v>2</v>
      </c>
      <c r="BN4" s="244" t="n">
        <v>3</v>
      </c>
      <c r="BO4" s="244" t="n">
        <v>3</v>
      </c>
      <c r="BP4" s="244" t="n">
        <v>3</v>
      </c>
      <c r="BQ4" s="244" t="n">
        <v>3</v>
      </c>
      <c r="BR4" s="244" t="n">
        <v>3</v>
      </c>
      <c r="BS4" s="244" t="n">
        <v>3</v>
      </c>
      <c r="BT4" s="244" t="n">
        <v>3</v>
      </c>
      <c r="BU4" s="244" t="n">
        <v>3</v>
      </c>
      <c r="BV4" s="244" t="n">
        <v>3</v>
      </c>
      <c r="BW4" s="244" t="n">
        <v>3</v>
      </c>
      <c r="BX4" s="244" t="n">
        <v>3</v>
      </c>
      <c r="BY4" s="244" t="n">
        <v>3</v>
      </c>
      <c r="BZ4" s="244" t="n">
        <v>3</v>
      </c>
      <c r="CA4" s="244" t="n">
        <v>3</v>
      </c>
      <c r="CB4" s="244" t="n">
        <v>3</v>
      </c>
      <c r="CC4" s="244" t="n">
        <v>3</v>
      </c>
      <c r="CD4" s="244" t="n">
        <v>3</v>
      </c>
      <c r="CE4" s="244" t="n">
        <v>3</v>
      </c>
      <c r="CF4" s="244" t="n">
        <v>4</v>
      </c>
      <c r="CG4" s="244" t="n">
        <v>4</v>
      </c>
      <c r="CH4" s="244" t="n">
        <v>3</v>
      </c>
      <c r="CI4" s="244" t="n">
        <v>3</v>
      </c>
      <c r="CJ4" s="244" t="n">
        <v>3</v>
      </c>
      <c r="CK4" s="244" t="n">
        <v>1</v>
      </c>
      <c r="CL4" s="244" t="n">
        <v>1</v>
      </c>
      <c r="CM4" s="244" t="n">
        <v>1</v>
      </c>
      <c r="CN4" s="244" t="n">
        <v>0</v>
      </c>
      <c r="CO4" s="244" t="n">
        <v>0</v>
      </c>
      <c r="CP4" s="244" t="n">
        <v>0</v>
      </c>
      <c r="CQ4" s="244" t="n">
        <v>0</v>
      </c>
      <c r="CR4" s="244" t="n">
        <v>0</v>
      </c>
      <c r="CS4" s="244" t="n">
        <v>0</v>
      </c>
      <c r="CT4" s="244" t="n">
        <v>0</v>
      </c>
      <c r="CU4" s="244" t="n">
        <v>0</v>
      </c>
      <c r="CV4" s="244" t="n">
        <v>0</v>
      </c>
      <c r="CW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</v>
      </c>
      <c r="E5" s="395" t="n">
        <v>1411.79</v>
      </c>
      <c r="F5" s="396">
        <f>+E5-G5</f>
        <v/>
      </c>
      <c r="G5" s="396" t="n">
        <v>114.76</v>
      </c>
      <c r="H5" s="397">
        <f>+"Total:"&amp;TEXT(E5/I5-1,"0.00%")&amp;"/ EE:"&amp;TEXT(G5/J5-1,"0.00%")</f>
        <v/>
      </c>
      <c r="I5" s="397">
        <f>+'[2]Saint Mary''s Reno'!E5</f>
        <v/>
      </c>
      <c r="J5" s="397">
        <f>+'[2]Saint Mary''s Reno'!G5</f>
        <v/>
      </c>
      <c r="K5" s="244" t="n">
        <v>3</v>
      </c>
      <c r="L5" s="244" t="n">
        <v>3</v>
      </c>
      <c r="M5" s="244" t="n">
        <v>3</v>
      </c>
      <c r="N5" s="244" t="n">
        <v>2</v>
      </c>
      <c r="O5" s="244" t="n">
        <v>2</v>
      </c>
      <c r="P5" s="244" t="n">
        <v>2</v>
      </c>
      <c r="Q5" s="244" t="n">
        <v>2</v>
      </c>
      <c r="R5" s="244" t="n">
        <v>2</v>
      </c>
      <c r="S5" s="244" t="n">
        <v>2</v>
      </c>
      <c r="T5" s="244" t="n">
        <v>1</v>
      </c>
      <c r="U5" s="244" t="n">
        <v>1</v>
      </c>
      <c r="V5" s="244" t="n">
        <v>1</v>
      </c>
      <c r="W5" s="244" t="n">
        <v>2</v>
      </c>
      <c r="X5" s="244" t="n">
        <v>2</v>
      </c>
      <c r="Y5" s="244" t="n">
        <v>2</v>
      </c>
      <c r="Z5" s="244" t="n">
        <v>2</v>
      </c>
      <c r="AA5" s="244" t="n">
        <v>3</v>
      </c>
      <c r="AB5" s="244" t="n">
        <v>3</v>
      </c>
      <c r="AC5" s="244" t="n">
        <v>4</v>
      </c>
      <c r="AD5" s="244" t="n">
        <v>4</v>
      </c>
      <c r="AE5" s="244" t="n">
        <v>3</v>
      </c>
      <c r="AF5" s="244" t="n">
        <v>3</v>
      </c>
      <c r="AG5" s="244" t="n">
        <v>2</v>
      </c>
      <c r="AH5" s="244" t="n">
        <v>2</v>
      </c>
      <c r="AI5" s="244" t="n">
        <v>3</v>
      </c>
      <c r="AJ5" s="244" t="n">
        <v>2</v>
      </c>
      <c r="AK5" s="244" t="n">
        <v>3</v>
      </c>
      <c r="AL5" s="244" t="n">
        <v>3</v>
      </c>
      <c r="AM5" s="244" t="n">
        <v>2</v>
      </c>
      <c r="AN5" s="244" t="n">
        <v>2</v>
      </c>
      <c r="AO5" s="244" t="n">
        <v>2</v>
      </c>
      <c r="AP5" s="244" t="n">
        <v>2</v>
      </c>
      <c r="AQ5" s="244" t="n">
        <v>1</v>
      </c>
      <c r="AR5" s="244" t="n">
        <v>1</v>
      </c>
      <c r="AS5" s="244" t="n">
        <v>1</v>
      </c>
      <c r="AT5" s="244" t="n">
        <v>1</v>
      </c>
      <c r="AU5" s="244" t="n">
        <v>2</v>
      </c>
      <c r="AV5" s="244" t="n">
        <v>2</v>
      </c>
      <c r="AW5" s="244" t="n">
        <v>2</v>
      </c>
      <c r="AX5" s="244" t="n">
        <v>2</v>
      </c>
      <c r="AY5" s="244" t="n">
        <v>2</v>
      </c>
      <c r="AZ5" s="244" t="n">
        <v>2</v>
      </c>
      <c r="BA5" s="244" t="n">
        <v>2</v>
      </c>
      <c r="BB5" s="244" t="n">
        <v>2</v>
      </c>
      <c r="BC5" s="244" t="n">
        <v>2</v>
      </c>
      <c r="BD5" s="244" t="n">
        <v>2</v>
      </c>
      <c r="BE5" s="244" t="n">
        <v>2</v>
      </c>
      <c r="BF5" s="244" t="n">
        <v>2</v>
      </c>
      <c r="BG5" s="244" t="n">
        <v>3</v>
      </c>
      <c r="BH5" s="244" t="n">
        <v>3</v>
      </c>
      <c r="BI5" s="244" t="n">
        <v>3</v>
      </c>
      <c r="BJ5" s="244" t="n">
        <v>3</v>
      </c>
      <c r="BK5" s="244" t="n">
        <v>3</v>
      </c>
      <c r="BL5" s="244" t="n">
        <v>4</v>
      </c>
      <c r="BM5" s="244" t="n">
        <v>4</v>
      </c>
      <c r="BN5" s="244" t="n">
        <v>3</v>
      </c>
      <c r="BO5" s="244" t="n">
        <v>2</v>
      </c>
      <c r="BP5" s="244" t="n">
        <v>2</v>
      </c>
      <c r="BQ5" s="244" t="n">
        <v>2</v>
      </c>
      <c r="BR5" s="244" t="n">
        <v>2</v>
      </c>
      <c r="BS5" s="244" t="n">
        <v>2</v>
      </c>
      <c r="BT5" s="244" t="n">
        <v>2</v>
      </c>
      <c r="BU5" s="244" t="n">
        <v>2</v>
      </c>
      <c r="BV5" s="244" t="n">
        <v>2</v>
      </c>
      <c r="BW5" s="244" t="n">
        <v>3</v>
      </c>
      <c r="BX5" s="244" t="n">
        <v>3</v>
      </c>
      <c r="BY5" s="244" t="n">
        <v>3</v>
      </c>
      <c r="BZ5" s="244" t="n">
        <v>3</v>
      </c>
      <c r="CA5" s="244" t="n">
        <v>3</v>
      </c>
      <c r="CB5" s="244" t="n">
        <v>3</v>
      </c>
      <c r="CC5" s="244" t="n">
        <v>3</v>
      </c>
      <c r="CD5" s="244" t="n">
        <v>3</v>
      </c>
      <c r="CE5" s="244" t="n">
        <v>3</v>
      </c>
      <c r="CF5" s="244" t="n">
        <v>3</v>
      </c>
      <c r="CG5" s="244" t="n">
        <v>3</v>
      </c>
      <c r="CH5" s="244" t="n">
        <v>3</v>
      </c>
      <c r="CI5" s="244" t="n">
        <v>3</v>
      </c>
      <c r="CJ5" s="244" t="n">
        <v>3</v>
      </c>
      <c r="CK5" s="244" t="n">
        <v>4</v>
      </c>
      <c r="CL5" s="244" t="n">
        <v>3</v>
      </c>
      <c r="CM5" s="244" t="n">
        <v>3</v>
      </c>
      <c r="CN5" s="244" t="n">
        <v>3</v>
      </c>
      <c r="CO5" s="244" t="n">
        <v>3</v>
      </c>
      <c r="CP5" s="244" t="n">
        <v>3</v>
      </c>
      <c r="CQ5" s="244" t="n">
        <v>3</v>
      </c>
      <c r="CR5" s="244" t="n">
        <v>3</v>
      </c>
      <c r="CS5" s="244" t="n">
        <v>3</v>
      </c>
      <c r="CT5" s="244" t="n">
        <v>3</v>
      </c>
      <c r="CU5" s="244" t="n">
        <v>3</v>
      </c>
      <c r="CV5" s="244" t="n">
        <v>3</v>
      </c>
      <c r="CW5" s="244" t="n">
        <v>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2352.99</v>
      </c>
      <c r="F6" s="400">
        <f>+E6-G6</f>
        <v/>
      </c>
      <c r="G6" s="400" t="n">
        <v>274.46</v>
      </c>
      <c r="H6" s="408">
        <f>+"Total:"&amp;TEXT(E6/I6-1,"0.00%")&amp;"/ EE:"&amp;TEXT(G6/J6-1,"0.00%")</f>
        <v/>
      </c>
      <c r="I6" s="397">
        <f>+'[2]Saint Mary''s Reno'!E6</f>
        <v/>
      </c>
      <c r="J6" s="397">
        <f>+'[2]Saint Mary''s Reno'!G6</f>
        <v/>
      </c>
      <c r="K6" s="245" t="n">
        <v>4</v>
      </c>
      <c r="L6" s="245" t="n">
        <v>4</v>
      </c>
      <c r="M6" s="245" t="n">
        <v>4</v>
      </c>
      <c r="N6" s="245" t="n">
        <v>3</v>
      </c>
      <c r="O6" s="245" t="n">
        <v>3</v>
      </c>
      <c r="P6" s="245" t="n">
        <v>3</v>
      </c>
      <c r="Q6" s="245" t="n">
        <v>3</v>
      </c>
      <c r="R6" s="245" t="n">
        <v>3</v>
      </c>
      <c r="S6" s="245" t="n">
        <v>2</v>
      </c>
      <c r="T6" s="245" t="n">
        <v>2</v>
      </c>
      <c r="U6" s="245" t="n">
        <v>1</v>
      </c>
      <c r="V6" s="245" t="n">
        <v>1</v>
      </c>
      <c r="W6" s="245" t="n">
        <v>1</v>
      </c>
      <c r="X6" s="245" t="n">
        <v>1</v>
      </c>
      <c r="Y6" s="245" t="n">
        <v>1</v>
      </c>
      <c r="Z6" s="245" t="n">
        <v>1</v>
      </c>
      <c r="AA6" s="245" t="n">
        <v>1</v>
      </c>
      <c r="AB6" s="245" t="n">
        <v>1</v>
      </c>
      <c r="AC6" s="245" t="n">
        <v>1</v>
      </c>
      <c r="AD6" s="245" t="n">
        <v>1</v>
      </c>
      <c r="AE6" s="245" t="n">
        <v>1</v>
      </c>
      <c r="AF6" s="245" t="n">
        <v>0</v>
      </c>
      <c r="AG6" s="245" t="n">
        <v>0</v>
      </c>
      <c r="AH6" s="245" t="n">
        <v>0</v>
      </c>
      <c r="AI6" s="245" t="n">
        <v>0</v>
      </c>
      <c r="AJ6" s="245" t="n">
        <v>0</v>
      </c>
      <c r="AK6" s="245" t="n">
        <v>0</v>
      </c>
      <c r="AL6" s="245" t="n">
        <v>1</v>
      </c>
      <c r="AM6" s="245" t="n">
        <v>1</v>
      </c>
      <c r="AN6" s="245" t="n">
        <v>1</v>
      </c>
      <c r="AO6" s="245" t="n">
        <v>1</v>
      </c>
      <c r="AP6" s="245" t="n">
        <v>1</v>
      </c>
      <c r="AQ6" s="245" t="n">
        <v>1</v>
      </c>
      <c r="AR6" s="245" t="n">
        <v>1</v>
      </c>
      <c r="AS6" s="245" t="n">
        <v>1</v>
      </c>
      <c r="AT6" s="245" t="n">
        <v>1</v>
      </c>
      <c r="AU6" s="245" t="n">
        <v>1</v>
      </c>
      <c r="AV6" s="245" t="n">
        <v>1</v>
      </c>
      <c r="AW6" s="245" t="n">
        <v>1</v>
      </c>
      <c r="AX6" s="245" t="n">
        <v>1</v>
      </c>
      <c r="AY6" s="245" t="n">
        <v>1</v>
      </c>
      <c r="AZ6" s="245" t="n">
        <v>1</v>
      </c>
      <c r="BA6" s="245" t="n">
        <v>0</v>
      </c>
      <c r="BB6" s="245" t="n">
        <v>0</v>
      </c>
      <c r="BC6" s="245" t="n">
        <v>0</v>
      </c>
      <c r="BD6" s="245" t="n">
        <v>0</v>
      </c>
      <c r="BE6" s="245" t="n">
        <v>0</v>
      </c>
      <c r="BF6" s="245" t="n">
        <v>1</v>
      </c>
      <c r="BG6" s="245" t="n">
        <v>1</v>
      </c>
      <c r="BH6" s="245" t="n">
        <v>1</v>
      </c>
      <c r="BI6" s="245" t="n">
        <v>2</v>
      </c>
      <c r="BJ6" s="245" t="n">
        <v>2</v>
      </c>
      <c r="BK6" s="245" t="n">
        <v>2</v>
      </c>
      <c r="BL6" s="245" t="n">
        <v>3</v>
      </c>
      <c r="BM6" s="245" t="n">
        <v>3</v>
      </c>
      <c r="BN6" s="245" t="n">
        <v>4</v>
      </c>
      <c r="BO6" s="245" t="n">
        <v>5</v>
      </c>
      <c r="BP6" s="245" t="n">
        <v>5</v>
      </c>
      <c r="BQ6" s="245" t="n">
        <v>5</v>
      </c>
      <c r="BR6" s="245" t="n">
        <v>5</v>
      </c>
      <c r="BS6" s="245" t="n">
        <v>5</v>
      </c>
      <c r="BT6" s="245" t="n">
        <v>5</v>
      </c>
      <c r="BU6" s="245" t="n">
        <v>5</v>
      </c>
      <c r="BV6" s="245" t="n">
        <v>5</v>
      </c>
      <c r="BW6" s="245" t="n">
        <v>3</v>
      </c>
      <c r="BX6" s="245" t="n">
        <v>3</v>
      </c>
      <c r="BY6" s="245" t="n">
        <v>2</v>
      </c>
      <c r="BZ6" s="245" t="n">
        <v>2</v>
      </c>
      <c r="CA6" s="245" t="n">
        <v>2</v>
      </c>
      <c r="CB6" s="245" t="n">
        <v>2</v>
      </c>
      <c r="CC6" s="245" t="n">
        <v>2</v>
      </c>
      <c r="CD6" s="245" t="n">
        <v>2</v>
      </c>
      <c r="CE6" s="245" t="n">
        <v>2</v>
      </c>
      <c r="CF6" s="245" t="n">
        <v>2</v>
      </c>
      <c r="CG6" s="245" t="n">
        <v>2</v>
      </c>
      <c r="CH6" s="245" t="n">
        <v>1</v>
      </c>
      <c r="CI6" s="245" t="n">
        <v>0</v>
      </c>
      <c r="CJ6" s="245" t="n">
        <v>0</v>
      </c>
      <c r="CK6" s="245" t="n">
        <v>0</v>
      </c>
      <c r="CL6" s="245" t="n">
        <v>0</v>
      </c>
      <c r="CM6" s="245" t="n">
        <v>0</v>
      </c>
      <c r="CN6" s="245" t="n">
        <v>0</v>
      </c>
      <c r="CO6" s="245" t="n">
        <v>0</v>
      </c>
      <c r="CP6" s="245" t="n">
        <v>0</v>
      </c>
      <c r="CQ6" s="245" t="n">
        <v>0</v>
      </c>
      <c r="CR6" s="245" t="n">
        <v>0</v>
      </c>
      <c r="CS6" s="245" t="n">
        <v>0</v>
      </c>
      <c r="CT6" s="245" t="n">
        <v>0</v>
      </c>
      <c r="CU6" s="245" t="n">
        <v>0</v>
      </c>
      <c r="CV6" s="245" t="n">
        <v>0</v>
      </c>
      <c r="CW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inlineStr">
        <is>
          <t>`</t>
        </is>
      </c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2.75" customFormat="1" customHeight="1" s="315">
      <c r="A9" s="197" t="inlineStr">
        <is>
          <t>PRIME PPO LOW OPTION PLAN (Self-Insured)</t>
        </is>
      </c>
      <c r="B9" s="415">
        <f>B3</f>
        <v/>
      </c>
      <c r="C9" s="199" t="inlineStr">
        <is>
          <t>EE</t>
        </is>
      </c>
      <c r="D9" s="306" t="n">
        <v>0</v>
      </c>
      <c r="E9" s="474" t="n">
        <v>993.21</v>
      </c>
      <c r="F9" s="413" t="n">
        <v>813.51</v>
      </c>
      <c r="G9" s="413">
        <f>E9-F9</f>
        <v/>
      </c>
      <c r="H9" s="414" t="n"/>
      <c r="I9" s="414" t="n"/>
      <c r="K9" s="299" t="n">
        <v>0</v>
      </c>
      <c r="L9" s="299" t="n">
        <v>0</v>
      </c>
      <c r="M9" s="299" t="n">
        <v>0</v>
      </c>
      <c r="N9" s="299" t="n">
        <v>0</v>
      </c>
      <c r="O9" s="299" t="n">
        <v>0</v>
      </c>
      <c r="P9" s="299" t="n">
        <v>0</v>
      </c>
      <c r="Q9" s="299" t="n">
        <v>0</v>
      </c>
      <c r="R9" s="299" t="n">
        <v>0</v>
      </c>
      <c r="S9" s="299" t="n">
        <v>0</v>
      </c>
      <c r="T9" s="299" t="n">
        <v>0</v>
      </c>
      <c r="U9" s="299" t="n">
        <v>0</v>
      </c>
      <c r="V9" s="299" t="n">
        <v>0</v>
      </c>
      <c r="W9" s="299" t="n">
        <v>0</v>
      </c>
      <c r="X9" s="299" t="n">
        <v>0</v>
      </c>
      <c r="Y9" s="299" t="n">
        <v>0</v>
      </c>
      <c r="Z9" s="299" t="n">
        <v>0</v>
      </c>
      <c r="AA9" s="299" t="n">
        <v>0</v>
      </c>
      <c r="AB9" s="299" t="n">
        <v>0</v>
      </c>
      <c r="AC9" s="299" t="n">
        <v>0</v>
      </c>
      <c r="AD9" s="299" t="n">
        <v>0</v>
      </c>
      <c r="AE9" s="299" t="n">
        <v>0</v>
      </c>
      <c r="AF9" s="299" t="n">
        <v>0</v>
      </c>
      <c r="AG9" s="299" t="n">
        <v>0</v>
      </c>
      <c r="AH9" s="299" t="n">
        <v>0</v>
      </c>
      <c r="AI9" s="306" t="n">
        <v>0</v>
      </c>
      <c r="AJ9" s="306" t="n">
        <v>0</v>
      </c>
      <c r="AK9" s="306" t="n">
        <v>0</v>
      </c>
      <c r="AL9" s="306" t="n">
        <v>0</v>
      </c>
      <c r="AM9" s="306" t="n">
        <v>0</v>
      </c>
      <c r="AN9" s="306" t="n">
        <v>0</v>
      </c>
      <c r="AO9" s="306" t="n">
        <v>0</v>
      </c>
      <c r="AP9" s="306" t="n">
        <v>0</v>
      </c>
      <c r="AQ9" s="306" t="n">
        <v>0</v>
      </c>
      <c r="AR9" s="306" t="n">
        <v>0</v>
      </c>
      <c r="AS9" s="306" t="n">
        <v>0</v>
      </c>
      <c r="AT9" s="306" t="n">
        <v>0</v>
      </c>
      <c r="AU9" s="306" t="n">
        <v>0</v>
      </c>
      <c r="AV9" s="306" t="n">
        <v>0</v>
      </c>
      <c r="AW9" s="306" t="n">
        <v>0</v>
      </c>
      <c r="AX9" s="306" t="n">
        <v>0</v>
      </c>
      <c r="AY9" s="306" t="n">
        <v>0</v>
      </c>
      <c r="AZ9" s="306" t="n">
        <v>0</v>
      </c>
      <c r="BA9" s="306" t="n">
        <v>0</v>
      </c>
      <c r="BB9" s="306" t="n">
        <v>0</v>
      </c>
      <c r="BC9" s="306" t="n">
        <v>0</v>
      </c>
      <c r="BD9" s="306" t="n">
        <v>0</v>
      </c>
      <c r="BE9" s="306" t="n">
        <v>0</v>
      </c>
      <c r="BF9" s="306" t="n">
        <v>0</v>
      </c>
      <c r="BG9" s="306" t="n">
        <v>0</v>
      </c>
      <c r="BH9" s="306" t="n">
        <v>0</v>
      </c>
      <c r="BI9" s="306" t="n">
        <v>0</v>
      </c>
      <c r="BJ9" s="306" t="n">
        <v>0</v>
      </c>
      <c r="BK9" s="306" t="n">
        <v>0</v>
      </c>
      <c r="BL9" s="306" t="n">
        <v>0</v>
      </c>
      <c r="BM9" s="306" t="n">
        <v>0</v>
      </c>
      <c r="BN9" s="306" t="n">
        <v>0</v>
      </c>
      <c r="BO9" s="306" t="n">
        <v>0</v>
      </c>
      <c r="BP9" s="306" t="n">
        <v>0</v>
      </c>
      <c r="BQ9" s="306" t="n">
        <v>0</v>
      </c>
      <c r="BR9" s="306" t="n">
        <v>0</v>
      </c>
      <c r="BS9" s="306" t="n">
        <v>0</v>
      </c>
      <c r="BT9" s="306" t="n">
        <v>0</v>
      </c>
      <c r="BU9" s="306" t="n">
        <v>0</v>
      </c>
      <c r="BV9" s="306" t="n">
        <v>0</v>
      </c>
      <c r="BW9" s="306" t="n">
        <v>0</v>
      </c>
      <c r="BX9" s="306" t="n">
        <v>0</v>
      </c>
      <c r="BY9" s="306" t="n">
        <v>0</v>
      </c>
      <c r="BZ9" s="306" t="n">
        <v>0</v>
      </c>
      <c r="CA9" s="306" t="n">
        <v>0</v>
      </c>
      <c r="CB9" s="306" t="n">
        <v>0</v>
      </c>
      <c r="CC9" s="306" t="n">
        <v>0</v>
      </c>
      <c r="CD9" s="306" t="n">
        <v>0</v>
      </c>
      <c r="CE9" s="306" t="n">
        <v>0</v>
      </c>
      <c r="CF9" s="306" t="n">
        <v>0</v>
      </c>
      <c r="CG9" s="306" t="n">
        <v>0</v>
      </c>
      <c r="CH9" s="306" t="n">
        <v>0</v>
      </c>
      <c r="CI9" s="306" t="n">
        <v>0</v>
      </c>
      <c r="CJ9" s="306" t="n">
        <v>0</v>
      </c>
      <c r="CK9" s="306" t="n">
        <v>0</v>
      </c>
      <c r="CL9" s="306" t="n">
        <v>0</v>
      </c>
      <c r="CM9" s="306" t="n">
        <v>0</v>
      </c>
      <c r="CN9" s="306" t="n">
        <v>0</v>
      </c>
      <c r="CO9" s="306" t="n">
        <v>0</v>
      </c>
      <c r="CP9" s="306" t="n">
        <v>0</v>
      </c>
      <c r="CQ9" s="306" t="n">
        <v>0</v>
      </c>
      <c r="CR9" s="306" t="n">
        <v>0</v>
      </c>
      <c r="CS9" s="306" t="n">
        <v>0</v>
      </c>
      <c r="CT9" s="306" t="n">
        <v>0</v>
      </c>
      <c r="CU9" s="306" t="n">
        <v>0</v>
      </c>
      <c r="CV9" s="306" t="n">
        <v>0</v>
      </c>
      <c r="CW9" s="306" t="n">
        <v>0</v>
      </c>
    </row>
    <row r="10" hidden="1" ht="12.75" customFormat="1" customHeight="1" s="315">
      <c r="A10" s="203" t="n"/>
      <c r="B10" s="415" t="n"/>
      <c r="C10" s="199" t="inlineStr">
        <is>
          <t>EE &amp; Spouse</t>
        </is>
      </c>
      <c r="D10" s="306" t="n">
        <v>0</v>
      </c>
      <c r="E10" s="474" t="n">
        <v>1986.45</v>
      </c>
      <c r="F10" s="413" t="n">
        <v>1447.9</v>
      </c>
      <c r="G10" s="413">
        <f>E10-F10</f>
        <v/>
      </c>
      <c r="H10" s="414" t="n"/>
      <c r="I10" s="414" t="n"/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0</v>
      </c>
      <c r="X10" s="299" t="n">
        <v>0</v>
      </c>
      <c r="Y10" s="299" t="n">
        <v>0</v>
      </c>
      <c r="Z10" s="299" t="n">
        <v>0</v>
      </c>
      <c r="AA10" s="299" t="n">
        <v>0</v>
      </c>
      <c r="AB10" s="299" t="n">
        <v>0</v>
      </c>
      <c r="AC10" s="299" t="n">
        <v>0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306" t="n">
        <v>0</v>
      </c>
      <c r="AJ10" s="306" t="n">
        <v>0</v>
      </c>
      <c r="AK10" s="306" t="n">
        <v>0</v>
      </c>
      <c r="AL10" s="306" t="n">
        <v>0</v>
      </c>
      <c r="AM10" s="306" t="n">
        <v>0</v>
      </c>
      <c r="AN10" s="306" t="n">
        <v>0</v>
      </c>
      <c r="AO10" s="306" t="n">
        <v>0</v>
      </c>
      <c r="AP10" s="306" t="n">
        <v>0</v>
      </c>
      <c r="AQ10" s="306" t="n">
        <v>0</v>
      </c>
      <c r="AR10" s="306" t="n">
        <v>0</v>
      </c>
      <c r="AS10" s="306" t="n">
        <v>0</v>
      </c>
      <c r="AT10" s="306" t="n">
        <v>0</v>
      </c>
      <c r="AU10" s="306" t="n">
        <v>0</v>
      </c>
      <c r="AV10" s="306" t="n">
        <v>0</v>
      </c>
      <c r="AW10" s="306" t="n">
        <v>0</v>
      </c>
      <c r="AX10" s="306" t="n">
        <v>0</v>
      </c>
      <c r="AY10" s="306" t="n">
        <v>0</v>
      </c>
      <c r="AZ10" s="306" t="n">
        <v>0</v>
      </c>
      <c r="BA10" s="306" t="n">
        <v>0</v>
      </c>
      <c r="BB10" s="306" t="n">
        <v>0</v>
      </c>
      <c r="BC10" s="306" t="n">
        <v>0</v>
      </c>
      <c r="BD10" s="306" t="n">
        <v>0</v>
      </c>
      <c r="BE10" s="306" t="n">
        <v>0</v>
      </c>
      <c r="BF10" s="306" t="n">
        <v>0</v>
      </c>
      <c r="BG10" s="306" t="n">
        <v>0</v>
      </c>
      <c r="BH10" s="306" t="n">
        <v>0</v>
      </c>
      <c r="BI10" s="306" t="n">
        <v>0</v>
      </c>
      <c r="BJ10" s="306" t="n">
        <v>0</v>
      </c>
      <c r="BK10" s="306" t="n">
        <v>0</v>
      </c>
      <c r="BL10" s="306" t="n">
        <v>0</v>
      </c>
      <c r="BM10" s="306" t="n">
        <v>0</v>
      </c>
      <c r="BN10" s="306" t="n">
        <v>0</v>
      </c>
      <c r="BO10" s="306" t="n">
        <v>0</v>
      </c>
      <c r="BP10" s="306" t="n">
        <v>0</v>
      </c>
      <c r="BQ10" s="306" t="n">
        <v>0</v>
      </c>
      <c r="BR10" s="306" t="n">
        <v>0</v>
      </c>
      <c r="BS10" s="306" t="n">
        <v>0</v>
      </c>
      <c r="BT10" s="306" t="n">
        <v>0</v>
      </c>
      <c r="BU10" s="306" t="n">
        <v>0</v>
      </c>
      <c r="BV10" s="306" t="n">
        <v>0</v>
      </c>
      <c r="BW10" s="306" t="n">
        <v>0</v>
      </c>
      <c r="BX10" s="306" t="n">
        <v>0</v>
      </c>
      <c r="BY10" s="306" t="n">
        <v>0</v>
      </c>
      <c r="BZ10" s="306" t="n">
        <v>0</v>
      </c>
      <c r="CA10" s="306" t="n">
        <v>0</v>
      </c>
      <c r="CB10" s="306" t="n">
        <v>0</v>
      </c>
      <c r="CC10" s="306" t="n">
        <v>0</v>
      </c>
      <c r="CD10" s="306" t="n">
        <v>0</v>
      </c>
      <c r="CE10" s="306" t="n">
        <v>0</v>
      </c>
      <c r="CF10" s="306" t="n">
        <v>0</v>
      </c>
      <c r="CG10" s="306" t="n">
        <v>0</v>
      </c>
      <c r="CH10" s="306" t="n">
        <v>0</v>
      </c>
      <c r="CI10" s="306" t="n">
        <v>0</v>
      </c>
      <c r="CJ10" s="306" t="n">
        <v>0</v>
      </c>
      <c r="CK10" s="306" t="n">
        <v>0</v>
      </c>
      <c r="CL10" s="306" t="n">
        <v>0</v>
      </c>
      <c r="CM10" s="306" t="n">
        <v>0</v>
      </c>
      <c r="CN10" s="306" t="n">
        <v>0</v>
      </c>
      <c r="CO10" s="306" t="n">
        <v>0</v>
      </c>
      <c r="CP10" s="306" t="n">
        <v>0</v>
      </c>
      <c r="CQ10" s="306" t="n">
        <v>0</v>
      </c>
      <c r="CR10" s="306" t="n">
        <v>0</v>
      </c>
      <c r="CS10" s="306" t="n">
        <v>0</v>
      </c>
      <c r="CT10" s="306" t="n">
        <v>0</v>
      </c>
      <c r="CU10" s="306" t="n">
        <v>0</v>
      </c>
      <c r="CV10" s="306" t="n">
        <v>0</v>
      </c>
      <c r="CW10" s="306" t="n">
        <v>0</v>
      </c>
    </row>
    <row r="11" hidden="1" ht="12.75" customFormat="1" customHeight="1" s="315">
      <c r="A11" s="203" t="n"/>
      <c r="B11" s="415" t="n"/>
      <c r="C11" s="199" t="inlineStr">
        <is>
          <t>EE &amp; Child(ren)</t>
        </is>
      </c>
      <c r="D11" s="306" t="n">
        <v>0</v>
      </c>
      <c r="E11" s="474" t="n">
        <v>1787.79</v>
      </c>
      <c r="F11" s="413" t="n">
        <v>1309.39</v>
      </c>
      <c r="G11" s="413">
        <f>E11-F11</f>
        <v/>
      </c>
      <c r="H11" s="414" t="n"/>
      <c r="I11" s="414" t="n"/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0</v>
      </c>
      <c r="T11" s="299" t="n">
        <v>0</v>
      </c>
      <c r="U11" s="299" t="n">
        <v>0</v>
      </c>
      <c r="V11" s="299" t="n">
        <v>0</v>
      </c>
      <c r="W11" s="299" t="n">
        <v>0</v>
      </c>
      <c r="X11" s="299" t="n">
        <v>0</v>
      </c>
      <c r="Y11" s="299" t="n">
        <v>0</v>
      </c>
      <c r="Z11" s="299" t="n">
        <v>0</v>
      </c>
      <c r="AA11" s="299" t="n">
        <v>0</v>
      </c>
      <c r="AB11" s="299" t="n">
        <v>0</v>
      </c>
      <c r="AC11" s="299" t="n">
        <v>0</v>
      </c>
      <c r="AD11" s="299" t="n">
        <v>0</v>
      </c>
      <c r="AE11" s="299" t="n">
        <v>0</v>
      </c>
      <c r="AF11" s="299" t="n">
        <v>0</v>
      </c>
      <c r="AG11" s="299" t="n">
        <v>0</v>
      </c>
      <c r="AH11" s="299" t="n">
        <v>0</v>
      </c>
      <c r="AI11" s="306" t="n">
        <v>0</v>
      </c>
      <c r="AJ11" s="306" t="n">
        <v>0</v>
      </c>
      <c r="AK11" s="306" t="n">
        <v>0</v>
      </c>
      <c r="AL11" s="306" t="n">
        <v>0</v>
      </c>
      <c r="AM11" s="306" t="n">
        <v>0</v>
      </c>
      <c r="AN11" s="306" t="n">
        <v>0</v>
      </c>
      <c r="AO11" s="306" t="n">
        <v>0</v>
      </c>
      <c r="AP11" s="306" t="n">
        <v>0</v>
      </c>
      <c r="AQ11" s="306" t="n">
        <v>0</v>
      </c>
      <c r="AR11" s="306" t="n">
        <v>0</v>
      </c>
      <c r="AS11" s="306" t="n">
        <v>0</v>
      </c>
      <c r="AT11" s="306" t="n">
        <v>0</v>
      </c>
      <c r="AU11" s="306" t="n">
        <v>0</v>
      </c>
      <c r="AV11" s="306" t="n">
        <v>0</v>
      </c>
      <c r="AW11" s="306" t="n">
        <v>0</v>
      </c>
      <c r="AX11" s="306" t="n">
        <v>0</v>
      </c>
      <c r="AY11" s="306" t="n">
        <v>0</v>
      </c>
      <c r="AZ11" s="306" t="n">
        <v>0</v>
      </c>
      <c r="BA11" s="306" t="n">
        <v>0</v>
      </c>
      <c r="BB11" s="306" t="n">
        <v>0</v>
      </c>
      <c r="BC11" s="306" t="n">
        <v>0</v>
      </c>
      <c r="BD11" s="306" t="n">
        <v>0</v>
      </c>
      <c r="BE11" s="306" t="n">
        <v>0</v>
      </c>
      <c r="BF11" s="306" t="n">
        <v>0</v>
      </c>
      <c r="BG11" s="306" t="n">
        <v>0</v>
      </c>
      <c r="BH11" s="306" t="n">
        <v>0</v>
      </c>
      <c r="BI11" s="306" t="n">
        <v>0</v>
      </c>
      <c r="BJ11" s="306" t="n">
        <v>0</v>
      </c>
      <c r="BK11" s="306" t="n">
        <v>0</v>
      </c>
      <c r="BL11" s="306" t="n">
        <v>0</v>
      </c>
      <c r="BM11" s="306" t="n">
        <v>0</v>
      </c>
      <c r="BN11" s="306" t="n">
        <v>0</v>
      </c>
      <c r="BO11" s="306" t="n">
        <v>0</v>
      </c>
      <c r="BP11" s="306" t="n">
        <v>0</v>
      </c>
      <c r="BQ11" s="306" t="n">
        <v>0</v>
      </c>
      <c r="BR11" s="306" t="n">
        <v>0</v>
      </c>
      <c r="BS11" s="306" t="n">
        <v>0</v>
      </c>
      <c r="BT11" s="306" t="n">
        <v>0</v>
      </c>
      <c r="BU11" s="306" t="n">
        <v>0</v>
      </c>
      <c r="BV11" s="306" t="n">
        <v>0</v>
      </c>
      <c r="BW11" s="306" t="n">
        <v>0</v>
      </c>
      <c r="BX11" s="306" t="n">
        <v>0</v>
      </c>
      <c r="BY11" s="306" t="n">
        <v>0</v>
      </c>
      <c r="BZ11" s="306" t="n">
        <v>0</v>
      </c>
      <c r="CA11" s="306" t="n">
        <v>0</v>
      </c>
      <c r="CB11" s="306" t="n">
        <v>0</v>
      </c>
      <c r="CC11" s="306" t="n">
        <v>0</v>
      </c>
      <c r="CD11" s="306" t="n">
        <v>0</v>
      </c>
      <c r="CE11" s="306" t="n">
        <v>0</v>
      </c>
      <c r="CF11" s="306" t="n">
        <v>0</v>
      </c>
      <c r="CG11" s="306" t="n">
        <v>0</v>
      </c>
      <c r="CH11" s="306" t="n">
        <v>0</v>
      </c>
      <c r="CI11" s="306" t="n">
        <v>0</v>
      </c>
      <c r="CJ11" s="306" t="n">
        <v>0</v>
      </c>
      <c r="CK11" s="306" t="n">
        <v>0</v>
      </c>
      <c r="CL11" s="306" t="n">
        <v>0</v>
      </c>
      <c r="CM11" s="306" t="n">
        <v>0</v>
      </c>
      <c r="CN11" s="306" t="n">
        <v>0</v>
      </c>
      <c r="CO11" s="306" t="n">
        <v>0</v>
      </c>
      <c r="CP11" s="306" t="n">
        <v>0</v>
      </c>
      <c r="CQ11" s="306" t="n">
        <v>0</v>
      </c>
      <c r="CR11" s="306" t="n">
        <v>0</v>
      </c>
      <c r="CS11" s="306" t="n">
        <v>0</v>
      </c>
      <c r="CT11" s="306" t="n">
        <v>0</v>
      </c>
      <c r="CU11" s="306" t="n">
        <v>0</v>
      </c>
      <c r="CV11" s="306" t="n">
        <v>0</v>
      </c>
      <c r="CW11" s="306" t="n">
        <v>0</v>
      </c>
    </row>
    <row r="12" hidden="1" ht="12.75" customFormat="1" customHeight="1" s="315">
      <c r="A12" s="203" t="n"/>
      <c r="B12" s="415" t="n"/>
      <c r="C12" s="199" t="inlineStr">
        <is>
          <t>EE &amp; Family</t>
        </is>
      </c>
      <c r="D12" s="307" t="n">
        <v>0</v>
      </c>
      <c r="E12" s="477" t="n">
        <v>2979.61</v>
      </c>
      <c r="F12" s="416" t="n">
        <v>2125.03</v>
      </c>
      <c r="G12" s="416">
        <f>E12-F12</f>
        <v/>
      </c>
      <c r="H12" s="417" t="n"/>
      <c r="I12" s="417" t="n"/>
      <c r="K12" s="300" t="n">
        <v>0</v>
      </c>
      <c r="L12" s="300" t="n">
        <v>0</v>
      </c>
      <c r="M12" s="300" t="n">
        <v>0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1</v>
      </c>
      <c r="T12" s="300" t="n">
        <v>1</v>
      </c>
      <c r="U12" s="300" t="n">
        <v>1</v>
      </c>
      <c r="V12" s="300" t="n">
        <v>1</v>
      </c>
      <c r="W12" s="300" t="n">
        <v>0</v>
      </c>
      <c r="X12" s="300" t="n">
        <v>0</v>
      </c>
      <c r="Y12" s="300" t="n">
        <v>0</v>
      </c>
      <c r="Z12" s="300" t="n">
        <v>0</v>
      </c>
      <c r="AA12" s="300" t="n">
        <v>0</v>
      </c>
      <c r="AB12" s="300" t="n">
        <v>0</v>
      </c>
      <c r="AC12" s="300" t="n">
        <v>0</v>
      </c>
      <c r="AD12" s="300" t="n">
        <v>0</v>
      </c>
      <c r="AE12" s="300" t="n">
        <v>0</v>
      </c>
      <c r="AF12" s="300" t="n">
        <v>0</v>
      </c>
      <c r="AG12" s="300" t="n">
        <v>0</v>
      </c>
      <c r="AH12" s="300" t="n">
        <v>0</v>
      </c>
      <c r="AI12" s="307" t="n">
        <v>0</v>
      </c>
      <c r="AJ12" s="307" t="n">
        <v>0</v>
      </c>
      <c r="AK12" s="307" t="n">
        <v>0</v>
      </c>
      <c r="AL12" s="307" t="n">
        <v>0</v>
      </c>
      <c r="AM12" s="307" t="n">
        <v>0</v>
      </c>
      <c r="AN12" s="307" t="n">
        <v>0</v>
      </c>
      <c r="AO12" s="307" t="n">
        <v>0</v>
      </c>
      <c r="AP12" s="307" t="n">
        <v>0</v>
      </c>
      <c r="AQ12" s="307" t="n">
        <v>0</v>
      </c>
      <c r="AR12" s="307" t="n">
        <v>0</v>
      </c>
      <c r="AS12" s="307" t="n">
        <v>0</v>
      </c>
      <c r="AT12" s="307" t="n">
        <v>0</v>
      </c>
      <c r="AU12" s="307" t="n">
        <v>0</v>
      </c>
      <c r="AV12" s="307" t="n">
        <v>0</v>
      </c>
      <c r="AW12" s="307" t="n">
        <v>0</v>
      </c>
      <c r="AX12" s="307" t="n">
        <v>0</v>
      </c>
      <c r="AY12" s="307" t="n">
        <v>0</v>
      </c>
      <c r="AZ12" s="307" t="n">
        <v>0</v>
      </c>
      <c r="BA12" s="307" t="n">
        <v>0</v>
      </c>
      <c r="BB12" s="307" t="n">
        <v>0</v>
      </c>
      <c r="BC12" s="307" t="n">
        <v>0</v>
      </c>
      <c r="BD12" s="307" t="n">
        <v>0</v>
      </c>
      <c r="BE12" s="307" t="n">
        <v>0</v>
      </c>
      <c r="BF12" s="307" t="n">
        <v>0</v>
      </c>
      <c r="BG12" s="307" t="n">
        <v>0</v>
      </c>
      <c r="BH12" s="307" t="n">
        <v>0</v>
      </c>
      <c r="BI12" s="307" t="n">
        <v>0</v>
      </c>
      <c r="BJ12" s="307" t="n">
        <v>0</v>
      </c>
      <c r="BK12" s="307" t="n">
        <v>0</v>
      </c>
      <c r="BL12" s="307" t="n">
        <v>0</v>
      </c>
      <c r="BM12" s="307" t="n">
        <v>0</v>
      </c>
      <c r="BN12" s="307" t="n">
        <v>0</v>
      </c>
      <c r="BO12" s="307" t="n">
        <v>0</v>
      </c>
      <c r="BP12" s="307" t="n">
        <v>0</v>
      </c>
      <c r="BQ12" s="307" t="n">
        <v>0</v>
      </c>
      <c r="BR12" s="307" t="n">
        <v>0</v>
      </c>
      <c r="BS12" s="307" t="n">
        <v>0</v>
      </c>
      <c r="BT12" s="307" t="n">
        <v>0</v>
      </c>
      <c r="BU12" s="307" t="n">
        <v>0</v>
      </c>
      <c r="BV12" s="307" t="n">
        <v>0</v>
      </c>
      <c r="BW12" s="307" t="n">
        <v>0</v>
      </c>
      <c r="BX12" s="307" t="n">
        <v>0</v>
      </c>
      <c r="BY12" s="307" t="n">
        <v>0</v>
      </c>
      <c r="BZ12" s="307" t="n">
        <v>0</v>
      </c>
      <c r="CA12" s="307" t="n">
        <v>0</v>
      </c>
      <c r="CB12" s="307" t="n">
        <v>0</v>
      </c>
      <c r="CC12" s="307" t="n">
        <v>0</v>
      </c>
      <c r="CD12" s="307" t="n">
        <v>0</v>
      </c>
      <c r="CE12" s="307" t="n">
        <v>0</v>
      </c>
      <c r="CF12" s="307" t="n">
        <v>0</v>
      </c>
      <c r="CG12" s="307" t="n">
        <v>0</v>
      </c>
      <c r="CH12" s="307" t="n">
        <v>0</v>
      </c>
      <c r="CI12" s="307" t="n">
        <v>0</v>
      </c>
      <c r="CJ12" s="307" t="n">
        <v>0</v>
      </c>
      <c r="CK12" s="307" t="n">
        <v>0</v>
      </c>
      <c r="CL12" s="307" t="n">
        <v>0</v>
      </c>
      <c r="CM12" s="307" t="n">
        <v>0</v>
      </c>
      <c r="CN12" s="307" t="n">
        <v>0</v>
      </c>
      <c r="CO12" s="307" t="n">
        <v>0</v>
      </c>
      <c r="CP12" s="307" t="n">
        <v>0</v>
      </c>
      <c r="CQ12" s="307" t="n">
        <v>0</v>
      </c>
      <c r="CR12" s="307" t="n">
        <v>0</v>
      </c>
      <c r="CS12" s="307" t="n">
        <v>0</v>
      </c>
      <c r="CT12" s="307" t="n">
        <v>0</v>
      </c>
      <c r="CU12" s="307" t="n">
        <v>0</v>
      </c>
      <c r="CV12" s="307" t="n">
        <v>0</v>
      </c>
      <c r="CW12" s="307" t="n">
        <v>0</v>
      </c>
    </row>
    <row r="13" hidden="1" ht="12.75" customFormat="1" customHeight="1" s="315">
      <c r="A13" s="207" t="n"/>
      <c r="B13" s="415" t="n"/>
      <c r="C13" s="208" t="inlineStr">
        <is>
          <t>Estimated Monthly Premium</t>
        </is>
      </c>
      <c r="D13" s="209">
        <f>SUM(D9:D12)</f>
        <v/>
      </c>
      <c r="E13" s="418">
        <f>SUMPRODUCT(E9:E12,$D9:$D12)</f>
        <v/>
      </c>
      <c r="F13" s="418">
        <f>SUMPRODUCT(F9:F12,$D9:$D12)</f>
        <v/>
      </c>
      <c r="G13" s="418">
        <f>SUMPRODUCT(G9:G12,$D9:$D12)</f>
        <v/>
      </c>
      <c r="H13" s="419" t="n"/>
      <c r="I13" s="419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209">
        <f>SUM(AI9:AI12)</f>
        <v/>
      </c>
      <c r="AJ13" s="209">
        <f>SUM(AJ9:AJ12)</f>
        <v/>
      </c>
      <c r="AK13" s="209">
        <f>SUM(AK9:AK12)</f>
        <v/>
      </c>
      <c r="AL13" s="209">
        <f>SUM(AL9:AL12)</f>
        <v/>
      </c>
      <c r="AM13" s="209">
        <f>SUM(AM9:AM12)</f>
        <v/>
      </c>
      <c r="AN13" s="209">
        <f>SUM(AN9:AN12)</f>
        <v/>
      </c>
      <c r="AO13" s="209">
        <f>SUM(AO9:AO12)</f>
        <v/>
      </c>
      <c r="AP13" s="209">
        <f>SUM(AP9:AP12)</f>
        <v/>
      </c>
      <c r="AQ13" s="209">
        <f>SUM(AQ9:AQ12)</f>
        <v/>
      </c>
      <c r="AR13" s="209">
        <f>SUM(AR9:AR12)</f>
        <v/>
      </c>
      <c r="AS13" s="209">
        <f>SUM(AS9:AS12)</f>
        <v/>
      </c>
      <c r="AT13" s="209">
        <f>SUM(AT9:AT12)</f>
        <v/>
      </c>
      <c r="AU13" s="209">
        <f>SUM(AU9:AU12)</f>
        <v/>
      </c>
      <c r="AV13" s="209">
        <f>SUM(AV9:AV12)</f>
        <v/>
      </c>
      <c r="AW13" s="209">
        <f>SUM(AW9:AW12)</f>
        <v/>
      </c>
      <c r="AX13" s="209">
        <f>SUM(AX9:AX12)</f>
        <v/>
      </c>
      <c r="AY13" s="209">
        <f>SUM(AY9:AY12)</f>
        <v/>
      </c>
      <c r="AZ13" s="209">
        <f>SUM(AZ9:AZ12)</f>
        <v/>
      </c>
      <c r="BA13" s="209">
        <f>SUM(BA9:BA12)</f>
        <v/>
      </c>
      <c r="BB13" s="209">
        <f>SUM(BB9:BB12)</f>
        <v/>
      </c>
      <c r="BC13" s="209">
        <f>SUM(BC9:BC12)</f>
        <v/>
      </c>
      <c r="BD13" s="209">
        <f>SUM(BD9:BD12)</f>
        <v/>
      </c>
      <c r="BE13" s="209">
        <f>SUM(BE9:BE12)</f>
        <v/>
      </c>
      <c r="BF13" s="209">
        <f>SUM(BF9:BF12)</f>
        <v/>
      </c>
      <c r="BG13" s="209">
        <f>SUM(BG9:BG12)</f>
        <v/>
      </c>
      <c r="BH13" s="209">
        <f>SUM(BH9:BH12)</f>
        <v/>
      </c>
      <c r="BI13" s="209">
        <f>SUM(BI9:BI12)</f>
        <v/>
      </c>
      <c r="BJ13" s="209">
        <f>SUM(BJ9:BJ12)</f>
        <v/>
      </c>
      <c r="BK13" s="209">
        <f>SUM(BK9:BK12)</f>
        <v/>
      </c>
      <c r="BL13" s="209">
        <f>SUM(BL9:BL12)</f>
        <v/>
      </c>
      <c r="BM13" s="209">
        <f>SUM(BM9:BM12)</f>
        <v/>
      </c>
      <c r="BN13" s="209">
        <f>SUM(BN9:BN12)</f>
        <v/>
      </c>
      <c r="BO13" s="209">
        <f>SUM(BO9:BO12)</f>
        <v/>
      </c>
      <c r="BP13" s="209">
        <f>SUM(BP9:BP12)</f>
        <v/>
      </c>
      <c r="BQ13" s="209">
        <f>SUM(BQ9:BQ12)</f>
        <v/>
      </c>
      <c r="BR13" s="209">
        <f>SUM(BR9:BR12)</f>
        <v/>
      </c>
      <c r="BS13" s="209">
        <f>SUM(BS9:BS12)</f>
        <v/>
      </c>
      <c r="BT13" s="209">
        <f>SUM(BT9:BT12)</f>
        <v/>
      </c>
      <c r="BU13" s="209">
        <f>SUM(BU9:BU12)</f>
        <v/>
      </c>
      <c r="BV13" s="209">
        <f>SUM(BV9:BV12)</f>
        <v/>
      </c>
      <c r="BW13" s="209">
        <f>SUM(BW9:BW12)</f>
        <v/>
      </c>
      <c r="BX13" s="209">
        <f>SUM(BX9:BX12)</f>
        <v/>
      </c>
      <c r="BY13" s="209">
        <f>SUM(BY9:BY12)</f>
        <v/>
      </c>
      <c r="BZ13" s="209">
        <f>SUM(BZ9:BZ12)</f>
        <v/>
      </c>
      <c r="CA13" s="209">
        <f>SUM(CA9:CA12)</f>
        <v/>
      </c>
      <c r="CB13" s="209">
        <f>SUM(CB9:CB12)</f>
        <v/>
      </c>
      <c r="CC13" s="209">
        <f>SUM(CC9:CC12)</f>
        <v/>
      </c>
      <c r="CD13" s="209">
        <f>SUM(CD9:CD12)</f>
        <v/>
      </c>
      <c r="CE13" s="209">
        <f>SUM(CE9:CE12)</f>
        <v/>
      </c>
      <c r="CF13" s="209">
        <f>SUM(CF9:CF12)</f>
        <v/>
      </c>
      <c r="CG13" s="209">
        <f>SUM(CG9:CG12)</f>
        <v/>
      </c>
      <c r="CH13" s="209">
        <f>SUM(CH9:CH12)</f>
        <v/>
      </c>
      <c r="CI13" s="209">
        <f>SUM(CI9:CI12)</f>
        <v/>
      </c>
      <c r="CJ13" s="209">
        <f>SUM(CJ9:CJ12)</f>
        <v/>
      </c>
      <c r="CK13" s="209">
        <f>SUM(CK9:CK12)</f>
        <v/>
      </c>
      <c r="CL13" s="209">
        <f>SUM(CL9:CL12)</f>
        <v/>
      </c>
      <c r="CM13" s="209">
        <f>SUM(CM9:CM12)</f>
        <v/>
      </c>
      <c r="CN13" s="209">
        <f>SUM(CN9:CN12)</f>
        <v/>
      </c>
      <c r="CO13" s="209">
        <f>SUM(CO9:CO12)</f>
        <v/>
      </c>
      <c r="CP13" s="209">
        <f>SUM(CP9:CP12)</f>
        <v/>
      </c>
      <c r="CQ13" s="209">
        <f>SUM(CQ9:CQ12)</f>
        <v/>
      </c>
      <c r="CR13" s="209" t="n">
        <v>0</v>
      </c>
      <c r="CS13" s="209">
        <f>SUM(CS9:CS12)</f>
        <v/>
      </c>
      <c r="CT13" s="209">
        <f>SUM(CT9:CT12)</f>
        <v/>
      </c>
      <c r="CU13" s="209">
        <f>SUM(CU9:CU12)</f>
        <v/>
      </c>
      <c r="CV13" s="209">
        <f>SUM(CV9:CV12)</f>
        <v/>
      </c>
      <c r="CW13" s="209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0</v>
      </c>
      <c r="E15" s="396" t="n">
        <v>518.77</v>
      </c>
      <c r="F15" s="396">
        <f>+E15-G15</f>
        <v/>
      </c>
      <c r="G15" s="396" t="n">
        <v>92.39</v>
      </c>
      <c r="H15" s="397">
        <f>+"Total:"&amp;TEXT(E15/I15-1,"0.00%")&amp;"/ EE:"&amp;TEXT(G15/J15-1,"0.00%")</f>
        <v/>
      </c>
      <c r="I15" s="397">
        <f>+'[2]Saint Mary''s Reno'!E15</f>
        <v/>
      </c>
      <c r="J15" s="492">
        <f>+'[2]Saint Mary''s Reno'!G15</f>
        <v/>
      </c>
      <c r="K15" s="299" t="n">
        <v>4</v>
      </c>
      <c r="L15" s="299" t="n">
        <v>4</v>
      </c>
      <c r="M15" s="299" t="n">
        <v>4</v>
      </c>
      <c r="N15" s="299" t="n">
        <v>4</v>
      </c>
      <c r="O15" s="299" t="n">
        <v>4</v>
      </c>
      <c r="P15" s="299" t="n">
        <v>3</v>
      </c>
      <c r="Q15" s="299" t="n">
        <v>3</v>
      </c>
      <c r="R15" s="299" t="n">
        <v>1</v>
      </c>
      <c r="S15" s="299" t="n">
        <v>1</v>
      </c>
      <c r="T15" s="299" t="n">
        <v>1</v>
      </c>
      <c r="U15" s="299" t="n">
        <v>1</v>
      </c>
      <c r="V15" s="299" t="n">
        <v>1</v>
      </c>
      <c r="W15" s="299" t="n">
        <v>1</v>
      </c>
      <c r="X15" s="299" t="n">
        <v>1</v>
      </c>
      <c r="Y15" s="299" t="n">
        <v>1</v>
      </c>
      <c r="Z15" s="299" t="n">
        <v>1</v>
      </c>
      <c r="AA15" s="299" t="n">
        <v>1</v>
      </c>
      <c r="AB15" s="299" t="n">
        <v>1</v>
      </c>
      <c r="AC15" s="299" t="n">
        <v>1</v>
      </c>
      <c r="AD15" s="299" t="n">
        <v>1</v>
      </c>
      <c r="AE15" s="299" t="n">
        <v>1</v>
      </c>
      <c r="AF15" s="299" t="n">
        <v>1</v>
      </c>
      <c r="AG15" s="299" t="n">
        <v>1</v>
      </c>
      <c r="AH15" s="299" t="n">
        <v>1</v>
      </c>
      <c r="AI15" s="299" t="n">
        <v>1</v>
      </c>
      <c r="AJ15" s="299" t="n">
        <v>1</v>
      </c>
      <c r="AK15" s="299" t="n">
        <v>1</v>
      </c>
      <c r="AL15" s="299" t="n">
        <v>1</v>
      </c>
      <c r="AM15" s="299" t="n">
        <v>1</v>
      </c>
      <c r="AN15" s="299" t="n">
        <v>1</v>
      </c>
      <c r="AO15" s="299" t="n">
        <v>1</v>
      </c>
      <c r="AP15" s="299" t="n">
        <v>1</v>
      </c>
      <c r="AQ15" s="299" t="n">
        <v>1</v>
      </c>
      <c r="AR15" s="299" t="n">
        <v>1</v>
      </c>
      <c r="AS15" s="299" t="n">
        <v>1</v>
      </c>
      <c r="AT15" s="299" t="n">
        <v>2</v>
      </c>
      <c r="AU15" s="299" t="n">
        <v>1</v>
      </c>
      <c r="AV15" s="299" t="n">
        <v>1</v>
      </c>
      <c r="AW15" s="299" t="n">
        <v>1</v>
      </c>
      <c r="AX15" s="299" t="n">
        <v>1</v>
      </c>
      <c r="AY15" s="299" t="n">
        <v>1</v>
      </c>
      <c r="AZ15" s="299" t="n">
        <v>1</v>
      </c>
      <c r="BA15" s="299" t="n">
        <v>1</v>
      </c>
      <c r="BB15" s="299" t="n">
        <v>1</v>
      </c>
      <c r="BC15" s="299" t="n">
        <v>1</v>
      </c>
      <c r="BD15" s="299" t="n">
        <v>1</v>
      </c>
      <c r="BE15" s="299" t="n">
        <v>1</v>
      </c>
      <c r="BF15" s="299" t="n">
        <v>1</v>
      </c>
      <c r="BG15" s="299" t="n">
        <v>1</v>
      </c>
      <c r="BH15" s="299" t="n">
        <v>1</v>
      </c>
      <c r="BI15" s="299" t="n">
        <v>1</v>
      </c>
      <c r="BJ15" s="299" t="n">
        <v>1</v>
      </c>
      <c r="BK15" s="299" t="n">
        <v>1</v>
      </c>
      <c r="BL15" s="299" t="n">
        <v>1</v>
      </c>
      <c r="BM15" s="299" t="n">
        <v>1</v>
      </c>
      <c r="BN15" s="299" t="n">
        <v>1</v>
      </c>
      <c r="BO15" s="299" t="n">
        <v>1</v>
      </c>
      <c r="BP15" s="299" t="n">
        <v>1</v>
      </c>
      <c r="BQ15" s="299" t="n">
        <v>1</v>
      </c>
      <c r="BR15" s="299" t="n">
        <v>1</v>
      </c>
      <c r="BS15" s="299" t="n">
        <v>1</v>
      </c>
      <c r="BT15" s="299" t="n">
        <v>1</v>
      </c>
      <c r="BU15" s="299" t="n">
        <v>1</v>
      </c>
      <c r="BV15" s="299" t="n">
        <v>1</v>
      </c>
      <c r="BW15" s="299" t="n">
        <v>2</v>
      </c>
      <c r="BX15" s="299" t="n">
        <v>2</v>
      </c>
      <c r="BY15" s="299" t="n">
        <v>2</v>
      </c>
      <c r="BZ15" s="299" t="n">
        <v>2</v>
      </c>
      <c r="CA15" s="299" t="n">
        <v>2</v>
      </c>
      <c r="CB15" s="299" t="n">
        <v>2</v>
      </c>
      <c r="CC15" s="299" t="n">
        <v>2</v>
      </c>
      <c r="CD15" s="299" t="n">
        <v>3</v>
      </c>
      <c r="CE15" s="299" t="n">
        <v>3</v>
      </c>
      <c r="CF15" s="299" t="n">
        <v>3</v>
      </c>
      <c r="CG15" s="299" t="n">
        <v>4</v>
      </c>
      <c r="CH15" s="299" t="n">
        <v>3</v>
      </c>
      <c r="CI15" s="299" t="n">
        <v>2</v>
      </c>
      <c r="CJ15" s="299" t="n">
        <v>2</v>
      </c>
      <c r="CK15" s="299" t="n">
        <v>1</v>
      </c>
      <c r="CL15" s="299" t="n">
        <v>1</v>
      </c>
      <c r="CM15" s="299" t="n">
        <v>2</v>
      </c>
      <c r="CN15" s="299" t="n">
        <v>2</v>
      </c>
      <c r="CO15" s="299" t="n">
        <v>2</v>
      </c>
      <c r="CP15" s="299" t="n">
        <v>2</v>
      </c>
      <c r="CQ15" s="299" t="n">
        <v>2</v>
      </c>
      <c r="CR15" s="299" t="n">
        <v>2</v>
      </c>
      <c r="CS15" s="299" t="n">
        <v>2</v>
      </c>
      <c r="CT15" s="299" t="n">
        <v>2</v>
      </c>
      <c r="CU15" s="299" t="n">
        <v>2</v>
      </c>
      <c r="CV15" s="299" t="n">
        <v>2</v>
      </c>
      <c r="CW15" s="299" t="n">
        <v>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0</v>
      </c>
      <c r="E16" s="396" t="n">
        <v>1037.57</v>
      </c>
      <c r="F16" s="396">
        <f>+E16-G16</f>
        <v/>
      </c>
      <c r="G16" s="396" t="n">
        <v>197.6</v>
      </c>
      <c r="H16" s="397">
        <f>+"Total:"&amp;TEXT(E16/I16-1,"0.00%")&amp;"/ EE:"&amp;TEXT(G16/J16-1,"0.00%")</f>
        <v/>
      </c>
      <c r="I16" s="397">
        <f>+'[2]Saint Mary''s Reno'!E16</f>
        <v/>
      </c>
      <c r="J16" s="492">
        <f>+'[2]Saint Mary''s Reno'!G16</f>
        <v/>
      </c>
      <c r="K16" s="299" t="n">
        <v>0</v>
      </c>
      <c r="L16" s="299" t="n">
        <v>0</v>
      </c>
      <c r="M16" s="299" t="n">
        <v>0</v>
      </c>
      <c r="N16" s="299" t="n">
        <v>0</v>
      </c>
      <c r="O16" s="299" t="n">
        <v>0</v>
      </c>
      <c r="P16" s="299" t="n">
        <v>0</v>
      </c>
      <c r="Q16" s="299" t="n">
        <v>0</v>
      </c>
      <c r="R16" s="299" t="n">
        <v>0</v>
      </c>
      <c r="S16" s="299" t="n">
        <v>0</v>
      </c>
      <c r="T16" s="299" t="n">
        <v>0</v>
      </c>
      <c r="U16" s="299" t="n">
        <v>0</v>
      </c>
      <c r="V16" s="299" t="n">
        <v>0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0</v>
      </c>
      <c r="AU16" s="299" t="n">
        <v>0</v>
      </c>
      <c r="AV16" s="299" t="n">
        <v>0</v>
      </c>
      <c r="AW16" s="299" t="n">
        <v>0</v>
      </c>
      <c r="AX16" s="299" t="n">
        <v>0</v>
      </c>
      <c r="AY16" s="299" t="n">
        <v>0</v>
      </c>
      <c r="AZ16" s="299" t="n">
        <v>0</v>
      </c>
      <c r="BA16" s="299" t="n">
        <v>0</v>
      </c>
      <c r="BB16" s="299" t="n">
        <v>0</v>
      </c>
      <c r="BC16" s="299" t="n">
        <v>0</v>
      </c>
      <c r="BD16" s="299" t="n">
        <v>0</v>
      </c>
      <c r="BE16" s="299" t="n">
        <v>0</v>
      </c>
      <c r="BF16" s="299" t="n">
        <v>0</v>
      </c>
      <c r="BG16" s="299" t="n">
        <v>0</v>
      </c>
      <c r="BH16" s="299" t="n">
        <v>0</v>
      </c>
      <c r="BI16" s="299" t="n">
        <v>0</v>
      </c>
      <c r="BJ16" s="299" t="n">
        <v>0</v>
      </c>
      <c r="BK16" s="299" t="n">
        <v>0</v>
      </c>
      <c r="BL16" s="299" t="n">
        <v>0</v>
      </c>
      <c r="BM16" s="299" t="n">
        <v>0</v>
      </c>
      <c r="BN16" s="299" t="n">
        <v>0</v>
      </c>
      <c r="BO16" s="299" t="n">
        <v>0</v>
      </c>
      <c r="BP16" s="299" t="n">
        <v>0</v>
      </c>
      <c r="BQ16" s="299" t="n">
        <v>0</v>
      </c>
      <c r="BR16" s="299" t="n">
        <v>0</v>
      </c>
      <c r="BS16" s="299" t="n">
        <v>0</v>
      </c>
      <c r="BT16" s="299" t="n">
        <v>0</v>
      </c>
      <c r="BU16" s="299" t="n">
        <v>0</v>
      </c>
      <c r="BV16" s="299" t="n">
        <v>0</v>
      </c>
      <c r="BW16" s="299" t="n">
        <v>0</v>
      </c>
      <c r="BX16" s="299" t="n">
        <v>0</v>
      </c>
      <c r="BY16" s="299" t="n">
        <v>0</v>
      </c>
      <c r="BZ16" s="299" t="n">
        <v>0</v>
      </c>
      <c r="CA16" s="299" t="n">
        <v>0</v>
      </c>
      <c r="CB16" s="299" t="n">
        <v>0</v>
      </c>
      <c r="CC16" s="299" t="n">
        <v>0</v>
      </c>
      <c r="CD16" s="299" t="n">
        <v>0</v>
      </c>
      <c r="CE16" s="299" t="n">
        <v>0</v>
      </c>
      <c r="CF16" s="299" t="n">
        <v>0</v>
      </c>
      <c r="CG16" s="299" t="n">
        <v>0</v>
      </c>
      <c r="CH16" s="299" t="n">
        <v>0</v>
      </c>
      <c r="CI16" s="299" t="n">
        <v>0</v>
      </c>
      <c r="CJ16" s="299" t="n">
        <v>0</v>
      </c>
      <c r="CK16" s="299" t="n">
        <v>1</v>
      </c>
      <c r="CL16" s="299" t="n">
        <v>1</v>
      </c>
      <c r="CM16" s="299" t="n">
        <v>0</v>
      </c>
      <c r="CN16" s="299" t="n">
        <v>0</v>
      </c>
      <c r="CO16" s="299" t="n">
        <v>0</v>
      </c>
      <c r="CP16" s="299" t="n">
        <v>0</v>
      </c>
      <c r="CQ16" s="299" t="n">
        <v>0</v>
      </c>
      <c r="CR16" s="299" t="n">
        <v>0</v>
      </c>
      <c r="CS16" s="299" t="n">
        <v>0</v>
      </c>
      <c r="CT16" s="299" t="n">
        <v>0</v>
      </c>
      <c r="CU16" s="299" t="n">
        <v>0</v>
      </c>
      <c r="CV16" s="299" t="n">
        <v>0</v>
      </c>
      <c r="CW16" s="299" t="n">
        <v>0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0</v>
      </c>
      <c r="E17" s="396" t="n">
        <v>933.8</v>
      </c>
      <c r="F17" s="396">
        <f>+E17-G17</f>
        <v/>
      </c>
      <c r="G17" s="396" t="n">
        <v>165</v>
      </c>
      <c r="H17" s="397">
        <f>+"Total:"&amp;TEXT(E17/I17-1,"0.00%")&amp;"/ EE:"&amp;TEXT(G17/J17-1,"0.00%")</f>
        <v/>
      </c>
      <c r="I17" s="397">
        <f>+'[2]Saint Mary''s Reno'!E17</f>
        <v/>
      </c>
      <c r="J17" s="492">
        <f>+'[2]Saint Mary''s Reno'!G17</f>
        <v/>
      </c>
      <c r="K17" s="299" t="n">
        <v>0</v>
      </c>
      <c r="L17" s="299" t="n">
        <v>0</v>
      </c>
      <c r="M17" s="299" t="n">
        <v>0</v>
      </c>
      <c r="N17" s="299" t="n">
        <v>0</v>
      </c>
      <c r="O17" s="299" t="n">
        <v>0</v>
      </c>
      <c r="P17" s="299" t="n">
        <v>0</v>
      </c>
      <c r="Q17" s="299" t="n">
        <v>0</v>
      </c>
      <c r="R17" s="299" t="n">
        <v>0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0</v>
      </c>
      <c r="AA17" s="299" t="n">
        <v>0</v>
      </c>
      <c r="AB17" s="299" t="n">
        <v>0</v>
      </c>
      <c r="AC17" s="299" t="n">
        <v>0</v>
      </c>
      <c r="AD17" s="299" t="n">
        <v>0</v>
      </c>
      <c r="AE17" s="299" t="n">
        <v>0</v>
      </c>
      <c r="AF17" s="299" t="n">
        <v>0</v>
      </c>
      <c r="AG17" s="299" t="n">
        <v>0</v>
      </c>
      <c r="AH17" s="299" t="n">
        <v>0</v>
      </c>
      <c r="AI17" s="299" t="n">
        <v>1</v>
      </c>
      <c r="AJ17" s="299" t="n">
        <v>1</v>
      </c>
      <c r="AK17" s="299" t="n">
        <v>0</v>
      </c>
      <c r="AL17" s="299" t="n">
        <v>0</v>
      </c>
      <c r="AM17" s="299" t="n">
        <v>0</v>
      </c>
      <c r="AN17" s="299" t="n">
        <v>0</v>
      </c>
      <c r="AO17" s="299" t="n">
        <v>0</v>
      </c>
      <c r="AP17" s="299" t="n">
        <v>0</v>
      </c>
      <c r="AQ17" s="299" t="n">
        <v>0</v>
      </c>
      <c r="AR17" s="299" t="n">
        <v>0</v>
      </c>
      <c r="AS17" s="299" t="n">
        <v>0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0</v>
      </c>
      <c r="AY17" s="299" t="n">
        <v>0</v>
      </c>
      <c r="AZ17" s="299" t="n">
        <v>0</v>
      </c>
      <c r="BA17" s="299" t="n">
        <v>0</v>
      </c>
      <c r="BB17" s="299" t="n">
        <v>0</v>
      </c>
      <c r="BC17" s="299" t="n">
        <v>0</v>
      </c>
      <c r="BD17" s="299" t="n">
        <v>0</v>
      </c>
      <c r="BE17" s="299" t="n">
        <v>0</v>
      </c>
      <c r="BF17" s="299" t="n">
        <v>0</v>
      </c>
      <c r="BG17" s="299" t="n">
        <v>0</v>
      </c>
      <c r="BH17" s="299" t="n">
        <v>0</v>
      </c>
      <c r="BI17" s="299" t="n">
        <v>0</v>
      </c>
      <c r="BJ17" s="299" t="n">
        <v>0</v>
      </c>
      <c r="BK17" s="299" t="n">
        <v>0</v>
      </c>
      <c r="BL17" s="299" t="n">
        <v>0</v>
      </c>
      <c r="BM17" s="299" t="n">
        <v>0</v>
      </c>
      <c r="BN17" s="299" t="n">
        <v>0</v>
      </c>
      <c r="BO17" s="299" t="n">
        <v>0</v>
      </c>
      <c r="BP17" s="299" t="n">
        <v>0</v>
      </c>
      <c r="BQ17" s="299" t="n">
        <v>0</v>
      </c>
      <c r="BR17" s="299" t="n">
        <v>0</v>
      </c>
      <c r="BS17" s="299" t="n">
        <v>0</v>
      </c>
      <c r="BT17" s="299" t="n">
        <v>0</v>
      </c>
      <c r="BU17" s="299" t="n">
        <v>0</v>
      </c>
      <c r="BV17" s="299" t="n">
        <v>0</v>
      </c>
      <c r="BW17" s="299" t="n">
        <v>0</v>
      </c>
      <c r="BX17" s="299" t="n">
        <v>0</v>
      </c>
      <c r="BY17" s="299" t="n">
        <v>0</v>
      </c>
      <c r="BZ17" s="299" t="n">
        <v>0</v>
      </c>
      <c r="CA17" s="299" t="n">
        <v>0</v>
      </c>
      <c r="CB17" s="299" t="n">
        <v>0</v>
      </c>
      <c r="CC17" s="299" t="n">
        <v>0</v>
      </c>
      <c r="CD17" s="299" t="n">
        <v>0</v>
      </c>
      <c r="CE17" s="299" t="n">
        <v>0</v>
      </c>
      <c r="CF17" s="299" t="n">
        <v>0</v>
      </c>
      <c r="CG17" s="299" t="n">
        <v>0</v>
      </c>
      <c r="CH17" s="299" t="n">
        <v>0</v>
      </c>
      <c r="CI17" s="299" t="n">
        <v>0</v>
      </c>
      <c r="CJ17" s="299" t="n">
        <v>0</v>
      </c>
      <c r="CK17" s="299" t="n">
        <v>1</v>
      </c>
      <c r="CL17" s="299" t="n">
        <v>1</v>
      </c>
      <c r="CM17" s="299" t="n">
        <v>1</v>
      </c>
      <c r="CN17" s="299" t="n">
        <v>0</v>
      </c>
      <c r="CO17" s="299" t="n">
        <v>0</v>
      </c>
      <c r="CP17" s="299" t="n">
        <v>0</v>
      </c>
      <c r="CQ17" s="299" t="n">
        <v>0</v>
      </c>
      <c r="CR17" s="299" t="n">
        <v>0</v>
      </c>
      <c r="CS17" s="299" t="n">
        <v>0</v>
      </c>
      <c r="CT17" s="299" t="n">
        <v>0</v>
      </c>
      <c r="CU17" s="299" t="n">
        <v>0</v>
      </c>
      <c r="CV17" s="299" t="n">
        <v>0</v>
      </c>
      <c r="CW17" s="299" t="n">
        <v>0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0</v>
      </c>
      <c r="E18" s="400" t="n">
        <v>1556.37</v>
      </c>
      <c r="F18" s="400">
        <f>+E18-G18</f>
        <v/>
      </c>
      <c r="G18" s="400" t="n">
        <v>329.3</v>
      </c>
      <c r="H18" s="408">
        <f>+"Total:"&amp;TEXT(E18/I18-1,"0.00%")&amp;"/ EE:"&amp;TEXT(G18/J18-1,"0.00%")</f>
        <v/>
      </c>
      <c r="I18" s="408">
        <f>+'[2]Saint Mary''s Reno'!E18</f>
        <v/>
      </c>
      <c r="J18" s="492">
        <f>+'[2]Saint Mary''s Reno'!G18</f>
        <v/>
      </c>
      <c r="K18" s="300" t="n">
        <v>0</v>
      </c>
      <c r="L18" s="300" t="n">
        <v>0</v>
      </c>
      <c r="M18" s="300" t="n">
        <v>0</v>
      </c>
      <c r="N18" s="300" t="n">
        <v>0</v>
      </c>
      <c r="O18" s="300" t="n">
        <v>0</v>
      </c>
      <c r="P18" s="300" t="n">
        <v>0</v>
      </c>
      <c r="Q18" s="300" t="n">
        <v>0</v>
      </c>
      <c r="R18" s="300" t="n">
        <v>0</v>
      </c>
      <c r="S18" s="300" t="n">
        <v>0</v>
      </c>
      <c r="T18" s="300" t="n">
        <v>0</v>
      </c>
      <c r="U18" s="300" t="n">
        <v>0</v>
      </c>
      <c r="V18" s="300" t="n">
        <v>0</v>
      </c>
      <c r="W18" s="300" t="n">
        <v>0</v>
      </c>
      <c r="X18" s="300" t="n">
        <v>0</v>
      </c>
      <c r="Y18" s="300" t="n">
        <v>0</v>
      </c>
      <c r="Z18" s="300" t="n">
        <v>0</v>
      </c>
      <c r="AA18" s="300" t="n">
        <v>0</v>
      </c>
      <c r="AB18" s="300" t="n">
        <v>0</v>
      </c>
      <c r="AC18" s="300" t="n">
        <v>0</v>
      </c>
      <c r="AD18" s="300" t="n">
        <v>0</v>
      </c>
      <c r="AE18" s="300" t="n">
        <v>0</v>
      </c>
      <c r="AF18" s="300" t="n">
        <v>0</v>
      </c>
      <c r="AG18" s="300" t="n">
        <v>0</v>
      </c>
      <c r="AH18" s="300" t="n">
        <v>0</v>
      </c>
      <c r="AI18" s="300" t="n">
        <v>0</v>
      </c>
      <c r="AJ18" s="300" t="n">
        <v>0</v>
      </c>
      <c r="AK18" s="300" t="n">
        <v>0</v>
      </c>
      <c r="AL18" s="300" t="n">
        <v>0</v>
      </c>
      <c r="AM18" s="300" t="n">
        <v>0</v>
      </c>
      <c r="AN18" s="300" t="n">
        <v>0</v>
      </c>
      <c r="AO18" s="300" t="n">
        <v>0</v>
      </c>
      <c r="AP18" s="300" t="n">
        <v>0</v>
      </c>
      <c r="AQ18" s="300" t="n">
        <v>0</v>
      </c>
      <c r="AR18" s="300" t="n">
        <v>0</v>
      </c>
      <c r="AS18" s="300" t="n">
        <v>0</v>
      </c>
      <c r="AT18" s="300" t="n">
        <v>0</v>
      </c>
      <c r="AU18" s="300" t="n">
        <v>0</v>
      </c>
      <c r="AV18" s="300" t="n">
        <v>0</v>
      </c>
      <c r="AW18" s="300" t="n">
        <v>0</v>
      </c>
      <c r="AX18" s="300" t="n">
        <v>0</v>
      </c>
      <c r="AY18" s="300" t="n">
        <v>0</v>
      </c>
      <c r="AZ18" s="300" t="n">
        <v>0</v>
      </c>
      <c r="BA18" s="300" t="n">
        <v>0</v>
      </c>
      <c r="BB18" s="300" t="n">
        <v>0</v>
      </c>
      <c r="BC18" s="300" t="n">
        <v>0</v>
      </c>
      <c r="BD18" s="300" t="n">
        <v>0</v>
      </c>
      <c r="BE18" s="300" t="n">
        <v>0</v>
      </c>
      <c r="BF18" s="300" t="n">
        <v>0</v>
      </c>
      <c r="BG18" s="300" t="n">
        <v>0</v>
      </c>
      <c r="BH18" s="300" t="n">
        <v>0</v>
      </c>
      <c r="BI18" s="300" t="n">
        <v>0</v>
      </c>
      <c r="BJ18" s="300" t="n">
        <v>0</v>
      </c>
      <c r="BK18" s="300" t="n">
        <v>0</v>
      </c>
      <c r="BL18" s="300" t="n">
        <v>0</v>
      </c>
      <c r="BM18" s="300" t="n">
        <v>0</v>
      </c>
      <c r="BN18" s="300" t="n">
        <v>0</v>
      </c>
      <c r="BO18" s="300" t="n">
        <v>0</v>
      </c>
      <c r="BP18" s="300" t="n">
        <v>0</v>
      </c>
      <c r="BQ18" s="300" t="n">
        <v>0</v>
      </c>
      <c r="BR18" s="300" t="n">
        <v>0</v>
      </c>
      <c r="BS18" s="300" t="n">
        <v>0</v>
      </c>
      <c r="BT18" s="300" t="n">
        <v>0</v>
      </c>
      <c r="BU18" s="300" t="n">
        <v>0</v>
      </c>
      <c r="BV18" s="300" t="n">
        <v>0</v>
      </c>
      <c r="BW18" s="300" t="n">
        <v>0</v>
      </c>
      <c r="BX18" s="300" t="n">
        <v>0</v>
      </c>
      <c r="BY18" s="300" t="n">
        <v>0</v>
      </c>
      <c r="BZ18" s="300" t="n">
        <v>0</v>
      </c>
      <c r="CA18" s="300" t="n">
        <v>0</v>
      </c>
      <c r="CB18" s="300" t="n">
        <v>0</v>
      </c>
      <c r="CC18" s="300" t="n">
        <v>0</v>
      </c>
      <c r="CD18" s="300" t="n">
        <v>0</v>
      </c>
      <c r="CE18" s="300" t="n">
        <v>0</v>
      </c>
      <c r="CF18" s="300" t="n">
        <v>0</v>
      </c>
      <c r="CG18" s="300" t="n">
        <v>0</v>
      </c>
      <c r="CH18" s="300" t="n">
        <v>0</v>
      </c>
      <c r="CI18" s="300" t="n">
        <v>0</v>
      </c>
      <c r="CJ18" s="300" t="n">
        <v>0</v>
      </c>
      <c r="CK18" s="300" t="n">
        <v>0</v>
      </c>
      <c r="CL18" s="300" t="n">
        <v>0</v>
      </c>
      <c r="CM18" s="300" t="n">
        <v>0</v>
      </c>
      <c r="CN18" s="300" t="n">
        <v>0</v>
      </c>
      <c r="CO18" s="300" t="n">
        <v>0</v>
      </c>
      <c r="CP18" s="300" t="n">
        <v>0</v>
      </c>
      <c r="CQ18" s="300" t="n">
        <v>0</v>
      </c>
      <c r="CR18" s="300" t="n">
        <v>0</v>
      </c>
      <c r="CS18" s="300" t="n">
        <v>0</v>
      </c>
      <c r="CT18" s="300" t="n">
        <v>0</v>
      </c>
      <c r="CU18" s="300" t="n">
        <v>0</v>
      </c>
      <c r="CV18" s="300" t="n">
        <v>0</v>
      </c>
      <c r="CW18" s="300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12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Saint Mary's Regional Medical Center - Client ID H3395</t>
        </is>
      </c>
      <c r="B24" s="390" t="n"/>
      <c r="C24" s="78" t="n"/>
      <c r="D24" s="111" t="n"/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customFormat="1" s="315">
      <c r="A25" s="64" t="inlineStr">
        <is>
          <t>PRIME Non-Union 2020 D2 UNIFIED EPO PLAN (Self-Insured)</t>
        </is>
      </c>
      <c r="B25" s="394">
        <f>B3</f>
        <v/>
      </c>
      <c r="C25" s="246" t="inlineStr">
        <is>
          <t>EE</t>
        </is>
      </c>
      <c r="D25" s="244" t="n">
        <v>342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+'[2]Saint Mary''s Reno'!E25</f>
        <v/>
      </c>
      <c r="J25" s="492">
        <f>+'[2]Saint Mary''s Reno'!G25</f>
        <v/>
      </c>
      <c r="K25" s="244" t="n">
        <v>560</v>
      </c>
      <c r="L25" s="244" t="n">
        <v>555</v>
      </c>
      <c r="M25" s="244" t="n">
        <v>555</v>
      </c>
      <c r="N25" s="244" t="n">
        <v>554</v>
      </c>
      <c r="O25" s="244" t="n">
        <v>560</v>
      </c>
      <c r="P25" s="244" t="n">
        <v>561</v>
      </c>
      <c r="Q25" s="244" t="n">
        <v>554</v>
      </c>
      <c r="R25" s="244" t="n">
        <v>553</v>
      </c>
      <c r="S25" s="244" t="n">
        <v>539</v>
      </c>
      <c r="T25" s="244" t="n">
        <v>544</v>
      </c>
      <c r="U25" s="244" t="n">
        <v>549</v>
      </c>
      <c r="V25" s="244" t="n">
        <v>555</v>
      </c>
      <c r="W25" s="244" t="n">
        <v>587</v>
      </c>
      <c r="X25" s="244" t="n">
        <v>582</v>
      </c>
      <c r="Y25" s="244" t="n">
        <v>585</v>
      </c>
      <c r="Z25" s="244" t="n">
        <v>586</v>
      </c>
      <c r="AA25" s="244" t="n">
        <v>581</v>
      </c>
      <c r="AB25" s="244" t="n">
        <v>583</v>
      </c>
      <c r="AC25" s="244" t="n">
        <v>582</v>
      </c>
      <c r="AD25" s="244" t="n">
        <v>584</v>
      </c>
      <c r="AE25" s="244" t="n">
        <v>602</v>
      </c>
      <c r="AF25" s="244" t="n">
        <v>593</v>
      </c>
      <c r="AG25" s="244" t="n">
        <v>595</v>
      </c>
      <c r="AH25" s="244" t="n">
        <v>590</v>
      </c>
      <c r="AI25" s="244" t="n">
        <v>613</v>
      </c>
      <c r="AJ25" s="244" t="n">
        <v>605</v>
      </c>
      <c r="AK25" s="244" t="n">
        <v>585</v>
      </c>
      <c r="AL25" s="244" t="n">
        <v>578</v>
      </c>
      <c r="AM25" s="244" t="n">
        <v>578</v>
      </c>
      <c r="AN25" s="244" t="n">
        <v>160</v>
      </c>
      <c r="AO25" s="244" t="n">
        <v>162</v>
      </c>
      <c r="AP25" s="244" t="n">
        <v>156</v>
      </c>
      <c r="AQ25" s="244" t="n">
        <v>154</v>
      </c>
      <c r="AR25" s="244" t="n">
        <v>156</v>
      </c>
      <c r="AS25" s="244" t="n">
        <v>151</v>
      </c>
      <c r="AT25" s="244" t="n">
        <v>152</v>
      </c>
      <c r="AU25" s="244" t="n">
        <v>162</v>
      </c>
      <c r="AV25" s="244" t="n">
        <v>157</v>
      </c>
      <c r="AW25" s="244" t="n">
        <v>157</v>
      </c>
      <c r="AX25" s="244" t="n">
        <v>158</v>
      </c>
      <c r="AY25" s="244" t="n">
        <v>163</v>
      </c>
      <c r="AZ25" s="244" t="n">
        <v>151</v>
      </c>
      <c r="BA25" s="244" t="n">
        <v>146</v>
      </c>
      <c r="BB25" s="244" t="n">
        <v>148</v>
      </c>
      <c r="BC25" s="244" t="n">
        <v>148</v>
      </c>
      <c r="BD25" s="244" t="n">
        <v>146</v>
      </c>
      <c r="BE25" s="244" t="n">
        <v>140</v>
      </c>
      <c r="BF25" s="244" t="n">
        <v>141</v>
      </c>
      <c r="BG25" s="244" t="n">
        <v>144</v>
      </c>
      <c r="BH25" s="244" t="n">
        <v>152</v>
      </c>
      <c r="BI25" s="244" t="n">
        <v>142</v>
      </c>
      <c r="BJ25" s="244" t="n">
        <v>147</v>
      </c>
      <c r="BK25" s="244" t="n">
        <v>136</v>
      </c>
      <c r="BL25" s="244" t="n">
        <v>140</v>
      </c>
      <c r="BM25" s="244" t="n">
        <v>140</v>
      </c>
      <c r="BN25" s="244" t="n">
        <v>140</v>
      </c>
      <c r="BO25" s="244" t="n">
        <v>141</v>
      </c>
      <c r="BP25" s="244" t="n">
        <v>144</v>
      </c>
      <c r="BQ25" s="244" t="n">
        <v>145</v>
      </c>
      <c r="BR25" s="244" t="n">
        <v>141</v>
      </c>
      <c r="BS25" s="244" t="n">
        <v>138</v>
      </c>
      <c r="BT25" s="244" t="n">
        <v>131</v>
      </c>
      <c r="BU25" s="244" t="n">
        <v>132</v>
      </c>
      <c r="BV25" s="244" t="n">
        <v>136</v>
      </c>
      <c r="BW25" s="244" t="n">
        <v>130</v>
      </c>
      <c r="BX25" s="244" t="n">
        <v>130</v>
      </c>
      <c r="BY25" s="244" t="n">
        <v>123</v>
      </c>
      <c r="BZ25" s="244" t="n">
        <v>123</v>
      </c>
      <c r="CA25" s="244" t="n">
        <v>115</v>
      </c>
      <c r="CB25" s="244" t="n">
        <v>113</v>
      </c>
      <c r="CC25" s="244" t="n">
        <v>116</v>
      </c>
      <c r="CD25" s="244" t="n">
        <v>108</v>
      </c>
      <c r="CE25" s="244" t="n">
        <v>110</v>
      </c>
      <c r="CF25" s="244" t="n">
        <v>109</v>
      </c>
      <c r="CG25" s="244" t="n">
        <v>105</v>
      </c>
      <c r="CH25" s="244" t="n">
        <v>111</v>
      </c>
      <c r="CI25" s="244" t="n">
        <v>109</v>
      </c>
      <c r="CJ25" s="244" t="n">
        <v>112</v>
      </c>
      <c r="CK25" s="244" t="n">
        <v>115</v>
      </c>
      <c r="CL25" s="244" t="n">
        <v>112</v>
      </c>
      <c r="CM25" s="244" t="n">
        <v>113</v>
      </c>
      <c r="CN25" s="244" t="n">
        <v>112</v>
      </c>
      <c r="CO25" s="244" t="n">
        <v>114</v>
      </c>
      <c r="CP25" s="244" t="n">
        <v>117</v>
      </c>
      <c r="CQ25" s="244" t="n">
        <v>125</v>
      </c>
      <c r="CR25" s="244" t="n">
        <v>126</v>
      </c>
      <c r="CS25" s="244" t="n">
        <v>112</v>
      </c>
      <c r="CT25" s="244" t="n">
        <v>106</v>
      </c>
      <c r="CU25" s="244" t="n">
        <v>116</v>
      </c>
      <c r="CV25" s="244" t="n">
        <v>119</v>
      </c>
      <c r="CW25" s="244" t="n">
        <v>119</v>
      </c>
    </row>
    <row r="26" customFormat="1" s="315">
      <c r="A26" s="22" t="n"/>
      <c r="B26" s="398" t="n"/>
      <c r="C26" s="246" t="inlineStr">
        <is>
          <t>EE &amp; Spouse</t>
        </is>
      </c>
      <c r="D26" s="244" t="n">
        <v>105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+'[2]Saint Mary''s Reno'!E26</f>
        <v/>
      </c>
      <c r="J26" s="492">
        <f>+'[2]Saint Mary''s Reno'!G26</f>
        <v/>
      </c>
      <c r="K26" s="244" t="n">
        <v>204</v>
      </c>
      <c r="L26" s="244" t="n">
        <v>205</v>
      </c>
      <c r="M26" s="244" t="n">
        <v>201</v>
      </c>
      <c r="N26" s="244" t="n">
        <v>202</v>
      </c>
      <c r="O26" s="244" t="n">
        <v>203</v>
      </c>
      <c r="P26" s="244" t="n">
        <v>206</v>
      </c>
      <c r="Q26" s="244" t="n">
        <v>209</v>
      </c>
      <c r="R26" s="244" t="n">
        <v>205</v>
      </c>
      <c r="S26" s="244" t="n">
        <v>198</v>
      </c>
      <c r="T26" s="244" t="n">
        <v>200</v>
      </c>
      <c r="U26" s="244" t="n">
        <v>201</v>
      </c>
      <c r="V26" s="244" t="n">
        <v>205</v>
      </c>
      <c r="W26" s="244" t="n">
        <v>210</v>
      </c>
      <c r="X26" s="244" t="n">
        <v>211</v>
      </c>
      <c r="Y26" s="244" t="n">
        <v>210</v>
      </c>
      <c r="Z26" s="244" t="n">
        <v>212</v>
      </c>
      <c r="AA26" s="244" t="n">
        <v>211</v>
      </c>
      <c r="AB26" s="244" t="n">
        <v>211</v>
      </c>
      <c r="AC26" s="244" t="n">
        <v>209</v>
      </c>
      <c r="AD26" s="244" t="n">
        <v>212</v>
      </c>
      <c r="AE26" s="244" t="n">
        <v>212</v>
      </c>
      <c r="AF26" s="244" t="n">
        <v>211</v>
      </c>
      <c r="AG26" s="244" t="n">
        <v>212</v>
      </c>
      <c r="AH26" s="244" t="n">
        <v>215</v>
      </c>
      <c r="AI26" s="244" t="n">
        <v>228</v>
      </c>
      <c r="AJ26" s="244" t="n">
        <v>226</v>
      </c>
      <c r="AK26" s="244" t="n">
        <v>226</v>
      </c>
      <c r="AL26" s="244" t="n">
        <v>221</v>
      </c>
      <c r="AM26" s="244" t="n">
        <v>217</v>
      </c>
      <c r="AN26" s="244" t="n">
        <v>78</v>
      </c>
      <c r="AO26" s="244" t="n">
        <v>79</v>
      </c>
      <c r="AP26" s="244" t="n">
        <v>78</v>
      </c>
      <c r="AQ26" s="244" t="n">
        <v>77</v>
      </c>
      <c r="AR26" s="244" t="n">
        <v>77</v>
      </c>
      <c r="AS26" s="244" t="n">
        <v>78</v>
      </c>
      <c r="AT26" s="244" t="n">
        <v>76</v>
      </c>
      <c r="AU26" s="244" t="n">
        <v>74</v>
      </c>
      <c r="AV26" s="244" t="n">
        <v>74</v>
      </c>
      <c r="AW26" s="244" t="n">
        <v>75</v>
      </c>
      <c r="AX26" s="244" t="n">
        <v>75</v>
      </c>
      <c r="AY26" s="244" t="n">
        <v>74</v>
      </c>
      <c r="AZ26" s="244" t="n">
        <v>63</v>
      </c>
      <c r="BA26" s="244" t="n">
        <v>64</v>
      </c>
      <c r="BB26" s="244" t="n">
        <v>61</v>
      </c>
      <c r="BC26" s="244" t="n">
        <v>62</v>
      </c>
      <c r="BD26" s="244" t="n">
        <v>60</v>
      </c>
      <c r="BE26" s="244" t="n">
        <v>60</v>
      </c>
      <c r="BF26" s="244" t="n">
        <v>60</v>
      </c>
      <c r="BG26" s="244" t="n">
        <v>55</v>
      </c>
      <c r="BH26" s="244" t="n">
        <v>57</v>
      </c>
      <c r="BI26" s="244" t="n">
        <v>55</v>
      </c>
      <c r="BJ26" s="244" t="n">
        <v>53</v>
      </c>
      <c r="BK26" s="244" t="n">
        <v>53</v>
      </c>
      <c r="BL26" s="244" t="n">
        <v>54</v>
      </c>
      <c r="BM26" s="244" t="n">
        <v>55</v>
      </c>
      <c r="BN26" s="244" t="n">
        <v>56</v>
      </c>
      <c r="BO26" s="244" t="n">
        <v>56</v>
      </c>
      <c r="BP26" s="244" t="n">
        <v>57</v>
      </c>
      <c r="BQ26" s="244" t="n">
        <v>58</v>
      </c>
      <c r="BR26" s="244" t="n">
        <v>53</v>
      </c>
      <c r="BS26" s="244" t="n">
        <v>54</v>
      </c>
      <c r="BT26" s="244" t="n">
        <v>54</v>
      </c>
      <c r="BU26" s="244" t="n">
        <v>21</v>
      </c>
      <c r="BV26" s="244" t="n">
        <v>24</v>
      </c>
      <c r="BW26" s="244" t="n">
        <v>21</v>
      </c>
      <c r="BX26" s="244" t="n">
        <v>22</v>
      </c>
      <c r="BY26" s="244" t="n">
        <v>46</v>
      </c>
      <c r="BZ26" s="244" t="n">
        <v>46</v>
      </c>
      <c r="CA26" s="244" t="n">
        <v>46</v>
      </c>
      <c r="CB26" s="244" t="n">
        <v>44</v>
      </c>
      <c r="CC26" s="244" t="n">
        <v>46</v>
      </c>
      <c r="CD26" s="244" t="n">
        <v>45</v>
      </c>
      <c r="CE26" s="244" t="n">
        <v>42</v>
      </c>
      <c r="CF26" s="244" t="n">
        <v>41</v>
      </c>
      <c r="CG26" s="244" t="n">
        <v>38</v>
      </c>
      <c r="CH26" s="244" t="n">
        <v>39</v>
      </c>
      <c r="CI26" s="244" t="n">
        <v>38</v>
      </c>
      <c r="CJ26" s="244" t="n">
        <v>38</v>
      </c>
      <c r="CK26" s="244" t="n">
        <v>39</v>
      </c>
      <c r="CL26" s="244" t="n">
        <v>40</v>
      </c>
      <c r="CM26" s="244" t="n">
        <v>40</v>
      </c>
      <c r="CN26" s="244" t="n">
        <v>40</v>
      </c>
      <c r="CO26" s="244" t="n">
        <v>40</v>
      </c>
      <c r="CP26" s="244" t="n">
        <v>42</v>
      </c>
      <c r="CQ26" s="244" t="n">
        <v>40</v>
      </c>
      <c r="CR26" s="244" t="n">
        <v>38</v>
      </c>
      <c r="CS26" s="244" t="n">
        <v>37</v>
      </c>
      <c r="CT26" s="244" t="n">
        <v>37</v>
      </c>
      <c r="CU26" s="244" t="n">
        <v>39</v>
      </c>
      <c r="CV26" s="244" t="n">
        <v>39</v>
      </c>
      <c r="CW26" s="244" t="n">
        <v>38</v>
      </c>
    </row>
    <row r="27" customFormat="1" s="315">
      <c r="A27" s="22" t="n"/>
      <c r="B27" s="398" t="n"/>
      <c r="C27" s="246" t="inlineStr">
        <is>
          <t>EE &amp; Child(ren)</t>
        </is>
      </c>
      <c r="D27" s="244" t="n">
        <v>110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+'[2]Saint Mary''s Reno'!E27</f>
        <v/>
      </c>
      <c r="J27" s="492">
        <f>+'[2]Saint Mary''s Reno'!G27</f>
        <v/>
      </c>
      <c r="K27" s="244" t="n">
        <v>276</v>
      </c>
      <c r="L27" s="244" t="n">
        <v>274</v>
      </c>
      <c r="M27" s="244" t="n">
        <v>272</v>
      </c>
      <c r="N27" s="244" t="n">
        <v>266</v>
      </c>
      <c r="O27" s="244" t="n">
        <v>266</v>
      </c>
      <c r="P27" s="244" t="n">
        <v>269</v>
      </c>
      <c r="Q27" s="244" t="n">
        <v>271</v>
      </c>
      <c r="R27" s="244" t="n">
        <v>271</v>
      </c>
      <c r="S27" s="244" t="n">
        <v>265</v>
      </c>
      <c r="T27" s="244" t="n">
        <v>267</v>
      </c>
      <c r="U27" s="244" t="n">
        <v>268</v>
      </c>
      <c r="V27" s="244" t="n">
        <v>270</v>
      </c>
      <c r="W27" s="244" t="n">
        <v>266</v>
      </c>
      <c r="X27" s="244" t="n">
        <v>269</v>
      </c>
      <c r="Y27" s="244" t="n">
        <v>267</v>
      </c>
      <c r="Z27" s="244" t="n">
        <v>267</v>
      </c>
      <c r="AA27" s="244" t="n">
        <v>262</v>
      </c>
      <c r="AB27" s="244" t="n">
        <v>268</v>
      </c>
      <c r="AC27" s="244" t="n">
        <v>267</v>
      </c>
      <c r="AD27" s="244" t="n">
        <v>267</v>
      </c>
      <c r="AE27" s="244" t="n">
        <v>265</v>
      </c>
      <c r="AF27" s="244" t="n">
        <v>266</v>
      </c>
      <c r="AG27" s="244" t="n">
        <v>263</v>
      </c>
      <c r="AH27" s="244" t="n">
        <v>261</v>
      </c>
      <c r="AI27" s="244" t="n">
        <v>253</v>
      </c>
      <c r="AJ27" s="244" t="n">
        <v>252</v>
      </c>
      <c r="AK27" s="244" t="n">
        <v>250</v>
      </c>
      <c r="AL27" s="244" t="n">
        <v>252</v>
      </c>
      <c r="AM27" s="244" t="n">
        <v>250</v>
      </c>
      <c r="AN27" s="244" t="n">
        <v>74</v>
      </c>
      <c r="AO27" s="244" t="n">
        <v>73</v>
      </c>
      <c r="AP27" s="244" t="n">
        <v>70</v>
      </c>
      <c r="AQ27" s="244" t="n">
        <v>71</v>
      </c>
      <c r="AR27" s="244" t="n">
        <v>72</v>
      </c>
      <c r="AS27" s="244" t="n">
        <v>68</v>
      </c>
      <c r="AT27" s="244" t="n">
        <v>68</v>
      </c>
      <c r="AU27" s="244" t="n">
        <v>63</v>
      </c>
      <c r="AV27" s="244" t="n">
        <v>62</v>
      </c>
      <c r="AW27" s="244" t="n">
        <v>63</v>
      </c>
      <c r="AX27" s="244" t="n">
        <v>65</v>
      </c>
      <c r="AY27" s="244" t="n">
        <v>62</v>
      </c>
      <c r="AZ27" s="244" t="n">
        <v>57</v>
      </c>
      <c r="BA27" s="244" t="n">
        <v>57</v>
      </c>
      <c r="BB27" s="244" t="n">
        <v>54</v>
      </c>
      <c r="BC27" s="244" t="n">
        <v>58</v>
      </c>
      <c r="BD27" s="244" t="n">
        <v>59</v>
      </c>
      <c r="BE27" s="244" t="n">
        <v>54</v>
      </c>
      <c r="BF27" s="244" t="n">
        <v>54</v>
      </c>
      <c r="BG27" s="244" t="n">
        <v>58</v>
      </c>
      <c r="BH27" s="244" t="n">
        <v>58</v>
      </c>
      <c r="BI27" s="244" t="n">
        <v>53</v>
      </c>
      <c r="BJ27" s="244" t="n">
        <v>54</v>
      </c>
      <c r="BK27" s="244" t="n">
        <v>53</v>
      </c>
      <c r="BL27" s="244" t="n">
        <v>53</v>
      </c>
      <c r="BM27" s="244" t="n">
        <v>51</v>
      </c>
      <c r="BN27" s="244" t="n">
        <v>52</v>
      </c>
      <c r="BO27" s="244" t="n">
        <v>54</v>
      </c>
      <c r="BP27" s="244" t="n">
        <v>56</v>
      </c>
      <c r="BQ27" s="244" t="n">
        <v>54</v>
      </c>
      <c r="BR27" s="244" t="n">
        <v>52</v>
      </c>
      <c r="BS27" s="244" t="n">
        <v>49</v>
      </c>
      <c r="BT27" s="244" t="n">
        <v>48</v>
      </c>
      <c r="BU27" s="244" t="n">
        <v>52</v>
      </c>
      <c r="BV27" s="244" t="n">
        <v>55</v>
      </c>
      <c r="BW27" s="244" t="n">
        <v>46</v>
      </c>
      <c r="BX27" s="244" t="n">
        <v>45</v>
      </c>
      <c r="BY27" s="244" t="n">
        <v>46</v>
      </c>
      <c r="BZ27" s="244" t="n">
        <v>44</v>
      </c>
      <c r="CA27" s="244" t="n">
        <v>42</v>
      </c>
      <c r="CB27" s="244" t="n">
        <v>40</v>
      </c>
      <c r="CC27" s="244" t="n">
        <v>40</v>
      </c>
      <c r="CD27" s="244" t="n">
        <v>41</v>
      </c>
      <c r="CE27" s="244" t="n">
        <v>41</v>
      </c>
      <c r="CF27" s="244" t="n">
        <v>43</v>
      </c>
      <c r="CG27" s="244" t="n">
        <v>41</v>
      </c>
      <c r="CH27" s="244" t="n">
        <v>41</v>
      </c>
      <c r="CI27" s="244" t="n">
        <v>41</v>
      </c>
      <c r="CJ27" s="244" t="n">
        <v>40</v>
      </c>
      <c r="CK27" s="244" t="n">
        <v>41</v>
      </c>
      <c r="CL27" s="244" t="n">
        <v>42</v>
      </c>
      <c r="CM27" s="244" t="n">
        <v>42</v>
      </c>
      <c r="CN27" s="244" t="n">
        <v>41</v>
      </c>
      <c r="CO27" s="244" t="n">
        <v>41</v>
      </c>
      <c r="CP27" s="244" t="n">
        <v>42</v>
      </c>
      <c r="CQ27" s="244" t="n">
        <v>42</v>
      </c>
      <c r="CR27" s="244" t="n">
        <v>42</v>
      </c>
      <c r="CS27" s="244" t="n">
        <v>35</v>
      </c>
      <c r="CT27" s="244" t="n">
        <v>37</v>
      </c>
      <c r="CU27" s="244" t="n">
        <v>36</v>
      </c>
      <c r="CV27" s="244" t="n">
        <v>36</v>
      </c>
      <c r="CW27" s="244" t="n">
        <v>33</v>
      </c>
    </row>
    <row r="28" customFormat="1" s="315">
      <c r="A28" s="22" t="n"/>
      <c r="B28" s="398" t="n"/>
      <c r="C28" s="246" t="inlineStr">
        <is>
          <t>EE &amp; Family</t>
        </is>
      </c>
      <c r="D28" s="245" t="n">
        <v>92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+'[2]Saint Mary''s Reno'!E28</f>
        <v/>
      </c>
      <c r="J28" s="492">
        <f>+'[2]Saint Mary''s Reno'!G28</f>
        <v/>
      </c>
      <c r="K28" s="245" t="n">
        <v>300</v>
      </c>
      <c r="L28" s="245" t="n">
        <v>299</v>
      </c>
      <c r="M28" s="245" t="n">
        <v>298</v>
      </c>
      <c r="N28" s="245" t="n">
        <v>294</v>
      </c>
      <c r="O28" s="245" t="n">
        <v>291</v>
      </c>
      <c r="P28" s="245" t="n">
        <v>287</v>
      </c>
      <c r="Q28" s="245" t="n">
        <v>290</v>
      </c>
      <c r="R28" s="245" t="n">
        <v>288</v>
      </c>
      <c r="S28" s="245" t="n">
        <v>290</v>
      </c>
      <c r="T28" s="245" t="n">
        <v>293</v>
      </c>
      <c r="U28" s="245" t="n">
        <v>292</v>
      </c>
      <c r="V28" s="245" t="n">
        <v>294</v>
      </c>
      <c r="W28" s="245" t="n">
        <v>291</v>
      </c>
      <c r="X28" s="245" t="n">
        <v>294</v>
      </c>
      <c r="Y28" s="245" t="n">
        <v>294</v>
      </c>
      <c r="Z28" s="245" t="n">
        <v>298</v>
      </c>
      <c r="AA28" s="245" t="n">
        <v>299</v>
      </c>
      <c r="AB28" s="245" t="n">
        <v>295</v>
      </c>
      <c r="AC28" s="245" t="n">
        <v>296</v>
      </c>
      <c r="AD28" s="245" t="n">
        <v>296</v>
      </c>
      <c r="AE28" s="245" t="n">
        <v>294</v>
      </c>
      <c r="AF28" s="245" t="n">
        <v>293</v>
      </c>
      <c r="AG28" s="245" t="n">
        <v>298</v>
      </c>
      <c r="AH28" s="245" t="n">
        <v>302</v>
      </c>
      <c r="AI28" s="245" t="n">
        <v>319</v>
      </c>
      <c r="AJ28" s="245" t="n">
        <v>322</v>
      </c>
      <c r="AK28" s="245" t="n">
        <v>317</v>
      </c>
      <c r="AL28" s="245" t="n">
        <v>320</v>
      </c>
      <c r="AM28" s="245" t="n">
        <v>314</v>
      </c>
      <c r="AN28" s="245" t="n">
        <v>84</v>
      </c>
      <c r="AO28" s="245" t="n">
        <v>89</v>
      </c>
      <c r="AP28" s="245" t="n">
        <v>88</v>
      </c>
      <c r="AQ28" s="245" t="n">
        <v>87</v>
      </c>
      <c r="AR28" s="245" t="n">
        <v>88</v>
      </c>
      <c r="AS28" s="245" t="n">
        <v>88</v>
      </c>
      <c r="AT28" s="245" t="n">
        <v>85</v>
      </c>
      <c r="AU28" s="245" t="n">
        <v>82</v>
      </c>
      <c r="AV28" s="245" t="n">
        <v>86</v>
      </c>
      <c r="AW28" s="245" t="n">
        <v>85</v>
      </c>
      <c r="AX28" s="245" t="n">
        <v>86</v>
      </c>
      <c r="AY28" s="245" t="n">
        <v>86</v>
      </c>
      <c r="AZ28" s="245" t="n">
        <v>71</v>
      </c>
      <c r="BA28" s="245" t="n">
        <v>73</v>
      </c>
      <c r="BB28" s="245" t="n">
        <v>75</v>
      </c>
      <c r="BC28" s="245" t="n">
        <v>74</v>
      </c>
      <c r="BD28" s="245" t="n">
        <v>74</v>
      </c>
      <c r="BE28" s="245" t="n">
        <v>72</v>
      </c>
      <c r="BF28" s="245" t="n">
        <v>71</v>
      </c>
      <c r="BG28" s="245" t="n">
        <v>66</v>
      </c>
      <c r="BH28" s="245" t="n">
        <v>68</v>
      </c>
      <c r="BI28" s="245" t="n">
        <v>64</v>
      </c>
      <c r="BJ28" s="245" t="n">
        <v>67</v>
      </c>
      <c r="BK28" s="245" t="n">
        <v>65</v>
      </c>
      <c r="BL28" s="245" t="n">
        <v>63</v>
      </c>
      <c r="BM28" s="245" t="n">
        <v>61</v>
      </c>
      <c r="BN28" s="245" t="n">
        <v>59</v>
      </c>
      <c r="BO28" s="245" t="n">
        <v>57</v>
      </c>
      <c r="BP28" s="245" t="n">
        <v>54</v>
      </c>
      <c r="BQ28" s="245" t="n">
        <v>51</v>
      </c>
      <c r="BR28" s="245" t="n">
        <v>51</v>
      </c>
      <c r="BS28" s="245" t="n">
        <v>45</v>
      </c>
      <c r="BT28" s="245" t="n">
        <v>45</v>
      </c>
      <c r="BU28" s="245" t="n">
        <v>43</v>
      </c>
      <c r="BV28" s="245" t="n">
        <v>47</v>
      </c>
      <c r="BW28" s="245" t="n">
        <v>40</v>
      </c>
      <c r="BX28" s="245" t="n">
        <v>41</v>
      </c>
      <c r="BY28" s="245" t="n">
        <v>43</v>
      </c>
      <c r="BZ28" s="245" t="n">
        <v>43</v>
      </c>
      <c r="CA28" s="245" t="n">
        <v>40</v>
      </c>
      <c r="CB28" s="245" t="n">
        <v>40</v>
      </c>
      <c r="CC28" s="245" t="n">
        <v>39</v>
      </c>
      <c r="CD28" s="245" t="n">
        <v>38</v>
      </c>
      <c r="CE28" s="245" t="n">
        <v>40</v>
      </c>
      <c r="CF28" s="245" t="n">
        <v>39</v>
      </c>
      <c r="CG28" s="245" t="n">
        <v>39</v>
      </c>
      <c r="CH28" s="245" t="n">
        <v>40</v>
      </c>
      <c r="CI28" s="245" t="n">
        <v>37</v>
      </c>
      <c r="CJ28" s="245" t="n">
        <v>35</v>
      </c>
      <c r="CK28" s="245" t="n">
        <v>35</v>
      </c>
      <c r="CL28" s="245" t="n">
        <v>35</v>
      </c>
      <c r="CM28" s="245" t="n">
        <v>32</v>
      </c>
      <c r="CN28" s="245" t="n">
        <v>32</v>
      </c>
      <c r="CO28" s="245" t="n">
        <v>32</v>
      </c>
      <c r="CP28" s="245" t="n">
        <v>32</v>
      </c>
      <c r="CQ28" s="245" t="n">
        <v>33</v>
      </c>
      <c r="CR28" s="245" t="n">
        <v>33</v>
      </c>
      <c r="CS28" s="245" t="n">
        <v>33</v>
      </c>
      <c r="CT28" s="245" t="n">
        <v>33</v>
      </c>
      <c r="CU28" s="245" t="n">
        <v>30</v>
      </c>
      <c r="CV28" s="245" t="n">
        <v>30</v>
      </c>
      <c r="CW28" s="245" t="n">
        <v>30</v>
      </c>
    </row>
    <row r="29" customForma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239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customForma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customFormat="1" s="315">
      <c r="A31" s="64" t="inlineStr">
        <is>
          <t>PRIME CWA 2020 D2 UNIFIED EPO PLAN (Self-Insured)</t>
        </is>
      </c>
      <c r="B31" s="394">
        <f>B9</f>
        <v/>
      </c>
      <c r="C31" s="246" t="inlineStr">
        <is>
          <t>EE</t>
        </is>
      </c>
      <c r="D31" s="244" t="n">
        <v>123</v>
      </c>
      <c r="E31" s="396" t="n">
        <v>746.96</v>
      </c>
      <c r="F31" s="396">
        <f>+E31-G31</f>
        <v/>
      </c>
      <c r="G31" s="396" t="n">
        <v>0</v>
      </c>
      <c r="H31" s="397">
        <f>+"Total:"&amp;TEXT(E31/I31-1,"0.00%")&amp;"/ EE:"&amp;TEXT(G31/J31-1,"0.00%")</f>
        <v/>
      </c>
      <c r="I31" s="397">
        <f>+'[2]Saint Mary''s Reno'!E31</f>
        <v/>
      </c>
      <c r="J31" s="492">
        <f>+'[2]Saint Mary''s Reno'!G31</f>
        <v/>
      </c>
      <c r="K31" s="244" t="n"/>
      <c r="L31" s="244" t="n"/>
      <c r="M31" s="244" t="n"/>
      <c r="N31" s="244" t="n"/>
      <c r="O31" s="244" t="n"/>
      <c r="P31" s="244" t="n"/>
      <c r="Q31" s="244" t="n"/>
      <c r="R31" s="244" t="n"/>
      <c r="S31" s="244" t="n"/>
      <c r="T31" s="244" t="n"/>
      <c r="U31" s="244" t="n"/>
      <c r="V31" s="244" t="n"/>
      <c r="W31" s="244" t="n"/>
      <c r="X31" s="244" t="n"/>
      <c r="Y31" s="244" t="n"/>
      <c r="Z31" s="244" t="n"/>
      <c r="AA31" s="244" t="n"/>
      <c r="AB31" s="244" t="n"/>
      <c r="AC31" s="244" t="n"/>
      <c r="AD31" s="244" t="n"/>
      <c r="AE31" s="244" t="n"/>
      <c r="AF31" s="244" t="n"/>
      <c r="AG31" s="244" t="n"/>
      <c r="AH31" s="244" t="n"/>
      <c r="AI31" s="244" t="n"/>
      <c r="AJ31" s="244" t="n"/>
      <c r="AK31" s="244" t="n"/>
      <c r="AL31" s="244" t="n"/>
      <c r="AM31" s="244" t="n"/>
      <c r="AN31" s="244" t="n">
        <v>221</v>
      </c>
      <c r="AO31" s="244" t="n">
        <v>218</v>
      </c>
      <c r="AP31" s="244" t="n">
        <v>221</v>
      </c>
      <c r="AQ31" s="244" t="n">
        <v>220</v>
      </c>
      <c r="AR31" s="244" t="n">
        <v>228</v>
      </c>
      <c r="AS31" s="244" t="n">
        <v>238</v>
      </c>
      <c r="AT31" s="244" t="n">
        <v>235</v>
      </c>
      <c r="AU31" s="244" t="n">
        <v>277</v>
      </c>
      <c r="AV31" s="244" t="n">
        <v>259</v>
      </c>
      <c r="AW31" s="244" t="n">
        <v>254</v>
      </c>
      <c r="AX31" s="244" t="n">
        <v>257</v>
      </c>
      <c r="AY31" s="244" t="n">
        <v>248</v>
      </c>
      <c r="AZ31" s="244" t="n">
        <v>248</v>
      </c>
      <c r="BA31" s="244" t="n">
        <v>241</v>
      </c>
      <c r="BB31" s="244" t="n">
        <v>231</v>
      </c>
      <c r="BC31" s="244" t="n">
        <v>227</v>
      </c>
      <c r="BD31" s="244" t="n">
        <v>215</v>
      </c>
      <c r="BE31" s="244" t="n">
        <v>212</v>
      </c>
      <c r="BF31" s="244" t="n">
        <v>207</v>
      </c>
      <c r="BG31" s="244" t="n">
        <v>220</v>
      </c>
      <c r="BH31" s="244" t="n">
        <v>225</v>
      </c>
      <c r="BI31" s="244" t="n">
        <v>215</v>
      </c>
      <c r="BJ31" s="244" t="n">
        <v>218</v>
      </c>
      <c r="BK31" s="244" t="n">
        <v>206</v>
      </c>
      <c r="BL31" s="244" t="n">
        <v>210</v>
      </c>
      <c r="BM31" s="244" t="n">
        <v>214</v>
      </c>
      <c r="BN31" s="244" t="n">
        <v>212</v>
      </c>
      <c r="BO31" s="244" t="n">
        <v>214</v>
      </c>
      <c r="BP31" s="244" t="n">
        <v>214</v>
      </c>
      <c r="BQ31" s="244" t="n">
        <v>214</v>
      </c>
      <c r="BR31" s="244" t="n">
        <v>206</v>
      </c>
      <c r="BS31" s="244" t="n">
        <v>211</v>
      </c>
      <c r="BT31" s="244" t="n">
        <v>205</v>
      </c>
      <c r="BU31" s="244" t="n">
        <v>188</v>
      </c>
      <c r="BV31" s="244" t="n">
        <v>201</v>
      </c>
      <c r="BW31" s="244" t="n">
        <v>183</v>
      </c>
      <c r="BX31" s="244" t="n">
        <v>177</v>
      </c>
      <c r="BY31" s="244" t="n">
        <v>171</v>
      </c>
      <c r="BZ31" s="244" t="n">
        <v>172</v>
      </c>
      <c r="CA31" s="244" t="n">
        <v>141</v>
      </c>
      <c r="CB31" s="244" t="n">
        <v>134</v>
      </c>
      <c r="CC31" s="244" t="n">
        <v>133</v>
      </c>
      <c r="CD31" s="244" t="n">
        <v>131</v>
      </c>
      <c r="CE31" s="244" t="n">
        <v>128</v>
      </c>
      <c r="CF31" s="244" t="n">
        <v>120</v>
      </c>
      <c r="CG31" s="244" t="n">
        <v>121</v>
      </c>
      <c r="CH31" s="244" t="n">
        <v>119</v>
      </c>
      <c r="CI31" s="244" t="n">
        <v>119</v>
      </c>
      <c r="CJ31" s="244" t="n">
        <v>124</v>
      </c>
      <c r="CK31" s="244" t="n">
        <v>125</v>
      </c>
      <c r="CL31" s="244" t="n">
        <v>128</v>
      </c>
      <c r="CM31" s="244" t="n">
        <v>127</v>
      </c>
      <c r="CN31" s="244" t="n">
        <v>122</v>
      </c>
      <c r="CO31" s="244" t="n">
        <v>125</v>
      </c>
      <c r="CP31" s="244" t="n">
        <v>122</v>
      </c>
      <c r="CQ31" s="244" t="n">
        <v>130</v>
      </c>
      <c r="CR31" s="244" t="n">
        <v>126</v>
      </c>
      <c r="CS31" s="244" t="n">
        <v>134</v>
      </c>
      <c r="CT31" s="244" t="n">
        <v>132</v>
      </c>
      <c r="CU31" s="244" t="n">
        <v>129</v>
      </c>
      <c r="CV31" s="244" t="n">
        <v>126</v>
      </c>
      <c r="CW31" s="244" t="n">
        <v>123</v>
      </c>
    </row>
    <row r="32" customFormat="1" s="315">
      <c r="A32" s="22" t="n"/>
      <c r="B32" s="398" t="n"/>
      <c r="C32" s="246" t="inlineStr">
        <is>
          <t>EE &amp; Spouse</t>
        </is>
      </c>
      <c r="D32" s="244" t="n">
        <v>46</v>
      </c>
      <c r="E32" s="396" t="n">
        <v>1568.64</v>
      </c>
      <c r="F32" s="396">
        <f>+E32-G32</f>
        <v/>
      </c>
      <c r="G32" s="396" t="n">
        <v>143.77</v>
      </c>
      <c r="H32" s="397">
        <f>+"Total:"&amp;TEXT(E32/I32-1,"0.00%")&amp;"/ EE:"&amp;TEXT(G32/J32-1,"0.00%")</f>
        <v/>
      </c>
      <c r="I32" s="397">
        <f>+'[2]Saint Mary''s Reno'!E32</f>
        <v/>
      </c>
      <c r="J32" s="492">
        <f>+'[2]Saint Mary''s Reno'!G32</f>
        <v/>
      </c>
      <c r="K32" s="244" t="n"/>
      <c r="L32" s="244" t="n"/>
      <c r="M32" s="244" t="n"/>
      <c r="N32" s="244" t="n"/>
      <c r="O32" s="244" t="n"/>
      <c r="P32" s="244" t="n"/>
      <c r="Q32" s="244" t="n"/>
      <c r="R32" s="244" t="n"/>
      <c r="S32" s="244" t="n"/>
      <c r="T32" s="244" t="n"/>
      <c r="U32" s="244" t="n"/>
      <c r="V32" s="244" t="n"/>
      <c r="W32" s="244" t="n"/>
      <c r="X32" s="244" t="n"/>
      <c r="Y32" s="244" t="n"/>
      <c r="Z32" s="244" t="n"/>
      <c r="AA32" s="244" t="n"/>
      <c r="AB32" s="244" t="n"/>
      <c r="AC32" s="244" t="n"/>
      <c r="AD32" s="244" t="n"/>
      <c r="AE32" s="244" t="n"/>
      <c r="AF32" s="244" t="n"/>
      <c r="AG32" s="244" t="n"/>
      <c r="AH32" s="244" t="n"/>
      <c r="AI32" s="244" t="n"/>
      <c r="AJ32" s="244" t="n"/>
      <c r="AK32" s="244" t="n"/>
      <c r="AL32" s="244" t="n"/>
      <c r="AM32" s="244" t="n"/>
      <c r="AN32" s="244" t="n">
        <v>88</v>
      </c>
      <c r="AO32" s="244" t="n">
        <v>88</v>
      </c>
      <c r="AP32" s="244" t="n">
        <v>86</v>
      </c>
      <c r="AQ32" s="244" t="n">
        <v>88</v>
      </c>
      <c r="AR32" s="244" t="n">
        <v>86</v>
      </c>
      <c r="AS32" s="244" t="n">
        <v>89</v>
      </c>
      <c r="AT32" s="244" t="n">
        <v>92</v>
      </c>
      <c r="AU32" s="244" t="n">
        <v>84</v>
      </c>
      <c r="AV32" s="244" t="n">
        <v>92</v>
      </c>
      <c r="AW32" s="244" t="n">
        <v>90</v>
      </c>
      <c r="AX32" s="244" t="n">
        <v>89</v>
      </c>
      <c r="AY32" s="244" t="n">
        <v>91</v>
      </c>
      <c r="AZ32" s="244" t="n">
        <v>89</v>
      </c>
      <c r="BA32" s="244" t="n">
        <v>87</v>
      </c>
      <c r="BB32" s="244" t="n">
        <v>90</v>
      </c>
      <c r="BC32" s="244" t="n">
        <v>90</v>
      </c>
      <c r="BD32" s="244" t="n">
        <v>87</v>
      </c>
      <c r="BE32" s="244" t="n">
        <v>86</v>
      </c>
      <c r="BF32" s="244" t="n">
        <v>83</v>
      </c>
      <c r="BG32" s="244" t="n">
        <v>81</v>
      </c>
      <c r="BH32" s="244" t="n">
        <v>82</v>
      </c>
      <c r="BI32" s="244" t="n">
        <v>80</v>
      </c>
      <c r="BJ32" s="244" t="n">
        <v>79</v>
      </c>
      <c r="BK32" s="244" t="n">
        <v>71</v>
      </c>
      <c r="BL32" s="244" t="n">
        <v>73</v>
      </c>
      <c r="BM32" s="244" t="n">
        <v>69</v>
      </c>
      <c r="BN32" s="244" t="n">
        <v>67</v>
      </c>
      <c r="BO32" s="244" t="n">
        <v>68</v>
      </c>
      <c r="BP32" s="244" t="n">
        <v>67</v>
      </c>
      <c r="BQ32" s="244" t="n">
        <v>67</v>
      </c>
      <c r="BR32" s="244" t="n">
        <v>66</v>
      </c>
      <c r="BS32" s="244" t="n">
        <v>61</v>
      </c>
      <c r="BT32" s="244" t="n">
        <v>59</v>
      </c>
      <c r="BU32" s="244" t="n">
        <v>59</v>
      </c>
      <c r="BV32" s="244" t="n">
        <v>59</v>
      </c>
      <c r="BW32" s="244" t="n">
        <v>59</v>
      </c>
      <c r="BX32" s="244" t="n">
        <v>57</v>
      </c>
      <c r="BY32" s="244" t="n">
        <v>58</v>
      </c>
      <c r="BZ32" s="244" t="n">
        <v>56</v>
      </c>
      <c r="CA32" s="244" t="n">
        <v>45</v>
      </c>
      <c r="CB32" s="244" t="n">
        <v>46</v>
      </c>
      <c r="CC32" s="244" t="n">
        <v>44</v>
      </c>
      <c r="CD32" s="244" t="n">
        <v>42</v>
      </c>
      <c r="CE32" s="244" t="n">
        <v>45</v>
      </c>
      <c r="CF32" s="244" t="n">
        <v>44</v>
      </c>
      <c r="CG32" s="244" t="n">
        <v>42</v>
      </c>
      <c r="CH32" s="244" t="n">
        <v>42</v>
      </c>
      <c r="CI32" s="244" t="n">
        <v>43</v>
      </c>
      <c r="CJ32" s="244" t="n">
        <v>42</v>
      </c>
      <c r="CK32" s="244" t="n">
        <v>41</v>
      </c>
      <c r="CL32" s="244" t="n">
        <v>40</v>
      </c>
      <c r="CM32" s="244" t="n">
        <v>40</v>
      </c>
      <c r="CN32" s="244" t="n">
        <v>45</v>
      </c>
      <c r="CO32" s="244" t="n">
        <v>44</v>
      </c>
      <c r="CP32" s="244" t="n">
        <v>46</v>
      </c>
      <c r="CQ32" s="244" t="n">
        <v>45</v>
      </c>
      <c r="CR32" s="244" t="n">
        <v>45</v>
      </c>
      <c r="CS32" s="244" t="n">
        <v>46</v>
      </c>
      <c r="CT32" s="244" t="n">
        <v>46</v>
      </c>
      <c r="CU32" s="244" t="n">
        <v>48</v>
      </c>
      <c r="CV32" s="244" t="n">
        <v>47</v>
      </c>
      <c r="CW32" s="244" t="n">
        <v>46</v>
      </c>
    </row>
    <row r="33" customFormat="1" s="315">
      <c r="A33" s="22" t="n"/>
      <c r="B33" s="398" t="n"/>
      <c r="C33" s="246" t="inlineStr">
        <is>
          <t>EE &amp; Child(ren)</t>
        </is>
      </c>
      <c r="D33" s="244" t="n">
        <v>38</v>
      </c>
      <c r="E33" s="396" t="n">
        <v>1411.79</v>
      </c>
      <c r="F33" s="396">
        <f>+E33-G33</f>
        <v/>
      </c>
      <c r="G33" s="396" t="n">
        <v>114.76</v>
      </c>
      <c r="H33" s="397">
        <f>+"Total:"&amp;TEXT(E33/I33-1,"0.00%")&amp;"/ EE:"&amp;TEXT(G33/J33-1,"0.00%")</f>
        <v/>
      </c>
      <c r="I33" s="397">
        <f>+'[2]Saint Mary''s Reno'!E33</f>
        <v/>
      </c>
      <c r="J33" s="492">
        <f>+'[2]Saint Mary''s Reno'!G33</f>
        <v/>
      </c>
      <c r="K33" s="244" t="n"/>
      <c r="L33" s="244" t="n"/>
      <c r="M33" s="244" t="n"/>
      <c r="N33" s="244" t="n"/>
      <c r="O33" s="244" t="n"/>
      <c r="P33" s="244" t="n"/>
      <c r="Q33" s="244" t="n"/>
      <c r="R33" s="244" t="n"/>
      <c r="S33" s="244" t="n"/>
      <c r="T33" s="244" t="n"/>
      <c r="U33" s="244" t="n"/>
      <c r="V33" s="244" t="n"/>
      <c r="W33" s="244" t="n"/>
      <c r="X33" s="244" t="n"/>
      <c r="Y33" s="244" t="n"/>
      <c r="Z33" s="244" t="n"/>
      <c r="AA33" s="244" t="n"/>
      <c r="AB33" s="244" t="n"/>
      <c r="AC33" s="244" t="n"/>
      <c r="AD33" s="244" t="n"/>
      <c r="AE33" s="244" t="n"/>
      <c r="AF33" s="244" t="n"/>
      <c r="AG33" s="244" t="n"/>
      <c r="AH33" s="244" t="n"/>
      <c r="AI33" s="244" t="n"/>
      <c r="AJ33" s="244" t="n"/>
      <c r="AK33" s="244" t="n"/>
      <c r="AL33" s="244" t="n"/>
      <c r="AM33" s="244" t="n"/>
      <c r="AN33" s="244" t="n">
        <v>89</v>
      </c>
      <c r="AO33" s="244" t="n">
        <v>90</v>
      </c>
      <c r="AP33" s="244" t="n">
        <v>88</v>
      </c>
      <c r="AQ33" s="244" t="n">
        <v>84</v>
      </c>
      <c r="AR33" s="244" t="n">
        <v>86</v>
      </c>
      <c r="AS33" s="244" t="n">
        <v>86</v>
      </c>
      <c r="AT33" s="244" t="n">
        <v>87</v>
      </c>
      <c r="AU33" s="244" t="n">
        <v>85</v>
      </c>
      <c r="AV33" s="244" t="n">
        <v>91</v>
      </c>
      <c r="AW33" s="244" t="n">
        <v>91</v>
      </c>
      <c r="AX33" s="244" t="n">
        <v>91</v>
      </c>
      <c r="AY33" s="244" t="n">
        <v>90</v>
      </c>
      <c r="AZ33" s="244" t="n">
        <v>90</v>
      </c>
      <c r="BA33" s="244" t="n">
        <v>88</v>
      </c>
      <c r="BB33" s="244" t="n">
        <v>84</v>
      </c>
      <c r="BC33" s="244" t="n">
        <v>84</v>
      </c>
      <c r="BD33" s="244" t="n">
        <v>78</v>
      </c>
      <c r="BE33" s="244" t="n">
        <v>77</v>
      </c>
      <c r="BF33" s="244" t="n">
        <v>78</v>
      </c>
      <c r="BG33" s="244" t="n">
        <v>82</v>
      </c>
      <c r="BH33" s="244" t="n">
        <v>81</v>
      </c>
      <c r="BI33" s="244" t="n">
        <v>79</v>
      </c>
      <c r="BJ33" s="244" t="n">
        <v>75</v>
      </c>
      <c r="BK33" s="244" t="n">
        <v>72</v>
      </c>
      <c r="BL33" s="244" t="n">
        <v>72</v>
      </c>
      <c r="BM33" s="244" t="n">
        <v>71</v>
      </c>
      <c r="BN33" s="244" t="n">
        <v>69</v>
      </c>
      <c r="BO33" s="244" t="n">
        <v>65</v>
      </c>
      <c r="BP33" s="244" t="n">
        <v>66</v>
      </c>
      <c r="BQ33" s="244" t="n">
        <v>64</v>
      </c>
      <c r="BR33" s="244" t="n">
        <v>65</v>
      </c>
      <c r="BS33" s="244" t="n">
        <v>66</v>
      </c>
      <c r="BT33" s="244" t="n">
        <v>63</v>
      </c>
      <c r="BU33" s="244" t="n">
        <v>60</v>
      </c>
      <c r="BV33" s="244" t="n">
        <v>66</v>
      </c>
      <c r="BW33" s="244" t="n">
        <v>60</v>
      </c>
      <c r="BX33" s="244" t="n">
        <v>57</v>
      </c>
      <c r="BY33" s="244" t="n">
        <v>55</v>
      </c>
      <c r="BZ33" s="244" t="n">
        <v>51</v>
      </c>
      <c r="CA33" s="244" t="n">
        <v>39</v>
      </c>
      <c r="CB33" s="244" t="n">
        <v>35</v>
      </c>
      <c r="CC33" s="244" t="n">
        <v>35</v>
      </c>
      <c r="CD33" s="244" t="n">
        <v>33</v>
      </c>
      <c r="CE33" s="244" t="n">
        <v>34</v>
      </c>
      <c r="CF33" s="244" t="n">
        <v>35</v>
      </c>
      <c r="CG33" s="244" t="n">
        <v>38</v>
      </c>
      <c r="CH33" s="244" t="n">
        <v>38</v>
      </c>
      <c r="CI33" s="244" t="n">
        <v>39</v>
      </c>
      <c r="CJ33" s="244" t="n">
        <v>39</v>
      </c>
      <c r="CK33" s="244" t="n">
        <v>38</v>
      </c>
      <c r="CL33" s="244" t="n">
        <v>36</v>
      </c>
      <c r="CM33" s="244" t="n">
        <v>35</v>
      </c>
      <c r="CN33" s="244" t="n">
        <v>35</v>
      </c>
      <c r="CO33" s="244" t="n">
        <v>36</v>
      </c>
      <c r="CP33" s="244" t="n">
        <v>37</v>
      </c>
      <c r="CQ33" s="244" t="n">
        <v>34</v>
      </c>
      <c r="CR33" s="244" t="n">
        <v>33</v>
      </c>
      <c r="CS33" s="244" t="n">
        <v>36</v>
      </c>
      <c r="CT33" s="244" t="n">
        <v>37</v>
      </c>
      <c r="CU33" s="244" t="n">
        <v>37</v>
      </c>
      <c r="CV33" s="244" t="n">
        <v>37</v>
      </c>
      <c r="CW33" s="244" t="n">
        <v>38</v>
      </c>
    </row>
    <row r="34" customFormat="1" s="315">
      <c r="A34" s="22" t="n"/>
      <c r="B34" s="398" t="n"/>
      <c r="C34" s="246" t="inlineStr">
        <is>
          <t>EE &amp; Family</t>
        </is>
      </c>
      <c r="D34" s="245" t="n">
        <v>35</v>
      </c>
      <c r="E34" s="400" t="n">
        <v>2352.99</v>
      </c>
      <c r="F34" s="400">
        <f>+E34-G34</f>
        <v/>
      </c>
      <c r="G34" s="400" t="n">
        <v>274.46</v>
      </c>
      <c r="H34" s="408">
        <f>+"Total:"&amp;TEXT(E34/I34-1,"0.00%")&amp;"/ EE:"&amp;TEXT(G34/J34-1,"0.00%")</f>
        <v/>
      </c>
      <c r="I34" s="408">
        <f>+'[2]Saint Mary''s Reno'!E34</f>
        <v/>
      </c>
      <c r="J34" s="492">
        <f>+'[2]Saint Mary''s Reno'!G34</f>
        <v/>
      </c>
      <c r="K34" s="245" t="n"/>
      <c r="L34" s="245" t="n"/>
      <c r="M34" s="245" t="n"/>
      <c r="N34" s="245" t="n"/>
      <c r="O34" s="245" t="n"/>
      <c r="P34" s="245" t="n"/>
      <c r="Q34" s="245" t="n"/>
      <c r="R34" s="245" t="n"/>
      <c r="S34" s="245" t="n"/>
      <c r="T34" s="245" t="n"/>
      <c r="U34" s="245" t="n"/>
      <c r="V34" s="245" t="n"/>
      <c r="W34" s="245" t="n"/>
      <c r="X34" s="245" t="n"/>
      <c r="Y34" s="245" t="n"/>
      <c r="Z34" s="245" t="n"/>
      <c r="AA34" s="245" t="n"/>
      <c r="AB34" s="245" t="n"/>
      <c r="AC34" s="245" t="n"/>
      <c r="AD34" s="245" t="n"/>
      <c r="AE34" s="245" t="n"/>
      <c r="AF34" s="245" t="n"/>
      <c r="AG34" s="245" t="n"/>
      <c r="AH34" s="245" t="n"/>
      <c r="AI34" s="245" t="n"/>
      <c r="AJ34" s="245" t="n"/>
      <c r="AK34" s="245" t="n"/>
      <c r="AL34" s="245" t="n"/>
      <c r="AM34" s="245" t="n"/>
      <c r="AN34" s="245" t="n">
        <v>107</v>
      </c>
      <c r="AO34" s="245" t="n">
        <v>106</v>
      </c>
      <c r="AP34" s="245" t="n">
        <v>103</v>
      </c>
      <c r="AQ34" s="245" t="n">
        <v>99</v>
      </c>
      <c r="AR34" s="245" t="n">
        <v>96</v>
      </c>
      <c r="AS34" s="245" t="n">
        <v>94</v>
      </c>
      <c r="AT34" s="245" t="n">
        <v>92</v>
      </c>
      <c r="AU34" s="245" t="n">
        <v>76</v>
      </c>
      <c r="AV34" s="245" t="n">
        <v>90</v>
      </c>
      <c r="AW34" s="245" t="n">
        <v>90</v>
      </c>
      <c r="AX34" s="245" t="n">
        <v>90</v>
      </c>
      <c r="AY34" s="245" t="n">
        <v>86</v>
      </c>
      <c r="AZ34" s="245" t="n">
        <v>85</v>
      </c>
      <c r="BA34" s="245" t="n">
        <v>84</v>
      </c>
      <c r="BB34" s="245" t="n">
        <v>81</v>
      </c>
      <c r="BC34" s="245" t="n">
        <v>79</v>
      </c>
      <c r="BD34" s="245" t="n">
        <v>76</v>
      </c>
      <c r="BE34" s="245" t="n">
        <v>77</v>
      </c>
      <c r="BF34" s="245" t="n">
        <v>75</v>
      </c>
      <c r="BG34" s="245" t="n">
        <v>78</v>
      </c>
      <c r="BH34" s="245" t="n">
        <v>81</v>
      </c>
      <c r="BI34" s="245" t="n">
        <v>70</v>
      </c>
      <c r="BJ34" s="245" t="n">
        <v>68</v>
      </c>
      <c r="BK34" s="245" t="n">
        <v>63</v>
      </c>
      <c r="BL34" s="245" t="n">
        <v>62</v>
      </c>
      <c r="BM34" s="245" t="n">
        <v>62</v>
      </c>
      <c r="BN34" s="245" t="n">
        <v>61</v>
      </c>
      <c r="BO34" s="245" t="n">
        <v>62</v>
      </c>
      <c r="BP34" s="245" t="n">
        <v>60</v>
      </c>
      <c r="BQ34" s="245" t="n">
        <v>61</v>
      </c>
      <c r="BR34" s="245" t="n">
        <v>59</v>
      </c>
      <c r="BS34" s="245" t="n">
        <v>56</v>
      </c>
      <c r="BT34" s="245" t="n">
        <v>55</v>
      </c>
      <c r="BU34" s="245" t="n">
        <v>54</v>
      </c>
      <c r="BV34" s="245" t="n">
        <v>55</v>
      </c>
      <c r="BW34" s="245" t="n">
        <v>52</v>
      </c>
      <c r="BX34" s="245" t="n">
        <v>49</v>
      </c>
      <c r="BY34" s="245" t="n">
        <v>48</v>
      </c>
      <c r="BZ34" s="245" t="n">
        <v>48</v>
      </c>
      <c r="CA34" s="245" t="n">
        <v>37</v>
      </c>
      <c r="CB34" s="245" t="n">
        <v>37</v>
      </c>
      <c r="CC34" s="245" t="n">
        <v>35</v>
      </c>
      <c r="CD34" s="245" t="n">
        <v>35</v>
      </c>
      <c r="CE34" s="245" t="n">
        <v>32</v>
      </c>
      <c r="CF34" s="245" t="n">
        <v>32</v>
      </c>
      <c r="CG34" s="245" t="n">
        <v>32</v>
      </c>
      <c r="CH34" s="245" t="n">
        <v>32</v>
      </c>
      <c r="CI34" s="245" t="n">
        <v>31</v>
      </c>
      <c r="CJ34" s="245" t="n">
        <v>30</v>
      </c>
      <c r="CK34" s="245" t="n">
        <v>29</v>
      </c>
      <c r="CL34" s="245" t="n">
        <v>30</v>
      </c>
      <c r="CM34" s="245" t="n">
        <v>28</v>
      </c>
      <c r="CN34" s="245" t="n">
        <v>28</v>
      </c>
      <c r="CO34" s="245" t="n">
        <v>28</v>
      </c>
      <c r="CP34" s="245" t="n">
        <v>26</v>
      </c>
      <c r="CQ34" s="245" t="n">
        <v>30</v>
      </c>
      <c r="CR34" s="245" t="n">
        <v>31</v>
      </c>
      <c r="CS34" s="245" t="n">
        <v>34</v>
      </c>
      <c r="CT34" s="245" t="n">
        <v>35</v>
      </c>
      <c r="CU34" s="245" t="n">
        <v>34</v>
      </c>
      <c r="CV34" s="245" t="n">
        <v>34</v>
      </c>
      <c r="CW34" s="245" t="n">
        <v>35</v>
      </c>
    </row>
    <row r="35" customFormat="1" s="315">
      <c r="A35" s="20" t="n"/>
      <c r="B35" s="398" t="n"/>
      <c r="C35" s="69" t="inlineStr">
        <is>
          <t>Estimated Monthly Premium</t>
        </is>
      </c>
      <c r="D35" s="94">
        <f>SUM(D31:D34)</f>
        <v/>
      </c>
      <c r="E35" s="401">
        <f>SUMPRODUCT(E31:E34,$D31:$D34)</f>
        <v/>
      </c>
      <c r="F35" s="401">
        <f>SUMPRODUCT(F31:F34,$D31:$D34)</f>
        <v/>
      </c>
      <c r="G35" s="401">
        <f>SUMPRODUCT(G31:G34,$D31:$D34)</f>
        <v/>
      </c>
      <c r="H35" s="402" t="n"/>
      <c r="I35" s="402" t="n"/>
      <c r="K35" s="94" t="n"/>
      <c r="L35" s="94" t="n"/>
      <c r="M35" s="94" t="n"/>
      <c r="N35" s="94" t="n"/>
      <c r="O35" s="94" t="n"/>
      <c r="P35" s="94" t="n"/>
      <c r="Q35" s="94" t="n"/>
      <c r="R35" s="94" t="n"/>
      <c r="S35" s="94" t="n"/>
      <c r="T35" s="94" t="n"/>
      <c r="U35" s="94" t="n"/>
      <c r="V35" s="94" t="n"/>
      <c r="W35" s="94" t="n"/>
      <c r="X35" s="94" t="n"/>
      <c r="Y35" s="94" t="n"/>
      <c r="Z35" s="94" t="n"/>
      <c r="AA35" s="94" t="n"/>
      <c r="AB35" s="94" t="n"/>
      <c r="AC35" s="94" t="n"/>
      <c r="AD35" s="94" t="n"/>
      <c r="AE35" s="94" t="n"/>
      <c r="AF35" s="94" t="n"/>
      <c r="AG35" s="94" t="n"/>
      <c r="AH35" s="94" t="n"/>
      <c r="AI35" s="94" t="n"/>
      <c r="AJ35" s="94" t="n"/>
      <c r="AK35" s="94" t="n"/>
      <c r="AL35" s="94" t="n"/>
      <c r="AM35" s="94" t="n"/>
      <c r="AN35" s="94">
        <f>SUM(AN31:AN34)</f>
        <v/>
      </c>
      <c r="AO35" s="94">
        <f>SUM(AO31:AO34)</f>
        <v/>
      </c>
      <c r="AP35" s="94">
        <f>SUM(AP31:AP34)</f>
        <v/>
      </c>
      <c r="AQ35" s="94">
        <f>SUM(AQ31:AQ34)</f>
        <v/>
      </c>
      <c r="AR35" s="94">
        <f>SUM(AR31:AR34)</f>
        <v/>
      </c>
      <c r="AS35" s="94">
        <f>SUM(AS31:AS34)</f>
        <v/>
      </c>
      <c r="AT35" s="94">
        <f>SUM(AT31:AT34)</f>
        <v/>
      </c>
      <c r="AU35" s="94">
        <f>SUM(AU31:AU34)</f>
        <v/>
      </c>
      <c r="AV35" s="94">
        <f>SUM(AV31:AV34)</f>
        <v/>
      </c>
      <c r="AW35" s="94">
        <f>SUM(AW31:AW34)</f>
        <v/>
      </c>
      <c r="AX35" s="94">
        <f>SUM(AX31:AX34)</f>
        <v/>
      </c>
      <c r="AY35" s="94">
        <f>SUM(AY31:AY34)</f>
        <v/>
      </c>
      <c r="AZ35" s="94">
        <f>SUM(AZ31:AZ34)</f>
        <v/>
      </c>
      <c r="BA35" s="94">
        <f>SUM(BA31:BA34)</f>
        <v/>
      </c>
      <c r="BB35" s="94">
        <f>SUM(BB31:BB34)</f>
        <v/>
      </c>
      <c r="BC35" s="94">
        <f>SUM(BC31:BC34)</f>
        <v/>
      </c>
      <c r="BD35" s="94">
        <f>SUM(BD31:BD34)</f>
        <v/>
      </c>
      <c r="BE35" s="94">
        <f>SUM(BE31:BE34)</f>
        <v/>
      </c>
      <c r="BF35" s="94">
        <f>SUM(BF31:BF34)</f>
        <v/>
      </c>
      <c r="BG35" s="94">
        <f>SUM(BG31:BG34)</f>
        <v/>
      </c>
      <c r="BH35" s="94">
        <f>SUM(BH31:BH34)</f>
        <v/>
      </c>
      <c r="BI35" s="94">
        <f>SUM(BI31:BI34)</f>
        <v/>
      </c>
      <c r="BJ35" s="94">
        <f>SUM(BJ31:BJ34)</f>
        <v/>
      </c>
      <c r="BK35" s="94">
        <f>SUM(BK31:BK34)</f>
        <v/>
      </c>
      <c r="BL35" s="94">
        <f>SUM(BL31:BL34)</f>
        <v/>
      </c>
      <c r="BM35" s="94">
        <f>SUM(BM31:BM34)</f>
        <v/>
      </c>
      <c r="BN35" s="94">
        <f>SUM(BN31:BN34)</f>
        <v/>
      </c>
      <c r="BO35" s="94">
        <f>SUM(BO31:BO34)</f>
        <v/>
      </c>
      <c r="BP35" s="94">
        <f>SUM(BP31:BP34)</f>
        <v/>
      </c>
      <c r="BQ35" s="94">
        <f>SUM(BQ31:BQ34)</f>
        <v/>
      </c>
      <c r="BR35" s="94">
        <f>SUM(BR31:BR34)</f>
        <v/>
      </c>
      <c r="BS35" s="94">
        <f>SUM(BS31:BS34)</f>
        <v/>
      </c>
      <c r="BT35" s="94">
        <f>SUM(BT31:BT34)</f>
        <v/>
      </c>
      <c r="BU35" s="94">
        <f>SUM(BU31:BU34)</f>
        <v/>
      </c>
      <c r="BV35" s="94">
        <f>SUM(BV31:BV34)</f>
        <v/>
      </c>
      <c r="BW35" s="94">
        <f>SUM(BW31:BW34)</f>
        <v/>
      </c>
      <c r="BX35" s="94">
        <f>SUM(BX31:BX34)</f>
        <v/>
      </c>
      <c r="BY35" s="94">
        <f>SUM(BY31:BY34)</f>
        <v/>
      </c>
      <c r="BZ35" s="94">
        <f>SUM(BZ31:BZ34)</f>
        <v/>
      </c>
      <c r="CA35" s="94">
        <f>SUM(CA31:CA34)</f>
        <v/>
      </c>
      <c r="CB35" s="94">
        <f>SUM(CB31:CB34)</f>
        <v/>
      </c>
      <c r="CC35" s="94">
        <f>SUM(CC31:CC34)</f>
        <v/>
      </c>
      <c r="CD35" s="94">
        <f>SUM(CD31:CD34)</f>
        <v/>
      </c>
      <c r="CE35" s="94">
        <f>SUM(CE31:CE34)</f>
        <v/>
      </c>
      <c r="CF35" s="94">
        <f>SUM(CF31:CF34)</f>
        <v/>
      </c>
      <c r="CG35" s="94">
        <f>SUM(CG31:CG34)</f>
        <v/>
      </c>
      <c r="CH35" s="94">
        <f>SUM(CH31:CH34)</f>
        <v/>
      </c>
      <c r="CI35" s="94">
        <f>SUM(CI31:CI34)</f>
        <v/>
      </c>
      <c r="CJ35" s="94">
        <f>SUM(CJ31:CJ34)</f>
        <v/>
      </c>
      <c r="CK35" s="94">
        <f>SUM(CK31:CK34)</f>
        <v/>
      </c>
      <c r="CL35" s="94">
        <f>SUM(CL31:CL34)</f>
        <v/>
      </c>
      <c r="CM35" s="94">
        <f>SUM(CM31:CM34)</f>
        <v/>
      </c>
      <c r="CN35" s="94">
        <f>SUM(CN31:CN34)</f>
        <v/>
      </c>
      <c r="CO35" s="94">
        <f>SUM(CO31:CO34)</f>
        <v/>
      </c>
      <c r="CP35" s="94">
        <f>SUM(CP31:CP34)</f>
        <v/>
      </c>
      <c r="CQ35" s="94">
        <f>SUM(CQ31:CQ34)</f>
        <v/>
      </c>
      <c r="CR35" s="94" t="n">
        <v>235</v>
      </c>
      <c r="CS35" s="94">
        <f>SUM(CS31:CS34)</f>
        <v/>
      </c>
      <c r="CT35" s="94">
        <f>SUM(CT31:CT34)</f>
        <v/>
      </c>
      <c r="CU35" s="94">
        <f>SUM(CU31:CU34)</f>
        <v/>
      </c>
      <c r="CV35" s="94">
        <f>SUM(CV31:CV34)</f>
        <v/>
      </c>
      <c r="CW35" s="94">
        <f>SUM(CW31:CW34)</f>
        <v/>
      </c>
    </row>
    <row r="36" customFormat="1" s="315">
      <c r="A36" s="20" t="n"/>
      <c r="B36" s="398" t="n"/>
      <c r="C36" s="12" t="n"/>
      <c r="D36" s="16" t="n"/>
      <c r="E36" s="403" t="n"/>
      <c r="F36" s="403" t="n"/>
      <c r="G36" s="403" t="n"/>
      <c r="H36" s="404" t="n"/>
      <c r="I36" s="40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16" t="n"/>
      <c r="AJ36" s="16" t="n"/>
      <c r="AK36" s="16" t="n"/>
      <c r="AL36" s="16" t="n"/>
      <c r="AM36" s="16" t="n"/>
      <c r="AN36" s="16" t="n"/>
      <c r="AO36" s="16" t="n"/>
      <c r="AP36" s="16" t="n"/>
      <c r="AQ36" s="16" t="n"/>
      <c r="AR36" s="16" t="n"/>
      <c r="AS36" s="16" t="n"/>
      <c r="AT36" s="16" t="n"/>
      <c r="AU36" s="16" t="n"/>
      <c r="AV36" s="16" t="n"/>
      <c r="AW36" s="16" t="n"/>
      <c r="AX36" s="16" t="n"/>
      <c r="AY36" s="16" t="n"/>
      <c r="AZ36" s="16" t="n"/>
      <c r="BA36" s="16" t="n"/>
      <c r="BB36" s="16" t="n"/>
      <c r="BC36" s="16" t="n"/>
      <c r="BD36" s="16" t="n"/>
      <c r="BE36" s="16" t="n"/>
      <c r="BF36" s="16" t="n"/>
      <c r="BG36" s="16" t="n"/>
      <c r="BH36" s="16" t="n"/>
      <c r="BI36" s="16" t="n"/>
      <c r="BJ36" s="16" t="n"/>
      <c r="BK36" s="16" t="n"/>
      <c r="BL36" s="16" t="n"/>
      <c r="BM36" s="16" t="n"/>
      <c r="BN36" s="16" t="n"/>
      <c r="BO36" s="16" t="n"/>
      <c r="BP36" s="16" t="n"/>
      <c r="BQ36" s="16" t="n"/>
      <c r="BR36" s="16" t="n"/>
      <c r="BS36" s="16" t="n"/>
      <c r="BT36" s="16" t="n"/>
      <c r="BU36" s="16" t="n"/>
      <c r="BV36" s="16" t="n"/>
      <c r="BW36" s="16" t="n"/>
      <c r="BX36" s="16" t="n"/>
      <c r="BY36" s="16" t="n"/>
      <c r="BZ36" s="16" t="n"/>
      <c r="CA36" s="16" t="n"/>
      <c r="CB36" s="16" t="n"/>
      <c r="CC36" s="16" t="n"/>
      <c r="CD36" s="16" t="n"/>
      <c r="CE36" s="16" t="n"/>
      <c r="CF36" s="16" t="n"/>
      <c r="CG36" s="16" t="n"/>
      <c r="CH36" s="16" t="n"/>
      <c r="CI36" s="16" t="n"/>
      <c r="CJ36" s="16" t="n"/>
      <c r="CK36" s="16" t="n"/>
      <c r="CL36" s="16" t="n"/>
      <c r="CM36" s="16" t="n"/>
      <c r="CN36" s="16" t="n"/>
      <c r="CO36" s="16" t="n"/>
      <c r="CP36" s="16" t="n"/>
      <c r="CQ36" s="16" t="n"/>
      <c r="CR36" s="16" t="n"/>
      <c r="CS36" s="16" t="n"/>
      <c r="CT36" s="16" t="n"/>
      <c r="CU36" s="16" t="n"/>
      <c r="CV36" s="16" t="n"/>
      <c r="CW36" s="16" t="n"/>
    </row>
    <row r="37" customFormat="1" s="315">
      <c r="A37" s="64" t="inlineStr">
        <is>
          <t>PRIME CNA 2019 D2 UNIFIED EPO PLAN (Self-Insured)</t>
        </is>
      </c>
      <c r="B37" s="394">
        <f>+B3</f>
        <v/>
      </c>
      <c r="C37" s="246" t="inlineStr">
        <is>
          <t>EE</t>
        </is>
      </c>
      <c r="D37" s="244" t="n">
        <v>107</v>
      </c>
      <c r="E37" s="396" t="n">
        <v>762.99</v>
      </c>
      <c r="F37" s="396">
        <f>+E37-G37</f>
        <v/>
      </c>
      <c r="G37" s="396" t="n">
        <v>0</v>
      </c>
      <c r="H37" s="397">
        <f>+"Total:"&amp;TEXT(E37/I37-1,"0.00%")&amp;"/ EE:"&amp;TEXT(G37/J37-1,"0.00%")</f>
        <v/>
      </c>
      <c r="I37" s="397">
        <f>+'[2]Saint Mary''s Reno'!E37</f>
        <v/>
      </c>
      <c r="J37" s="492">
        <f>+'[2]Saint Mary''s Reno'!G37</f>
        <v/>
      </c>
      <c r="K37" s="244" t="n"/>
      <c r="L37" s="244" t="n"/>
      <c r="M37" s="244" t="n"/>
      <c r="N37" s="244" t="n"/>
      <c r="O37" s="244" t="n"/>
      <c r="P37" s="244" t="n"/>
      <c r="Q37" s="244" t="n"/>
      <c r="R37" s="244" t="n"/>
      <c r="S37" s="244" t="n"/>
      <c r="T37" s="244" t="n"/>
      <c r="U37" s="244" t="n"/>
      <c r="V37" s="244" t="n"/>
      <c r="W37" s="244" t="n"/>
      <c r="X37" s="244" t="n"/>
      <c r="Y37" s="244" t="n"/>
      <c r="Z37" s="244" t="n"/>
      <c r="AA37" s="244" t="n"/>
      <c r="AB37" s="244" t="n"/>
      <c r="AC37" s="244" t="n"/>
      <c r="AD37" s="244" t="n"/>
      <c r="AE37" s="244" t="n"/>
      <c r="AF37" s="244" t="n"/>
      <c r="AG37" s="244" t="n"/>
      <c r="AH37" s="244" t="n"/>
      <c r="AI37" s="244" t="n"/>
      <c r="AJ37" s="244" t="n"/>
      <c r="AK37" s="244" t="n"/>
      <c r="AL37" s="244" t="n"/>
      <c r="AM37" s="244" t="n"/>
      <c r="AN37" s="244" t="n">
        <v>199</v>
      </c>
      <c r="AO37" s="244" t="n">
        <v>197</v>
      </c>
      <c r="AP37" s="244" t="n">
        <v>192</v>
      </c>
      <c r="AQ37" s="244" t="n">
        <v>189</v>
      </c>
      <c r="AR37" s="244" t="n">
        <v>185</v>
      </c>
      <c r="AS37" s="244" t="n">
        <v>187</v>
      </c>
      <c r="AT37" s="244" t="n">
        <v>188</v>
      </c>
      <c r="AU37" s="244" t="n">
        <v>205</v>
      </c>
      <c r="AV37" s="244" t="n">
        <v>194</v>
      </c>
      <c r="AW37" s="244" t="n">
        <v>189</v>
      </c>
      <c r="AX37" s="244" t="n">
        <v>205</v>
      </c>
      <c r="AY37" s="244" t="n">
        <v>203</v>
      </c>
      <c r="AZ37" s="244" t="n">
        <v>211</v>
      </c>
      <c r="BA37" s="244" t="n">
        <v>201</v>
      </c>
      <c r="BB37" s="244" t="n">
        <v>205</v>
      </c>
      <c r="BC37" s="244" t="n">
        <v>204</v>
      </c>
      <c r="BD37" s="244" t="n">
        <v>199</v>
      </c>
      <c r="BE37" s="244" t="n">
        <v>195</v>
      </c>
      <c r="BF37" s="244" t="n">
        <v>195</v>
      </c>
      <c r="BG37" s="244" t="n">
        <v>200</v>
      </c>
      <c r="BH37" s="244" t="n">
        <v>200</v>
      </c>
      <c r="BI37" s="244" t="n">
        <v>194</v>
      </c>
      <c r="BJ37" s="244" t="n">
        <v>195</v>
      </c>
      <c r="BK37" s="244" t="n">
        <v>177</v>
      </c>
      <c r="BL37" s="244" t="n">
        <v>181</v>
      </c>
      <c r="BM37" s="244" t="n">
        <v>174</v>
      </c>
      <c r="BN37" s="244" t="n">
        <v>169</v>
      </c>
      <c r="BO37" s="244" t="n">
        <v>158</v>
      </c>
      <c r="BP37" s="244" t="n">
        <v>153</v>
      </c>
      <c r="BQ37" s="244" t="n">
        <v>149</v>
      </c>
      <c r="BR37" s="244" t="n">
        <v>147</v>
      </c>
      <c r="BS37" s="244" t="n">
        <v>139</v>
      </c>
      <c r="BT37" s="244" t="n">
        <v>137</v>
      </c>
      <c r="BU37" s="244" t="n">
        <v>137</v>
      </c>
      <c r="BV37" s="244" t="n">
        <v>132</v>
      </c>
      <c r="BW37" s="244" t="n">
        <v>128</v>
      </c>
      <c r="BX37" s="244" t="n">
        <v>127</v>
      </c>
      <c r="BY37" s="244" t="n">
        <v>124</v>
      </c>
      <c r="BZ37" s="244" t="n">
        <v>117</v>
      </c>
      <c r="CA37" s="244" t="n">
        <v>106</v>
      </c>
      <c r="CB37" s="244" t="n">
        <v>105</v>
      </c>
      <c r="CC37" s="244" t="n">
        <v>103</v>
      </c>
      <c r="CD37" s="244" t="n">
        <v>100</v>
      </c>
      <c r="CE37" s="244" t="n">
        <v>110</v>
      </c>
      <c r="CF37" s="244" t="n">
        <v>107</v>
      </c>
      <c r="CG37" s="244" t="n">
        <v>104</v>
      </c>
      <c r="CH37" s="244" t="n">
        <v>104</v>
      </c>
      <c r="CI37" s="244" t="n">
        <v>108</v>
      </c>
      <c r="CJ37" s="244" t="n">
        <v>108</v>
      </c>
      <c r="CK37" s="244" t="n">
        <v>103</v>
      </c>
      <c r="CL37" s="244" t="n">
        <v>104</v>
      </c>
      <c r="CM37" s="244" t="n">
        <v>106</v>
      </c>
      <c r="CN37" s="244" t="n">
        <v>105</v>
      </c>
      <c r="CO37" s="244" t="n">
        <v>106</v>
      </c>
      <c r="CP37" s="244" t="n">
        <v>104</v>
      </c>
      <c r="CQ37" s="244" t="n">
        <v>108</v>
      </c>
      <c r="CR37" s="244" t="n">
        <v>105</v>
      </c>
      <c r="CS37" s="244" t="n">
        <v>105</v>
      </c>
      <c r="CT37" s="244" t="n">
        <v>105</v>
      </c>
      <c r="CU37" s="244" t="n">
        <v>111</v>
      </c>
      <c r="CV37" s="244" t="n">
        <v>110</v>
      </c>
      <c r="CW37" s="244" t="n">
        <v>107</v>
      </c>
    </row>
    <row r="38" customFormat="1" s="315">
      <c r="A38" s="22" t="n"/>
      <c r="B38" s="398" t="n"/>
      <c r="C38" s="246" t="inlineStr">
        <is>
          <t>EE &amp; Spouse</t>
        </is>
      </c>
      <c r="D38" s="244" t="n">
        <v>22</v>
      </c>
      <c r="E38" s="396" t="n">
        <v>1602.29</v>
      </c>
      <c r="F38" s="396">
        <f>+E38-G38</f>
        <v/>
      </c>
      <c r="G38" s="396" t="n">
        <v>143.77</v>
      </c>
      <c r="H38" s="397">
        <f>+"Total:"&amp;TEXT(E38/I38-1,"0.00%")&amp;"/ EE:"&amp;TEXT(G38/J38-1,"0.00%")</f>
        <v/>
      </c>
      <c r="I38" s="397">
        <f>+'[2]Saint Mary''s Reno'!E38</f>
        <v/>
      </c>
      <c r="J38" s="492">
        <f>+'[2]Saint Mary''s Reno'!G38</f>
        <v/>
      </c>
      <c r="K38" s="244" t="n"/>
      <c r="L38" s="244" t="n"/>
      <c r="M38" s="244" t="n"/>
      <c r="N38" s="244" t="n"/>
      <c r="O38" s="244" t="n"/>
      <c r="P38" s="244" t="n"/>
      <c r="Q38" s="244" t="n"/>
      <c r="R38" s="244" t="n"/>
      <c r="S38" s="244" t="n"/>
      <c r="T38" s="244" t="n"/>
      <c r="U38" s="244" t="n"/>
      <c r="V38" s="244" t="n"/>
      <c r="W38" s="244" t="n"/>
      <c r="X38" s="244" t="n"/>
      <c r="Y38" s="244" t="n"/>
      <c r="Z38" s="244" t="n"/>
      <c r="AA38" s="244" t="n"/>
      <c r="AB38" s="244" t="n"/>
      <c r="AC38" s="244" t="n"/>
      <c r="AD38" s="244" t="n"/>
      <c r="AE38" s="244" t="n"/>
      <c r="AF38" s="244" t="n"/>
      <c r="AG38" s="244" t="n"/>
      <c r="AH38" s="244" t="n"/>
      <c r="AI38" s="244" t="n"/>
      <c r="AJ38" s="244" t="n"/>
      <c r="AK38" s="244" t="n"/>
      <c r="AL38" s="244" t="n"/>
      <c r="AM38" s="244" t="n"/>
      <c r="AN38" s="244" t="n">
        <v>49</v>
      </c>
      <c r="AO38" s="244" t="n">
        <v>48</v>
      </c>
      <c r="AP38" s="244" t="n">
        <v>46</v>
      </c>
      <c r="AQ38" s="244" t="n">
        <v>46</v>
      </c>
      <c r="AR38" s="244" t="n">
        <v>48</v>
      </c>
      <c r="AS38" s="244" t="n">
        <v>48</v>
      </c>
      <c r="AT38" s="244" t="n">
        <v>46</v>
      </c>
      <c r="AU38" s="244" t="n">
        <v>36</v>
      </c>
      <c r="AV38" s="244" t="n">
        <v>38</v>
      </c>
      <c r="AW38" s="244" t="n">
        <v>37</v>
      </c>
      <c r="AX38" s="244" t="n">
        <v>38</v>
      </c>
      <c r="AY38" s="244" t="n">
        <v>37</v>
      </c>
      <c r="AZ38" s="244" t="n">
        <v>45</v>
      </c>
      <c r="BA38" s="244" t="n">
        <v>45</v>
      </c>
      <c r="BB38" s="244" t="n">
        <v>45</v>
      </c>
      <c r="BC38" s="244" t="n">
        <v>46</v>
      </c>
      <c r="BD38" s="244" t="n">
        <v>46</v>
      </c>
      <c r="BE38" s="244" t="n">
        <v>46</v>
      </c>
      <c r="BF38" s="244" t="n">
        <v>48</v>
      </c>
      <c r="BG38" s="244" t="n">
        <v>44</v>
      </c>
      <c r="BH38" s="244" t="n">
        <v>45</v>
      </c>
      <c r="BI38" s="244" t="n">
        <v>39</v>
      </c>
      <c r="BJ38" s="244" t="n">
        <v>41</v>
      </c>
      <c r="BK38" s="244" t="n">
        <v>39</v>
      </c>
      <c r="BL38" s="244" t="n">
        <v>41</v>
      </c>
      <c r="BM38" s="244" t="n">
        <v>40</v>
      </c>
      <c r="BN38" s="244" t="n">
        <v>37</v>
      </c>
      <c r="BO38" s="244" t="n">
        <v>34</v>
      </c>
      <c r="BP38" s="244" t="n">
        <v>36</v>
      </c>
      <c r="BQ38" s="244" t="n">
        <v>37</v>
      </c>
      <c r="BR38" s="244" t="n">
        <v>37</v>
      </c>
      <c r="BS38" s="244" t="n">
        <v>26</v>
      </c>
      <c r="BT38" s="244" t="n">
        <v>23</v>
      </c>
      <c r="BU38" s="244" t="n">
        <v>52</v>
      </c>
      <c r="BV38" s="244" t="n">
        <v>55</v>
      </c>
      <c r="BW38" s="244" t="n">
        <v>52</v>
      </c>
      <c r="BX38" s="244" t="n">
        <v>51</v>
      </c>
      <c r="BY38" s="244" t="n">
        <v>23</v>
      </c>
      <c r="BZ38" s="244" t="n">
        <v>22</v>
      </c>
      <c r="CA38" s="244" t="n">
        <v>24</v>
      </c>
      <c r="CB38" s="244" t="n">
        <v>23</v>
      </c>
      <c r="CC38" s="244" t="n">
        <v>22</v>
      </c>
      <c r="CD38" s="244" t="n">
        <v>21</v>
      </c>
      <c r="CE38" s="244" t="n">
        <v>20</v>
      </c>
      <c r="CF38" s="244" t="n">
        <v>21</v>
      </c>
      <c r="CG38" s="244" t="n">
        <v>18</v>
      </c>
      <c r="CH38" s="244" t="n">
        <v>18</v>
      </c>
      <c r="CI38" s="244" t="n">
        <v>17</v>
      </c>
      <c r="CJ38" s="244" t="n">
        <v>17</v>
      </c>
      <c r="CK38" s="244" t="n">
        <v>16</v>
      </c>
      <c r="CL38" s="244" t="n">
        <v>18</v>
      </c>
      <c r="CM38" s="244" t="n">
        <v>18</v>
      </c>
      <c r="CN38" s="244" t="n">
        <v>18</v>
      </c>
      <c r="CO38" s="244" t="n">
        <v>17</v>
      </c>
      <c r="CP38" s="244" t="n">
        <v>18</v>
      </c>
      <c r="CQ38" s="244" t="n">
        <v>21</v>
      </c>
      <c r="CR38" s="244" t="n">
        <v>22</v>
      </c>
      <c r="CS38" s="244" t="n">
        <v>22</v>
      </c>
      <c r="CT38" s="244" t="n">
        <v>21</v>
      </c>
      <c r="CU38" s="244" t="n">
        <v>22</v>
      </c>
      <c r="CV38" s="244" t="n">
        <v>22</v>
      </c>
      <c r="CW38" s="244" t="n">
        <v>22</v>
      </c>
    </row>
    <row r="39" customFormat="1" s="315">
      <c r="A39" s="22" t="n"/>
      <c r="B39" s="398" t="n"/>
      <c r="C39" s="246" t="inlineStr">
        <is>
          <t>EE &amp; Child(ren)</t>
        </is>
      </c>
      <c r="D39" s="244" t="n">
        <v>40</v>
      </c>
      <c r="E39" s="396" t="n">
        <v>1442.08</v>
      </c>
      <c r="F39" s="396">
        <f>+E39-G39</f>
        <v/>
      </c>
      <c r="G39" s="396" t="n">
        <v>114.76</v>
      </c>
      <c r="H39" s="397">
        <f>+"Total:"&amp;TEXT(E39/I39-1,"0.00%")&amp;"/ EE:"&amp;TEXT(G39/J39-1,"0.00%")</f>
        <v/>
      </c>
      <c r="I39" s="397">
        <f>+'[2]Saint Mary''s Reno'!E39</f>
        <v/>
      </c>
      <c r="J39" s="492">
        <f>+'[2]Saint Mary''s Reno'!G39</f>
        <v/>
      </c>
      <c r="K39" s="244" t="n"/>
      <c r="L39" s="244" t="n"/>
      <c r="M39" s="244" t="n"/>
      <c r="N39" s="244" t="n"/>
      <c r="O39" s="244" t="n"/>
      <c r="P39" s="244" t="n"/>
      <c r="Q39" s="244" t="n"/>
      <c r="R39" s="244" t="n"/>
      <c r="S39" s="244" t="n"/>
      <c r="T39" s="244" t="n"/>
      <c r="U39" s="244" t="n"/>
      <c r="V39" s="244" t="n"/>
      <c r="W39" s="244" t="n"/>
      <c r="X39" s="244" t="n"/>
      <c r="Y39" s="244" t="n"/>
      <c r="Z39" s="244" t="n"/>
      <c r="AA39" s="244" t="n"/>
      <c r="AB39" s="244" t="n"/>
      <c r="AC39" s="244" t="n"/>
      <c r="AD39" s="244" t="n"/>
      <c r="AE39" s="244" t="n"/>
      <c r="AF39" s="244" t="n"/>
      <c r="AG39" s="244" t="n"/>
      <c r="AH39" s="244" t="n"/>
      <c r="AI39" s="244" t="n"/>
      <c r="AJ39" s="244" t="n"/>
      <c r="AK39" s="244" t="n"/>
      <c r="AL39" s="244" t="n"/>
      <c r="AM39" s="244" t="n"/>
      <c r="AN39" s="244" t="n">
        <v>84</v>
      </c>
      <c r="AO39" s="244" t="n">
        <v>85</v>
      </c>
      <c r="AP39" s="244" t="n">
        <v>85</v>
      </c>
      <c r="AQ39" s="244" t="n">
        <v>84</v>
      </c>
      <c r="AR39" s="244" t="n">
        <v>84</v>
      </c>
      <c r="AS39" s="244" t="n">
        <v>84</v>
      </c>
      <c r="AT39" s="244" t="n">
        <v>84</v>
      </c>
      <c r="AU39" s="244" t="n">
        <v>77</v>
      </c>
      <c r="AV39" s="244" t="n">
        <v>78</v>
      </c>
      <c r="AW39" s="244" t="n">
        <v>77</v>
      </c>
      <c r="AX39" s="244" t="n">
        <v>78</v>
      </c>
      <c r="AY39" s="244" t="n">
        <v>79</v>
      </c>
      <c r="AZ39" s="244" t="n">
        <v>86</v>
      </c>
      <c r="BA39" s="244" t="n">
        <v>83</v>
      </c>
      <c r="BB39" s="244" t="n">
        <v>82</v>
      </c>
      <c r="BC39" s="244" t="n">
        <v>80</v>
      </c>
      <c r="BD39" s="244" t="n">
        <v>80</v>
      </c>
      <c r="BE39" s="244" t="n">
        <v>81</v>
      </c>
      <c r="BF39" s="244" t="n">
        <v>79</v>
      </c>
      <c r="BG39" s="244" t="n">
        <v>84</v>
      </c>
      <c r="BH39" s="244" t="n">
        <v>85</v>
      </c>
      <c r="BI39" s="244" t="n">
        <v>87</v>
      </c>
      <c r="BJ39" s="244" t="n">
        <v>86</v>
      </c>
      <c r="BK39" s="244" t="n">
        <v>78</v>
      </c>
      <c r="BL39" s="244" t="n">
        <v>75</v>
      </c>
      <c r="BM39" s="244" t="n">
        <v>70</v>
      </c>
      <c r="BN39" s="244" t="n">
        <v>68</v>
      </c>
      <c r="BO39" s="244" t="n">
        <v>64</v>
      </c>
      <c r="BP39" s="244" t="n">
        <v>61</v>
      </c>
      <c r="BQ39" s="244" t="n">
        <v>62</v>
      </c>
      <c r="BR39" s="244" t="n">
        <v>60</v>
      </c>
      <c r="BS39" s="244" t="n">
        <v>61</v>
      </c>
      <c r="BT39" s="244" t="n">
        <v>55</v>
      </c>
      <c r="BU39" s="244" t="n">
        <v>45</v>
      </c>
      <c r="BV39" s="244" t="n">
        <v>49</v>
      </c>
      <c r="BW39" s="244" t="n">
        <v>44</v>
      </c>
      <c r="BX39" s="244" t="n">
        <v>44</v>
      </c>
      <c r="BY39" s="244" t="n">
        <v>44</v>
      </c>
      <c r="BZ39" s="244" t="n">
        <v>45</v>
      </c>
      <c r="CA39" s="244" t="n">
        <v>44</v>
      </c>
      <c r="CB39" s="244" t="n">
        <v>38</v>
      </c>
      <c r="CC39" s="244" t="n">
        <v>38</v>
      </c>
      <c r="CD39" s="244" t="n">
        <v>37</v>
      </c>
      <c r="CE39" s="244" t="n">
        <v>41</v>
      </c>
      <c r="CF39" s="244" t="n">
        <v>40</v>
      </c>
      <c r="CG39" s="244" t="n">
        <v>41</v>
      </c>
      <c r="CH39" s="244" t="n">
        <v>41</v>
      </c>
      <c r="CI39" s="244" t="n">
        <v>43</v>
      </c>
      <c r="CJ39" s="244" t="n">
        <v>42</v>
      </c>
      <c r="CK39" s="244" t="n">
        <v>43</v>
      </c>
      <c r="CL39" s="244" t="n">
        <v>43</v>
      </c>
      <c r="CM39" s="244" t="n">
        <v>43</v>
      </c>
      <c r="CN39" s="244" t="n">
        <v>40</v>
      </c>
      <c r="CO39" s="244" t="n">
        <v>40</v>
      </c>
      <c r="CP39" s="244" t="n">
        <v>38</v>
      </c>
      <c r="CQ39" s="244" t="n">
        <v>40</v>
      </c>
      <c r="CR39" s="244" t="n">
        <v>43</v>
      </c>
      <c r="CS39" s="244" t="n">
        <v>43</v>
      </c>
      <c r="CT39" s="244" t="n">
        <v>42</v>
      </c>
      <c r="CU39" s="244" t="n">
        <v>41</v>
      </c>
      <c r="CV39" s="244" t="n">
        <v>40</v>
      </c>
      <c r="CW39" s="244" t="n">
        <v>40</v>
      </c>
    </row>
    <row r="40" customFormat="1" s="315">
      <c r="A40" s="22" t="n"/>
      <c r="B40" s="398" t="n"/>
      <c r="C40" s="246" t="inlineStr">
        <is>
          <t>EE &amp; Family</t>
        </is>
      </c>
      <c r="D40" s="244" t="n">
        <v>28</v>
      </c>
      <c r="E40" s="400" t="n">
        <v>2403.45</v>
      </c>
      <c r="F40" s="400">
        <f>+E40-G40</f>
        <v/>
      </c>
      <c r="G40" s="400" t="n">
        <v>274.46</v>
      </c>
      <c r="H40" s="408">
        <f>+"Total:"&amp;TEXT(E40/I40-1,"0.00%")&amp;"/ EE:"&amp;TEXT(G40/J40-1,"0.00%")</f>
        <v/>
      </c>
      <c r="I40" s="408">
        <f>+'[2]Saint Mary''s Reno'!E40</f>
        <v/>
      </c>
      <c r="J40" s="492">
        <f>+'[2]Saint Mary''s Reno'!G40</f>
        <v/>
      </c>
      <c r="K40" s="245" t="n"/>
      <c r="L40" s="245" t="n"/>
      <c r="M40" s="245" t="n"/>
      <c r="N40" s="245" t="n"/>
      <c r="O40" s="245" t="n"/>
      <c r="P40" s="245" t="n"/>
      <c r="Q40" s="245" t="n"/>
      <c r="R40" s="245" t="n"/>
      <c r="S40" s="245" t="n"/>
      <c r="T40" s="245" t="n"/>
      <c r="U40" s="245" t="n"/>
      <c r="V40" s="245" t="n"/>
      <c r="W40" s="245" t="n"/>
      <c r="X40" s="245" t="n"/>
      <c r="Y40" s="245" t="n"/>
      <c r="Z40" s="245" t="n"/>
      <c r="AA40" s="245" t="n"/>
      <c r="AB40" s="245" t="n"/>
      <c r="AC40" s="245" t="n"/>
      <c r="AD40" s="245" t="n"/>
      <c r="AE40" s="245" t="n"/>
      <c r="AF40" s="245" t="n"/>
      <c r="AG40" s="245" t="n"/>
      <c r="AH40" s="245" t="n"/>
      <c r="AI40" s="245" t="n"/>
      <c r="AJ40" s="245" t="n"/>
      <c r="AK40" s="245" t="n"/>
      <c r="AL40" s="245" t="n"/>
      <c r="AM40" s="245" t="n"/>
      <c r="AN40" s="245" t="n">
        <v>123</v>
      </c>
      <c r="AO40" s="245" t="n">
        <v>124</v>
      </c>
      <c r="AP40" s="245" t="n">
        <v>125</v>
      </c>
      <c r="AQ40" s="245" t="n">
        <v>126</v>
      </c>
      <c r="AR40" s="245" t="n">
        <v>122</v>
      </c>
      <c r="AS40" s="245" t="n">
        <v>123</v>
      </c>
      <c r="AT40" s="245" t="n">
        <v>122</v>
      </c>
      <c r="AU40" s="245" t="n">
        <v>114</v>
      </c>
      <c r="AV40" s="245" t="n">
        <v>120</v>
      </c>
      <c r="AW40" s="245" t="n">
        <v>115</v>
      </c>
      <c r="AX40" s="245" t="n">
        <v>113</v>
      </c>
      <c r="AY40" s="245" t="n">
        <v>113</v>
      </c>
      <c r="AZ40" s="245" t="n">
        <v>124</v>
      </c>
      <c r="BA40" s="245" t="n">
        <v>118</v>
      </c>
      <c r="BB40" s="245" t="n">
        <v>112</v>
      </c>
      <c r="BC40" s="245" t="n">
        <v>106</v>
      </c>
      <c r="BD40" s="245" t="n">
        <v>106</v>
      </c>
      <c r="BE40" s="245" t="n">
        <v>108</v>
      </c>
      <c r="BF40" s="245" t="n">
        <v>107</v>
      </c>
      <c r="BG40" s="245" t="n">
        <v>105</v>
      </c>
      <c r="BH40" s="245" t="n">
        <v>104</v>
      </c>
      <c r="BI40" s="245" t="n">
        <v>94</v>
      </c>
      <c r="BJ40" s="245" t="n">
        <v>93</v>
      </c>
      <c r="BK40" s="245" t="n">
        <v>86</v>
      </c>
      <c r="BL40" s="245" t="n">
        <v>83</v>
      </c>
      <c r="BM40" s="245" t="n">
        <v>78</v>
      </c>
      <c r="BN40" s="245" t="n">
        <v>73</v>
      </c>
      <c r="BO40" s="245" t="n">
        <v>71</v>
      </c>
      <c r="BP40" s="245" t="n">
        <v>71</v>
      </c>
      <c r="BQ40" s="245" t="n">
        <v>74</v>
      </c>
      <c r="BR40" s="245" t="n">
        <v>69</v>
      </c>
      <c r="BS40" s="244" t="n">
        <v>53</v>
      </c>
      <c r="BT40" s="244" t="n">
        <v>46</v>
      </c>
      <c r="BU40" s="244" t="n">
        <v>46</v>
      </c>
      <c r="BV40" s="244" t="n">
        <v>46</v>
      </c>
      <c r="BW40" s="244" t="n">
        <v>45</v>
      </c>
      <c r="BX40" s="244" t="n">
        <v>43</v>
      </c>
      <c r="BY40" s="244" t="n">
        <v>38</v>
      </c>
      <c r="BZ40" s="244" t="n">
        <v>36</v>
      </c>
      <c r="CA40" s="244" t="n">
        <v>34</v>
      </c>
      <c r="CB40" s="244" t="n">
        <v>33</v>
      </c>
      <c r="CC40" s="244" t="n">
        <v>33</v>
      </c>
      <c r="CD40" s="244" t="n">
        <v>33</v>
      </c>
      <c r="CE40" s="244" t="n">
        <v>31</v>
      </c>
      <c r="CF40" s="244" t="n">
        <v>32</v>
      </c>
      <c r="CG40" s="244" t="n">
        <v>32</v>
      </c>
      <c r="CH40" s="244" t="n">
        <v>32</v>
      </c>
      <c r="CI40" s="244" t="n">
        <v>32</v>
      </c>
      <c r="CJ40" s="244" t="n">
        <v>31</v>
      </c>
      <c r="CK40" s="244" t="n">
        <v>31</v>
      </c>
      <c r="CL40" s="244" t="n">
        <v>30</v>
      </c>
      <c r="CM40" s="244" t="n">
        <v>30</v>
      </c>
      <c r="CN40" s="244" t="n">
        <v>30</v>
      </c>
      <c r="CO40" s="244" t="n">
        <v>30</v>
      </c>
      <c r="CP40" s="244" t="n">
        <v>32</v>
      </c>
      <c r="CQ40" s="244" t="n">
        <v>31</v>
      </c>
      <c r="CR40" s="244" t="n">
        <v>30</v>
      </c>
      <c r="CS40" s="244" t="n">
        <v>29</v>
      </c>
      <c r="CT40" s="244" t="n">
        <v>28</v>
      </c>
      <c r="CU40" s="244" t="n">
        <v>28</v>
      </c>
      <c r="CV40" s="244" t="n">
        <v>28</v>
      </c>
      <c r="CW40" s="244" t="n">
        <v>28</v>
      </c>
    </row>
    <row r="41" customForma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 t="n"/>
      <c r="L41" s="94" t="n"/>
      <c r="M41" s="94" t="n"/>
      <c r="N41" s="94" t="n"/>
      <c r="O41" s="94" t="n"/>
      <c r="P41" s="94" t="n"/>
      <c r="Q41" s="94" t="n"/>
      <c r="R41" s="94" t="n"/>
      <c r="S41" s="94" t="n"/>
      <c r="T41" s="94" t="n"/>
      <c r="U41" s="94" t="n"/>
      <c r="V41" s="94" t="n"/>
      <c r="W41" s="94" t="n"/>
      <c r="X41" s="94" t="n"/>
      <c r="Y41" s="94" t="n"/>
      <c r="Z41" s="94" t="n"/>
      <c r="AA41" s="94" t="n"/>
      <c r="AB41" s="94" t="n"/>
      <c r="AC41" s="94" t="n"/>
      <c r="AD41" s="94" t="n"/>
      <c r="AE41" s="94" t="n"/>
      <c r="AF41" s="94" t="n"/>
      <c r="AG41" s="94" t="n"/>
      <c r="AH41" s="94" t="n"/>
      <c r="AI41" s="94" t="n"/>
      <c r="AJ41" s="94" t="n"/>
      <c r="AK41" s="94" t="n"/>
      <c r="AL41" s="94" t="n"/>
      <c r="AM41" s="94" t="n"/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200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customForma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idden="1" ht="12.75" customFormat="1" customHeight="1" s="315">
      <c r="A43" s="197" t="inlineStr">
        <is>
          <t>PRIME PPO LOW OPTION PLAN (Self-Insured)</t>
        </is>
      </c>
      <c r="B43" s="415">
        <f>B3</f>
        <v/>
      </c>
      <c r="C43" s="199" t="inlineStr">
        <is>
          <t>EE</t>
        </is>
      </c>
      <c r="D43" s="251" t="n">
        <v>0</v>
      </c>
      <c r="E43" s="413">
        <f>E9</f>
        <v/>
      </c>
      <c r="F43" s="413">
        <f>F9</f>
        <v/>
      </c>
      <c r="G43" s="413">
        <f>E43-F43</f>
        <v/>
      </c>
      <c r="H43" s="414" t="n"/>
      <c r="I43" s="414" t="n"/>
      <c r="K43" s="244" t="n">
        <v>13</v>
      </c>
      <c r="L43" s="244" t="n">
        <v>13</v>
      </c>
      <c r="M43" s="244" t="n">
        <v>13</v>
      </c>
      <c r="N43" s="244" t="n">
        <v>14</v>
      </c>
      <c r="O43" s="244" t="n">
        <v>14</v>
      </c>
      <c r="P43" s="244" t="n">
        <v>14</v>
      </c>
      <c r="Q43" s="244" t="n">
        <v>14</v>
      </c>
      <c r="R43" s="244" t="n">
        <v>15</v>
      </c>
      <c r="S43" s="244" t="n">
        <v>16</v>
      </c>
      <c r="T43" s="244" t="n">
        <v>16</v>
      </c>
      <c r="U43" s="244" t="n">
        <v>17</v>
      </c>
      <c r="V43" s="244" t="n">
        <v>18</v>
      </c>
      <c r="W43" s="244" t="n">
        <v>20</v>
      </c>
      <c r="X43" s="244" t="n">
        <v>18</v>
      </c>
      <c r="Y43" s="244" t="n">
        <v>18</v>
      </c>
      <c r="Z43" s="244" t="n">
        <v>19</v>
      </c>
      <c r="AA43" s="244" t="n">
        <v>19</v>
      </c>
      <c r="AB43" s="244" t="n">
        <v>16</v>
      </c>
      <c r="AC43" s="244" t="n">
        <v>16</v>
      </c>
      <c r="AD43" s="244" t="n">
        <v>16</v>
      </c>
      <c r="AE43" s="244" t="n">
        <v>18</v>
      </c>
      <c r="AF43" s="244" t="n">
        <v>17</v>
      </c>
      <c r="AG43" s="244" t="n">
        <v>19</v>
      </c>
      <c r="AH43" s="244" t="n">
        <v>19</v>
      </c>
      <c r="AI43" s="251" t="n">
        <v>0</v>
      </c>
      <c r="AJ43" s="251" t="n">
        <v>0</v>
      </c>
      <c r="AK43" s="251" t="n">
        <v>0</v>
      </c>
      <c r="AL43" s="251" t="n">
        <v>0</v>
      </c>
      <c r="AM43" s="251" t="n">
        <v>0</v>
      </c>
      <c r="AN43" s="251" t="n">
        <v>0</v>
      </c>
      <c r="AO43" s="251" t="n">
        <v>0</v>
      </c>
      <c r="AP43" s="251" t="n">
        <v>0</v>
      </c>
      <c r="AQ43" s="251" t="n">
        <v>0</v>
      </c>
      <c r="AR43" s="251" t="n">
        <v>0</v>
      </c>
      <c r="AS43" s="251" t="n">
        <v>0</v>
      </c>
      <c r="AT43" s="251" t="n">
        <v>0</v>
      </c>
      <c r="AU43" s="251" t="n">
        <v>0</v>
      </c>
      <c r="AV43" s="251" t="n">
        <v>0</v>
      </c>
      <c r="AW43" s="251" t="n">
        <v>0</v>
      </c>
      <c r="AX43" s="251" t="n">
        <v>0</v>
      </c>
      <c r="AY43" s="251" t="n">
        <v>0</v>
      </c>
      <c r="AZ43" s="251" t="n">
        <v>0</v>
      </c>
      <c r="BA43" s="251" t="n">
        <v>0</v>
      </c>
      <c r="BB43" s="251" t="n">
        <v>0</v>
      </c>
      <c r="BC43" s="251" t="n">
        <v>0</v>
      </c>
      <c r="BD43" s="251" t="n">
        <v>0</v>
      </c>
      <c r="BE43" s="251" t="n">
        <v>0</v>
      </c>
      <c r="BF43" s="251" t="n">
        <v>0</v>
      </c>
      <c r="BG43" s="251" t="n">
        <v>0</v>
      </c>
      <c r="BH43" s="251" t="n">
        <v>0</v>
      </c>
      <c r="BI43" s="251" t="n">
        <v>0</v>
      </c>
      <c r="BJ43" s="251" t="n">
        <v>0</v>
      </c>
      <c r="BK43" s="251" t="n">
        <v>0</v>
      </c>
      <c r="BL43" s="251" t="n">
        <v>0</v>
      </c>
      <c r="BM43" s="251" t="n">
        <v>0</v>
      </c>
      <c r="BN43" s="251" t="n">
        <v>0</v>
      </c>
      <c r="BO43" s="251" t="n">
        <v>0</v>
      </c>
      <c r="BP43" s="251" t="n">
        <v>0</v>
      </c>
      <c r="BQ43" s="251" t="n">
        <v>0</v>
      </c>
      <c r="BR43" s="251" t="n">
        <v>0</v>
      </c>
      <c r="BS43" s="251" t="n">
        <v>0</v>
      </c>
      <c r="BT43" s="251" t="n">
        <v>0</v>
      </c>
      <c r="BU43" s="251" t="n">
        <v>0</v>
      </c>
      <c r="BV43" s="251" t="n">
        <v>0</v>
      </c>
      <c r="BW43" s="251" t="n">
        <v>0</v>
      </c>
      <c r="BX43" s="251" t="n">
        <v>0</v>
      </c>
      <c r="BY43" s="251" t="n">
        <v>0</v>
      </c>
      <c r="BZ43" s="251" t="n">
        <v>0</v>
      </c>
      <c r="CA43" s="251" t="n">
        <v>0</v>
      </c>
      <c r="CB43" s="251" t="n">
        <v>0</v>
      </c>
      <c r="CC43" s="251" t="n">
        <v>0</v>
      </c>
      <c r="CD43" s="251" t="n">
        <v>0</v>
      </c>
      <c r="CE43" s="251" t="n">
        <v>0</v>
      </c>
      <c r="CF43" s="251" t="n">
        <v>0</v>
      </c>
      <c r="CG43" s="251" t="n">
        <v>0</v>
      </c>
      <c r="CH43" s="251" t="n">
        <v>0</v>
      </c>
      <c r="CI43" s="251" t="n">
        <v>0</v>
      </c>
      <c r="CJ43" s="251" t="n">
        <v>0</v>
      </c>
      <c r="CK43" s="251" t="n">
        <v>0</v>
      </c>
      <c r="CL43" s="251" t="n">
        <v>0</v>
      </c>
      <c r="CM43" s="251" t="n">
        <v>0</v>
      </c>
      <c r="CN43" s="251" t="n">
        <v>0</v>
      </c>
      <c r="CO43" s="251" t="n">
        <v>0</v>
      </c>
      <c r="CP43" s="251" t="n">
        <v>0</v>
      </c>
      <c r="CQ43" s="251" t="n">
        <v>0</v>
      </c>
      <c r="CR43" s="251" t="n">
        <v>0</v>
      </c>
      <c r="CS43" s="251" t="n">
        <v>0</v>
      </c>
      <c r="CT43" s="251" t="n">
        <v>0</v>
      </c>
      <c r="CU43" s="251" t="n">
        <v>0</v>
      </c>
      <c r="CV43" s="251" t="n">
        <v>0</v>
      </c>
      <c r="CW43" s="251" t="n">
        <v>0</v>
      </c>
    </row>
    <row r="44" hidden="1" ht="12.75" customFormat="1" customHeight="1" s="315">
      <c r="A44" s="203" t="n"/>
      <c r="B44" s="415" t="n"/>
      <c r="C44" s="199" t="inlineStr">
        <is>
          <t>EE &amp; Spouse</t>
        </is>
      </c>
      <c r="D44" s="251" t="n">
        <v>0</v>
      </c>
      <c r="E44" s="413">
        <f>E10</f>
        <v/>
      </c>
      <c r="F44" s="413">
        <f>F10</f>
        <v/>
      </c>
      <c r="G44" s="413">
        <f>E44-F44</f>
        <v/>
      </c>
      <c r="H44" s="414" t="n"/>
      <c r="I44" s="414" t="n"/>
      <c r="K44" s="244" t="n">
        <v>2</v>
      </c>
      <c r="L44" s="244" t="n">
        <v>2</v>
      </c>
      <c r="M44" s="244" t="n">
        <v>2</v>
      </c>
      <c r="N44" s="244" t="n">
        <v>2</v>
      </c>
      <c r="O44" s="244" t="n">
        <v>2</v>
      </c>
      <c r="P44" s="244" t="n">
        <v>2</v>
      </c>
      <c r="Q44" s="244" t="n">
        <v>2</v>
      </c>
      <c r="R44" s="244" t="n">
        <v>2</v>
      </c>
      <c r="S44" s="244" t="n">
        <v>2</v>
      </c>
      <c r="T44" s="244" t="n">
        <v>2</v>
      </c>
      <c r="U44" s="244" t="n">
        <v>2</v>
      </c>
      <c r="V44" s="244" t="n">
        <v>2</v>
      </c>
      <c r="W44" s="244" t="n">
        <v>3</v>
      </c>
      <c r="X44" s="244" t="n">
        <v>3</v>
      </c>
      <c r="Y44" s="244" t="n">
        <v>3</v>
      </c>
      <c r="Z44" s="244" t="n">
        <v>4</v>
      </c>
      <c r="AA44" s="244" t="n">
        <v>4</v>
      </c>
      <c r="AB44" s="244" t="n">
        <v>5</v>
      </c>
      <c r="AC44" s="244" t="n">
        <v>4</v>
      </c>
      <c r="AD44" s="244" t="n">
        <v>4</v>
      </c>
      <c r="AE44" s="244" t="n">
        <v>4</v>
      </c>
      <c r="AF44" s="244" t="n">
        <v>4</v>
      </c>
      <c r="AG44" s="244" t="n">
        <v>7</v>
      </c>
      <c r="AH44" s="244" t="n">
        <v>6</v>
      </c>
      <c r="AI44" s="251" t="n">
        <v>0</v>
      </c>
      <c r="AJ44" s="251" t="n">
        <v>0</v>
      </c>
      <c r="AK44" s="251" t="n">
        <v>0</v>
      </c>
      <c r="AL44" s="251" t="n">
        <v>0</v>
      </c>
      <c r="AM44" s="251" t="n">
        <v>0</v>
      </c>
      <c r="AN44" s="251" t="n">
        <v>0</v>
      </c>
      <c r="AO44" s="251" t="n">
        <v>0</v>
      </c>
      <c r="AP44" s="251" t="n">
        <v>0</v>
      </c>
      <c r="AQ44" s="251" t="n">
        <v>0</v>
      </c>
      <c r="AR44" s="251" t="n">
        <v>0</v>
      </c>
      <c r="AS44" s="251" t="n">
        <v>0</v>
      </c>
      <c r="AT44" s="251" t="n">
        <v>0</v>
      </c>
      <c r="AU44" s="251" t="n">
        <v>0</v>
      </c>
      <c r="AV44" s="251" t="n">
        <v>0</v>
      </c>
      <c r="AW44" s="251" t="n">
        <v>0</v>
      </c>
      <c r="AX44" s="251" t="n">
        <v>0</v>
      </c>
      <c r="AY44" s="251" t="n">
        <v>0</v>
      </c>
      <c r="AZ44" s="251" t="n">
        <v>0</v>
      </c>
      <c r="BA44" s="251" t="n">
        <v>0</v>
      </c>
      <c r="BB44" s="251" t="n">
        <v>0</v>
      </c>
      <c r="BC44" s="251" t="n">
        <v>0</v>
      </c>
      <c r="BD44" s="251" t="n">
        <v>0</v>
      </c>
      <c r="BE44" s="251" t="n">
        <v>0</v>
      </c>
      <c r="BF44" s="251" t="n">
        <v>0</v>
      </c>
      <c r="BG44" s="251" t="n">
        <v>0</v>
      </c>
      <c r="BH44" s="251" t="n">
        <v>0</v>
      </c>
      <c r="BI44" s="251" t="n">
        <v>0</v>
      </c>
      <c r="BJ44" s="251" t="n">
        <v>0</v>
      </c>
      <c r="BK44" s="251" t="n">
        <v>0</v>
      </c>
      <c r="BL44" s="251" t="n">
        <v>0</v>
      </c>
      <c r="BM44" s="251" t="n">
        <v>0</v>
      </c>
      <c r="BN44" s="251" t="n">
        <v>0</v>
      </c>
      <c r="BO44" s="251" t="n">
        <v>0</v>
      </c>
      <c r="BP44" s="251" t="n">
        <v>0</v>
      </c>
      <c r="BQ44" s="251" t="n">
        <v>0</v>
      </c>
      <c r="BR44" s="251" t="n">
        <v>0</v>
      </c>
      <c r="BS44" s="251" t="n">
        <v>0</v>
      </c>
      <c r="BT44" s="251" t="n">
        <v>0</v>
      </c>
      <c r="BU44" s="251" t="n">
        <v>0</v>
      </c>
      <c r="BV44" s="251" t="n">
        <v>0</v>
      </c>
      <c r="BW44" s="251" t="n">
        <v>0</v>
      </c>
      <c r="BX44" s="251" t="n">
        <v>0</v>
      </c>
      <c r="BY44" s="251" t="n">
        <v>0</v>
      </c>
      <c r="BZ44" s="251" t="n">
        <v>0</v>
      </c>
      <c r="CA44" s="251" t="n">
        <v>0</v>
      </c>
      <c r="CB44" s="251" t="n">
        <v>0</v>
      </c>
      <c r="CC44" s="251" t="n">
        <v>0</v>
      </c>
      <c r="CD44" s="251" t="n">
        <v>0</v>
      </c>
      <c r="CE44" s="251" t="n">
        <v>0</v>
      </c>
      <c r="CF44" s="251" t="n">
        <v>0</v>
      </c>
      <c r="CG44" s="251" t="n">
        <v>0</v>
      </c>
      <c r="CH44" s="251" t="n">
        <v>0</v>
      </c>
      <c r="CI44" s="251" t="n">
        <v>0</v>
      </c>
      <c r="CJ44" s="251" t="n">
        <v>0</v>
      </c>
      <c r="CK44" s="251" t="n">
        <v>0</v>
      </c>
      <c r="CL44" s="251" t="n">
        <v>0</v>
      </c>
      <c r="CM44" s="251" t="n">
        <v>0</v>
      </c>
      <c r="CN44" s="251" t="n">
        <v>0</v>
      </c>
      <c r="CO44" s="251" t="n">
        <v>0</v>
      </c>
      <c r="CP44" s="251" t="n">
        <v>0</v>
      </c>
      <c r="CQ44" s="251" t="n">
        <v>0</v>
      </c>
      <c r="CR44" s="251" t="n">
        <v>0</v>
      </c>
      <c r="CS44" s="251" t="n">
        <v>0</v>
      </c>
      <c r="CT44" s="251" t="n">
        <v>0</v>
      </c>
      <c r="CU44" s="251" t="n">
        <v>0</v>
      </c>
      <c r="CV44" s="251" t="n">
        <v>0</v>
      </c>
      <c r="CW44" s="251" t="n">
        <v>0</v>
      </c>
    </row>
    <row r="45" hidden="1" ht="12.75" customFormat="1" customHeight="1" s="315">
      <c r="A45" s="203" t="n"/>
      <c r="B45" s="415" t="n"/>
      <c r="C45" s="199" t="inlineStr">
        <is>
          <t>EE &amp; Child(ren)</t>
        </is>
      </c>
      <c r="D45" s="251" t="n">
        <v>0</v>
      </c>
      <c r="E45" s="413">
        <f>E11</f>
        <v/>
      </c>
      <c r="F45" s="413">
        <f>F11</f>
        <v/>
      </c>
      <c r="G45" s="413">
        <f>E45-F45</f>
        <v/>
      </c>
      <c r="H45" s="414" t="n"/>
      <c r="I45" s="414" t="n"/>
      <c r="K45" s="244" t="n">
        <v>2</v>
      </c>
      <c r="L45" s="244" t="n">
        <v>3</v>
      </c>
      <c r="M45" s="244" t="n">
        <v>3</v>
      </c>
      <c r="N45" s="244" t="n">
        <v>3</v>
      </c>
      <c r="O45" s="244" t="n">
        <v>4</v>
      </c>
      <c r="P45" s="244" t="n">
        <v>4</v>
      </c>
      <c r="Q45" s="244" t="n">
        <v>4</v>
      </c>
      <c r="R45" s="244" t="n">
        <v>4</v>
      </c>
      <c r="S45" s="244" t="n">
        <v>4</v>
      </c>
      <c r="T45" s="244" t="n">
        <v>4</v>
      </c>
      <c r="U45" s="244" t="n">
        <v>4</v>
      </c>
      <c r="V45" s="244" t="n">
        <v>3</v>
      </c>
      <c r="W45" s="244" t="n">
        <v>1</v>
      </c>
      <c r="X45" s="244" t="n">
        <v>3</v>
      </c>
      <c r="Y45" s="244" t="n">
        <v>3</v>
      </c>
      <c r="Z45" s="244" t="n">
        <v>2</v>
      </c>
      <c r="AA45" s="244" t="n">
        <v>2</v>
      </c>
      <c r="AB45" s="244" t="n">
        <v>2</v>
      </c>
      <c r="AC45" s="244" t="n">
        <v>2</v>
      </c>
      <c r="AD45" s="244" t="n">
        <v>2</v>
      </c>
      <c r="AE45" s="244" t="n">
        <v>2</v>
      </c>
      <c r="AF45" s="244" t="n">
        <v>2</v>
      </c>
      <c r="AG45" s="244" t="n">
        <v>3</v>
      </c>
      <c r="AH45" s="244" t="n">
        <v>3</v>
      </c>
      <c r="AI45" s="251" t="n">
        <v>0</v>
      </c>
      <c r="AJ45" s="251" t="n">
        <v>0</v>
      </c>
      <c r="AK45" s="251" t="n">
        <v>0</v>
      </c>
      <c r="AL45" s="251" t="n">
        <v>0</v>
      </c>
      <c r="AM45" s="251" t="n">
        <v>0</v>
      </c>
      <c r="AN45" s="251" t="n">
        <v>0</v>
      </c>
      <c r="AO45" s="251" t="n">
        <v>0</v>
      </c>
      <c r="AP45" s="251" t="n">
        <v>0</v>
      </c>
      <c r="AQ45" s="251" t="n">
        <v>0</v>
      </c>
      <c r="AR45" s="251" t="n">
        <v>0</v>
      </c>
      <c r="AS45" s="251" t="n">
        <v>0</v>
      </c>
      <c r="AT45" s="251" t="n">
        <v>0</v>
      </c>
      <c r="AU45" s="251" t="n">
        <v>0</v>
      </c>
      <c r="AV45" s="251" t="n">
        <v>0</v>
      </c>
      <c r="AW45" s="251" t="n">
        <v>0</v>
      </c>
      <c r="AX45" s="251" t="n">
        <v>0</v>
      </c>
      <c r="AY45" s="251" t="n">
        <v>0</v>
      </c>
      <c r="AZ45" s="251" t="n">
        <v>0</v>
      </c>
      <c r="BA45" s="251" t="n">
        <v>0</v>
      </c>
      <c r="BB45" s="251" t="n">
        <v>0</v>
      </c>
      <c r="BC45" s="251" t="n">
        <v>0</v>
      </c>
      <c r="BD45" s="251" t="n">
        <v>0</v>
      </c>
      <c r="BE45" s="251" t="n">
        <v>0</v>
      </c>
      <c r="BF45" s="251" t="n">
        <v>0</v>
      </c>
      <c r="BG45" s="251" t="n">
        <v>0</v>
      </c>
      <c r="BH45" s="251" t="n">
        <v>0</v>
      </c>
      <c r="BI45" s="251" t="n">
        <v>0</v>
      </c>
      <c r="BJ45" s="251" t="n">
        <v>0</v>
      </c>
      <c r="BK45" s="251" t="n">
        <v>0</v>
      </c>
      <c r="BL45" s="251" t="n">
        <v>0</v>
      </c>
      <c r="BM45" s="251" t="n">
        <v>0</v>
      </c>
      <c r="BN45" s="251" t="n">
        <v>0</v>
      </c>
      <c r="BO45" s="251" t="n">
        <v>0</v>
      </c>
      <c r="BP45" s="251" t="n">
        <v>0</v>
      </c>
      <c r="BQ45" s="251" t="n">
        <v>0</v>
      </c>
      <c r="BR45" s="251" t="n">
        <v>0</v>
      </c>
      <c r="BS45" s="251" t="n">
        <v>0</v>
      </c>
      <c r="BT45" s="251" t="n">
        <v>0</v>
      </c>
      <c r="BU45" s="251" t="n">
        <v>0</v>
      </c>
      <c r="BV45" s="251" t="n">
        <v>0</v>
      </c>
      <c r="BW45" s="251" t="n">
        <v>0</v>
      </c>
      <c r="BX45" s="251" t="n">
        <v>0</v>
      </c>
      <c r="BY45" s="251" t="n">
        <v>0</v>
      </c>
      <c r="BZ45" s="251" t="n">
        <v>0</v>
      </c>
      <c r="CA45" s="251" t="n">
        <v>0</v>
      </c>
      <c r="CB45" s="251" t="n">
        <v>0</v>
      </c>
      <c r="CC45" s="251" t="n">
        <v>0</v>
      </c>
      <c r="CD45" s="251" t="n">
        <v>0</v>
      </c>
      <c r="CE45" s="251" t="n">
        <v>0</v>
      </c>
      <c r="CF45" s="251" t="n">
        <v>0</v>
      </c>
      <c r="CG45" s="251" t="n">
        <v>0</v>
      </c>
      <c r="CH45" s="251" t="n">
        <v>0</v>
      </c>
      <c r="CI45" s="251" t="n">
        <v>0</v>
      </c>
      <c r="CJ45" s="251" t="n">
        <v>0</v>
      </c>
      <c r="CK45" s="251" t="n">
        <v>0</v>
      </c>
      <c r="CL45" s="251" t="n">
        <v>0</v>
      </c>
      <c r="CM45" s="251" t="n">
        <v>0</v>
      </c>
      <c r="CN45" s="251" t="n">
        <v>0</v>
      </c>
      <c r="CO45" s="251" t="n">
        <v>0</v>
      </c>
      <c r="CP45" s="251" t="n">
        <v>0</v>
      </c>
      <c r="CQ45" s="251" t="n">
        <v>0</v>
      </c>
      <c r="CR45" s="251" t="n">
        <v>0</v>
      </c>
      <c r="CS45" s="251" t="n">
        <v>0</v>
      </c>
      <c r="CT45" s="251" t="n">
        <v>0</v>
      </c>
      <c r="CU45" s="251" t="n">
        <v>0</v>
      </c>
      <c r="CV45" s="251" t="n">
        <v>0</v>
      </c>
      <c r="CW45" s="251" t="n">
        <v>0</v>
      </c>
    </row>
    <row r="46" hidden="1" ht="12.75" customFormat="1" customHeight="1" s="315">
      <c r="A46" s="203" t="n"/>
      <c r="B46" s="415" t="n"/>
      <c r="C46" s="199" t="inlineStr">
        <is>
          <t>EE &amp; Family</t>
        </is>
      </c>
      <c r="D46" s="252" t="n">
        <v>0</v>
      </c>
      <c r="E46" s="416">
        <f>E12</f>
        <v/>
      </c>
      <c r="F46" s="416">
        <f>F12</f>
        <v/>
      </c>
      <c r="G46" s="416">
        <f>E46-F46</f>
        <v/>
      </c>
      <c r="H46" s="417" t="n"/>
      <c r="I46" s="417" t="n"/>
      <c r="K46" s="245" t="n">
        <v>3</v>
      </c>
      <c r="L46" s="245" t="n">
        <v>3</v>
      </c>
      <c r="M46" s="245" t="n">
        <v>3</v>
      </c>
      <c r="N46" s="245" t="n">
        <v>3</v>
      </c>
      <c r="O46" s="245" t="n">
        <v>3</v>
      </c>
      <c r="P46" s="245" t="n">
        <v>3</v>
      </c>
      <c r="Q46" s="245" t="n">
        <v>2</v>
      </c>
      <c r="R46" s="245" t="n">
        <v>2</v>
      </c>
      <c r="S46" s="245" t="n">
        <v>2</v>
      </c>
      <c r="T46" s="245" t="n">
        <v>2</v>
      </c>
      <c r="U46" s="245" t="n">
        <v>2</v>
      </c>
      <c r="V46" s="245" t="n">
        <v>2</v>
      </c>
      <c r="W46" s="245" t="n">
        <v>2</v>
      </c>
      <c r="X46" s="245" t="n">
        <v>2</v>
      </c>
      <c r="Y46" s="245" t="n">
        <v>2</v>
      </c>
      <c r="Z46" s="245" t="n">
        <v>2</v>
      </c>
      <c r="AA46" s="245" t="n">
        <v>2</v>
      </c>
      <c r="AB46" s="245" t="n">
        <v>2</v>
      </c>
      <c r="AC46" s="245" t="n">
        <v>3</v>
      </c>
      <c r="AD46" s="245" t="n">
        <v>4</v>
      </c>
      <c r="AE46" s="245" t="n">
        <v>4</v>
      </c>
      <c r="AF46" s="245" t="n">
        <v>5</v>
      </c>
      <c r="AG46" s="245" t="n">
        <v>8</v>
      </c>
      <c r="AH46" s="245" t="n">
        <v>9</v>
      </c>
      <c r="AI46" s="252" t="n">
        <v>0</v>
      </c>
      <c r="AJ46" s="252" t="n">
        <v>0</v>
      </c>
      <c r="AK46" s="252" t="n">
        <v>0</v>
      </c>
      <c r="AL46" s="252" t="n">
        <v>0</v>
      </c>
      <c r="AM46" s="252" t="n">
        <v>0</v>
      </c>
      <c r="AN46" s="252" t="n">
        <v>0</v>
      </c>
      <c r="AO46" s="252" t="n">
        <v>0</v>
      </c>
      <c r="AP46" s="252" t="n">
        <v>0</v>
      </c>
      <c r="AQ46" s="252" t="n">
        <v>0</v>
      </c>
      <c r="AR46" s="252" t="n">
        <v>0</v>
      </c>
      <c r="AS46" s="252" t="n">
        <v>0</v>
      </c>
      <c r="AT46" s="252" t="n">
        <v>0</v>
      </c>
      <c r="AU46" s="252" t="n">
        <v>0</v>
      </c>
      <c r="AV46" s="252" t="n">
        <v>0</v>
      </c>
      <c r="AW46" s="252" t="n">
        <v>0</v>
      </c>
      <c r="AX46" s="252" t="n">
        <v>0</v>
      </c>
      <c r="AY46" s="252" t="n">
        <v>0</v>
      </c>
      <c r="AZ46" s="252" t="n">
        <v>0</v>
      </c>
      <c r="BA46" s="252" t="n">
        <v>0</v>
      </c>
      <c r="BB46" s="252" t="n">
        <v>0</v>
      </c>
      <c r="BC46" s="252" t="n">
        <v>0</v>
      </c>
      <c r="BD46" s="252" t="n">
        <v>0</v>
      </c>
      <c r="BE46" s="252" t="n">
        <v>0</v>
      </c>
      <c r="BF46" s="252" t="n">
        <v>0</v>
      </c>
      <c r="BG46" s="252" t="n">
        <v>0</v>
      </c>
      <c r="BH46" s="252" t="n">
        <v>0</v>
      </c>
      <c r="BI46" s="252" t="n">
        <v>0</v>
      </c>
      <c r="BJ46" s="252" t="n">
        <v>0</v>
      </c>
      <c r="BK46" s="252" t="n">
        <v>0</v>
      </c>
      <c r="BL46" s="252" t="n">
        <v>0</v>
      </c>
      <c r="BM46" s="252" t="n">
        <v>0</v>
      </c>
      <c r="BN46" s="252" t="n">
        <v>0</v>
      </c>
      <c r="BO46" s="252" t="n">
        <v>0</v>
      </c>
      <c r="BP46" s="252" t="n">
        <v>0</v>
      </c>
      <c r="BQ46" s="252" t="n">
        <v>0</v>
      </c>
      <c r="BR46" s="252" t="n">
        <v>0</v>
      </c>
      <c r="BS46" s="252" t="n">
        <v>0</v>
      </c>
      <c r="BT46" s="252" t="n">
        <v>0</v>
      </c>
      <c r="BU46" s="252" t="n">
        <v>0</v>
      </c>
      <c r="BV46" s="252" t="n">
        <v>0</v>
      </c>
      <c r="BW46" s="252" t="n">
        <v>0</v>
      </c>
      <c r="BX46" s="252" t="n">
        <v>0</v>
      </c>
      <c r="BY46" s="252" t="n">
        <v>0</v>
      </c>
      <c r="BZ46" s="252" t="n">
        <v>0</v>
      </c>
      <c r="CA46" s="252" t="n">
        <v>0</v>
      </c>
      <c r="CB46" s="252" t="n">
        <v>0</v>
      </c>
      <c r="CC46" s="252" t="n">
        <v>0</v>
      </c>
      <c r="CD46" s="252" t="n">
        <v>0</v>
      </c>
      <c r="CE46" s="252" t="n">
        <v>0</v>
      </c>
      <c r="CF46" s="252" t="n">
        <v>0</v>
      </c>
      <c r="CG46" s="252" t="n">
        <v>0</v>
      </c>
      <c r="CH46" s="252" t="n">
        <v>0</v>
      </c>
      <c r="CI46" s="252" t="n">
        <v>0</v>
      </c>
      <c r="CJ46" s="252" t="n">
        <v>0</v>
      </c>
      <c r="CK46" s="252" t="n">
        <v>0</v>
      </c>
      <c r="CL46" s="252" t="n">
        <v>0</v>
      </c>
      <c r="CM46" s="252" t="n">
        <v>0</v>
      </c>
      <c r="CN46" s="252" t="n">
        <v>0</v>
      </c>
      <c r="CO46" s="252" t="n">
        <v>0</v>
      </c>
      <c r="CP46" s="252" t="n">
        <v>0</v>
      </c>
      <c r="CQ46" s="252" t="n">
        <v>0</v>
      </c>
      <c r="CR46" s="252" t="n">
        <v>0</v>
      </c>
      <c r="CS46" s="252" t="n">
        <v>0</v>
      </c>
      <c r="CT46" s="252" t="n">
        <v>0</v>
      </c>
      <c r="CU46" s="252" t="n">
        <v>0</v>
      </c>
      <c r="CV46" s="252" t="n">
        <v>0</v>
      </c>
      <c r="CW46" s="252" t="n">
        <v>0</v>
      </c>
    </row>
    <row r="47" hidden="1" ht="12.75" customFormat="1" customHeight="1" s="315">
      <c r="A47" s="207" t="n"/>
      <c r="B47" s="415" t="n"/>
      <c r="C47" s="208" t="inlineStr">
        <is>
          <t>Estimated Monthly Premium</t>
        </is>
      </c>
      <c r="D47" s="209">
        <f>SUM(D43:D46)</f>
        <v/>
      </c>
      <c r="E47" s="418">
        <f>SUMPRODUCT(E43:E46,$D43:$D46)</f>
        <v/>
      </c>
      <c r="F47" s="418">
        <f>SUMPRODUCT(F43:F46,$D43:$D46)</f>
        <v/>
      </c>
      <c r="G47" s="418">
        <f>SUMPRODUCT(G43:G46,$D43:$D46)</f>
        <v/>
      </c>
      <c r="H47" s="419" t="n"/>
      <c r="I47" s="419" t="n"/>
      <c r="K47" s="94">
        <f>SUM(K43:K46)</f>
        <v/>
      </c>
      <c r="L47" s="94">
        <f>SUM(L43:L46)</f>
        <v/>
      </c>
      <c r="M47" s="94">
        <f>SUM(M43:M46)</f>
        <v/>
      </c>
      <c r="N47" s="94">
        <f>SUM(N43:N46)</f>
        <v/>
      </c>
      <c r="O47" s="94">
        <f>SUM(O43:O46)</f>
        <v/>
      </c>
      <c r="P47" s="94">
        <f>SUM(P43:P46)</f>
        <v/>
      </c>
      <c r="Q47" s="94">
        <f>SUM(Q43:Q46)</f>
        <v/>
      </c>
      <c r="R47" s="94">
        <f>SUM(R43:R46)</f>
        <v/>
      </c>
      <c r="S47" s="94">
        <f>SUM(S43:S46)</f>
        <v/>
      </c>
      <c r="T47" s="94">
        <f>SUM(T43:T46)</f>
        <v/>
      </c>
      <c r="U47" s="94">
        <f>SUM(U43:U46)</f>
        <v/>
      </c>
      <c r="V47" s="94">
        <f>SUM(V43:V46)</f>
        <v/>
      </c>
      <c r="W47" s="94">
        <f>SUM(W43:W46)</f>
        <v/>
      </c>
      <c r="X47" s="94">
        <f>SUM(X43:X46)</f>
        <v/>
      </c>
      <c r="Y47" s="94">
        <f>SUM(Y43:Y46)</f>
        <v/>
      </c>
      <c r="Z47" s="94">
        <f>SUM(Z43:Z46)</f>
        <v/>
      </c>
      <c r="AA47" s="94">
        <f>SUM(AA43:AA46)</f>
        <v/>
      </c>
      <c r="AB47" s="94">
        <f>SUM(AB43:AB46)</f>
        <v/>
      </c>
      <c r="AC47" s="94">
        <f>SUM(AC43:AC46)</f>
        <v/>
      </c>
      <c r="AD47" s="94">
        <f>SUM(AD43:AD46)</f>
        <v/>
      </c>
      <c r="AE47" s="94">
        <f>SUM(AE43:AE46)</f>
        <v/>
      </c>
      <c r="AF47" s="94">
        <f>SUM(AF43:AF46)</f>
        <v/>
      </c>
      <c r="AG47" s="94">
        <f>SUM(AG43:AG46)</f>
        <v/>
      </c>
      <c r="AH47" s="94">
        <f>SUM(AH43:AH46)</f>
        <v/>
      </c>
      <c r="AI47" s="209">
        <f>SUM(AI43:AI46)</f>
        <v/>
      </c>
      <c r="AJ47" s="209">
        <f>SUM(AJ43:AJ46)</f>
        <v/>
      </c>
      <c r="AK47" s="209">
        <f>SUM(AK43:AK46)</f>
        <v/>
      </c>
      <c r="AL47" s="209">
        <f>SUM(AL43:AL46)</f>
        <v/>
      </c>
      <c r="AM47" s="209">
        <f>SUM(AM43:AM46)</f>
        <v/>
      </c>
      <c r="AN47" s="209">
        <f>SUM(AN43:AN46)</f>
        <v/>
      </c>
      <c r="AO47" s="209">
        <f>SUM(AO43:AO46)</f>
        <v/>
      </c>
      <c r="AP47" s="209">
        <f>SUM(AP43:AP46)</f>
        <v/>
      </c>
      <c r="AQ47" s="209">
        <f>SUM(AQ43:AQ46)</f>
        <v/>
      </c>
      <c r="AR47" s="209">
        <f>SUM(AR43:AR46)</f>
        <v/>
      </c>
      <c r="AS47" s="209">
        <f>SUM(AS43:AS46)</f>
        <v/>
      </c>
      <c r="AT47" s="209">
        <f>SUM(AT43:AT46)</f>
        <v/>
      </c>
      <c r="AU47" s="209">
        <f>SUM(AU43:AU46)</f>
        <v/>
      </c>
      <c r="AV47" s="209">
        <f>SUM(AV43:AV46)</f>
        <v/>
      </c>
      <c r="AW47" s="209">
        <f>SUM(AW43:AW46)</f>
        <v/>
      </c>
      <c r="AX47" s="209">
        <f>SUM(AX43:AX46)</f>
        <v/>
      </c>
      <c r="AY47" s="209">
        <f>SUM(AY43:AY46)</f>
        <v/>
      </c>
      <c r="AZ47" s="209">
        <f>SUM(AZ43:AZ46)</f>
        <v/>
      </c>
      <c r="BA47" s="209">
        <f>SUM(BA43:BA46)</f>
        <v/>
      </c>
      <c r="BB47" s="209">
        <f>SUM(BB43:BB46)</f>
        <v/>
      </c>
      <c r="BC47" s="209">
        <f>SUM(BC43:BC46)</f>
        <v/>
      </c>
      <c r="BD47" s="209">
        <f>SUM(BD43:BD46)</f>
        <v/>
      </c>
      <c r="BE47" s="209">
        <f>SUM(BE43:BE46)</f>
        <v/>
      </c>
      <c r="BF47" s="209">
        <f>SUM(BF43:BF46)</f>
        <v/>
      </c>
      <c r="BG47" s="209">
        <f>SUM(BG43:BG46)</f>
        <v/>
      </c>
      <c r="BH47" s="209">
        <f>SUM(BH43:BH46)</f>
        <v/>
      </c>
      <c r="BI47" s="209">
        <f>SUM(BI43:BI46)</f>
        <v/>
      </c>
      <c r="BJ47" s="209">
        <f>SUM(BJ43:BJ46)</f>
        <v/>
      </c>
      <c r="BK47" s="209">
        <f>SUM(BK43:BK46)</f>
        <v/>
      </c>
      <c r="BL47" s="209">
        <f>SUM(BL43:BL46)</f>
        <v/>
      </c>
      <c r="BM47" s="209">
        <f>SUM(BM43:BM46)</f>
        <v/>
      </c>
      <c r="BN47" s="209">
        <f>SUM(BN43:BN46)</f>
        <v/>
      </c>
      <c r="BO47" s="209">
        <f>SUM(BO43:BO46)</f>
        <v/>
      </c>
      <c r="BP47" s="209">
        <f>SUM(BP43:BP46)</f>
        <v/>
      </c>
      <c r="BQ47" s="209">
        <f>SUM(BQ43:BQ46)</f>
        <v/>
      </c>
      <c r="BR47" s="209">
        <f>SUM(BR43:BR46)</f>
        <v/>
      </c>
      <c r="BS47" s="209">
        <f>SUM(BS43:BS46)</f>
        <v/>
      </c>
      <c r="BT47" s="209">
        <f>SUM(BT43:BT46)</f>
        <v/>
      </c>
      <c r="BU47" s="209">
        <f>SUM(BU43:BU46)</f>
        <v/>
      </c>
      <c r="BV47" s="209">
        <f>SUM(BV43:BV46)</f>
        <v/>
      </c>
      <c r="BW47" s="209">
        <f>SUM(BW43:BW46)</f>
        <v/>
      </c>
      <c r="BX47" s="209">
        <f>SUM(BX43:BX46)</f>
        <v/>
      </c>
      <c r="BY47" s="209">
        <f>SUM(BY43:BY46)</f>
        <v/>
      </c>
      <c r="BZ47" s="209">
        <f>SUM(BZ43:BZ46)</f>
        <v/>
      </c>
      <c r="CA47" s="209">
        <f>SUM(CA43:CA46)</f>
        <v/>
      </c>
      <c r="CB47" s="209">
        <f>SUM(CB43:CB46)</f>
        <v/>
      </c>
      <c r="CC47" s="209">
        <f>SUM(CC43:CC46)</f>
        <v/>
      </c>
      <c r="CD47" s="209">
        <f>SUM(CD43:CD46)</f>
        <v/>
      </c>
      <c r="CE47" s="209">
        <f>SUM(CE43:CE46)</f>
        <v/>
      </c>
      <c r="CF47" s="209">
        <f>SUM(CF43:CF46)</f>
        <v/>
      </c>
      <c r="CG47" s="209">
        <f>SUM(CG43:CG46)</f>
        <v/>
      </c>
      <c r="CH47" s="209">
        <f>SUM(CH43:CH46)</f>
        <v/>
      </c>
      <c r="CI47" s="209">
        <f>SUM(CI43:CI46)</f>
        <v/>
      </c>
      <c r="CJ47" s="209">
        <f>SUM(CJ43:CJ46)</f>
        <v/>
      </c>
      <c r="CK47" s="209">
        <f>SUM(CK43:CK46)</f>
        <v/>
      </c>
      <c r="CL47" s="209">
        <f>SUM(CL43:CL46)</f>
        <v/>
      </c>
      <c r="CM47" s="209">
        <f>SUM(CM43:CM46)</f>
        <v/>
      </c>
      <c r="CN47" s="209">
        <f>SUM(CN43:CN46)</f>
        <v/>
      </c>
      <c r="CO47" s="209">
        <f>SUM(CO43:CO46)</f>
        <v/>
      </c>
      <c r="CP47" s="209">
        <f>SUM(CP43:CP46)</f>
        <v/>
      </c>
      <c r="CQ47" s="209">
        <f>SUM(CQ43:CQ46)</f>
        <v/>
      </c>
      <c r="CR47" s="209" t="n">
        <v>0</v>
      </c>
      <c r="CS47" s="209">
        <f>SUM(CS43:CS46)</f>
        <v/>
      </c>
      <c r="CT47" s="209">
        <f>SUM(CT43:CT46)</f>
        <v/>
      </c>
      <c r="CU47" s="209">
        <f>SUM(CU43:CU46)</f>
        <v/>
      </c>
      <c r="CV47" s="209">
        <f>SUM(CV43:CV46)</f>
        <v/>
      </c>
      <c r="CW47" s="209">
        <f>SUM(CW43:CW46)</f>
        <v/>
      </c>
    </row>
    <row r="48" hidden="1" ht="12.75" customFormat="1" customHeight="1" s="315">
      <c r="A48" s="20" t="n"/>
      <c r="B48" s="398" t="n"/>
      <c r="C48" s="12" t="n"/>
      <c r="D48" s="16" t="n"/>
      <c r="E48" s="403" t="n"/>
      <c r="F48" s="403" t="n"/>
      <c r="G48" s="403" t="n"/>
      <c r="H48" s="404" t="n"/>
      <c r="I48" s="404" t="n"/>
      <c r="K48" s="16" t="n"/>
      <c r="L48" s="16" t="n"/>
      <c r="M48" s="16" t="n"/>
      <c r="N48" s="16" t="n"/>
      <c r="O48" s="16" t="n"/>
      <c r="P48" s="16" t="n"/>
      <c r="Q48" s="16" t="n"/>
      <c r="R48" s="16" t="n"/>
      <c r="S48" s="16" t="n"/>
      <c r="T48" s="16" t="n"/>
      <c r="U48" s="16" t="n"/>
      <c r="V48" s="16" t="n"/>
      <c r="W48" s="16" t="n"/>
      <c r="X48" s="16" t="n"/>
      <c r="Y48" s="16" t="n"/>
      <c r="Z48" s="16" t="n"/>
      <c r="AA48" s="16" t="n"/>
      <c r="AB48" s="16" t="n"/>
      <c r="AC48" s="16" t="n"/>
      <c r="AD48" s="16" t="n"/>
      <c r="AE48" s="16" t="n"/>
      <c r="AF48" s="16" t="n"/>
      <c r="AG48" s="16" t="n"/>
      <c r="AH48" s="16" t="n"/>
      <c r="AI48" s="16" t="n"/>
      <c r="AJ48" s="16" t="n"/>
      <c r="AK48" s="16" t="n"/>
      <c r="AL48" s="16" t="n"/>
      <c r="AM48" s="16" t="n"/>
      <c r="AN48" s="16" t="n"/>
      <c r="AO48" s="16" t="n"/>
      <c r="AP48" s="16" t="n"/>
      <c r="AQ48" s="16" t="n"/>
      <c r="AR48" s="16" t="n"/>
      <c r="AS48" s="16" t="n"/>
      <c r="AT48" s="16" t="n"/>
      <c r="AU48" s="16" t="n"/>
      <c r="AV48" s="16" t="n"/>
      <c r="AW48" s="16" t="n"/>
      <c r="AX48" s="16" t="n"/>
      <c r="AY48" s="16" t="n"/>
      <c r="AZ48" s="16" t="n"/>
      <c r="BA48" s="16" t="n"/>
      <c r="BB48" s="16" t="n"/>
      <c r="BC48" s="16" t="n"/>
      <c r="BD48" s="16" t="n"/>
      <c r="BE48" s="16" t="n"/>
      <c r="BF48" s="16" t="n"/>
      <c r="BG48" s="16" t="n"/>
      <c r="BH48" s="16" t="n"/>
      <c r="BI48" s="16" t="n"/>
      <c r="BJ48" s="16" t="n"/>
      <c r="BK48" s="16" t="n"/>
      <c r="BL48" s="16" t="n"/>
      <c r="BM48" s="16" t="n"/>
      <c r="BN48" s="16" t="n"/>
      <c r="BO48" s="16" t="n"/>
      <c r="BP48" s="16" t="n"/>
      <c r="BQ48" s="16" t="n"/>
      <c r="BR48" s="16" t="n"/>
      <c r="BS48" s="16" t="n"/>
      <c r="BT48" s="16" t="n"/>
      <c r="BU48" s="16" t="n"/>
      <c r="BV48" s="16" t="n"/>
      <c r="BW48" s="16" t="n"/>
      <c r="BX48" s="16" t="n"/>
      <c r="BY48" s="16" t="n"/>
      <c r="BZ48" s="16" t="n"/>
      <c r="CA48" s="16" t="n"/>
      <c r="CB48" s="16" t="n"/>
      <c r="CC48" s="16" t="n"/>
      <c r="CD48" s="16" t="n"/>
      <c r="CE48" s="16" t="n"/>
      <c r="CF48" s="16" t="n"/>
      <c r="CG48" s="16" t="n"/>
      <c r="CH48" s="16" t="n"/>
      <c r="CI48" s="16" t="n"/>
      <c r="CJ48" s="16" t="n"/>
      <c r="CK48" s="16" t="n"/>
      <c r="CL48" s="16" t="n"/>
      <c r="CM48" s="16" t="n"/>
      <c r="CN48" s="16" t="n"/>
      <c r="CO48" s="16" t="n"/>
      <c r="CP48" s="16" t="n"/>
      <c r="CQ48" s="16" t="n"/>
      <c r="CR48" s="16" t="n"/>
      <c r="CS48" s="16" t="n"/>
      <c r="CT48" s="16" t="n"/>
      <c r="CU48" s="16" t="n"/>
      <c r="CV48" s="16" t="n"/>
      <c r="CW48" s="16" t="n"/>
    </row>
    <row r="49" ht="12.75" customFormat="1" customHeight="1" s="315">
      <c r="A49" s="64" t="inlineStr">
        <is>
          <t xml:space="preserve">PRIME VALUE PLAN (Self-Insured) </t>
        </is>
      </c>
      <c r="B49" s="394">
        <f>+$B$3</f>
        <v/>
      </c>
      <c r="C49" s="246" t="inlineStr">
        <is>
          <t>EE</t>
        </is>
      </c>
      <c r="D49" s="244" t="n">
        <v>35</v>
      </c>
      <c r="E49" s="396">
        <f>E15</f>
        <v/>
      </c>
      <c r="F49" s="396">
        <f>F15</f>
        <v/>
      </c>
      <c r="G49" s="396">
        <f>G15</f>
        <v/>
      </c>
      <c r="H49" s="397">
        <f>+"Total:"&amp;TEXT(E49/I49-1,"0.00%")&amp;"/ EE:"&amp;TEXT(G49/J49-1,"0.00%")</f>
        <v/>
      </c>
      <c r="I49" s="397">
        <f>+'[2]Saint Mary''s Reno'!E49</f>
        <v/>
      </c>
      <c r="J49" s="492">
        <f>+'[2]Saint Mary''s Reno'!G49</f>
        <v/>
      </c>
      <c r="K49" s="244" t="n">
        <v>23</v>
      </c>
      <c r="L49" s="244" t="n">
        <v>23</v>
      </c>
      <c r="M49" s="244" t="n">
        <v>22</v>
      </c>
      <c r="N49" s="244" t="n">
        <v>22</v>
      </c>
      <c r="O49" s="244" t="n">
        <v>22</v>
      </c>
      <c r="P49" s="244" t="n">
        <v>24</v>
      </c>
      <c r="Q49" s="244" t="n">
        <v>24</v>
      </c>
      <c r="R49" s="244" t="n">
        <v>24</v>
      </c>
      <c r="S49" s="244" t="n">
        <v>24</v>
      </c>
      <c r="T49" s="244" t="n">
        <v>25</v>
      </c>
      <c r="U49" s="244" t="n">
        <v>25</v>
      </c>
      <c r="V49" s="244" t="n">
        <v>24</v>
      </c>
      <c r="W49" s="244" t="n">
        <v>30</v>
      </c>
      <c r="X49" s="244" t="n">
        <v>27</v>
      </c>
      <c r="Y49" s="244" t="n">
        <v>28</v>
      </c>
      <c r="Z49" s="244" t="n">
        <v>25</v>
      </c>
      <c r="AA49" s="244" t="n">
        <v>25</v>
      </c>
      <c r="AB49" s="244" t="n">
        <v>23</v>
      </c>
      <c r="AC49" s="244" t="n">
        <v>23</v>
      </c>
      <c r="AD49" s="244" t="n">
        <v>24</v>
      </c>
      <c r="AE49" s="244" t="n">
        <v>23</v>
      </c>
      <c r="AF49" s="244" t="n">
        <v>21</v>
      </c>
      <c r="AG49" s="244" t="n">
        <v>21</v>
      </c>
      <c r="AH49" s="244" t="n">
        <v>20</v>
      </c>
      <c r="AI49" s="244" t="n">
        <v>19</v>
      </c>
      <c r="AJ49" s="244" t="n">
        <v>18</v>
      </c>
      <c r="AK49" s="244" t="n">
        <v>16</v>
      </c>
      <c r="AL49" s="244" t="n">
        <v>17</v>
      </c>
      <c r="AM49" s="244" t="n">
        <v>17</v>
      </c>
      <c r="AN49" s="244" t="n">
        <v>19</v>
      </c>
      <c r="AO49" s="244" t="n">
        <v>18</v>
      </c>
      <c r="AP49" s="244" t="n">
        <v>16</v>
      </c>
      <c r="AQ49" s="244" t="n">
        <v>18</v>
      </c>
      <c r="AR49" s="244" t="n">
        <v>18</v>
      </c>
      <c r="AS49" s="244" t="n">
        <v>19</v>
      </c>
      <c r="AT49" s="244" t="n">
        <v>23</v>
      </c>
      <c r="AU49" s="244" t="n">
        <v>26</v>
      </c>
      <c r="AV49" s="244" t="n">
        <v>28</v>
      </c>
      <c r="AW49" s="244" t="n">
        <v>32</v>
      </c>
      <c r="AX49" s="244" t="n">
        <v>31</v>
      </c>
      <c r="AY49" s="244" t="n">
        <v>30</v>
      </c>
      <c r="AZ49" s="244" t="n">
        <v>31</v>
      </c>
      <c r="BA49" s="244" t="n">
        <v>28</v>
      </c>
      <c r="BB49" s="244" t="n">
        <v>28</v>
      </c>
      <c r="BC49" s="244" t="n">
        <v>22</v>
      </c>
      <c r="BD49" s="244" t="n">
        <v>21</v>
      </c>
      <c r="BE49" s="244" t="n">
        <v>23</v>
      </c>
      <c r="BF49" s="244" t="n">
        <v>26</v>
      </c>
      <c r="BG49" s="244" t="n">
        <v>31</v>
      </c>
      <c r="BH49" s="244" t="n">
        <v>31</v>
      </c>
      <c r="BI49" s="244" t="n">
        <v>31</v>
      </c>
      <c r="BJ49" s="244" t="n">
        <v>36</v>
      </c>
      <c r="BK49" s="244" t="n">
        <v>36</v>
      </c>
      <c r="BL49" s="244" t="n">
        <v>40</v>
      </c>
      <c r="BM49" s="244" t="n">
        <v>38</v>
      </c>
      <c r="BN49" s="244" t="n">
        <v>37</v>
      </c>
      <c r="BO49" s="244" t="n">
        <v>36</v>
      </c>
      <c r="BP49" s="244" t="n">
        <v>40</v>
      </c>
      <c r="BQ49" s="244" t="n">
        <v>37</v>
      </c>
      <c r="BR49" s="244" t="n">
        <v>37</v>
      </c>
      <c r="BS49" s="244" t="n">
        <v>38</v>
      </c>
      <c r="BT49" s="244" t="n">
        <v>39</v>
      </c>
      <c r="BU49" s="244" t="n">
        <v>34</v>
      </c>
      <c r="BV49" s="244" t="n">
        <v>39</v>
      </c>
      <c r="BW49" s="244" t="n">
        <v>34</v>
      </c>
      <c r="BX49" s="244" t="n">
        <v>32</v>
      </c>
      <c r="BY49" s="244" t="n">
        <v>29</v>
      </c>
      <c r="BZ49" s="244" t="n">
        <v>26</v>
      </c>
      <c r="CA49" s="244" t="n">
        <v>27</v>
      </c>
      <c r="CB49" s="244" t="n">
        <v>31</v>
      </c>
      <c r="CC49" s="244" t="n">
        <v>29</v>
      </c>
      <c r="CD49" s="244" t="n">
        <v>26</v>
      </c>
      <c r="CE49" s="244" t="n">
        <v>32</v>
      </c>
      <c r="CF49" s="244" t="n">
        <v>35</v>
      </c>
      <c r="CG49" s="244" t="n">
        <v>35</v>
      </c>
      <c r="CH49" s="244" t="n">
        <v>34</v>
      </c>
      <c r="CI49" s="244" t="n">
        <v>34</v>
      </c>
      <c r="CJ49" s="244" t="n">
        <v>34</v>
      </c>
      <c r="CK49" s="244" t="n">
        <v>30</v>
      </c>
      <c r="CL49" s="244" t="n">
        <v>28</v>
      </c>
      <c r="CM49" s="244" t="n">
        <v>28</v>
      </c>
      <c r="CN49" s="244" t="n">
        <v>27</v>
      </c>
      <c r="CO49" s="244" t="n">
        <v>28</v>
      </c>
      <c r="CP49" s="244" t="n">
        <v>30</v>
      </c>
      <c r="CQ49" s="244" t="n">
        <v>31</v>
      </c>
      <c r="CR49" s="244" t="n">
        <v>33</v>
      </c>
      <c r="CS49" s="244" t="n">
        <v>33</v>
      </c>
      <c r="CT49" s="244" t="n">
        <v>34</v>
      </c>
      <c r="CU49" s="244" t="n">
        <v>35</v>
      </c>
      <c r="CV49" s="244" t="n">
        <v>36</v>
      </c>
      <c r="CW49" s="244" t="n">
        <v>34</v>
      </c>
    </row>
    <row r="50" ht="12.75" customFormat="1" customHeight="1" s="315">
      <c r="A50" s="22" t="n"/>
      <c r="B50" s="398" t="n"/>
      <c r="C50" s="246" t="inlineStr">
        <is>
          <t>EE &amp; Spouse</t>
        </is>
      </c>
      <c r="D50" s="244" t="n">
        <v>5</v>
      </c>
      <c r="E50" s="396">
        <f>E16</f>
        <v/>
      </c>
      <c r="F50" s="396">
        <f>F16</f>
        <v/>
      </c>
      <c r="G50" s="396">
        <f>G16</f>
        <v/>
      </c>
      <c r="H50" s="397">
        <f>+"Total:"&amp;TEXT(E50/I50-1,"0.00%")&amp;"/ EE:"&amp;TEXT(G50/J50-1,"0.00%")</f>
        <v/>
      </c>
      <c r="I50" s="397">
        <f>+'[2]Saint Mary''s Reno'!E50</f>
        <v/>
      </c>
      <c r="J50" s="492">
        <f>+'[2]Saint Mary''s Reno'!G50</f>
        <v/>
      </c>
      <c r="K50" s="244" t="n">
        <v>4</v>
      </c>
      <c r="L50" s="244" t="n">
        <v>5</v>
      </c>
      <c r="M50" s="244" t="n">
        <v>3</v>
      </c>
      <c r="N50" s="244" t="n">
        <v>3</v>
      </c>
      <c r="O50" s="244" t="n">
        <v>3</v>
      </c>
      <c r="P50" s="244" t="n">
        <v>3</v>
      </c>
      <c r="Q50" s="244" t="n">
        <v>3</v>
      </c>
      <c r="R50" s="244" t="n">
        <v>3</v>
      </c>
      <c r="S50" s="244" t="n">
        <v>3</v>
      </c>
      <c r="T50" s="244" t="n">
        <v>3</v>
      </c>
      <c r="U50" s="244" t="n">
        <v>3</v>
      </c>
      <c r="V50" s="244" t="n">
        <v>3</v>
      </c>
      <c r="W50" s="244" t="n">
        <v>2</v>
      </c>
      <c r="X50" s="244" t="n">
        <v>2</v>
      </c>
      <c r="Y50" s="244" t="n">
        <v>2</v>
      </c>
      <c r="Z50" s="244" t="n">
        <v>2</v>
      </c>
      <c r="AA50" s="244" t="n">
        <v>2</v>
      </c>
      <c r="AB50" s="244" t="n">
        <v>2</v>
      </c>
      <c r="AC50" s="244" t="n">
        <v>2</v>
      </c>
      <c r="AD50" s="244" t="n">
        <v>2</v>
      </c>
      <c r="AE50" s="244" t="n">
        <v>2</v>
      </c>
      <c r="AF50" s="244" t="n">
        <v>2</v>
      </c>
      <c r="AG50" s="244" t="n">
        <v>1</v>
      </c>
      <c r="AH50" s="244" t="n">
        <v>1</v>
      </c>
      <c r="AI50" s="244" t="n">
        <v>1</v>
      </c>
      <c r="AJ50" s="244" t="n">
        <v>1</v>
      </c>
      <c r="AK50" s="244" t="n">
        <v>1</v>
      </c>
      <c r="AL50" s="244" t="n">
        <v>1</v>
      </c>
      <c r="AM50" s="244" t="n">
        <v>2</v>
      </c>
      <c r="AN50" s="244" t="n">
        <v>2</v>
      </c>
      <c r="AO50" s="244" t="n">
        <v>2</v>
      </c>
      <c r="AP50" s="244" t="n">
        <v>2</v>
      </c>
      <c r="AQ50" s="244" t="n">
        <v>2</v>
      </c>
      <c r="AR50" s="244" t="n">
        <v>3</v>
      </c>
      <c r="AS50" s="244" t="n">
        <v>3</v>
      </c>
      <c r="AT50" s="244" t="n">
        <v>3</v>
      </c>
      <c r="AU50" s="244" t="n">
        <v>2</v>
      </c>
      <c r="AV50" s="244" t="n">
        <v>2</v>
      </c>
      <c r="AW50" s="244" t="n">
        <v>3</v>
      </c>
      <c r="AX50" s="244" t="n">
        <v>3</v>
      </c>
      <c r="AY50" s="244" t="n">
        <v>3</v>
      </c>
      <c r="AZ50" s="244" t="n">
        <v>3</v>
      </c>
      <c r="BA50" s="244" t="n">
        <v>2</v>
      </c>
      <c r="BB50" s="244" t="n">
        <v>3</v>
      </c>
      <c r="BC50" s="244" t="n">
        <v>4</v>
      </c>
      <c r="BD50" s="244" t="n">
        <v>5</v>
      </c>
      <c r="BE50" s="244" t="n">
        <v>5</v>
      </c>
      <c r="BF50" s="244" t="n">
        <v>5</v>
      </c>
      <c r="BG50" s="244" t="n">
        <v>6</v>
      </c>
      <c r="BH50" s="244" t="n">
        <v>7</v>
      </c>
      <c r="BI50" s="244" t="n">
        <v>7</v>
      </c>
      <c r="BJ50" s="244" t="n">
        <v>6</v>
      </c>
      <c r="BK50" s="244" t="n">
        <v>6</v>
      </c>
      <c r="BL50" s="244" t="n">
        <v>5</v>
      </c>
      <c r="BM50" s="244" t="n">
        <v>5</v>
      </c>
      <c r="BN50" s="244" t="n">
        <v>6</v>
      </c>
      <c r="BO50" s="244" t="n">
        <v>6</v>
      </c>
      <c r="BP50" s="244" t="n">
        <v>7</v>
      </c>
      <c r="BQ50" s="244" t="n">
        <v>8</v>
      </c>
      <c r="BR50" s="244" t="n">
        <v>6</v>
      </c>
      <c r="BS50" s="244" t="n">
        <v>3</v>
      </c>
      <c r="BT50" s="244" t="n">
        <v>4</v>
      </c>
      <c r="BU50" s="244" t="n">
        <v>4</v>
      </c>
      <c r="BV50" s="244" t="n">
        <v>4</v>
      </c>
      <c r="BW50" s="244" t="n">
        <v>4</v>
      </c>
      <c r="BX50" s="244" t="n">
        <v>4</v>
      </c>
      <c r="BY50" s="244" t="n">
        <v>4</v>
      </c>
      <c r="BZ50" s="244" t="n">
        <v>5</v>
      </c>
      <c r="CA50" s="244" t="n">
        <v>4</v>
      </c>
      <c r="CB50" s="244" t="n">
        <v>6</v>
      </c>
      <c r="CC50" s="244" t="n">
        <v>6</v>
      </c>
      <c r="CD50" s="244" t="n">
        <v>6</v>
      </c>
      <c r="CE50" s="244" t="n">
        <v>5</v>
      </c>
      <c r="CF50" s="244" t="n">
        <v>5</v>
      </c>
      <c r="CG50" s="244" t="n">
        <v>5</v>
      </c>
      <c r="CH50" s="244" t="n">
        <v>5</v>
      </c>
      <c r="CI50" s="244" t="n">
        <v>5</v>
      </c>
      <c r="CJ50" s="244" t="n">
        <v>5</v>
      </c>
      <c r="CK50" s="244" t="n">
        <v>5</v>
      </c>
      <c r="CL50" s="244" t="n">
        <v>4</v>
      </c>
      <c r="CM50" s="244" t="n">
        <v>4</v>
      </c>
      <c r="CN50" s="244" t="n">
        <v>5</v>
      </c>
      <c r="CO50" s="244" t="n">
        <v>5</v>
      </c>
      <c r="CP50" s="244" t="n">
        <v>5</v>
      </c>
      <c r="CQ50" s="244" t="n">
        <v>7</v>
      </c>
      <c r="CR50" s="244" t="n">
        <v>7</v>
      </c>
      <c r="CS50" s="244" t="n">
        <v>6</v>
      </c>
      <c r="CT50" s="244" t="n">
        <v>6</v>
      </c>
      <c r="CU50" s="244" t="n">
        <v>6</v>
      </c>
      <c r="CV50" s="244" t="n">
        <v>6</v>
      </c>
      <c r="CW50" s="244" t="n">
        <v>6</v>
      </c>
    </row>
    <row r="51" ht="12.75" customFormat="1" customHeight="1" s="315">
      <c r="A51" s="22" t="n"/>
      <c r="B51" s="398" t="n"/>
      <c r="C51" s="246" t="inlineStr">
        <is>
          <t>EE &amp; Child(ren)</t>
        </is>
      </c>
      <c r="D51" s="244" t="n">
        <v>7</v>
      </c>
      <c r="E51" s="396">
        <f>E17</f>
        <v/>
      </c>
      <c r="F51" s="396">
        <f>F17</f>
        <v/>
      </c>
      <c r="G51" s="396">
        <f>G17</f>
        <v/>
      </c>
      <c r="H51" s="397">
        <f>+"Total:"&amp;TEXT(E51/I51-1,"0.00%")&amp;"/ EE:"&amp;TEXT(G51/J51-1,"0.00%")</f>
        <v/>
      </c>
      <c r="I51" s="397">
        <f>+'[2]Saint Mary''s Reno'!E51</f>
        <v/>
      </c>
      <c r="J51" s="492">
        <f>+'[2]Saint Mary''s Reno'!G51</f>
        <v/>
      </c>
      <c r="K51" s="244" t="n">
        <v>7</v>
      </c>
      <c r="L51" s="244" t="n">
        <v>6</v>
      </c>
      <c r="M51" s="244" t="n">
        <v>5</v>
      </c>
      <c r="N51" s="244" t="n">
        <v>5</v>
      </c>
      <c r="O51" s="244" t="n">
        <v>6</v>
      </c>
      <c r="P51" s="244" t="n">
        <v>5</v>
      </c>
      <c r="Q51" s="244" t="n">
        <v>5</v>
      </c>
      <c r="R51" s="244" t="n">
        <v>5</v>
      </c>
      <c r="S51" s="244" t="n">
        <v>6</v>
      </c>
      <c r="T51" s="244" t="n">
        <v>5</v>
      </c>
      <c r="U51" s="244" t="n">
        <v>5</v>
      </c>
      <c r="V51" s="244" t="n">
        <v>3</v>
      </c>
      <c r="W51" s="244" t="n">
        <v>3</v>
      </c>
      <c r="X51" s="244" t="n">
        <v>3</v>
      </c>
      <c r="Y51" s="244" t="n">
        <v>4</v>
      </c>
      <c r="Z51" s="244" t="n">
        <v>4</v>
      </c>
      <c r="AA51" s="244" t="n">
        <v>5</v>
      </c>
      <c r="AB51" s="244" t="n">
        <v>5</v>
      </c>
      <c r="AC51" s="244" t="n">
        <v>6</v>
      </c>
      <c r="AD51" s="244" t="n">
        <v>5</v>
      </c>
      <c r="AE51" s="244" t="n">
        <v>5</v>
      </c>
      <c r="AF51" s="244" t="n">
        <v>5</v>
      </c>
      <c r="AG51" s="244" t="n">
        <v>6</v>
      </c>
      <c r="AH51" s="244" t="n">
        <v>6</v>
      </c>
      <c r="AI51" s="244" t="n">
        <v>8</v>
      </c>
      <c r="AJ51" s="244" t="n">
        <v>8</v>
      </c>
      <c r="AK51" s="244" t="n">
        <v>8</v>
      </c>
      <c r="AL51" s="244" t="n">
        <v>8</v>
      </c>
      <c r="AM51" s="244" t="n">
        <v>8</v>
      </c>
      <c r="AN51" s="244" t="n">
        <v>8</v>
      </c>
      <c r="AO51" s="244" t="n">
        <v>8</v>
      </c>
      <c r="AP51" s="244" t="n">
        <v>10</v>
      </c>
      <c r="AQ51" s="244" t="n">
        <v>10</v>
      </c>
      <c r="AR51" s="244" t="n">
        <v>11</v>
      </c>
      <c r="AS51" s="244" t="n">
        <v>11</v>
      </c>
      <c r="AT51" s="244" t="n">
        <v>12</v>
      </c>
      <c r="AU51" s="244" t="n">
        <v>8</v>
      </c>
      <c r="AV51" s="244" t="n">
        <v>8</v>
      </c>
      <c r="AW51" s="244" t="n">
        <v>9</v>
      </c>
      <c r="AX51" s="244" t="n">
        <v>9</v>
      </c>
      <c r="AY51" s="244" t="n">
        <v>9</v>
      </c>
      <c r="AZ51" s="244" t="n">
        <v>10</v>
      </c>
      <c r="BA51" s="244" t="n">
        <v>11</v>
      </c>
      <c r="BB51" s="244" t="n">
        <v>12</v>
      </c>
      <c r="BC51" s="244" t="n">
        <v>13</v>
      </c>
      <c r="BD51" s="244" t="n">
        <v>12</v>
      </c>
      <c r="BE51" s="244" t="n">
        <v>12</v>
      </c>
      <c r="BF51" s="244" t="n">
        <v>14</v>
      </c>
      <c r="BG51" s="244" t="n">
        <v>15</v>
      </c>
      <c r="BH51" s="244" t="n">
        <v>14</v>
      </c>
      <c r="BI51" s="244" t="n">
        <v>13</v>
      </c>
      <c r="BJ51" s="244" t="n">
        <v>12</v>
      </c>
      <c r="BK51" s="244" t="n">
        <v>13</v>
      </c>
      <c r="BL51" s="244" t="n">
        <v>14</v>
      </c>
      <c r="BM51" s="244" t="n">
        <v>16</v>
      </c>
      <c r="BN51" s="244" t="n">
        <v>17</v>
      </c>
      <c r="BO51" s="244" t="n">
        <v>17</v>
      </c>
      <c r="BP51" s="244" t="n">
        <v>17</v>
      </c>
      <c r="BQ51" s="244" t="n">
        <v>17</v>
      </c>
      <c r="BR51" s="244" t="n">
        <v>17</v>
      </c>
      <c r="BS51" s="244" t="n">
        <v>13</v>
      </c>
      <c r="BT51" s="244" t="n">
        <v>11</v>
      </c>
      <c r="BU51" s="244" t="n">
        <v>11</v>
      </c>
      <c r="BV51" s="244" t="n">
        <v>12</v>
      </c>
      <c r="BW51" s="244" t="n">
        <v>10</v>
      </c>
      <c r="BX51" s="244" t="n">
        <v>10</v>
      </c>
      <c r="BY51" s="244" t="n">
        <v>9</v>
      </c>
      <c r="BZ51" s="244" t="n">
        <v>9</v>
      </c>
      <c r="CA51" s="244" t="n">
        <v>9</v>
      </c>
      <c r="CB51" s="244" t="n">
        <v>8</v>
      </c>
      <c r="CC51" s="244" t="n">
        <v>9</v>
      </c>
      <c r="CD51" s="244" t="n">
        <v>9</v>
      </c>
      <c r="CE51" s="244" t="n">
        <v>9</v>
      </c>
      <c r="CF51" s="244" t="n">
        <v>10</v>
      </c>
      <c r="CG51" s="244" t="n">
        <v>9</v>
      </c>
      <c r="CH51" s="244" t="n">
        <v>10</v>
      </c>
      <c r="CI51" s="244" t="n">
        <v>10</v>
      </c>
      <c r="CJ51" s="244" t="n">
        <v>9</v>
      </c>
      <c r="CK51" s="244" t="n">
        <v>9</v>
      </c>
      <c r="CL51" s="244" t="n">
        <v>10</v>
      </c>
      <c r="CM51" s="244" t="n">
        <v>9</v>
      </c>
      <c r="CN51" s="244" t="n">
        <v>9</v>
      </c>
      <c r="CO51" s="244" t="n">
        <v>9</v>
      </c>
      <c r="CP51" s="244" t="n">
        <v>9</v>
      </c>
      <c r="CQ51" s="244" t="n">
        <v>8</v>
      </c>
      <c r="CR51" s="244" t="n">
        <v>7</v>
      </c>
      <c r="CS51" s="244" t="n">
        <v>7</v>
      </c>
      <c r="CT51" s="244" t="n">
        <v>7</v>
      </c>
      <c r="CU51" s="244" t="n">
        <v>7</v>
      </c>
      <c r="CV51" s="244" t="n">
        <v>6</v>
      </c>
      <c r="CW51" s="244" t="n">
        <v>8</v>
      </c>
    </row>
    <row r="52" ht="12.75" customFormat="1" customHeight="1" s="315">
      <c r="A52" s="22" t="n"/>
      <c r="B52" s="398" t="n"/>
      <c r="C52" s="246" t="inlineStr">
        <is>
          <t>EE &amp; Family</t>
        </is>
      </c>
      <c r="D52" s="245" t="n">
        <v>8</v>
      </c>
      <c r="E52" s="400">
        <f>E18</f>
        <v/>
      </c>
      <c r="F52" s="400">
        <f>F18</f>
        <v/>
      </c>
      <c r="G52" s="400">
        <f>G18</f>
        <v/>
      </c>
      <c r="H52" s="408">
        <f>+"Total:"&amp;TEXT(E52/I52-1,"0.00%")&amp;"/ EE:"&amp;TEXT(G52/J52-1,"0.00%")</f>
        <v/>
      </c>
      <c r="I52" s="408">
        <f>+'[2]Saint Mary''s Reno'!E52</f>
        <v/>
      </c>
      <c r="J52" s="492">
        <f>+'[2]Saint Mary''s Reno'!G52</f>
        <v/>
      </c>
      <c r="K52" s="245" t="n">
        <v>7</v>
      </c>
      <c r="L52" s="245" t="n">
        <v>7</v>
      </c>
      <c r="M52" s="245" t="n">
        <v>7</v>
      </c>
      <c r="N52" s="245" t="n">
        <v>7</v>
      </c>
      <c r="O52" s="245" t="n">
        <v>7</v>
      </c>
      <c r="P52" s="245" t="n">
        <v>7</v>
      </c>
      <c r="Q52" s="245" t="n">
        <v>6</v>
      </c>
      <c r="R52" s="245" t="n">
        <v>6</v>
      </c>
      <c r="S52" s="245" t="n">
        <v>6</v>
      </c>
      <c r="T52" s="245" t="n">
        <v>6</v>
      </c>
      <c r="U52" s="245" t="n">
        <v>7</v>
      </c>
      <c r="V52" s="245" t="n">
        <v>9</v>
      </c>
      <c r="W52" s="245" t="n">
        <v>8</v>
      </c>
      <c r="X52" s="245" t="n">
        <v>8</v>
      </c>
      <c r="Y52" s="245" t="n">
        <v>8</v>
      </c>
      <c r="Z52" s="245" t="n">
        <v>7</v>
      </c>
      <c r="AA52" s="245" t="n">
        <v>7</v>
      </c>
      <c r="AB52" s="245" t="n">
        <v>8</v>
      </c>
      <c r="AC52" s="245" t="n">
        <v>9</v>
      </c>
      <c r="AD52" s="245" t="n">
        <v>10</v>
      </c>
      <c r="AE52" s="245" t="n">
        <v>10</v>
      </c>
      <c r="AF52" s="245" t="n">
        <v>10</v>
      </c>
      <c r="AG52" s="245" t="n">
        <v>10</v>
      </c>
      <c r="AH52" s="245" t="n">
        <v>10</v>
      </c>
      <c r="AI52" s="245" t="n">
        <v>11</v>
      </c>
      <c r="AJ52" s="245" t="n">
        <v>11</v>
      </c>
      <c r="AK52" s="245" t="n">
        <v>9</v>
      </c>
      <c r="AL52" s="245" t="n">
        <v>9</v>
      </c>
      <c r="AM52" s="245" t="n">
        <v>11</v>
      </c>
      <c r="AN52" s="245" t="n">
        <v>11</v>
      </c>
      <c r="AO52" s="245" t="n">
        <v>11</v>
      </c>
      <c r="AP52" s="245" t="n">
        <v>10</v>
      </c>
      <c r="AQ52" s="245" t="n">
        <v>9</v>
      </c>
      <c r="AR52" s="245" t="n">
        <v>8</v>
      </c>
      <c r="AS52" s="245" t="n">
        <v>8</v>
      </c>
      <c r="AT52" s="245" t="n">
        <v>7</v>
      </c>
      <c r="AU52" s="245" t="n">
        <v>7</v>
      </c>
      <c r="AV52" s="245" t="n">
        <v>7</v>
      </c>
      <c r="AW52" s="245" t="n">
        <v>8</v>
      </c>
      <c r="AX52" s="245" t="n">
        <v>7</v>
      </c>
      <c r="AY52" s="245" t="n">
        <v>7</v>
      </c>
      <c r="AZ52" s="245" t="n">
        <v>9</v>
      </c>
      <c r="BA52" s="245" t="n">
        <v>8</v>
      </c>
      <c r="BB52" s="245" t="n">
        <v>8</v>
      </c>
      <c r="BC52" s="245" t="n">
        <v>11</v>
      </c>
      <c r="BD52" s="245" t="n">
        <v>15</v>
      </c>
      <c r="BE52" s="245" t="n">
        <v>15</v>
      </c>
      <c r="BF52" s="245" t="n">
        <v>15</v>
      </c>
      <c r="BG52" s="245" t="n">
        <v>16</v>
      </c>
      <c r="BH52" s="245" t="n">
        <v>16</v>
      </c>
      <c r="BI52" s="245" t="n">
        <v>15</v>
      </c>
      <c r="BJ52" s="245" t="n">
        <v>16</v>
      </c>
      <c r="BK52" s="245" t="n">
        <v>18</v>
      </c>
      <c r="BL52" s="245" t="n">
        <v>19</v>
      </c>
      <c r="BM52" s="245" t="n">
        <v>18</v>
      </c>
      <c r="BN52" s="245" t="n">
        <v>18</v>
      </c>
      <c r="BO52" s="245" t="n">
        <v>17</v>
      </c>
      <c r="BP52" s="245" t="n">
        <v>19</v>
      </c>
      <c r="BQ52" s="245" t="n">
        <v>20</v>
      </c>
      <c r="BR52" s="245" t="n">
        <v>20</v>
      </c>
      <c r="BS52" s="245" t="n">
        <v>17</v>
      </c>
      <c r="BT52" s="245" t="n">
        <v>17</v>
      </c>
      <c r="BU52" s="245" t="n">
        <v>17</v>
      </c>
      <c r="BV52" s="245" t="n">
        <v>16</v>
      </c>
      <c r="BW52" s="245" t="n">
        <v>15</v>
      </c>
      <c r="BX52" s="245" t="n">
        <v>15</v>
      </c>
      <c r="BY52" s="245" t="n">
        <v>11</v>
      </c>
      <c r="BZ52" s="245" t="n">
        <v>10</v>
      </c>
      <c r="CA52" s="245" t="n">
        <v>9</v>
      </c>
      <c r="CB52" s="245" t="n">
        <v>11</v>
      </c>
      <c r="CC52" s="245" t="n">
        <v>10</v>
      </c>
      <c r="CD52" s="245" t="n">
        <v>9</v>
      </c>
      <c r="CE52" s="245" t="n">
        <v>9</v>
      </c>
      <c r="CF52" s="245" t="n">
        <v>9</v>
      </c>
      <c r="CG52" s="245" t="n">
        <v>9</v>
      </c>
      <c r="CH52" s="245" t="n">
        <v>9</v>
      </c>
      <c r="CI52" s="245" t="n">
        <v>10</v>
      </c>
      <c r="CJ52" s="245" t="n">
        <v>10</v>
      </c>
      <c r="CK52" s="245" t="n">
        <v>10</v>
      </c>
      <c r="CL52" s="245" t="n">
        <v>10</v>
      </c>
      <c r="CM52" s="245" t="n">
        <v>11</v>
      </c>
      <c r="CN52" s="245" t="n">
        <v>10</v>
      </c>
      <c r="CO52" s="245" t="n">
        <v>10</v>
      </c>
      <c r="CP52" s="245" t="n">
        <v>11</v>
      </c>
      <c r="CQ52" s="245" t="n">
        <v>9</v>
      </c>
      <c r="CR52" s="245" t="n">
        <v>8</v>
      </c>
      <c r="CS52" s="245" t="n">
        <v>8</v>
      </c>
      <c r="CT52" s="245" t="n">
        <v>8</v>
      </c>
      <c r="CU52" s="245" t="n">
        <v>8</v>
      </c>
      <c r="CV52" s="245" t="n">
        <v>8</v>
      </c>
      <c r="CW52" s="245" t="n">
        <v>8</v>
      </c>
    </row>
    <row r="53" ht="12.75" customFormat="1" customHeight="1" s="315">
      <c r="A53" s="20" t="n"/>
      <c r="B53" s="398" t="n"/>
      <c r="C53" s="69" t="inlineStr">
        <is>
          <t>Estimated Monthly Premium</t>
        </is>
      </c>
      <c r="D53" s="94">
        <f>SUM(D49:D52)</f>
        <v/>
      </c>
      <c r="E53" s="401">
        <f>SUMPRODUCT(E49:E52,$D49:$D52)</f>
        <v/>
      </c>
      <c r="F53" s="401">
        <f>SUMPRODUCT(F49:F52,$D49:$D52)</f>
        <v/>
      </c>
      <c r="G53" s="401">
        <f>SUMPRODUCT(G49:G52,$D49:$D52)</f>
        <v/>
      </c>
      <c r="H53" s="402" t="n"/>
      <c r="I53" s="402" t="n"/>
      <c r="K53" s="94">
        <f>SUM(K49:K52)</f>
        <v/>
      </c>
      <c r="L53" s="94">
        <f>SUM(L49:L52)</f>
        <v/>
      </c>
      <c r="M53" s="94">
        <f>SUM(M49:M52)</f>
        <v/>
      </c>
      <c r="N53" s="94">
        <f>SUM(N49:N52)</f>
        <v/>
      </c>
      <c r="O53" s="94">
        <f>SUM(O49:O52)</f>
        <v/>
      </c>
      <c r="P53" s="94">
        <f>SUM(P49:P52)</f>
        <v/>
      </c>
      <c r="Q53" s="94">
        <f>SUM(Q49:Q52)</f>
        <v/>
      </c>
      <c r="R53" s="94">
        <f>SUM(R49:R52)</f>
        <v/>
      </c>
      <c r="S53" s="94">
        <f>SUM(S49:S52)</f>
        <v/>
      </c>
      <c r="T53" s="94">
        <f>SUM(T49:T52)</f>
        <v/>
      </c>
      <c r="U53" s="94">
        <f>SUM(U49:U52)</f>
        <v/>
      </c>
      <c r="V53" s="94">
        <f>SUM(V49:V52)</f>
        <v/>
      </c>
      <c r="W53" s="94">
        <f>SUM(W49:W52)</f>
        <v/>
      </c>
      <c r="X53" s="94">
        <f>SUM(X49:X52)</f>
        <v/>
      </c>
      <c r="Y53" s="94">
        <f>SUM(Y49:Y52)</f>
        <v/>
      </c>
      <c r="Z53" s="94">
        <f>SUM(Z49:Z52)</f>
        <v/>
      </c>
      <c r="AA53" s="94">
        <f>SUM(AA49:AA52)</f>
        <v/>
      </c>
      <c r="AB53" s="94">
        <f>SUM(AB49:AB52)</f>
        <v/>
      </c>
      <c r="AC53" s="94">
        <f>SUM(AC49:AC52)</f>
        <v/>
      </c>
      <c r="AD53" s="94">
        <f>SUM(AD49:AD52)</f>
        <v/>
      </c>
      <c r="AE53" s="94">
        <f>SUM(AE49:AE52)</f>
        <v/>
      </c>
      <c r="AF53" s="94">
        <f>SUM(AF49:AF52)</f>
        <v/>
      </c>
      <c r="AG53" s="94">
        <f>SUM(AG49:AG52)</f>
        <v/>
      </c>
      <c r="AH53" s="94">
        <f>SUM(AH49:AH52)</f>
        <v/>
      </c>
      <c r="AI53" s="94">
        <f>SUM(AI49:AI52)</f>
        <v/>
      </c>
      <c r="AJ53" s="94">
        <f>SUM(AJ49:AJ52)</f>
        <v/>
      </c>
      <c r="AK53" s="94">
        <f>SUM(AK49:AK52)</f>
        <v/>
      </c>
      <c r="AL53" s="94">
        <f>SUM(AL49:AL52)</f>
        <v/>
      </c>
      <c r="AM53" s="94">
        <f>SUM(AM49:AM52)</f>
        <v/>
      </c>
      <c r="AN53" s="94">
        <f>SUM(AN49:AN52)</f>
        <v/>
      </c>
      <c r="AO53" s="94">
        <f>SUM(AO49:AO52)</f>
        <v/>
      </c>
      <c r="AP53" s="94">
        <f>SUM(AP49:AP52)</f>
        <v/>
      </c>
      <c r="AQ53" s="94">
        <f>SUM(AQ49:AQ52)</f>
        <v/>
      </c>
      <c r="AR53" s="94">
        <f>SUM(AR49:AR52)</f>
        <v/>
      </c>
      <c r="AS53" s="94">
        <f>SUM(AS49:AS52)</f>
        <v/>
      </c>
      <c r="AT53" s="94">
        <f>SUM(AT49:AT52)</f>
        <v/>
      </c>
      <c r="AU53" s="94">
        <f>SUM(AU49:AU52)</f>
        <v/>
      </c>
      <c r="AV53" s="94">
        <f>SUM(AV49:AV52)</f>
        <v/>
      </c>
      <c r="AW53" s="94">
        <f>SUM(AW49:AW52)</f>
        <v/>
      </c>
      <c r="AX53" s="94">
        <f>SUM(AX49:AX52)</f>
        <v/>
      </c>
      <c r="AY53" s="94">
        <f>SUM(AY49:AY52)</f>
        <v/>
      </c>
      <c r="AZ53" s="94">
        <f>SUM(AZ49:AZ52)</f>
        <v/>
      </c>
      <c r="BA53" s="94">
        <f>SUM(BA49:BA52)</f>
        <v/>
      </c>
      <c r="BB53" s="94">
        <f>SUM(BB49:BB52)</f>
        <v/>
      </c>
      <c r="BC53" s="94">
        <f>SUM(BC49:BC52)</f>
        <v/>
      </c>
      <c r="BD53" s="94">
        <f>SUM(BD49:BD52)</f>
        <v/>
      </c>
      <c r="BE53" s="94">
        <f>SUM(BE49:BE52)</f>
        <v/>
      </c>
      <c r="BF53" s="94">
        <f>SUM(BF49:BF52)</f>
        <v/>
      </c>
      <c r="BG53" s="94">
        <f>SUM(BG49:BG52)</f>
        <v/>
      </c>
      <c r="BH53" s="94">
        <f>SUM(BH49:BH52)</f>
        <v/>
      </c>
      <c r="BI53" s="94">
        <f>SUM(BI49:BI52)</f>
        <v/>
      </c>
      <c r="BJ53" s="94">
        <f>SUM(BJ49:BJ52)</f>
        <v/>
      </c>
      <c r="BK53" s="94">
        <f>SUM(BK49:BK52)</f>
        <v/>
      </c>
      <c r="BL53" s="94">
        <f>SUM(BL49:BL52)</f>
        <v/>
      </c>
      <c r="BM53" s="94">
        <f>SUM(BM49:BM52)</f>
        <v/>
      </c>
      <c r="BN53" s="94">
        <f>SUM(BN49:BN52)</f>
        <v/>
      </c>
      <c r="BO53" s="94">
        <f>SUM(BO49:BO52)</f>
        <v/>
      </c>
      <c r="BP53" s="94">
        <f>SUM(BP49:BP52)</f>
        <v/>
      </c>
      <c r="BQ53" s="94">
        <f>SUM(BQ49:BQ52)</f>
        <v/>
      </c>
      <c r="BR53" s="94">
        <f>SUM(BR49:BR52)</f>
        <v/>
      </c>
      <c r="BS53" s="94">
        <f>SUM(BS49:BS52)</f>
        <v/>
      </c>
      <c r="BT53" s="94">
        <f>SUM(BT49:BT52)</f>
        <v/>
      </c>
      <c r="BU53" s="94">
        <f>SUM(BU49:BU52)</f>
        <v/>
      </c>
      <c r="BV53" s="94">
        <f>SUM(BV49:BV52)</f>
        <v/>
      </c>
      <c r="BW53" s="94">
        <f>SUM(BW49:BW52)</f>
        <v/>
      </c>
      <c r="BX53" s="94">
        <f>SUM(BX49:BX52)</f>
        <v/>
      </c>
      <c r="BY53" s="94">
        <f>SUM(BY49:BY52)</f>
        <v/>
      </c>
      <c r="BZ53" s="94">
        <f>SUM(BZ49:BZ52)</f>
        <v/>
      </c>
      <c r="CA53" s="94">
        <f>SUM(CA49:CA52)</f>
        <v/>
      </c>
      <c r="CB53" s="94">
        <f>SUM(CB49:CB52)</f>
        <v/>
      </c>
      <c r="CC53" s="94">
        <f>SUM(CC49:CC52)</f>
        <v/>
      </c>
      <c r="CD53" s="94">
        <f>SUM(CD49:CD52)</f>
        <v/>
      </c>
      <c r="CE53" s="94">
        <f>SUM(CE49:CE52)</f>
        <v/>
      </c>
      <c r="CF53" s="94">
        <f>SUM(CF49:CF52)</f>
        <v/>
      </c>
      <c r="CG53" s="94">
        <f>SUM(CG49:CG52)</f>
        <v/>
      </c>
      <c r="CH53" s="94">
        <f>SUM(CH49:CH52)</f>
        <v/>
      </c>
      <c r="CI53" s="94">
        <f>SUM(CI49:CI52)</f>
        <v/>
      </c>
      <c r="CJ53" s="94">
        <f>SUM(CJ49:CJ52)</f>
        <v/>
      </c>
      <c r="CK53" s="94">
        <f>SUM(CK49:CK52)</f>
        <v/>
      </c>
      <c r="CL53" s="94">
        <f>SUM(CL49:CL52)</f>
        <v/>
      </c>
      <c r="CM53" s="94">
        <f>SUM(CM49:CM52)</f>
        <v/>
      </c>
      <c r="CN53" s="94">
        <f>SUM(CN49:CN52)</f>
        <v/>
      </c>
      <c r="CO53" s="94">
        <f>SUM(CO49:CO52)</f>
        <v/>
      </c>
      <c r="CP53" s="94">
        <f>SUM(CP49:CP52)</f>
        <v/>
      </c>
      <c r="CQ53" s="94">
        <f>SUM(CQ49:CQ52)</f>
        <v/>
      </c>
      <c r="CR53" s="94" t="n">
        <v>55</v>
      </c>
      <c r="CS53" s="94">
        <f>SUM(CS49:CS52)</f>
        <v/>
      </c>
      <c r="CT53" s="94">
        <f>SUM(CT49:CT52)</f>
        <v/>
      </c>
      <c r="CU53" s="94">
        <f>SUM(CU49:CU52)</f>
        <v/>
      </c>
      <c r="CV53" s="94">
        <f>SUM(CV49:CV52)</f>
        <v/>
      </c>
      <c r="CW53" s="94">
        <f>SUM(CW49:CW52)</f>
        <v/>
      </c>
    </row>
    <row r="54" ht="12.75" customFormat="1" customHeight="1" s="315">
      <c r="A54" s="20" t="n"/>
      <c r="B54" s="398" t="n"/>
      <c r="C54" s="12" t="n"/>
      <c r="D54" s="16" t="n"/>
      <c r="E54" s="403" t="n"/>
      <c r="F54" s="403" t="n"/>
      <c r="G54" s="403" t="n"/>
      <c r="H54" s="404" t="n"/>
      <c r="I54" s="404" t="n"/>
      <c r="K54" s="16" t="n"/>
      <c r="L54" s="16" t="n"/>
      <c r="M54" s="16" t="n"/>
      <c r="N54" s="16" t="n"/>
      <c r="O54" s="16" t="n"/>
      <c r="P54" s="16" t="n"/>
      <c r="Q54" s="16" t="n"/>
      <c r="R54" s="16" t="n"/>
      <c r="S54" s="16" t="n"/>
      <c r="T54" s="16" t="n"/>
      <c r="U54" s="16" t="n"/>
      <c r="V54" s="16" t="n"/>
      <c r="W54" s="16" t="n"/>
      <c r="X54" s="16" t="n"/>
      <c r="Y54" s="16" t="n"/>
      <c r="Z54" s="16" t="n"/>
      <c r="AA54" s="16" t="n"/>
      <c r="AB54" s="16" t="n"/>
      <c r="AC54" s="16" t="n"/>
      <c r="AD54" s="16" t="n"/>
      <c r="AE54" s="16" t="n"/>
      <c r="AF54" s="16" t="n"/>
      <c r="AG54" s="16" t="n"/>
      <c r="AH54" s="16" t="n"/>
      <c r="AI54" s="16" t="n"/>
      <c r="AJ54" s="16" t="n"/>
      <c r="AK54" s="16" t="n"/>
      <c r="AL54" s="16" t="n"/>
      <c r="AM54" s="16" t="n"/>
      <c r="AN54" s="16" t="n"/>
      <c r="AO54" s="16" t="n"/>
      <c r="AP54" s="16" t="n"/>
      <c r="AQ54" s="16" t="n"/>
      <c r="AR54" s="16" t="n"/>
      <c r="AS54" s="16" t="n"/>
      <c r="AT54" s="16" t="n"/>
      <c r="AU54" s="16" t="n"/>
      <c r="AV54" s="16" t="n"/>
      <c r="AW54" s="16" t="n"/>
      <c r="AX54" s="16" t="n"/>
      <c r="AY54" s="16" t="n"/>
      <c r="AZ54" s="16" t="n"/>
      <c r="BA54" s="16" t="n"/>
      <c r="BB54" s="16" t="n"/>
      <c r="BC54" s="16" t="n"/>
      <c r="BD54" s="16" t="n"/>
      <c r="BE54" s="16" t="n"/>
      <c r="BF54" s="16" t="n"/>
      <c r="BG54" s="16" t="n"/>
      <c r="BH54" s="16" t="n"/>
      <c r="BI54" s="16" t="n"/>
      <c r="BJ54" s="16" t="n"/>
      <c r="BK54" s="16" t="n"/>
      <c r="BL54" s="16" t="n"/>
      <c r="BM54" s="16" t="n"/>
      <c r="BN54" s="16" t="n"/>
      <c r="BO54" s="16" t="n"/>
      <c r="BP54" s="16" t="n"/>
      <c r="BQ54" s="16" t="n"/>
      <c r="BR54" s="16" t="n"/>
      <c r="BS54" s="16" t="n"/>
      <c r="BT54" s="16" t="n"/>
      <c r="BU54" s="16" t="n"/>
      <c r="BV54" s="16" t="n"/>
      <c r="BW54" s="16" t="n"/>
      <c r="BX54" s="16" t="n"/>
      <c r="BY54" s="16" t="n"/>
      <c r="BZ54" s="16" t="n"/>
      <c r="CA54" s="16" t="n"/>
      <c r="CB54" s="16" t="n"/>
      <c r="CC54" s="16" t="n"/>
      <c r="CD54" s="16" t="n"/>
      <c r="CE54" s="16" t="n"/>
      <c r="CF54" s="16" t="n"/>
      <c r="CG54" s="16" t="n"/>
      <c r="CH54" s="16" t="n"/>
      <c r="CI54" s="16" t="n"/>
      <c r="CJ54" s="16" t="n"/>
      <c r="CK54" s="16" t="n"/>
      <c r="CL54" s="16" t="n"/>
      <c r="CM54" s="16" t="n"/>
      <c r="CN54" s="16" t="n"/>
      <c r="CO54" s="16" t="n"/>
      <c r="CP54" s="16" t="n"/>
      <c r="CQ54" s="16" t="n"/>
      <c r="CR54" s="16" t="n"/>
      <c r="CS54" s="16" t="n"/>
      <c r="CT54" s="16" t="n"/>
      <c r="CU54" s="16" t="n"/>
      <c r="CV54" s="16" t="n"/>
      <c r="CW54" s="16" t="n"/>
    </row>
    <row r="55" ht="12.75" customFormat="1" customHeight="1" s="315">
      <c r="A55" s="71" t="inlineStr">
        <is>
          <t>Total Medical Monthly</t>
        </is>
      </c>
      <c r="B55" s="405" t="n"/>
      <c r="C55" s="29" t="inlineStr">
        <is>
          <t>Total Medical Employees</t>
        </is>
      </c>
      <c r="D55" s="30">
        <f>+D29+D35+D41+D53</f>
        <v/>
      </c>
      <c r="E55" s="406">
        <f>+E29+E35+E41+E53</f>
        <v/>
      </c>
      <c r="F55" s="406">
        <f>+F29+F35+F41+F53</f>
        <v/>
      </c>
      <c r="G55" s="406">
        <f>+G29+G35+G41+G53</f>
        <v/>
      </c>
      <c r="H55" s="407" t="n"/>
      <c r="I55" s="407" t="n"/>
      <c r="K55" s="30">
        <f>+K29+K47+K53</f>
        <v/>
      </c>
      <c r="L55" s="30">
        <f>+L29+L47+L53</f>
        <v/>
      </c>
      <c r="M55" s="30">
        <f>+M29+M47+M53</f>
        <v/>
      </c>
      <c r="N55" s="30">
        <f>+N29+N47+N53</f>
        <v/>
      </c>
      <c r="O55" s="30">
        <f>+O29+O47+O53</f>
        <v/>
      </c>
      <c r="P55" s="30">
        <f>+P29+P47+P53</f>
        <v/>
      </c>
      <c r="Q55" s="30">
        <f>+Q29+Q47+Q53</f>
        <v/>
      </c>
      <c r="R55" s="30">
        <f>+R29+R47+R53</f>
        <v/>
      </c>
      <c r="S55" s="30">
        <f>+S29+S47+S53</f>
        <v/>
      </c>
      <c r="T55" s="30">
        <f>+T29+T47+T53</f>
        <v/>
      </c>
      <c r="U55" s="30">
        <f>+U29+U47+U53</f>
        <v/>
      </c>
      <c r="V55" s="30">
        <f>+V29+V47+V53</f>
        <v/>
      </c>
      <c r="W55" s="30">
        <f>+W29+W47+W53</f>
        <v/>
      </c>
      <c r="X55" s="30">
        <f>+X29+X47+X53</f>
        <v/>
      </c>
      <c r="Y55" s="30">
        <f>+Y29+Y47+Y53</f>
        <v/>
      </c>
      <c r="Z55" s="30">
        <f>+Z29+Z47+Z53</f>
        <v/>
      </c>
      <c r="AA55" s="30">
        <f>+AA29+AA47+AA53</f>
        <v/>
      </c>
      <c r="AB55" s="30">
        <f>+AB29+AB47+AB53</f>
        <v/>
      </c>
      <c r="AC55" s="30">
        <f>+AC29+AC47+AC53</f>
        <v/>
      </c>
      <c r="AD55" s="30">
        <f>+AD29+AD47+AD53</f>
        <v/>
      </c>
      <c r="AE55" s="30">
        <f>+AE29+AE47+AE53</f>
        <v/>
      </c>
      <c r="AF55" s="30">
        <f>+AF29+AF47+AF53</f>
        <v/>
      </c>
      <c r="AG55" s="30">
        <f>+AG29+AG47+AG53</f>
        <v/>
      </c>
      <c r="AH55" s="30">
        <f>+AH29+AH47+AH53</f>
        <v/>
      </c>
      <c r="AI55" s="30">
        <f>+AI29+AI47+AI53</f>
        <v/>
      </c>
      <c r="AJ55" s="30">
        <f>+AJ29+AJ47+AJ53</f>
        <v/>
      </c>
      <c r="AK55" s="30">
        <f>+AK29+AK47+AK53</f>
        <v/>
      </c>
      <c r="AL55" s="30">
        <f>+AL29+AL47+AL53</f>
        <v/>
      </c>
      <c r="AM55" s="30">
        <f>+AM29+AM47+AM53</f>
        <v/>
      </c>
      <c r="AN55" s="30">
        <f>+AN29+AN35+AN41+AN53</f>
        <v/>
      </c>
      <c r="AO55" s="30">
        <f>+AO29+AO35+AO41+AO53</f>
        <v/>
      </c>
      <c r="AP55" s="30">
        <f>+AP29+AP35+AP41+AP53</f>
        <v/>
      </c>
      <c r="AQ55" s="30">
        <f>+AQ29+AQ35+AQ41+AQ53</f>
        <v/>
      </c>
      <c r="AR55" s="30">
        <f>+AR29+AR35+AR41+AR53</f>
        <v/>
      </c>
      <c r="AS55" s="30">
        <f>+AS29+AS35+AS41+AS53</f>
        <v/>
      </c>
      <c r="AT55" s="30">
        <f>+AT29+AT35+AT41+AT53</f>
        <v/>
      </c>
      <c r="AU55" s="30">
        <f>+AU29+AU35+AU41+AU53</f>
        <v/>
      </c>
      <c r="AV55" s="30">
        <f>+AV29+AV35+AV41+AV53</f>
        <v/>
      </c>
      <c r="AW55" s="30">
        <f>+AW29+AW35+AW41+AW53</f>
        <v/>
      </c>
      <c r="AX55" s="30">
        <f>+AX29+AX35+AX41+AX53</f>
        <v/>
      </c>
      <c r="AY55" s="30">
        <f>+AY29+AY35+AY41+AY53</f>
        <v/>
      </c>
      <c r="AZ55" s="30">
        <f>+AZ29+AZ35+AZ41+AZ53</f>
        <v/>
      </c>
      <c r="BA55" s="30">
        <f>+BA29+BA35+BA41+BA53</f>
        <v/>
      </c>
      <c r="BB55" s="30">
        <f>+BB29+BB35+BB41+BB53</f>
        <v/>
      </c>
      <c r="BC55" s="30">
        <f>+BC29+BC35+BC41+BC53</f>
        <v/>
      </c>
      <c r="BD55" s="30">
        <f>+BD29+BD35+BD41+BD53</f>
        <v/>
      </c>
      <c r="BE55" s="30">
        <f>+BE29+BE35+BE41+BE53</f>
        <v/>
      </c>
      <c r="BF55" s="30">
        <f>+BF29+BF35+BF41+BF53</f>
        <v/>
      </c>
      <c r="BG55" s="30">
        <f>+BG29+BG35+BG41+BG53</f>
        <v/>
      </c>
      <c r="BH55" s="30">
        <f>+BH29+BH35+BH41+BH53</f>
        <v/>
      </c>
      <c r="BI55" s="30">
        <f>+BI29+BI35+BI41+BI53</f>
        <v/>
      </c>
      <c r="BJ55" s="30">
        <f>+BJ29+BJ35+BJ41+BJ53</f>
        <v/>
      </c>
      <c r="BK55" s="30">
        <f>+BK29+BK35+BK41+BK53</f>
        <v/>
      </c>
      <c r="BL55" s="30">
        <f>+BL29+BL35+BL41+BL53</f>
        <v/>
      </c>
      <c r="BM55" s="30">
        <f>+BM29+BM35+BM41+BM53</f>
        <v/>
      </c>
      <c r="BN55" s="30">
        <f>+BN29+BN35+BN41+BN53</f>
        <v/>
      </c>
      <c r="BO55" s="30">
        <f>+BO29+BO35+BO41+BO53</f>
        <v/>
      </c>
      <c r="BP55" s="30">
        <f>+BP29+BP35+BP41+BP53</f>
        <v/>
      </c>
      <c r="BQ55" s="30">
        <f>+BQ29+BQ35+BQ41+BQ53</f>
        <v/>
      </c>
      <c r="BR55" s="30">
        <f>+BR29+BR35+BR41+BR53</f>
        <v/>
      </c>
      <c r="BS55" s="30">
        <f>+BS29+BS35+BS41+BS53</f>
        <v/>
      </c>
      <c r="BT55" s="30">
        <f>+BT29+BT35+BT41+BT53</f>
        <v/>
      </c>
      <c r="BU55" s="30">
        <f>+BU29+BU35+BU41+BU53</f>
        <v/>
      </c>
      <c r="BV55" s="30">
        <f>+BV29+BV35+BV41+BV53</f>
        <v/>
      </c>
      <c r="BW55" s="30">
        <f>+BW29+BW35+BW41+BW53</f>
        <v/>
      </c>
      <c r="BX55" s="30">
        <f>+BX29+BX35+BX41+BX53</f>
        <v/>
      </c>
      <c r="BY55" s="30">
        <f>+BY29+BY35+BY41+BY53</f>
        <v/>
      </c>
      <c r="BZ55" s="30">
        <f>+BZ29+BZ35+BZ41+BZ53</f>
        <v/>
      </c>
      <c r="CA55" s="30">
        <f>+CA29+CA35+CA41+CA53</f>
        <v/>
      </c>
      <c r="CB55" s="30">
        <f>+CB29+CB35+CB41+CB53</f>
        <v/>
      </c>
      <c r="CC55" s="30">
        <f>+CC29+CC35+CC41+CC53</f>
        <v/>
      </c>
      <c r="CD55" s="30">
        <f>+CD29+CD35+CD41+CD53</f>
        <v/>
      </c>
      <c r="CE55" s="30">
        <f>+CE29+CE35+CE41+CE53</f>
        <v/>
      </c>
      <c r="CF55" s="30">
        <f>+CF29+CF35+CF41+CF53</f>
        <v/>
      </c>
      <c r="CG55" s="30">
        <f>+CG29+CG35+CG41+CG53</f>
        <v/>
      </c>
      <c r="CH55" s="30">
        <f>+CH29+CH35+CH41+CH53</f>
        <v/>
      </c>
      <c r="CI55" s="30">
        <f>+CI29+CI35+CI41+CI53</f>
        <v/>
      </c>
      <c r="CJ55" s="30">
        <f>+CJ29+CJ35+CJ41+CJ53</f>
        <v/>
      </c>
      <c r="CK55" s="30">
        <f>+CK29+CK35+CK41+CK53</f>
        <v/>
      </c>
      <c r="CL55" s="30">
        <f>+CL29+CL35+CL41+CL53</f>
        <v/>
      </c>
      <c r="CM55" s="30">
        <f>+CM29+CM35+CM41+CM53</f>
        <v/>
      </c>
      <c r="CN55" s="30">
        <f>+CN29+CN35+CN41+CN53</f>
        <v/>
      </c>
      <c r="CO55" s="30">
        <f>+CO29+CO35+CO41+CO53</f>
        <v/>
      </c>
      <c r="CP55" s="30">
        <f>+CP29+CP35+CP41+CP53</f>
        <v/>
      </c>
      <c r="CQ55" s="30">
        <f>+CQ29+CQ35+CQ41+CQ53</f>
        <v/>
      </c>
      <c r="CR55" s="30" t="n">
        <v>729</v>
      </c>
      <c r="CS55" s="30">
        <f>+CS29+CS35+CS41+CS53</f>
        <v/>
      </c>
      <c r="CT55" s="30">
        <f>+CT29+CT35+CT41+CT53</f>
        <v/>
      </c>
      <c r="CU55" s="30">
        <f>+CU29+CU35+CU41+CU53</f>
        <v/>
      </c>
      <c r="CV55" s="30">
        <f>+CV29+CV35+CV41+CV53</f>
        <v/>
      </c>
      <c r="CW55" s="30">
        <f>+CW29+CW35+CW41+CW53</f>
        <v/>
      </c>
    </row>
    <row r="56" ht="12.75" customFormat="1" customHeight="1" s="183">
      <c r="A56" s="71" t="inlineStr">
        <is>
          <t>Total Medical Annual</t>
        </is>
      </c>
      <c r="B56" s="29" t="n"/>
      <c r="C56" s="89" t="n"/>
      <c r="D56" s="30" t="n"/>
      <c r="E56" s="406">
        <f>E55*12</f>
        <v/>
      </c>
      <c r="F56" s="406">
        <f>F55*12</f>
        <v/>
      </c>
      <c r="G56" s="406">
        <f>G55*12</f>
        <v/>
      </c>
      <c r="H56" s="407" t="n"/>
      <c r="I56" s="407" t="n"/>
      <c r="K56" s="30" t="n"/>
      <c r="L56" s="30" t="n"/>
      <c r="M56" s="30" t="n"/>
      <c r="N56" s="30" t="n"/>
      <c r="O56" s="30" t="n"/>
      <c r="P56" s="30" t="n"/>
      <c r="Q56" s="30" t="n"/>
      <c r="R56" s="30" t="n"/>
      <c r="S56" s="30" t="n"/>
      <c r="T56" s="30" t="n"/>
      <c r="U56" s="30" t="n"/>
      <c r="V56" s="30" t="n"/>
      <c r="W56" s="30" t="n"/>
      <c r="X56" s="30" t="n"/>
      <c r="Y56" s="30" t="n"/>
      <c r="Z56" s="30" t="n"/>
      <c r="AA56" s="30" t="n"/>
      <c r="AB56" s="30" t="n"/>
      <c r="AC56" s="30" t="n"/>
      <c r="AD56" s="30" t="n"/>
      <c r="AE56" s="30" t="n"/>
      <c r="AF56" s="30" t="n"/>
      <c r="AG56" s="30" t="n"/>
      <c r="AH56" s="30" t="n"/>
      <c r="AI56" s="30" t="n"/>
      <c r="AJ56" s="30" t="n"/>
      <c r="AK56" s="30" t="n"/>
      <c r="AL56" s="30" t="n"/>
      <c r="AM56" s="30" t="n"/>
      <c r="AN56" s="30" t="n"/>
      <c r="AO56" s="30" t="n"/>
      <c r="AP56" s="30" t="n"/>
      <c r="AQ56" s="30" t="n"/>
      <c r="AR56" s="30" t="n"/>
      <c r="AS56" s="30" t="n"/>
      <c r="AT56" s="30" t="n"/>
      <c r="AU56" s="30" t="n"/>
      <c r="AV56" s="30" t="n"/>
      <c r="AW56" s="30" t="n"/>
      <c r="AX56" s="30" t="n"/>
      <c r="AY56" s="30" t="n"/>
      <c r="AZ56" s="30" t="n"/>
      <c r="BA56" s="30" t="n"/>
      <c r="BB56" s="30" t="n"/>
      <c r="BC56" s="30" t="n"/>
      <c r="BD56" s="30" t="n"/>
      <c r="BE56" s="30" t="n"/>
      <c r="BF56" s="30" t="n"/>
      <c r="BG56" s="30" t="n"/>
      <c r="BH56" s="30" t="n"/>
      <c r="BI56" s="30" t="n"/>
      <c r="BJ56" s="30" t="n"/>
      <c r="BK56" s="30" t="n"/>
      <c r="BL56" s="30" t="n"/>
      <c r="BM56" s="30" t="n"/>
      <c r="BN56" s="30" t="n"/>
      <c r="BO56" s="30" t="n"/>
      <c r="BP56" s="30" t="n"/>
      <c r="BQ56" s="30" t="n"/>
      <c r="BR56" s="30" t="n"/>
      <c r="BS56" s="30" t="n"/>
      <c r="BT56" s="30" t="n"/>
      <c r="BU56" s="30" t="n"/>
      <c r="BV56" s="30" t="n"/>
      <c r="BW56" s="30" t="n"/>
      <c r="BX56" s="30" t="n"/>
      <c r="BY56" s="30" t="n"/>
      <c r="BZ56" s="30" t="n"/>
      <c r="CA56" s="30" t="n"/>
      <c r="CB56" s="30" t="n"/>
      <c r="CC56" s="30" t="n"/>
      <c r="CD56" s="30" t="n"/>
      <c r="CE56" s="30" t="n"/>
      <c r="CF56" s="30" t="n"/>
      <c r="CG56" s="30" t="n"/>
      <c r="CH56" s="30" t="n"/>
      <c r="CI56" s="30" t="n"/>
      <c r="CJ56" s="30" t="n"/>
      <c r="CK56" s="30" t="n"/>
      <c r="CL56" s="30" t="n"/>
      <c r="CM56" s="30" t="n"/>
      <c r="CN56" s="30" t="n"/>
      <c r="CO56" s="30" t="n"/>
      <c r="CP56" s="30" t="n"/>
      <c r="CQ56" s="30" t="n"/>
      <c r="CR56" s="30" t="n"/>
      <c r="CS56" s="30" t="n"/>
      <c r="CT56" s="30" t="n"/>
      <c r="CU56" s="30" t="n"/>
      <c r="CV56" s="30" t="n"/>
      <c r="CW56" s="30" t="n"/>
    </row>
    <row r="57" ht="12.75" customFormat="1" customHeight="1" s="315">
      <c r="A57" s="20" t="n"/>
      <c r="B57" s="398" t="n"/>
      <c r="C57" s="12" t="n"/>
      <c r="D57" s="16" t="n"/>
      <c r="E57" s="403" t="n"/>
      <c r="F57" s="403" t="n"/>
      <c r="G57" s="403" t="n"/>
      <c r="H57" s="404" t="n"/>
      <c r="I57" s="404" t="n"/>
      <c r="K57" s="16" t="n"/>
      <c r="L57" s="16" t="n"/>
      <c r="M57" s="16" t="n"/>
      <c r="N57" s="16" t="n"/>
      <c r="O57" s="16" t="n"/>
      <c r="P57" s="16" t="n"/>
      <c r="Q57" s="16" t="n"/>
      <c r="R57" s="16" t="n"/>
      <c r="S57" s="16" t="n"/>
      <c r="T57" s="16" t="n"/>
      <c r="U57" s="16" t="n"/>
      <c r="V57" s="16" t="n"/>
      <c r="W57" s="16" t="n"/>
      <c r="X57" s="16" t="n"/>
      <c r="Y57" s="16" t="n"/>
      <c r="Z57" s="16" t="n"/>
      <c r="AA57" s="16" t="n"/>
      <c r="AB57" s="16" t="n"/>
      <c r="AC57" s="16" t="n"/>
      <c r="AD57" s="16" t="n"/>
      <c r="AE57" s="16" t="n"/>
      <c r="AF57" s="16" t="n"/>
      <c r="AG57" s="16" t="n"/>
      <c r="AH57" s="16" t="n"/>
      <c r="AI57" s="16" t="n"/>
      <c r="AJ57" s="16" t="n"/>
      <c r="AK57" s="16" t="n"/>
      <c r="AL57" s="16" t="n"/>
      <c r="AM57" s="16" t="n"/>
      <c r="AN57" s="16" t="n"/>
      <c r="AO57" s="16" t="n"/>
      <c r="AP57" s="16" t="n"/>
      <c r="AQ57" s="16" t="n"/>
      <c r="AR57" s="16" t="n"/>
      <c r="AS57" s="16" t="n"/>
      <c r="AT57" s="16" t="n"/>
      <c r="AU57" s="16" t="n"/>
      <c r="AV57" s="16" t="n"/>
      <c r="AW57" s="16" t="n"/>
      <c r="AX57" s="16" t="n"/>
      <c r="AY57" s="16" t="n"/>
      <c r="AZ57" s="16" t="n"/>
      <c r="BA57" s="16" t="n"/>
      <c r="BB57" s="16" t="n"/>
      <c r="BC57" s="16" t="n"/>
      <c r="BD57" s="16" t="n"/>
      <c r="BE57" s="16" t="n"/>
      <c r="BF57" s="16" t="n"/>
      <c r="BG57" s="16" t="n"/>
      <c r="BH57" s="16" t="n"/>
      <c r="BI57" s="16" t="n"/>
      <c r="BJ57" s="16" t="n"/>
      <c r="BK57" s="16" t="n"/>
      <c r="BL57" s="16" t="n"/>
      <c r="BM57" s="16" t="n"/>
      <c r="BN57" s="16" t="n"/>
      <c r="BO57" s="16" t="n"/>
      <c r="BP57" s="16" t="n"/>
      <c r="BQ57" s="16" t="n"/>
      <c r="BR57" s="16" t="n"/>
      <c r="BS57" s="16" t="n"/>
      <c r="BT57" s="16" t="n"/>
      <c r="BU57" s="16" t="n"/>
      <c r="BV57" s="16" t="n"/>
      <c r="BW57" s="16" t="n"/>
      <c r="BX57" s="16" t="n"/>
      <c r="BY57" s="16" t="n"/>
      <c r="BZ57" s="16" t="n"/>
      <c r="CA57" s="16" t="n"/>
      <c r="CB57" s="16" t="n"/>
      <c r="CC57" s="16" t="n"/>
      <c r="CD57" s="16" t="n"/>
      <c r="CE57" s="16" t="n"/>
      <c r="CF57" s="16" t="n"/>
      <c r="CG57" s="16" t="n"/>
      <c r="CH57" s="16" t="n"/>
      <c r="CI57" s="16" t="n"/>
      <c r="CJ57" s="16" t="n"/>
      <c r="CK57" s="16" t="n"/>
      <c r="CL57" s="16" t="n"/>
      <c r="CM57" s="16" t="n"/>
      <c r="CN57" s="16" t="n"/>
      <c r="CO57" s="16" t="n"/>
      <c r="CP57" s="16" t="n"/>
      <c r="CQ57" s="16" t="n"/>
      <c r="CR57" s="16" t="n"/>
      <c r="CS57" s="16" t="n"/>
      <c r="CT57" s="16" t="n"/>
      <c r="CU57" s="16" t="n"/>
      <c r="CV57" s="16" t="n"/>
      <c r="CW57" s="16" t="n"/>
    </row>
    <row r="58" ht="12.75" customFormat="1" customHeight="1" s="82">
      <c r="A58" s="76" t="inlineStr">
        <is>
          <t>Saint Mary's Medical Group - Client ID H3396</t>
        </is>
      </c>
      <c r="B58" s="390" t="n"/>
      <c r="C58" s="78" t="n"/>
      <c r="D58" s="111" t="n"/>
      <c r="E58" s="391" t="n"/>
      <c r="F58" s="391" t="n"/>
      <c r="G58" s="391" t="n"/>
      <c r="H58" s="455" t="n"/>
      <c r="I58" s="455" t="n"/>
      <c r="K58" s="111" t="n"/>
      <c r="L58" s="111" t="n"/>
      <c r="M58" s="111" t="n"/>
      <c r="N58" s="111" t="n"/>
      <c r="O58" s="111" t="n"/>
      <c r="P58" s="111" t="n"/>
      <c r="Q58" s="111" t="n"/>
      <c r="R58" s="111" t="n"/>
      <c r="S58" s="111" t="n"/>
      <c r="T58" s="111" t="n"/>
      <c r="U58" s="111" t="n"/>
      <c r="V58" s="111" t="n"/>
      <c r="W58" s="111" t="n"/>
      <c r="X58" s="111" t="n"/>
      <c r="Y58" s="111" t="n"/>
      <c r="Z58" s="111" t="n"/>
      <c r="AA58" s="111" t="n"/>
      <c r="AB58" s="111" t="n"/>
      <c r="AC58" s="111" t="n"/>
      <c r="AD58" s="111" t="n"/>
      <c r="AE58" s="111" t="n"/>
      <c r="AF58" s="111" t="n"/>
      <c r="AG58" s="111" t="n"/>
      <c r="AH58" s="111" t="n"/>
      <c r="AI58" s="111" t="n"/>
      <c r="AJ58" s="111" t="n"/>
      <c r="AK58" s="111" t="n"/>
      <c r="AL58" s="111" t="n"/>
      <c r="AM58" s="111" t="n"/>
      <c r="AN58" s="111" t="n"/>
      <c r="AO58" s="111" t="n"/>
      <c r="AP58" s="111" t="n"/>
      <c r="AQ58" s="111" t="n"/>
      <c r="AR58" s="111" t="n"/>
      <c r="AS58" s="111" t="n"/>
      <c r="AT58" s="111" t="n"/>
      <c r="AU58" s="111" t="n"/>
      <c r="AV58" s="111" t="n"/>
      <c r="AW58" s="111" t="n"/>
      <c r="AX58" s="111" t="n"/>
      <c r="AY58" s="111" t="n"/>
      <c r="AZ58" s="111" t="n"/>
      <c r="BA58" s="111" t="n"/>
      <c r="BB58" s="111" t="n"/>
      <c r="BC58" s="111" t="n"/>
      <c r="BD58" s="111" t="n"/>
      <c r="BE58" s="111" t="n"/>
      <c r="BF58" s="111" t="n"/>
      <c r="BG58" s="111" t="n"/>
      <c r="BH58" s="111" t="n"/>
      <c r="BI58" s="111" t="n"/>
      <c r="BJ58" s="111" t="n"/>
      <c r="BK58" s="111" t="n"/>
      <c r="BL58" s="111" t="n"/>
      <c r="BM58" s="111" t="n"/>
      <c r="BN58" s="111" t="n"/>
      <c r="BO58" s="111" t="n"/>
      <c r="BP58" s="111" t="n"/>
      <c r="BQ58" s="111" t="n"/>
      <c r="BR58" s="111" t="n"/>
      <c r="BS58" s="111" t="n"/>
      <c r="BT58" s="111" t="n"/>
      <c r="BU58" s="111" t="n"/>
      <c r="BV58" s="111" t="n"/>
      <c r="BW58" s="111" t="n"/>
      <c r="BX58" s="111" t="n"/>
      <c r="BY58" s="111" t="n"/>
      <c r="BZ58" s="111" t="n"/>
      <c r="CA58" s="111" t="n"/>
      <c r="CB58" s="111" t="n"/>
      <c r="CC58" s="111" t="n"/>
      <c r="CD58" s="111" t="n"/>
      <c r="CE58" s="111" t="n"/>
      <c r="CF58" s="111" t="n"/>
      <c r="CG58" s="111" t="n"/>
      <c r="CH58" s="111" t="n"/>
      <c r="CI58" s="111" t="n"/>
      <c r="CJ58" s="111" t="n"/>
      <c r="CK58" s="111" t="n"/>
      <c r="CL58" s="111" t="n"/>
      <c r="CM58" s="111" t="n"/>
      <c r="CN58" s="111" t="n"/>
      <c r="CO58" s="111" t="n"/>
      <c r="CP58" s="111" t="n"/>
      <c r="CQ58" s="111" t="n"/>
      <c r="CR58" s="111" t="n"/>
      <c r="CS58" s="111" t="n"/>
      <c r="CT58" s="111" t="n"/>
      <c r="CU58" s="111" t="n"/>
      <c r="CV58" s="111" t="n"/>
      <c r="CW58" s="111" t="n"/>
    </row>
    <row r="59" ht="12.75" customFormat="1" customHeight="1" s="315">
      <c r="A59" s="64">
        <f>A25</f>
        <v/>
      </c>
      <c r="B59" s="394">
        <f>B3</f>
        <v/>
      </c>
      <c r="C59" s="246" t="inlineStr">
        <is>
          <t>EE</t>
        </is>
      </c>
      <c r="D59" s="244" t="n">
        <v>49</v>
      </c>
      <c r="E59" s="396">
        <f>E3</f>
        <v/>
      </c>
      <c r="F59" s="396">
        <f>F3</f>
        <v/>
      </c>
      <c r="G59" s="396">
        <f>G3</f>
        <v/>
      </c>
      <c r="H59" s="397">
        <f>+"Total:"&amp;TEXT(E59/I59-1,"0.00%")&amp;"/ EE:"&amp;TEXT(G59/J59-1,"0.00%")</f>
        <v/>
      </c>
      <c r="I59" s="397">
        <f>+'[2]Saint Mary''s Reno'!E59</f>
        <v/>
      </c>
      <c r="J59" s="492">
        <f>+'[2]Saint Mary''s Reno'!G59</f>
        <v/>
      </c>
      <c r="K59" s="244" t="n">
        <v>106</v>
      </c>
      <c r="L59" s="244" t="n">
        <v>105</v>
      </c>
      <c r="M59" s="244" t="n">
        <v>105</v>
      </c>
      <c r="N59" s="244" t="n">
        <v>106</v>
      </c>
      <c r="O59" s="244" t="n">
        <v>105</v>
      </c>
      <c r="P59" s="244" t="n">
        <v>103</v>
      </c>
      <c r="Q59" s="244" t="n">
        <v>104</v>
      </c>
      <c r="R59" s="244" t="n">
        <v>105</v>
      </c>
      <c r="S59" s="244" t="n">
        <v>107</v>
      </c>
      <c r="T59" s="244" t="n">
        <v>107</v>
      </c>
      <c r="U59" s="244" t="n">
        <v>107</v>
      </c>
      <c r="V59" s="244" t="n">
        <v>113</v>
      </c>
      <c r="W59" s="244" t="n">
        <v>118</v>
      </c>
      <c r="X59" s="244" t="n">
        <v>120</v>
      </c>
      <c r="Y59" s="244" t="n">
        <v>118</v>
      </c>
      <c r="Z59" s="244" t="n">
        <v>124</v>
      </c>
      <c r="AA59" s="244" t="n">
        <v>129</v>
      </c>
      <c r="AB59" s="244" t="n">
        <v>128</v>
      </c>
      <c r="AC59" s="244" t="n">
        <v>132</v>
      </c>
      <c r="AD59" s="244" t="n">
        <v>128</v>
      </c>
      <c r="AE59" s="244" t="n">
        <v>123</v>
      </c>
      <c r="AF59" s="244" t="n">
        <v>117</v>
      </c>
      <c r="AG59" s="244" t="n">
        <v>116</v>
      </c>
      <c r="AH59" s="244" t="n">
        <v>116</v>
      </c>
      <c r="AI59" s="244" t="n">
        <v>115</v>
      </c>
      <c r="AJ59" s="244" t="n">
        <v>113</v>
      </c>
      <c r="AK59" s="244" t="n">
        <v>114</v>
      </c>
      <c r="AL59" s="244" t="n">
        <v>118</v>
      </c>
      <c r="AM59" s="244" t="n">
        <v>118</v>
      </c>
      <c r="AN59" s="244" t="n">
        <v>120</v>
      </c>
      <c r="AO59" s="244" t="n">
        <v>120</v>
      </c>
      <c r="AP59" s="244" t="n">
        <v>118</v>
      </c>
      <c r="AQ59" s="244" t="n">
        <v>114</v>
      </c>
      <c r="AR59" s="244" t="n">
        <v>114</v>
      </c>
      <c r="AS59" s="244" t="n">
        <v>109</v>
      </c>
      <c r="AT59" s="244" t="n">
        <v>115</v>
      </c>
      <c r="AU59" s="244" t="n">
        <v>140</v>
      </c>
      <c r="AV59" s="244" t="n">
        <v>126</v>
      </c>
      <c r="AW59" s="244" t="n">
        <v>102</v>
      </c>
      <c r="AX59" s="244" t="n">
        <v>99</v>
      </c>
      <c r="AY59" s="244" t="n">
        <v>93</v>
      </c>
      <c r="AZ59" s="244" t="n">
        <v>91</v>
      </c>
      <c r="BA59" s="244" t="n">
        <v>92</v>
      </c>
      <c r="BB59" s="244" t="n">
        <v>89</v>
      </c>
      <c r="BC59" s="244" t="n">
        <v>92</v>
      </c>
      <c r="BD59" s="244" t="n">
        <v>86</v>
      </c>
      <c r="BE59" s="244" t="n">
        <v>85</v>
      </c>
      <c r="BF59" s="244" t="n">
        <v>84</v>
      </c>
      <c r="BG59" s="244" t="n">
        <v>87</v>
      </c>
      <c r="BH59" s="244" t="n">
        <v>88</v>
      </c>
      <c r="BI59" s="244" t="n">
        <v>86</v>
      </c>
      <c r="BJ59" s="244" t="n">
        <v>90</v>
      </c>
      <c r="BK59" s="244" t="n">
        <v>88</v>
      </c>
      <c r="BL59" s="244" t="n">
        <v>87</v>
      </c>
      <c r="BM59" s="244" t="n">
        <v>83</v>
      </c>
      <c r="BN59" s="244" t="n">
        <v>68</v>
      </c>
      <c r="BO59" s="244" t="n">
        <v>70</v>
      </c>
      <c r="BP59" s="244" t="n">
        <v>71</v>
      </c>
      <c r="BQ59" s="244" t="n">
        <v>66</v>
      </c>
      <c r="BR59" s="244" t="n">
        <v>68</v>
      </c>
      <c r="BS59" s="244" t="n">
        <v>66</v>
      </c>
      <c r="BT59" s="244" t="n">
        <v>65</v>
      </c>
      <c r="BU59" s="244" t="n">
        <v>62</v>
      </c>
      <c r="BV59" s="244" t="n">
        <v>63</v>
      </c>
      <c r="BW59" s="244" t="n">
        <v>63</v>
      </c>
      <c r="BX59" s="244" t="n">
        <v>59</v>
      </c>
      <c r="BY59" s="244" t="n">
        <v>57</v>
      </c>
      <c r="BZ59" s="244" t="n">
        <v>56</v>
      </c>
      <c r="CA59" s="244" t="n">
        <v>56</v>
      </c>
      <c r="CB59" s="244" t="n">
        <v>60</v>
      </c>
      <c r="CC59" s="244" t="n">
        <v>64</v>
      </c>
      <c r="CD59" s="244" t="n">
        <v>69</v>
      </c>
      <c r="CE59" s="244" t="n">
        <v>71</v>
      </c>
      <c r="CF59" s="244" t="n">
        <v>66</v>
      </c>
      <c r="CG59" s="244" t="n">
        <v>64</v>
      </c>
      <c r="CH59" s="244" t="n">
        <v>66</v>
      </c>
      <c r="CI59" s="244" t="n">
        <v>66</v>
      </c>
      <c r="CJ59" s="244" t="n">
        <v>67</v>
      </c>
      <c r="CK59" s="244" t="n">
        <v>63</v>
      </c>
      <c r="CL59" s="244" t="n">
        <v>62</v>
      </c>
      <c r="CM59" s="244" t="n">
        <v>64</v>
      </c>
      <c r="CN59" s="244" t="n">
        <v>66</v>
      </c>
      <c r="CO59" s="244" t="n">
        <v>64</v>
      </c>
      <c r="CP59" s="244" t="n">
        <v>65</v>
      </c>
      <c r="CQ59" s="244" t="n">
        <v>68</v>
      </c>
      <c r="CR59" s="244" t="n">
        <v>70</v>
      </c>
      <c r="CS59" s="244" t="n">
        <v>64</v>
      </c>
      <c r="CT59" s="244" t="n">
        <v>63</v>
      </c>
      <c r="CU59" s="244" t="n">
        <v>55</v>
      </c>
      <c r="CV59" s="244" t="n">
        <v>53</v>
      </c>
      <c r="CW59" s="244" t="n">
        <v>49</v>
      </c>
    </row>
    <row r="60" ht="12.75" customFormat="1" customHeight="1" s="315">
      <c r="A60" s="22" t="n"/>
      <c r="B60" s="398" t="n"/>
      <c r="C60" s="246" t="inlineStr">
        <is>
          <t>EE &amp; Spouse</t>
        </is>
      </c>
      <c r="D60" s="244" t="n">
        <v>11</v>
      </c>
      <c r="E60" s="396">
        <f>E4</f>
        <v/>
      </c>
      <c r="F60" s="396">
        <f>F4</f>
        <v/>
      </c>
      <c r="G60" s="396">
        <f>G4</f>
        <v/>
      </c>
      <c r="H60" s="397">
        <f>+"Total:"&amp;TEXT(E60/I60-1,"0.00%")&amp;"/ EE:"&amp;TEXT(G60/J60-1,"0.00%")</f>
        <v/>
      </c>
      <c r="I60" s="397">
        <f>+'[2]Saint Mary''s Reno'!E60</f>
        <v/>
      </c>
      <c r="J60" s="492">
        <f>+'[2]Saint Mary''s Reno'!G60</f>
        <v/>
      </c>
      <c r="K60" s="244" t="n">
        <v>26</v>
      </c>
      <c r="L60" s="244" t="n">
        <v>26</v>
      </c>
      <c r="M60" s="244" t="n">
        <v>27</v>
      </c>
      <c r="N60" s="244" t="n">
        <v>26</v>
      </c>
      <c r="O60" s="244" t="n">
        <v>25</v>
      </c>
      <c r="P60" s="244" t="n">
        <v>28</v>
      </c>
      <c r="Q60" s="244" t="n">
        <v>26</v>
      </c>
      <c r="R60" s="244" t="n">
        <v>26</v>
      </c>
      <c r="S60" s="244" t="n">
        <v>27</v>
      </c>
      <c r="T60" s="244" t="n">
        <v>29</v>
      </c>
      <c r="U60" s="244" t="n">
        <v>29</v>
      </c>
      <c r="V60" s="244" t="n">
        <v>31</v>
      </c>
      <c r="W60" s="244" t="n">
        <v>38</v>
      </c>
      <c r="X60" s="244" t="n">
        <v>39</v>
      </c>
      <c r="Y60" s="244" t="n">
        <v>40</v>
      </c>
      <c r="Z60" s="244" t="n">
        <v>39</v>
      </c>
      <c r="AA60" s="244" t="n">
        <v>41</v>
      </c>
      <c r="AB60" s="244" t="n">
        <v>41</v>
      </c>
      <c r="AC60" s="244" t="n">
        <v>40</v>
      </c>
      <c r="AD60" s="244" t="n">
        <v>41</v>
      </c>
      <c r="AE60" s="244" t="n">
        <v>39</v>
      </c>
      <c r="AF60" s="244" t="n">
        <v>40</v>
      </c>
      <c r="AG60" s="244" t="n">
        <v>39</v>
      </c>
      <c r="AH60" s="244" t="n">
        <v>39</v>
      </c>
      <c r="AI60" s="244" t="n">
        <v>49</v>
      </c>
      <c r="AJ60" s="244" t="n">
        <v>50</v>
      </c>
      <c r="AK60" s="244" t="n">
        <v>45</v>
      </c>
      <c r="AL60" s="244" t="n">
        <v>45</v>
      </c>
      <c r="AM60" s="244" t="n">
        <v>44</v>
      </c>
      <c r="AN60" s="244" t="n">
        <v>44</v>
      </c>
      <c r="AO60" s="244" t="n">
        <v>44</v>
      </c>
      <c r="AP60" s="244" t="n">
        <v>45</v>
      </c>
      <c r="AQ60" s="244" t="n">
        <v>41</v>
      </c>
      <c r="AR60" s="244" t="n">
        <v>40</v>
      </c>
      <c r="AS60" s="244" t="n">
        <v>39</v>
      </c>
      <c r="AT60" s="244" t="n">
        <v>39</v>
      </c>
      <c r="AU60" s="244" t="n">
        <v>33</v>
      </c>
      <c r="AV60" s="244" t="n">
        <v>34</v>
      </c>
      <c r="AW60" s="244" t="n">
        <v>30</v>
      </c>
      <c r="AX60" s="244" t="n">
        <v>29</v>
      </c>
      <c r="AY60" s="244" t="n">
        <v>26</v>
      </c>
      <c r="AZ60" s="244" t="n">
        <v>26</v>
      </c>
      <c r="BA60" s="244" t="n">
        <v>24</v>
      </c>
      <c r="BB60" s="244" t="n">
        <v>23</v>
      </c>
      <c r="BC60" s="244" t="n">
        <v>23</v>
      </c>
      <c r="BD60" s="244" t="n">
        <v>23</v>
      </c>
      <c r="BE60" s="244" t="n">
        <v>23</v>
      </c>
      <c r="BF60" s="244" t="n">
        <v>22</v>
      </c>
      <c r="BG60" s="244" t="n">
        <v>22</v>
      </c>
      <c r="BH60" s="244" t="n">
        <v>22</v>
      </c>
      <c r="BI60" s="244" t="n">
        <v>22</v>
      </c>
      <c r="BJ60" s="244" t="n">
        <v>22</v>
      </c>
      <c r="BK60" s="244" t="n">
        <v>20</v>
      </c>
      <c r="BL60" s="244" t="n">
        <v>20</v>
      </c>
      <c r="BM60" s="244" t="n">
        <v>19</v>
      </c>
      <c r="BN60" s="244" t="n">
        <v>16</v>
      </c>
      <c r="BO60" s="244" t="n">
        <v>16</v>
      </c>
      <c r="BP60" s="244" t="n">
        <v>16</v>
      </c>
      <c r="BQ60" s="244" t="n">
        <v>15</v>
      </c>
      <c r="BR60" s="244" t="n">
        <v>16</v>
      </c>
      <c r="BS60" s="244" t="n">
        <v>17</v>
      </c>
      <c r="BT60" s="244" t="n">
        <v>16</v>
      </c>
      <c r="BU60" s="244" t="n">
        <v>16</v>
      </c>
      <c r="BV60" s="244" t="n">
        <v>16</v>
      </c>
      <c r="BW60" s="244" t="n">
        <v>15</v>
      </c>
      <c r="BX60" s="244" t="n">
        <v>14</v>
      </c>
      <c r="BY60" s="244" t="n">
        <v>15</v>
      </c>
      <c r="BZ60" s="244" t="n">
        <v>14</v>
      </c>
      <c r="CA60" s="244" t="n">
        <v>14</v>
      </c>
      <c r="CB60" s="244" t="n">
        <v>15</v>
      </c>
      <c r="CC60" s="244" t="n">
        <v>15</v>
      </c>
      <c r="CD60" s="244" t="n">
        <v>15</v>
      </c>
      <c r="CE60" s="244" t="n">
        <v>14</v>
      </c>
      <c r="CF60" s="244" t="n">
        <v>15</v>
      </c>
      <c r="CG60" s="244" t="n">
        <v>15</v>
      </c>
      <c r="CH60" s="244" t="n">
        <v>15</v>
      </c>
      <c r="CI60" s="244" t="n">
        <v>14</v>
      </c>
      <c r="CJ60" s="244" t="n">
        <v>14</v>
      </c>
      <c r="CK60" s="244" t="n">
        <v>14</v>
      </c>
      <c r="CL60" s="244" t="n">
        <v>14</v>
      </c>
      <c r="CM60" s="244" t="n">
        <v>11</v>
      </c>
      <c r="CN60" s="244" t="n">
        <v>12</v>
      </c>
      <c r="CO60" s="244" t="n">
        <v>12</v>
      </c>
      <c r="CP60" s="244" t="n">
        <v>12</v>
      </c>
      <c r="CQ60" s="244" t="n">
        <v>10</v>
      </c>
      <c r="CR60" s="244" t="n">
        <v>10</v>
      </c>
      <c r="CS60" s="244" t="n">
        <v>10</v>
      </c>
      <c r="CT60" s="244" t="n">
        <v>10</v>
      </c>
      <c r="CU60" s="244" t="n">
        <v>10</v>
      </c>
      <c r="CV60" s="244" t="n">
        <v>10</v>
      </c>
      <c r="CW60" s="244" t="n">
        <v>11</v>
      </c>
    </row>
    <row r="61" ht="12.75" customFormat="1" customHeight="1" s="315">
      <c r="A61" s="22" t="n"/>
      <c r="B61" s="398" t="n"/>
      <c r="C61" s="246" t="inlineStr">
        <is>
          <t>EE &amp; Child(ren)</t>
        </is>
      </c>
      <c r="D61" s="244" t="n">
        <v>17</v>
      </c>
      <c r="E61" s="396">
        <f>E5</f>
        <v/>
      </c>
      <c r="F61" s="396">
        <f>F5</f>
        <v/>
      </c>
      <c r="G61" s="396">
        <f>G5</f>
        <v/>
      </c>
      <c r="H61" s="397">
        <f>+"Total:"&amp;TEXT(E61/I61-1,"0.00%")&amp;"/ EE:"&amp;TEXT(G61/J61-1,"0.00%")</f>
        <v/>
      </c>
      <c r="I61" s="397">
        <f>+'[2]Saint Mary''s Reno'!E61</f>
        <v/>
      </c>
      <c r="J61" s="492">
        <f>+'[2]Saint Mary''s Reno'!G61</f>
        <v/>
      </c>
      <c r="K61" s="244" t="n">
        <v>61</v>
      </c>
      <c r="L61" s="244" t="n">
        <v>61</v>
      </c>
      <c r="M61" s="244" t="n">
        <v>65</v>
      </c>
      <c r="N61" s="244" t="n">
        <v>64</v>
      </c>
      <c r="O61" s="244" t="n">
        <v>63</v>
      </c>
      <c r="P61" s="244" t="n">
        <v>64</v>
      </c>
      <c r="Q61" s="244" t="n">
        <v>64</v>
      </c>
      <c r="R61" s="244" t="n">
        <v>64</v>
      </c>
      <c r="S61" s="244" t="n">
        <v>63</v>
      </c>
      <c r="T61" s="244" t="n">
        <v>64</v>
      </c>
      <c r="U61" s="244" t="n">
        <v>64</v>
      </c>
      <c r="V61" s="244" t="n">
        <v>65</v>
      </c>
      <c r="W61" s="244" t="n">
        <v>71</v>
      </c>
      <c r="X61" s="244" t="n">
        <v>74</v>
      </c>
      <c r="Y61" s="244" t="n">
        <v>72</v>
      </c>
      <c r="Z61" s="244" t="n">
        <v>69</v>
      </c>
      <c r="AA61" s="244" t="n">
        <v>71</v>
      </c>
      <c r="AB61" s="244" t="n">
        <v>69</v>
      </c>
      <c r="AC61" s="244" t="n">
        <v>69</v>
      </c>
      <c r="AD61" s="244" t="n">
        <v>66</v>
      </c>
      <c r="AE61" s="244" t="n">
        <v>65</v>
      </c>
      <c r="AF61" s="244" t="n">
        <v>64</v>
      </c>
      <c r="AG61" s="244" t="n">
        <v>63</v>
      </c>
      <c r="AH61" s="244" t="n">
        <v>62</v>
      </c>
      <c r="AI61" s="244" t="n">
        <v>69</v>
      </c>
      <c r="AJ61" s="244" t="n">
        <v>70</v>
      </c>
      <c r="AK61" s="244" t="n">
        <v>70</v>
      </c>
      <c r="AL61" s="244" t="n">
        <v>71</v>
      </c>
      <c r="AM61" s="244" t="n">
        <v>71</v>
      </c>
      <c r="AN61" s="244" t="n">
        <v>70</v>
      </c>
      <c r="AO61" s="244" t="n">
        <v>71</v>
      </c>
      <c r="AP61" s="244" t="n">
        <v>70</v>
      </c>
      <c r="AQ61" s="244" t="n">
        <v>68</v>
      </c>
      <c r="AR61" s="244" t="n">
        <v>67</v>
      </c>
      <c r="AS61" s="244" t="n">
        <v>64</v>
      </c>
      <c r="AT61" s="244" t="n">
        <v>64</v>
      </c>
      <c r="AU61" s="244" t="n">
        <v>66</v>
      </c>
      <c r="AV61" s="244" t="n">
        <v>64</v>
      </c>
      <c r="AW61" s="244" t="n">
        <v>46</v>
      </c>
      <c r="AX61" s="244" t="n">
        <v>46</v>
      </c>
      <c r="AY61" s="244" t="n">
        <v>43</v>
      </c>
      <c r="AZ61" s="244" t="n">
        <v>42</v>
      </c>
      <c r="BA61" s="244" t="n">
        <v>43</v>
      </c>
      <c r="BB61" s="244" t="n">
        <v>44</v>
      </c>
      <c r="BC61" s="244" t="n">
        <v>45</v>
      </c>
      <c r="BD61" s="244" t="n">
        <v>45</v>
      </c>
      <c r="BE61" s="244" t="n">
        <v>41</v>
      </c>
      <c r="BF61" s="244" t="n">
        <v>41</v>
      </c>
      <c r="BG61" s="244" t="n">
        <v>43</v>
      </c>
      <c r="BH61" s="244" t="n">
        <v>45</v>
      </c>
      <c r="BI61" s="244" t="n">
        <v>41</v>
      </c>
      <c r="BJ61" s="244" t="n">
        <v>40</v>
      </c>
      <c r="BK61" s="244" t="n">
        <v>40</v>
      </c>
      <c r="BL61" s="244" t="n">
        <v>39</v>
      </c>
      <c r="BM61" s="244" t="n">
        <v>38</v>
      </c>
      <c r="BN61" s="244" t="n">
        <v>30</v>
      </c>
      <c r="BO61" s="244" t="n">
        <v>29</v>
      </c>
      <c r="BP61" s="244" t="n">
        <v>28</v>
      </c>
      <c r="BQ61" s="244" t="n">
        <v>29</v>
      </c>
      <c r="BR61" s="244" t="n">
        <v>27</v>
      </c>
      <c r="BS61" s="244" t="n">
        <v>27</v>
      </c>
      <c r="BT61" s="244" t="n">
        <v>27</v>
      </c>
      <c r="BU61" s="244" t="n">
        <v>23</v>
      </c>
      <c r="BV61" s="244" t="n">
        <v>27</v>
      </c>
      <c r="BW61" s="244" t="n">
        <v>20</v>
      </c>
      <c r="BX61" s="244" t="n">
        <v>15</v>
      </c>
      <c r="BY61" s="244" t="n">
        <v>14</v>
      </c>
      <c r="BZ61" s="244" t="n">
        <v>15</v>
      </c>
      <c r="CA61" s="244" t="n">
        <v>15</v>
      </c>
      <c r="CB61" s="244" t="n">
        <v>16</v>
      </c>
      <c r="CC61" s="244" t="n">
        <v>17</v>
      </c>
      <c r="CD61" s="244" t="n">
        <v>17</v>
      </c>
      <c r="CE61" s="244" t="n">
        <v>18</v>
      </c>
      <c r="CF61" s="244" t="n">
        <v>21</v>
      </c>
      <c r="CG61" s="244" t="n">
        <v>23</v>
      </c>
      <c r="CH61" s="244" t="n">
        <v>22</v>
      </c>
      <c r="CI61" s="244" t="n">
        <v>25</v>
      </c>
      <c r="CJ61" s="244" t="n">
        <v>25</v>
      </c>
      <c r="CK61" s="244" t="n">
        <v>27</v>
      </c>
      <c r="CL61" s="244" t="n">
        <v>27</v>
      </c>
      <c r="CM61" s="244" t="n">
        <v>25</v>
      </c>
      <c r="CN61" s="244" t="n">
        <v>26</v>
      </c>
      <c r="CO61" s="244" t="n">
        <v>25</v>
      </c>
      <c r="CP61" s="244" t="n">
        <v>20</v>
      </c>
      <c r="CQ61" s="244" t="n">
        <v>20</v>
      </c>
      <c r="CR61" s="244" t="n">
        <v>19</v>
      </c>
      <c r="CS61" s="244" t="n">
        <v>18</v>
      </c>
      <c r="CT61" s="244" t="n">
        <v>17</v>
      </c>
      <c r="CU61" s="244" t="n">
        <v>16</v>
      </c>
      <c r="CV61" s="244" t="n">
        <v>16</v>
      </c>
      <c r="CW61" s="244" t="n">
        <v>17</v>
      </c>
    </row>
    <row r="62" ht="12.75" customFormat="1" customHeight="1" s="315">
      <c r="A62" s="22" t="n"/>
      <c r="B62" s="398" t="n"/>
      <c r="C62" s="246" t="inlineStr">
        <is>
          <t>EE &amp; Family</t>
        </is>
      </c>
      <c r="D62" s="245" t="n">
        <v>15</v>
      </c>
      <c r="E62" s="400">
        <f>E6</f>
        <v/>
      </c>
      <c r="F62" s="400">
        <f>F6</f>
        <v/>
      </c>
      <c r="G62" s="400">
        <f>G6</f>
        <v/>
      </c>
      <c r="H62" s="408">
        <f>+"Total:"&amp;TEXT(E62/I62-1,"0.00%")&amp;"/ EE:"&amp;TEXT(G62/J62-1,"0.00%")</f>
        <v/>
      </c>
      <c r="I62" s="408">
        <f>+'[2]Saint Mary''s Reno'!E62</f>
        <v/>
      </c>
      <c r="J62" s="492">
        <f>+'[2]Saint Mary''s Reno'!G62</f>
        <v/>
      </c>
      <c r="K62" s="245" t="n">
        <v>82</v>
      </c>
      <c r="L62" s="245" t="n">
        <v>82</v>
      </c>
      <c r="M62" s="245" t="n">
        <v>80</v>
      </c>
      <c r="N62" s="245" t="n">
        <v>78</v>
      </c>
      <c r="O62" s="245" t="n">
        <v>81</v>
      </c>
      <c r="P62" s="245" t="n">
        <v>76</v>
      </c>
      <c r="Q62" s="245" t="n">
        <v>77</v>
      </c>
      <c r="R62" s="245" t="n">
        <v>74</v>
      </c>
      <c r="S62" s="245" t="n">
        <v>68</v>
      </c>
      <c r="T62" s="245" t="n">
        <v>67</v>
      </c>
      <c r="U62" s="245" t="n">
        <v>66</v>
      </c>
      <c r="V62" s="245" t="n">
        <v>65</v>
      </c>
      <c r="W62" s="245" t="n">
        <v>66</v>
      </c>
      <c r="X62" s="245" t="n">
        <v>65</v>
      </c>
      <c r="Y62" s="245" t="n">
        <v>65</v>
      </c>
      <c r="Z62" s="245" t="n">
        <v>66</v>
      </c>
      <c r="AA62" s="245" t="n">
        <v>66</v>
      </c>
      <c r="AB62" s="245" t="n">
        <v>67</v>
      </c>
      <c r="AC62" s="245" t="n">
        <v>66</v>
      </c>
      <c r="AD62" s="245" t="n">
        <v>66</v>
      </c>
      <c r="AE62" s="245" t="n">
        <v>65</v>
      </c>
      <c r="AF62" s="245" t="n">
        <v>65</v>
      </c>
      <c r="AG62" s="245" t="n">
        <v>64</v>
      </c>
      <c r="AH62" s="245" t="n">
        <v>66</v>
      </c>
      <c r="AI62" s="245" t="n">
        <v>76</v>
      </c>
      <c r="AJ62" s="245" t="n">
        <v>79</v>
      </c>
      <c r="AK62" s="245" t="n">
        <v>74</v>
      </c>
      <c r="AL62" s="245" t="n">
        <v>70</v>
      </c>
      <c r="AM62" s="245" t="n">
        <v>70</v>
      </c>
      <c r="AN62" s="245" t="n">
        <v>69</v>
      </c>
      <c r="AO62" s="245" t="n">
        <v>68</v>
      </c>
      <c r="AP62" s="245" t="n">
        <v>70</v>
      </c>
      <c r="AQ62" s="245" t="n">
        <v>71</v>
      </c>
      <c r="AR62" s="245" t="n">
        <v>71</v>
      </c>
      <c r="AS62" s="245" t="n">
        <v>68</v>
      </c>
      <c r="AT62" s="245" t="n">
        <v>68</v>
      </c>
      <c r="AU62" s="245" t="n">
        <v>54</v>
      </c>
      <c r="AV62" s="245" t="n">
        <v>56</v>
      </c>
      <c r="AW62" s="245" t="n">
        <v>37</v>
      </c>
      <c r="AX62" s="245" t="n">
        <v>35</v>
      </c>
      <c r="AY62" s="245" t="n">
        <v>33</v>
      </c>
      <c r="AZ62" s="245" t="n">
        <v>30</v>
      </c>
      <c r="BA62" s="245" t="n">
        <v>28</v>
      </c>
      <c r="BB62" s="245" t="n">
        <v>29</v>
      </c>
      <c r="BC62" s="245" t="n">
        <v>29</v>
      </c>
      <c r="BD62" s="245" t="n">
        <v>29</v>
      </c>
      <c r="BE62" s="245" t="n">
        <v>29</v>
      </c>
      <c r="BF62" s="245" t="n">
        <v>28</v>
      </c>
      <c r="BG62" s="245" t="n">
        <v>29</v>
      </c>
      <c r="BH62" s="245" t="n">
        <v>31</v>
      </c>
      <c r="BI62" s="245" t="n">
        <v>29</v>
      </c>
      <c r="BJ62" s="245" t="n">
        <v>30</v>
      </c>
      <c r="BK62" s="245" t="n">
        <v>30</v>
      </c>
      <c r="BL62" s="245" t="n">
        <v>30</v>
      </c>
      <c r="BM62" s="245" t="n">
        <v>30</v>
      </c>
      <c r="BN62" s="245" t="n">
        <v>26</v>
      </c>
      <c r="BO62" s="245" t="n">
        <v>24</v>
      </c>
      <c r="BP62" s="245" t="n">
        <v>25</v>
      </c>
      <c r="BQ62" s="245" t="n">
        <v>26</v>
      </c>
      <c r="BR62" s="245" t="n">
        <v>25</v>
      </c>
      <c r="BS62" s="245" t="n">
        <v>19</v>
      </c>
      <c r="BT62" s="245" t="n">
        <v>20</v>
      </c>
      <c r="BU62" s="245" t="n">
        <v>19</v>
      </c>
      <c r="BV62" s="245" t="n">
        <v>20</v>
      </c>
      <c r="BW62" s="245" t="n">
        <v>16</v>
      </c>
      <c r="BX62" s="245" t="n">
        <v>16</v>
      </c>
      <c r="BY62" s="245" t="n">
        <v>17</v>
      </c>
      <c r="BZ62" s="245" t="n">
        <v>18</v>
      </c>
      <c r="CA62" s="245" t="n">
        <v>16</v>
      </c>
      <c r="CB62" s="245" t="n">
        <v>17</v>
      </c>
      <c r="CC62" s="245" t="n">
        <v>17</v>
      </c>
      <c r="CD62" s="245" t="n">
        <v>16</v>
      </c>
      <c r="CE62" s="245" t="n">
        <v>14</v>
      </c>
      <c r="CF62" s="245" t="n">
        <v>14</v>
      </c>
      <c r="CG62" s="245" t="n">
        <v>14</v>
      </c>
      <c r="CH62" s="245" t="n">
        <v>14</v>
      </c>
      <c r="CI62" s="245" t="n">
        <v>16</v>
      </c>
      <c r="CJ62" s="245" t="n">
        <v>17</v>
      </c>
      <c r="CK62" s="245" t="n">
        <v>17</v>
      </c>
      <c r="CL62" s="245" t="n">
        <v>16</v>
      </c>
      <c r="CM62" s="245" t="n">
        <v>16</v>
      </c>
      <c r="CN62" s="245" t="n">
        <v>15</v>
      </c>
      <c r="CO62" s="245" t="n">
        <v>14</v>
      </c>
      <c r="CP62" s="245" t="n">
        <v>14</v>
      </c>
      <c r="CQ62" s="245" t="n">
        <v>15</v>
      </c>
      <c r="CR62" s="245" t="n">
        <v>16</v>
      </c>
      <c r="CS62" s="245" t="n">
        <v>14</v>
      </c>
      <c r="CT62" s="245" t="n">
        <v>14</v>
      </c>
      <c r="CU62" s="245" t="n">
        <v>13</v>
      </c>
      <c r="CV62" s="245" t="n">
        <v>14</v>
      </c>
      <c r="CW62" s="245" t="n">
        <v>15</v>
      </c>
    </row>
    <row r="63" ht="12.75" customFormat="1" customHeight="1" s="315">
      <c r="A63" s="20" t="n"/>
      <c r="B63" s="398" t="n"/>
      <c r="C63" s="69" t="inlineStr">
        <is>
          <t>Estimated Monthly Premium</t>
        </is>
      </c>
      <c r="D63" s="94">
        <f>SUM(D59:D62)</f>
        <v/>
      </c>
      <c r="E63" s="401">
        <f>SUMPRODUCT(E59:E62,$D59:$D62)</f>
        <v/>
      </c>
      <c r="F63" s="401">
        <f>SUMPRODUCT(F59:F62,$D59:$D62)</f>
        <v/>
      </c>
      <c r="G63" s="401">
        <f>SUMPRODUCT(G59:G62,$D59:$D62)</f>
        <v/>
      </c>
      <c r="H63" s="402" t="n"/>
      <c r="I63" s="402" t="n"/>
      <c r="K63" s="94">
        <f>SUM(K59:K62)</f>
        <v/>
      </c>
      <c r="L63" s="94">
        <f>SUM(L59:L62)</f>
        <v/>
      </c>
      <c r="M63" s="94">
        <f>SUM(M59:M62)</f>
        <v/>
      </c>
      <c r="N63" s="94">
        <f>SUM(N59:N62)</f>
        <v/>
      </c>
      <c r="O63" s="94">
        <f>SUM(O59:O62)</f>
        <v/>
      </c>
      <c r="P63" s="94">
        <f>SUM(P59:P62)</f>
        <v/>
      </c>
      <c r="Q63" s="94">
        <f>SUM(Q59:Q62)</f>
        <v/>
      </c>
      <c r="R63" s="94">
        <f>SUM(R59:R62)</f>
        <v/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 t="n">
        <v>115</v>
      </c>
      <c r="CS63" s="94">
        <f>SUM(CS59:CS62)</f>
        <v/>
      </c>
      <c r="CT63" s="94">
        <f>SUM(CT59:CT62)</f>
        <v/>
      </c>
      <c r="CU63" s="94">
        <f>SUM(CU59:CU62)</f>
        <v/>
      </c>
      <c r="CV63" s="94">
        <f>SUM(CV59:CV62)</f>
        <v/>
      </c>
      <c r="CW63" s="94">
        <f>SUM(CW59:CW62)</f>
        <v/>
      </c>
    </row>
    <row r="64" ht="12.75" customFormat="1" customHeight="1" s="315">
      <c r="A64" s="20" t="n"/>
      <c r="B64" s="398" t="n"/>
      <c r="C64" s="12" t="n"/>
      <c r="D64" s="16" t="n"/>
      <c r="E64" s="403" t="n"/>
      <c r="F64" s="403" t="n"/>
      <c r="G64" s="403" t="n"/>
      <c r="H64" s="404" t="n"/>
      <c r="I64" s="404" t="n"/>
      <c r="K64" s="16" t="n"/>
      <c r="L64" s="16" t="n"/>
      <c r="M64" s="16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</row>
    <row r="65" hidden="1" ht="12.75" customFormat="1" customHeight="1" s="315">
      <c r="A65" s="197" t="inlineStr">
        <is>
          <t>PRIME PPO LOW OPTION PLAN (Self-Insured)</t>
        </is>
      </c>
      <c r="B65" s="415">
        <f>B3</f>
        <v/>
      </c>
      <c r="C65" s="199" t="inlineStr">
        <is>
          <t>EE</t>
        </is>
      </c>
      <c r="D65" s="251" t="n">
        <v>0</v>
      </c>
      <c r="E65" s="413">
        <f>E9</f>
        <v/>
      </c>
      <c r="F65" s="413">
        <f>F9</f>
        <v/>
      </c>
      <c r="G65" s="413">
        <f>E65-F65</f>
        <v/>
      </c>
      <c r="H65" s="414" t="n"/>
      <c r="I65" s="414" t="n"/>
      <c r="K65" s="244" t="n">
        <v>1</v>
      </c>
      <c r="L65" s="244" t="n">
        <v>1</v>
      </c>
      <c r="M65" s="244" t="n">
        <v>1</v>
      </c>
      <c r="N65" s="244" t="n">
        <v>1</v>
      </c>
      <c r="O65" s="244" t="n">
        <v>1</v>
      </c>
      <c r="P65" s="244" t="n">
        <v>3</v>
      </c>
      <c r="Q65" s="244" t="n">
        <v>4</v>
      </c>
      <c r="R65" s="244" t="n">
        <v>4</v>
      </c>
      <c r="S65" s="244" t="n">
        <v>5</v>
      </c>
      <c r="T65" s="244" t="n">
        <v>5</v>
      </c>
      <c r="U65" s="244" t="n">
        <v>4</v>
      </c>
      <c r="V65" s="244" t="n">
        <v>4</v>
      </c>
      <c r="W65" s="244" t="n">
        <v>1</v>
      </c>
      <c r="X65" s="244" t="n">
        <v>1</v>
      </c>
      <c r="Y65" s="244" t="n">
        <v>1</v>
      </c>
      <c r="Z65" s="244" t="n">
        <v>2</v>
      </c>
      <c r="AA65" s="244" t="n">
        <v>2</v>
      </c>
      <c r="AB65" s="244" t="n">
        <v>2</v>
      </c>
      <c r="AC65" s="244" t="n">
        <v>2</v>
      </c>
      <c r="AD65" s="244" t="n">
        <v>2</v>
      </c>
      <c r="AE65" s="244" t="n">
        <v>2</v>
      </c>
      <c r="AF65" s="244" t="n">
        <v>2</v>
      </c>
      <c r="AG65" s="244" t="n">
        <v>2</v>
      </c>
      <c r="AH65" s="244" t="n">
        <v>2</v>
      </c>
      <c r="AI65" s="251" t="n">
        <v>0</v>
      </c>
      <c r="AJ65" s="251" t="n">
        <v>0</v>
      </c>
      <c r="AK65" s="251" t="n">
        <v>0</v>
      </c>
      <c r="AL65" s="251" t="n">
        <v>0</v>
      </c>
      <c r="AM65" s="251" t="n">
        <v>0</v>
      </c>
      <c r="AN65" s="251" t="n">
        <v>0</v>
      </c>
      <c r="AO65" s="251" t="n">
        <v>0</v>
      </c>
      <c r="AP65" s="251" t="n">
        <v>0</v>
      </c>
      <c r="AQ65" s="251" t="n">
        <v>0</v>
      </c>
      <c r="AR65" s="251" t="n">
        <v>0</v>
      </c>
      <c r="AS65" s="251" t="n">
        <v>0</v>
      </c>
      <c r="AT65" s="251" t="n">
        <v>0</v>
      </c>
      <c r="AU65" s="251" t="n">
        <v>0</v>
      </c>
      <c r="AV65" s="251" t="n">
        <v>0</v>
      </c>
      <c r="AW65" s="251" t="n">
        <v>0</v>
      </c>
      <c r="AX65" s="251" t="n">
        <v>0</v>
      </c>
      <c r="AY65" s="251" t="n">
        <v>0</v>
      </c>
      <c r="AZ65" s="251" t="n">
        <v>0</v>
      </c>
      <c r="BA65" s="251" t="n">
        <v>0</v>
      </c>
      <c r="BB65" s="251" t="n">
        <v>0</v>
      </c>
      <c r="BC65" s="251" t="n">
        <v>0</v>
      </c>
      <c r="BD65" s="251" t="n">
        <v>0</v>
      </c>
      <c r="BE65" s="251" t="n">
        <v>0</v>
      </c>
      <c r="BF65" s="251" t="n">
        <v>0</v>
      </c>
      <c r="BG65" s="251" t="n">
        <v>0</v>
      </c>
      <c r="BH65" s="251" t="n">
        <v>0</v>
      </c>
      <c r="BI65" s="251" t="n">
        <v>0</v>
      </c>
      <c r="BJ65" s="251" t="n">
        <v>0</v>
      </c>
      <c r="BK65" s="251" t="n">
        <v>0</v>
      </c>
      <c r="BL65" s="251" t="n">
        <v>0</v>
      </c>
      <c r="BM65" s="251" t="n">
        <v>0</v>
      </c>
      <c r="BN65" s="251" t="n">
        <v>0</v>
      </c>
      <c r="BO65" s="251" t="n">
        <v>0</v>
      </c>
      <c r="BP65" s="251" t="n">
        <v>0</v>
      </c>
      <c r="BQ65" s="251" t="n">
        <v>0</v>
      </c>
      <c r="BR65" s="251" t="n">
        <v>0</v>
      </c>
      <c r="BS65" s="251" t="n">
        <v>0</v>
      </c>
      <c r="BT65" s="251" t="n">
        <v>0</v>
      </c>
      <c r="BU65" s="251" t="n">
        <v>0</v>
      </c>
      <c r="BV65" s="251" t="n">
        <v>0</v>
      </c>
      <c r="BW65" s="251" t="n">
        <v>0</v>
      </c>
      <c r="BX65" s="251" t="n">
        <v>0</v>
      </c>
      <c r="BY65" s="251" t="n">
        <v>0</v>
      </c>
      <c r="BZ65" s="251" t="n">
        <v>0</v>
      </c>
      <c r="CA65" s="251" t="n">
        <v>0</v>
      </c>
      <c r="CB65" s="251" t="n">
        <v>0</v>
      </c>
      <c r="CC65" s="251" t="n">
        <v>0</v>
      </c>
      <c r="CD65" s="251" t="n">
        <v>0</v>
      </c>
      <c r="CE65" s="251" t="n">
        <v>0</v>
      </c>
      <c r="CF65" s="251" t="n">
        <v>0</v>
      </c>
      <c r="CG65" s="251" t="n">
        <v>0</v>
      </c>
      <c r="CH65" s="251" t="n">
        <v>0</v>
      </c>
      <c r="CI65" s="251" t="n">
        <v>0</v>
      </c>
      <c r="CJ65" s="251" t="n">
        <v>0</v>
      </c>
      <c r="CK65" s="251" t="n">
        <v>0</v>
      </c>
      <c r="CL65" s="251" t="n">
        <v>0</v>
      </c>
      <c r="CM65" s="251" t="n">
        <v>0</v>
      </c>
      <c r="CN65" s="251" t="n">
        <v>0</v>
      </c>
      <c r="CO65" s="251" t="n">
        <v>0</v>
      </c>
      <c r="CP65" s="251" t="n">
        <v>0</v>
      </c>
      <c r="CQ65" s="251" t="n">
        <v>0</v>
      </c>
      <c r="CR65" s="251" t="n">
        <v>0</v>
      </c>
      <c r="CS65" s="251" t="n">
        <v>0</v>
      </c>
      <c r="CT65" s="251" t="n">
        <v>0</v>
      </c>
      <c r="CU65" s="251" t="n">
        <v>0</v>
      </c>
      <c r="CV65" s="251" t="n">
        <v>0</v>
      </c>
      <c r="CW65" s="251" t="n">
        <v>0</v>
      </c>
    </row>
    <row r="66" hidden="1" ht="12.75" customFormat="1" customHeight="1" s="315">
      <c r="A66" s="203" t="n"/>
      <c r="B66" s="415" t="n"/>
      <c r="C66" s="199" t="inlineStr">
        <is>
          <t>EE &amp; Spouse</t>
        </is>
      </c>
      <c r="D66" s="251" t="n">
        <v>0</v>
      </c>
      <c r="E66" s="413">
        <f>E10</f>
        <v/>
      </c>
      <c r="F66" s="413">
        <f>F10</f>
        <v/>
      </c>
      <c r="G66" s="413">
        <f>E66-F66</f>
        <v/>
      </c>
      <c r="H66" s="414" t="n"/>
      <c r="I66" s="414" t="n"/>
      <c r="K66" s="244" t="n">
        <v>2</v>
      </c>
      <c r="L66" s="244" t="n">
        <v>2</v>
      </c>
      <c r="M66" s="244" t="n">
        <v>2</v>
      </c>
      <c r="N66" s="244" t="n">
        <v>2</v>
      </c>
      <c r="O66" s="244" t="n">
        <v>2</v>
      </c>
      <c r="P66" s="244" t="n">
        <v>2</v>
      </c>
      <c r="Q66" s="244" t="n">
        <v>2</v>
      </c>
      <c r="R66" s="244" t="n">
        <v>2</v>
      </c>
      <c r="S66" s="244" t="n">
        <v>2</v>
      </c>
      <c r="T66" s="244" t="n">
        <v>3</v>
      </c>
      <c r="U66" s="244" t="n">
        <v>4</v>
      </c>
      <c r="V66" s="244" t="n">
        <v>4</v>
      </c>
      <c r="W66" s="244" t="n">
        <v>0</v>
      </c>
      <c r="X66" s="244" t="n">
        <v>0</v>
      </c>
      <c r="Y66" s="244" t="n">
        <v>0</v>
      </c>
      <c r="Z66" s="244" t="n">
        <v>0</v>
      </c>
      <c r="AA66" s="244" t="n">
        <v>0</v>
      </c>
      <c r="AB66" s="244" t="n">
        <v>0</v>
      </c>
      <c r="AC66" s="244" t="n">
        <v>0</v>
      </c>
      <c r="AD66" s="244" t="n">
        <v>0</v>
      </c>
      <c r="AE66" s="244" t="n">
        <v>0</v>
      </c>
      <c r="AF66" s="244" t="n">
        <v>0</v>
      </c>
      <c r="AG66" s="244" t="n">
        <v>0</v>
      </c>
      <c r="AH66" s="244" t="n">
        <v>0</v>
      </c>
      <c r="AI66" s="251" t="n">
        <v>0</v>
      </c>
      <c r="AJ66" s="251" t="n">
        <v>0</v>
      </c>
      <c r="AK66" s="251" t="n">
        <v>0</v>
      </c>
      <c r="AL66" s="251" t="n">
        <v>0</v>
      </c>
      <c r="AM66" s="251" t="n">
        <v>0</v>
      </c>
      <c r="AN66" s="251" t="n">
        <v>0</v>
      </c>
      <c r="AO66" s="251" t="n">
        <v>0</v>
      </c>
      <c r="AP66" s="251" t="n">
        <v>0</v>
      </c>
      <c r="AQ66" s="251" t="n">
        <v>0</v>
      </c>
      <c r="AR66" s="251" t="n">
        <v>0</v>
      </c>
      <c r="AS66" s="251" t="n">
        <v>0</v>
      </c>
      <c r="AT66" s="251" t="n">
        <v>0</v>
      </c>
      <c r="AU66" s="251" t="n">
        <v>0</v>
      </c>
      <c r="AV66" s="251" t="n">
        <v>0</v>
      </c>
      <c r="AW66" s="251" t="n">
        <v>0</v>
      </c>
      <c r="AX66" s="251" t="n">
        <v>0</v>
      </c>
      <c r="AY66" s="251" t="n">
        <v>0</v>
      </c>
      <c r="AZ66" s="251" t="n">
        <v>0</v>
      </c>
      <c r="BA66" s="251" t="n">
        <v>0</v>
      </c>
      <c r="BB66" s="251" t="n">
        <v>0</v>
      </c>
      <c r="BC66" s="251" t="n">
        <v>0</v>
      </c>
      <c r="BD66" s="251" t="n">
        <v>0</v>
      </c>
      <c r="BE66" s="251" t="n">
        <v>0</v>
      </c>
      <c r="BF66" s="251" t="n">
        <v>0</v>
      </c>
      <c r="BG66" s="251" t="n">
        <v>0</v>
      </c>
      <c r="BH66" s="251" t="n">
        <v>0</v>
      </c>
      <c r="BI66" s="251" t="n">
        <v>0</v>
      </c>
      <c r="BJ66" s="251" t="n">
        <v>0</v>
      </c>
      <c r="BK66" s="251" t="n">
        <v>0</v>
      </c>
      <c r="BL66" s="251" t="n">
        <v>0</v>
      </c>
      <c r="BM66" s="251" t="n">
        <v>0</v>
      </c>
      <c r="BN66" s="251" t="n">
        <v>0</v>
      </c>
      <c r="BO66" s="251" t="n">
        <v>0</v>
      </c>
      <c r="BP66" s="251" t="n">
        <v>0</v>
      </c>
      <c r="BQ66" s="251" t="n">
        <v>0</v>
      </c>
      <c r="BR66" s="251" t="n">
        <v>0</v>
      </c>
      <c r="BS66" s="251" t="n">
        <v>0</v>
      </c>
      <c r="BT66" s="251" t="n">
        <v>0</v>
      </c>
      <c r="BU66" s="251" t="n">
        <v>0</v>
      </c>
      <c r="BV66" s="251" t="n">
        <v>0</v>
      </c>
      <c r="BW66" s="251" t="n">
        <v>0</v>
      </c>
      <c r="BX66" s="251" t="n">
        <v>0</v>
      </c>
      <c r="BY66" s="251" t="n">
        <v>0</v>
      </c>
      <c r="BZ66" s="251" t="n">
        <v>0</v>
      </c>
      <c r="CA66" s="251" t="n">
        <v>0</v>
      </c>
      <c r="CB66" s="251" t="n">
        <v>0</v>
      </c>
      <c r="CC66" s="251" t="n">
        <v>0</v>
      </c>
      <c r="CD66" s="251" t="n">
        <v>0</v>
      </c>
      <c r="CE66" s="251" t="n">
        <v>0</v>
      </c>
      <c r="CF66" s="251" t="n">
        <v>0</v>
      </c>
      <c r="CG66" s="251" t="n">
        <v>0</v>
      </c>
      <c r="CH66" s="251" t="n">
        <v>0</v>
      </c>
      <c r="CI66" s="251" t="n">
        <v>0</v>
      </c>
      <c r="CJ66" s="251" t="n">
        <v>0</v>
      </c>
      <c r="CK66" s="251" t="n">
        <v>0</v>
      </c>
      <c r="CL66" s="251" t="n">
        <v>0</v>
      </c>
      <c r="CM66" s="251" t="n">
        <v>0</v>
      </c>
      <c r="CN66" s="251" t="n">
        <v>0</v>
      </c>
      <c r="CO66" s="251" t="n">
        <v>0</v>
      </c>
      <c r="CP66" s="251" t="n">
        <v>0</v>
      </c>
      <c r="CQ66" s="251" t="n">
        <v>0</v>
      </c>
      <c r="CR66" s="251" t="n">
        <v>0</v>
      </c>
      <c r="CS66" s="251" t="n">
        <v>0</v>
      </c>
      <c r="CT66" s="251" t="n">
        <v>0</v>
      </c>
      <c r="CU66" s="251" t="n">
        <v>0</v>
      </c>
      <c r="CV66" s="251" t="n">
        <v>0</v>
      </c>
      <c r="CW66" s="251" t="n">
        <v>0</v>
      </c>
    </row>
    <row r="67" hidden="1" ht="12.75" customFormat="1" customHeight="1" s="315">
      <c r="A67" s="203" t="n"/>
      <c r="B67" s="415" t="n"/>
      <c r="C67" s="199" t="inlineStr">
        <is>
          <t>EE &amp; Child(ren)</t>
        </is>
      </c>
      <c r="D67" s="251" t="n">
        <v>0</v>
      </c>
      <c r="E67" s="413">
        <f>E11</f>
        <v/>
      </c>
      <c r="F67" s="413">
        <f>F11</f>
        <v/>
      </c>
      <c r="G67" s="413">
        <f>E67-F67</f>
        <v/>
      </c>
      <c r="H67" s="414" t="n"/>
      <c r="I67" s="414" t="n"/>
      <c r="K67" s="244" t="n">
        <v>2</v>
      </c>
      <c r="L67" s="244" t="n">
        <v>2</v>
      </c>
      <c r="M67" s="244" t="n">
        <v>2</v>
      </c>
      <c r="N67" s="244" t="n">
        <v>2</v>
      </c>
      <c r="O67" s="244" t="n">
        <v>2</v>
      </c>
      <c r="P67" s="244" t="n">
        <v>2</v>
      </c>
      <c r="Q67" s="244" t="n">
        <v>2</v>
      </c>
      <c r="R67" s="244" t="n">
        <v>3</v>
      </c>
      <c r="S67" s="244" t="n">
        <v>2</v>
      </c>
      <c r="T67" s="244" t="n">
        <v>3</v>
      </c>
      <c r="U67" s="244" t="n">
        <v>2</v>
      </c>
      <c r="V67" s="244" t="n">
        <v>2</v>
      </c>
      <c r="W67" s="244" t="n">
        <v>1</v>
      </c>
      <c r="X67" s="244" t="n">
        <v>1</v>
      </c>
      <c r="Y67" s="244" t="n">
        <v>1</v>
      </c>
      <c r="Z67" s="244" t="n">
        <v>1</v>
      </c>
      <c r="AA67" s="244" t="n">
        <v>2</v>
      </c>
      <c r="AB67" s="244" t="n">
        <v>2</v>
      </c>
      <c r="AC67" s="244" t="n">
        <v>2</v>
      </c>
      <c r="AD67" s="244" t="n">
        <v>2</v>
      </c>
      <c r="AE67" s="244" t="n">
        <v>2</v>
      </c>
      <c r="AF67" s="244" t="n">
        <v>2</v>
      </c>
      <c r="AG67" s="244" t="n">
        <v>2</v>
      </c>
      <c r="AH67" s="244" t="n">
        <v>2</v>
      </c>
      <c r="AI67" s="251" t="n">
        <v>0</v>
      </c>
      <c r="AJ67" s="251" t="n">
        <v>0</v>
      </c>
      <c r="AK67" s="251" t="n">
        <v>0</v>
      </c>
      <c r="AL67" s="251" t="n">
        <v>0</v>
      </c>
      <c r="AM67" s="251" t="n">
        <v>0</v>
      </c>
      <c r="AN67" s="251" t="n">
        <v>0</v>
      </c>
      <c r="AO67" s="251" t="n">
        <v>0</v>
      </c>
      <c r="AP67" s="251" t="n">
        <v>0</v>
      </c>
      <c r="AQ67" s="251" t="n">
        <v>0</v>
      </c>
      <c r="AR67" s="251" t="n">
        <v>0</v>
      </c>
      <c r="AS67" s="251" t="n">
        <v>0</v>
      </c>
      <c r="AT67" s="251" t="n">
        <v>0</v>
      </c>
      <c r="AU67" s="251" t="n">
        <v>0</v>
      </c>
      <c r="AV67" s="251" t="n">
        <v>0</v>
      </c>
      <c r="AW67" s="251" t="n">
        <v>0</v>
      </c>
      <c r="AX67" s="251" t="n">
        <v>0</v>
      </c>
      <c r="AY67" s="251" t="n">
        <v>0</v>
      </c>
      <c r="AZ67" s="251" t="n">
        <v>0</v>
      </c>
      <c r="BA67" s="251" t="n">
        <v>0</v>
      </c>
      <c r="BB67" s="251" t="n">
        <v>0</v>
      </c>
      <c r="BC67" s="251" t="n">
        <v>0</v>
      </c>
      <c r="BD67" s="251" t="n">
        <v>0</v>
      </c>
      <c r="BE67" s="251" t="n">
        <v>0</v>
      </c>
      <c r="BF67" s="251" t="n">
        <v>0</v>
      </c>
      <c r="BG67" s="251" t="n">
        <v>0</v>
      </c>
      <c r="BH67" s="251" t="n">
        <v>0</v>
      </c>
      <c r="BI67" s="251" t="n">
        <v>0</v>
      </c>
      <c r="BJ67" s="251" t="n">
        <v>0</v>
      </c>
      <c r="BK67" s="251" t="n">
        <v>0</v>
      </c>
      <c r="BL67" s="251" t="n">
        <v>0</v>
      </c>
      <c r="BM67" s="251" t="n">
        <v>0</v>
      </c>
      <c r="BN67" s="251" t="n">
        <v>0</v>
      </c>
      <c r="BO67" s="251" t="n">
        <v>0</v>
      </c>
      <c r="BP67" s="251" t="n">
        <v>0</v>
      </c>
      <c r="BQ67" s="251" t="n">
        <v>0</v>
      </c>
      <c r="BR67" s="251" t="n">
        <v>0</v>
      </c>
      <c r="BS67" s="251" t="n">
        <v>0</v>
      </c>
      <c r="BT67" s="251" t="n">
        <v>0</v>
      </c>
      <c r="BU67" s="251" t="n">
        <v>0</v>
      </c>
      <c r="BV67" s="251" t="n">
        <v>0</v>
      </c>
      <c r="BW67" s="251" t="n">
        <v>0</v>
      </c>
      <c r="BX67" s="251" t="n">
        <v>0</v>
      </c>
      <c r="BY67" s="251" t="n">
        <v>0</v>
      </c>
      <c r="BZ67" s="251" t="n">
        <v>0</v>
      </c>
      <c r="CA67" s="251" t="n">
        <v>0</v>
      </c>
      <c r="CB67" s="251" t="n">
        <v>0</v>
      </c>
      <c r="CC67" s="251" t="n">
        <v>0</v>
      </c>
      <c r="CD67" s="251" t="n">
        <v>0</v>
      </c>
      <c r="CE67" s="251" t="n">
        <v>0</v>
      </c>
      <c r="CF67" s="251" t="n">
        <v>0</v>
      </c>
      <c r="CG67" s="251" t="n">
        <v>0</v>
      </c>
      <c r="CH67" s="251" t="n">
        <v>0</v>
      </c>
      <c r="CI67" s="251" t="n">
        <v>0</v>
      </c>
      <c r="CJ67" s="251" t="n">
        <v>0</v>
      </c>
      <c r="CK67" s="251" t="n">
        <v>0</v>
      </c>
      <c r="CL67" s="251" t="n">
        <v>0</v>
      </c>
      <c r="CM67" s="251" t="n">
        <v>0</v>
      </c>
      <c r="CN67" s="251" t="n">
        <v>0</v>
      </c>
      <c r="CO67" s="251" t="n">
        <v>0</v>
      </c>
      <c r="CP67" s="251" t="n">
        <v>0</v>
      </c>
      <c r="CQ67" s="251" t="n">
        <v>0</v>
      </c>
      <c r="CR67" s="251" t="n">
        <v>0</v>
      </c>
      <c r="CS67" s="251" t="n">
        <v>0</v>
      </c>
      <c r="CT67" s="251" t="n">
        <v>0</v>
      </c>
      <c r="CU67" s="251" t="n">
        <v>0</v>
      </c>
      <c r="CV67" s="251" t="n">
        <v>0</v>
      </c>
      <c r="CW67" s="251" t="n">
        <v>0</v>
      </c>
    </row>
    <row r="68" hidden="1" ht="12.75" customFormat="1" customHeight="1" s="315">
      <c r="A68" s="203" t="n"/>
      <c r="B68" s="415" t="n"/>
      <c r="C68" s="199" t="inlineStr">
        <is>
          <t>EE &amp; Family</t>
        </is>
      </c>
      <c r="D68" s="252" t="n">
        <v>0</v>
      </c>
      <c r="E68" s="416">
        <f>E12</f>
        <v/>
      </c>
      <c r="F68" s="416">
        <f>F12</f>
        <v/>
      </c>
      <c r="G68" s="416">
        <f>E68-F68</f>
        <v/>
      </c>
      <c r="H68" s="417" t="n"/>
      <c r="I68" s="417" t="n"/>
      <c r="K68" s="245" t="n">
        <v>8</v>
      </c>
      <c r="L68" s="245" t="n">
        <v>8</v>
      </c>
      <c r="M68" s="245" t="n">
        <v>9</v>
      </c>
      <c r="N68" s="245" t="n">
        <v>9</v>
      </c>
      <c r="O68" s="245" t="n">
        <v>9</v>
      </c>
      <c r="P68" s="245" t="n">
        <v>8</v>
      </c>
      <c r="Q68" s="245" t="n">
        <v>8</v>
      </c>
      <c r="R68" s="245" t="n">
        <v>8</v>
      </c>
      <c r="S68" s="245" t="n">
        <v>5</v>
      </c>
      <c r="T68" s="245" t="n">
        <v>4</v>
      </c>
      <c r="U68" s="245" t="n">
        <v>4</v>
      </c>
      <c r="V68" s="245" t="n">
        <v>5</v>
      </c>
      <c r="W68" s="245" t="n">
        <v>2</v>
      </c>
      <c r="X68" s="245" t="n">
        <v>3</v>
      </c>
      <c r="Y68" s="245" t="n">
        <v>3</v>
      </c>
      <c r="Z68" s="245" t="n">
        <v>3</v>
      </c>
      <c r="AA68" s="245" t="n">
        <v>3</v>
      </c>
      <c r="AB68" s="245" t="n">
        <v>3</v>
      </c>
      <c r="AC68" s="245" t="n">
        <v>3</v>
      </c>
      <c r="AD68" s="245" t="n">
        <v>3</v>
      </c>
      <c r="AE68" s="245" t="n">
        <v>3</v>
      </c>
      <c r="AF68" s="245" t="n">
        <v>3</v>
      </c>
      <c r="AG68" s="245" t="n">
        <v>3</v>
      </c>
      <c r="AH68" s="245" t="n">
        <v>3</v>
      </c>
      <c r="AI68" s="252" t="n">
        <v>0</v>
      </c>
      <c r="AJ68" s="252" t="n">
        <v>0</v>
      </c>
      <c r="AK68" s="252" t="n">
        <v>0</v>
      </c>
      <c r="AL68" s="252" t="n">
        <v>0</v>
      </c>
      <c r="AM68" s="252" t="n">
        <v>0</v>
      </c>
      <c r="AN68" s="252" t="n">
        <v>0</v>
      </c>
      <c r="AO68" s="252" t="n">
        <v>0</v>
      </c>
      <c r="AP68" s="252" t="n">
        <v>0</v>
      </c>
      <c r="AQ68" s="252" t="n">
        <v>0</v>
      </c>
      <c r="AR68" s="252" t="n">
        <v>0</v>
      </c>
      <c r="AS68" s="252" t="n">
        <v>0</v>
      </c>
      <c r="AT68" s="252" t="n">
        <v>0</v>
      </c>
      <c r="AU68" s="252" t="n">
        <v>0</v>
      </c>
      <c r="AV68" s="252" t="n">
        <v>0</v>
      </c>
      <c r="AW68" s="252" t="n">
        <v>0</v>
      </c>
      <c r="AX68" s="252" t="n">
        <v>0</v>
      </c>
      <c r="AY68" s="252" t="n">
        <v>0</v>
      </c>
      <c r="AZ68" s="252" t="n">
        <v>0</v>
      </c>
      <c r="BA68" s="252" t="n">
        <v>0</v>
      </c>
      <c r="BB68" s="252" t="n">
        <v>0</v>
      </c>
      <c r="BC68" s="252" t="n">
        <v>0</v>
      </c>
      <c r="BD68" s="252" t="n">
        <v>0</v>
      </c>
      <c r="BE68" s="252" t="n">
        <v>0</v>
      </c>
      <c r="BF68" s="252" t="n">
        <v>0</v>
      </c>
      <c r="BG68" s="252" t="n">
        <v>0</v>
      </c>
      <c r="BH68" s="252" t="n">
        <v>0</v>
      </c>
      <c r="BI68" s="252" t="n">
        <v>0</v>
      </c>
      <c r="BJ68" s="252" t="n">
        <v>0</v>
      </c>
      <c r="BK68" s="252" t="n">
        <v>0</v>
      </c>
      <c r="BL68" s="252" t="n">
        <v>0</v>
      </c>
      <c r="BM68" s="252" t="n">
        <v>0</v>
      </c>
      <c r="BN68" s="252" t="n">
        <v>0</v>
      </c>
      <c r="BO68" s="252" t="n">
        <v>0</v>
      </c>
      <c r="BP68" s="252" t="n">
        <v>0</v>
      </c>
      <c r="BQ68" s="252" t="n">
        <v>0</v>
      </c>
      <c r="BR68" s="252" t="n">
        <v>0</v>
      </c>
      <c r="BS68" s="252" t="n">
        <v>0</v>
      </c>
      <c r="BT68" s="252" t="n">
        <v>0</v>
      </c>
      <c r="BU68" s="252" t="n">
        <v>0</v>
      </c>
      <c r="BV68" s="252" t="n">
        <v>0</v>
      </c>
      <c r="BW68" s="252" t="n">
        <v>0</v>
      </c>
      <c r="BX68" s="252" t="n">
        <v>0</v>
      </c>
      <c r="BY68" s="252" t="n">
        <v>0</v>
      </c>
      <c r="BZ68" s="252" t="n">
        <v>0</v>
      </c>
      <c r="CA68" s="252" t="n">
        <v>0</v>
      </c>
      <c r="CB68" s="252" t="n">
        <v>0</v>
      </c>
      <c r="CC68" s="252" t="n">
        <v>0</v>
      </c>
      <c r="CD68" s="252" t="n">
        <v>0</v>
      </c>
      <c r="CE68" s="252" t="n">
        <v>0</v>
      </c>
      <c r="CF68" s="252" t="n">
        <v>0</v>
      </c>
      <c r="CG68" s="252" t="n">
        <v>0</v>
      </c>
      <c r="CH68" s="252" t="n">
        <v>0</v>
      </c>
      <c r="CI68" s="252" t="n">
        <v>0</v>
      </c>
      <c r="CJ68" s="252" t="n">
        <v>0</v>
      </c>
      <c r="CK68" s="252" t="n">
        <v>0</v>
      </c>
      <c r="CL68" s="252" t="n">
        <v>0</v>
      </c>
      <c r="CM68" s="252" t="n">
        <v>0</v>
      </c>
      <c r="CN68" s="252" t="n">
        <v>0</v>
      </c>
      <c r="CO68" s="252" t="n">
        <v>0</v>
      </c>
      <c r="CP68" s="252" t="n">
        <v>0</v>
      </c>
      <c r="CQ68" s="252" t="n">
        <v>0</v>
      </c>
      <c r="CR68" s="252" t="n">
        <v>0</v>
      </c>
      <c r="CS68" s="252" t="n">
        <v>0</v>
      </c>
      <c r="CT68" s="252" t="n">
        <v>0</v>
      </c>
      <c r="CU68" s="252" t="n">
        <v>0</v>
      </c>
      <c r="CV68" s="252" t="n">
        <v>0</v>
      </c>
      <c r="CW68" s="252" t="n">
        <v>0</v>
      </c>
    </row>
    <row r="69" hidden="1" ht="12.75" customFormat="1" customHeight="1" s="315">
      <c r="A69" s="207" t="n"/>
      <c r="B69" s="415" t="n"/>
      <c r="C69" s="208" t="inlineStr">
        <is>
          <t>Estimated Monthly Premium</t>
        </is>
      </c>
      <c r="D69" s="209">
        <f>SUM(D65:D68)</f>
        <v/>
      </c>
      <c r="E69" s="418">
        <f>SUMPRODUCT(E65:E68,$D65:$D68)</f>
        <v/>
      </c>
      <c r="F69" s="418">
        <f>SUMPRODUCT(F65:F68,$D65:$D68)</f>
        <v/>
      </c>
      <c r="G69" s="418">
        <f>SUMPRODUCT(G65:G68,$D65:$D68)</f>
        <v/>
      </c>
      <c r="H69" s="419" t="n"/>
      <c r="I69" s="419" t="n"/>
      <c r="K69" s="94">
        <f>SUM(K65:K68)</f>
        <v/>
      </c>
      <c r="L69" s="94">
        <f>SUM(L65:L68)</f>
        <v/>
      </c>
      <c r="M69" s="94">
        <f>SUM(M65:M68)</f>
        <v/>
      </c>
      <c r="N69" s="94">
        <f>SUM(N65:N68)</f>
        <v/>
      </c>
      <c r="O69" s="94">
        <f>SUM(O65:O68)</f>
        <v/>
      </c>
      <c r="P69" s="94">
        <f>SUM(P65:P68)</f>
        <v/>
      </c>
      <c r="Q69" s="94">
        <f>SUM(Q65:Q68)</f>
        <v/>
      </c>
      <c r="R69" s="94">
        <f>SUM(R65:R68)</f>
        <v/>
      </c>
      <c r="S69" s="94">
        <f>SUM(S65:S68)</f>
        <v/>
      </c>
      <c r="T69" s="94">
        <f>SUM(T65:T68)</f>
        <v/>
      </c>
      <c r="U69" s="94">
        <f>SUM(U65:U68)</f>
        <v/>
      </c>
      <c r="V69" s="94">
        <f>SUM(V65:V68)</f>
        <v/>
      </c>
      <c r="W69" s="94">
        <f>SUM(W65:W68)</f>
        <v/>
      </c>
      <c r="X69" s="94">
        <f>SUM(X65:X68)</f>
        <v/>
      </c>
      <c r="Y69" s="94">
        <f>SUM(Y65:Y68)</f>
        <v/>
      </c>
      <c r="Z69" s="94">
        <f>SUM(Z65:Z68)</f>
        <v/>
      </c>
      <c r="AA69" s="94">
        <f>SUM(AA65:AA68)</f>
        <v/>
      </c>
      <c r="AB69" s="94">
        <f>SUM(AB65:AB68)</f>
        <v/>
      </c>
      <c r="AC69" s="94">
        <f>SUM(AC65:AC68)</f>
        <v/>
      </c>
      <c r="AD69" s="94">
        <f>SUM(AD65:AD68)</f>
        <v/>
      </c>
      <c r="AE69" s="94">
        <f>SUM(AE65:AE68)</f>
        <v/>
      </c>
      <c r="AF69" s="94">
        <f>SUM(AF65:AF68)</f>
        <v/>
      </c>
      <c r="AG69" s="94">
        <f>SUM(AG65:AG68)</f>
        <v/>
      </c>
      <c r="AH69" s="94">
        <f>SUM(AH65:AH68)</f>
        <v/>
      </c>
      <c r="AI69" s="209">
        <f>SUM(AI65:AI68)</f>
        <v/>
      </c>
      <c r="AJ69" s="209">
        <f>SUM(AJ65:AJ68)</f>
        <v/>
      </c>
      <c r="AK69" s="209">
        <f>SUM(AK65:AK68)</f>
        <v/>
      </c>
      <c r="AL69" s="209">
        <f>SUM(AL65:AL68)</f>
        <v/>
      </c>
      <c r="AM69" s="209">
        <f>SUM(AM65:AM68)</f>
        <v/>
      </c>
      <c r="AN69" s="209">
        <f>SUM(AN65:AN68)</f>
        <v/>
      </c>
      <c r="AO69" s="209">
        <f>SUM(AO65:AO68)</f>
        <v/>
      </c>
      <c r="AP69" s="209">
        <f>SUM(AP65:AP68)</f>
        <v/>
      </c>
      <c r="AQ69" s="209">
        <f>SUM(AQ65:AQ68)</f>
        <v/>
      </c>
      <c r="AR69" s="209">
        <f>SUM(AR65:AR68)</f>
        <v/>
      </c>
      <c r="AS69" s="209">
        <f>SUM(AS65:AS68)</f>
        <v/>
      </c>
      <c r="AT69" s="209">
        <f>SUM(AT65:AT68)</f>
        <v/>
      </c>
      <c r="AU69" s="209">
        <f>SUM(AU65:AU68)</f>
        <v/>
      </c>
      <c r="AV69" s="209">
        <f>SUM(AV65:AV68)</f>
        <v/>
      </c>
      <c r="AW69" s="209">
        <f>SUM(AW65:AW68)</f>
        <v/>
      </c>
      <c r="AX69" s="209">
        <f>SUM(AX65:AX68)</f>
        <v/>
      </c>
      <c r="AY69" s="209">
        <f>SUM(AY65:AY68)</f>
        <v/>
      </c>
      <c r="AZ69" s="209">
        <f>SUM(AZ65:AZ68)</f>
        <v/>
      </c>
      <c r="BA69" s="209">
        <f>SUM(BA65:BA68)</f>
        <v/>
      </c>
      <c r="BB69" s="209">
        <f>SUM(BB65:BB68)</f>
        <v/>
      </c>
      <c r="BC69" s="209">
        <f>SUM(BC65:BC68)</f>
        <v/>
      </c>
      <c r="BD69" s="209">
        <f>SUM(BD65:BD68)</f>
        <v/>
      </c>
      <c r="BE69" s="209">
        <f>SUM(BE65:BE68)</f>
        <v/>
      </c>
      <c r="BF69" s="209">
        <f>SUM(BF65:BF68)</f>
        <v/>
      </c>
      <c r="BG69" s="209">
        <f>SUM(BG65:BG68)</f>
        <v/>
      </c>
      <c r="BH69" s="209">
        <f>SUM(BH65:BH68)</f>
        <v/>
      </c>
      <c r="BI69" s="209">
        <f>SUM(BI65:BI68)</f>
        <v/>
      </c>
      <c r="BJ69" s="209">
        <f>SUM(BJ65:BJ68)</f>
        <v/>
      </c>
      <c r="BK69" s="209">
        <f>SUM(BK65:BK68)</f>
        <v/>
      </c>
      <c r="BL69" s="209">
        <f>SUM(BL65:BL68)</f>
        <v/>
      </c>
      <c r="BM69" s="209">
        <f>SUM(BM65:BM68)</f>
        <v/>
      </c>
      <c r="BN69" s="209">
        <f>SUM(BN65:BN68)</f>
        <v/>
      </c>
      <c r="BO69" s="209">
        <f>SUM(BO65:BO68)</f>
        <v/>
      </c>
      <c r="BP69" s="209">
        <f>SUM(BP65:BP68)</f>
        <v/>
      </c>
      <c r="BQ69" s="209">
        <f>SUM(BQ65:BQ68)</f>
        <v/>
      </c>
      <c r="BR69" s="209">
        <f>SUM(BR65:BR68)</f>
        <v/>
      </c>
      <c r="BS69" s="209">
        <f>SUM(BS65:BS68)</f>
        <v/>
      </c>
      <c r="BT69" s="209">
        <f>SUM(BT65:BT68)</f>
        <v/>
      </c>
      <c r="BU69" s="209">
        <f>SUM(BU65:BU68)</f>
        <v/>
      </c>
      <c r="BV69" s="209">
        <f>SUM(BV65:BV68)</f>
        <v/>
      </c>
      <c r="BW69" s="209">
        <f>SUM(BW65:BW68)</f>
        <v/>
      </c>
      <c r="BX69" s="209">
        <f>SUM(BX65:BX68)</f>
        <v/>
      </c>
      <c r="BY69" s="209">
        <f>SUM(BY65:BY68)</f>
        <v/>
      </c>
      <c r="BZ69" s="209">
        <f>SUM(BZ65:BZ68)</f>
        <v/>
      </c>
      <c r="CA69" s="209">
        <f>SUM(CA65:CA68)</f>
        <v/>
      </c>
      <c r="CB69" s="209">
        <f>SUM(CB65:CB68)</f>
        <v/>
      </c>
      <c r="CC69" s="209">
        <f>SUM(CC65:CC68)</f>
        <v/>
      </c>
      <c r="CD69" s="209">
        <f>SUM(CD65:CD68)</f>
        <v/>
      </c>
      <c r="CE69" s="209">
        <f>SUM(CE65:CE68)</f>
        <v/>
      </c>
      <c r="CF69" s="209">
        <f>SUM(CF65:CF68)</f>
        <v/>
      </c>
      <c r="CG69" s="209">
        <f>SUM(CG65:CG68)</f>
        <v/>
      </c>
      <c r="CH69" s="209">
        <f>SUM(CH65:CH68)</f>
        <v/>
      </c>
      <c r="CI69" s="209">
        <f>SUM(CI65:CI68)</f>
        <v/>
      </c>
      <c r="CJ69" s="209">
        <f>SUM(CJ65:CJ68)</f>
        <v/>
      </c>
      <c r="CK69" s="209">
        <f>SUM(CK65:CK68)</f>
        <v/>
      </c>
      <c r="CL69" s="209">
        <f>SUM(CL65:CL68)</f>
        <v/>
      </c>
      <c r="CM69" s="209">
        <f>SUM(CM65:CM68)</f>
        <v/>
      </c>
      <c r="CN69" s="209">
        <f>SUM(CN65:CN68)</f>
        <v/>
      </c>
      <c r="CO69" s="209">
        <f>SUM(CO65:CO68)</f>
        <v/>
      </c>
      <c r="CP69" s="209">
        <f>SUM(CP65:CP68)</f>
        <v/>
      </c>
      <c r="CQ69" s="209">
        <f>SUM(CQ65:CQ68)</f>
        <v/>
      </c>
      <c r="CR69" s="209" t="n">
        <v>0</v>
      </c>
      <c r="CS69" s="209">
        <f>SUM(CS65:CS68)</f>
        <v/>
      </c>
      <c r="CT69" s="209">
        <f>SUM(CT65:CT68)</f>
        <v/>
      </c>
      <c r="CU69" s="209">
        <f>SUM(CU65:CU68)</f>
        <v/>
      </c>
      <c r="CV69" s="209">
        <f>SUM(CV65:CV68)</f>
        <v/>
      </c>
      <c r="CW69" s="209">
        <f>SUM(CW65:CW68)</f>
        <v/>
      </c>
    </row>
    <row r="70" hidden="1" ht="13.15" customFormat="1" customHeight="1" s="315">
      <c r="A70" s="20" t="n"/>
      <c r="B70" s="398" t="n"/>
      <c r="C70" s="12" t="n"/>
      <c r="D70" s="16" t="n"/>
      <c r="E70" s="403" t="n"/>
      <c r="F70" s="403" t="n"/>
      <c r="G70" s="403" t="n"/>
      <c r="H70" s="404" t="n"/>
      <c r="I70" s="404" t="n"/>
      <c r="K70" s="16" t="n"/>
      <c r="L70" s="16" t="n"/>
      <c r="M70" s="16" t="n"/>
      <c r="N70" s="16" t="n"/>
      <c r="O70" s="16" t="n"/>
      <c r="P70" s="16" t="n"/>
      <c r="Q70" s="16" t="n"/>
      <c r="R70" s="16" t="n"/>
      <c r="S70" s="16" t="n"/>
      <c r="T70" s="16" t="n"/>
      <c r="U70" s="16" t="n"/>
      <c r="V70" s="16" t="n"/>
      <c r="W70" s="16" t="n"/>
      <c r="X70" s="16" t="n"/>
      <c r="Y70" s="16" t="n"/>
      <c r="Z70" s="16" t="n"/>
      <c r="AA70" s="16" t="n"/>
      <c r="AB70" s="16" t="n"/>
      <c r="AC70" s="16" t="n"/>
      <c r="AD70" s="16" t="n"/>
      <c r="AE70" s="16" t="n"/>
      <c r="AF70" s="16" t="n"/>
      <c r="AG70" s="16" t="n"/>
      <c r="AH70" s="16" t="n"/>
      <c r="AI70" s="16" t="n"/>
      <c r="AJ70" s="16" t="n"/>
      <c r="AK70" s="16" t="n"/>
      <c r="AL70" s="16" t="n"/>
      <c r="AM70" s="16" t="n"/>
      <c r="AN70" s="16" t="n"/>
      <c r="AO70" s="16" t="n"/>
      <c r="AP70" s="16" t="n"/>
      <c r="AQ70" s="16" t="n"/>
      <c r="AR70" s="16" t="n"/>
      <c r="AS70" s="16" t="n"/>
      <c r="AT70" s="16" t="n"/>
      <c r="AU70" s="16" t="n"/>
      <c r="AV70" s="16" t="n"/>
      <c r="AW70" s="16" t="n"/>
      <c r="AX70" s="16" t="n"/>
      <c r="AY70" s="16" t="n"/>
      <c r="AZ70" s="16" t="n"/>
      <c r="BA70" s="16" t="n"/>
      <c r="BB70" s="16" t="n"/>
      <c r="BC70" s="16" t="n"/>
      <c r="BD70" s="16" t="n"/>
      <c r="BE70" s="16" t="n"/>
      <c r="BF70" s="16" t="n"/>
      <c r="BG70" s="16" t="n"/>
      <c r="BH70" s="16" t="n"/>
      <c r="BI70" s="16" t="n"/>
      <c r="BJ70" s="16" t="n"/>
      <c r="BK70" s="16" t="n"/>
      <c r="BL70" s="16" t="n"/>
      <c r="BM70" s="16" t="n"/>
      <c r="BN70" s="16" t="n"/>
      <c r="BO70" s="16" t="n"/>
      <c r="BP70" s="16" t="n"/>
      <c r="BQ70" s="16" t="n"/>
      <c r="BR70" s="16" t="n"/>
      <c r="BS70" s="16" t="n"/>
      <c r="BT70" s="16" t="n"/>
      <c r="BU70" s="16" t="n"/>
      <c r="BV70" s="16" t="n"/>
      <c r="BW70" s="16" t="n"/>
      <c r="BX70" s="16" t="n"/>
      <c r="BY70" s="16" t="n"/>
      <c r="BZ70" s="16" t="n"/>
      <c r="CA70" s="16" t="n"/>
      <c r="CB70" s="16" t="n"/>
      <c r="CC70" s="16" t="n"/>
      <c r="CD70" s="16" t="n"/>
      <c r="CE70" s="16" t="n"/>
      <c r="CF70" s="16" t="n"/>
      <c r="CG70" s="16" t="n"/>
      <c r="CH70" s="16" t="n"/>
      <c r="CI70" s="16" t="n"/>
      <c r="CJ70" s="16" t="n"/>
      <c r="CK70" s="16" t="n"/>
      <c r="CL70" s="16" t="n"/>
      <c r="CM70" s="16" t="n"/>
      <c r="CN70" s="16" t="n"/>
      <c r="CO70" s="16" t="n"/>
      <c r="CP70" s="16" t="n"/>
      <c r="CQ70" s="16" t="n"/>
      <c r="CR70" s="16" t="n"/>
      <c r="CS70" s="16" t="n"/>
      <c r="CT70" s="16" t="n"/>
      <c r="CU70" s="16" t="n"/>
      <c r="CV70" s="16" t="n"/>
      <c r="CW70" s="16" t="n"/>
    </row>
    <row r="71" ht="13.15" customFormat="1" customHeight="1" s="315">
      <c r="A71" s="64" t="inlineStr">
        <is>
          <t xml:space="preserve">PRIME VALUE PLAN (Self-Insured) </t>
        </is>
      </c>
      <c r="B71" s="394">
        <f>B3</f>
        <v/>
      </c>
      <c r="C71" s="246" t="inlineStr">
        <is>
          <t>EE</t>
        </is>
      </c>
      <c r="D71" s="317" t="n">
        <v>4</v>
      </c>
      <c r="E71" s="396">
        <f>E15</f>
        <v/>
      </c>
      <c r="F71" s="396">
        <f>F15</f>
        <v/>
      </c>
      <c r="G71" s="396">
        <f>G15</f>
        <v/>
      </c>
      <c r="H71" s="397">
        <f>+"Total:"&amp;TEXT(E71/I71-1,"0.00%")&amp;"/ EE:"&amp;TEXT(G71/J71-1,"0.00%")</f>
        <v/>
      </c>
      <c r="I71" s="397">
        <f>+'[2]Saint Mary''s Reno'!E71</f>
        <v/>
      </c>
      <c r="J71" s="492">
        <f>+'[2]Saint Mary''s Reno'!G71</f>
        <v/>
      </c>
      <c r="K71" s="317" t="n">
        <v>2</v>
      </c>
      <c r="L71" s="317" t="n">
        <v>3</v>
      </c>
      <c r="M71" s="317" t="n">
        <v>3</v>
      </c>
      <c r="N71" s="317" t="n">
        <v>3</v>
      </c>
      <c r="O71" s="317" t="n">
        <v>3</v>
      </c>
      <c r="P71" s="317" t="n">
        <v>3</v>
      </c>
      <c r="Q71" s="317" t="n">
        <v>3</v>
      </c>
      <c r="R71" s="317" t="n">
        <v>4</v>
      </c>
      <c r="S71" s="317" t="n">
        <v>4</v>
      </c>
      <c r="T71" s="317" t="n">
        <v>4</v>
      </c>
      <c r="U71" s="317" t="n">
        <v>3</v>
      </c>
      <c r="V71" s="317" t="n">
        <v>3</v>
      </c>
      <c r="W71" s="317" t="n">
        <v>2</v>
      </c>
      <c r="X71" s="317" t="n">
        <v>1</v>
      </c>
      <c r="Y71" s="317" t="n">
        <v>1</v>
      </c>
      <c r="Z71" s="317" t="n">
        <v>1</v>
      </c>
      <c r="AA71" s="317" t="n">
        <v>1</v>
      </c>
      <c r="AB71" s="317" t="n">
        <v>1</v>
      </c>
      <c r="AC71" s="317" t="n">
        <v>1</v>
      </c>
      <c r="AD71" s="317" t="n">
        <v>2</v>
      </c>
      <c r="AE71" s="317" t="n">
        <v>2</v>
      </c>
      <c r="AF71" s="317" t="n">
        <v>2</v>
      </c>
      <c r="AG71" s="317" t="n">
        <v>2</v>
      </c>
      <c r="AH71" s="317" t="n">
        <v>2</v>
      </c>
      <c r="AI71" s="317" t="n">
        <v>3</v>
      </c>
      <c r="AJ71" s="317" t="n">
        <v>2</v>
      </c>
      <c r="AK71" s="317" t="n">
        <v>2</v>
      </c>
      <c r="AL71" s="317" t="n">
        <v>2</v>
      </c>
      <c r="AM71" s="317" t="n">
        <v>2</v>
      </c>
      <c r="AN71" s="317" t="n">
        <v>2</v>
      </c>
      <c r="AO71" s="317" t="n">
        <v>2</v>
      </c>
      <c r="AP71" s="317" t="n">
        <v>2</v>
      </c>
      <c r="AQ71" s="317" t="n">
        <v>2</v>
      </c>
      <c r="AR71" s="317" t="n">
        <v>2</v>
      </c>
      <c r="AS71" s="317" t="n">
        <v>2</v>
      </c>
      <c r="AT71" s="317" t="n">
        <v>2</v>
      </c>
      <c r="AU71" s="317" t="n">
        <v>2</v>
      </c>
      <c r="AV71" s="317" t="n">
        <v>2</v>
      </c>
      <c r="AW71" s="317" t="n">
        <v>0</v>
      </c>
      <c r="AX71" s="317" t="n">
        <v>1</v>
      </c>
      <c r="AY71" s="317" t="n">
        <v>1</v>
      </c>
      <c r="AZ71" s="317" t="n">
        <v>1</v>
      </c>
      <c r="BA71" s="317" t="n">
        <v>1</v>
      </c>
      <c r="BB71" s="317" t="n">
        <v>1</v>
      </c>
      <c r="BC71" s="317" t="n">
        <v>1</v>
      </c>
      <c r="BD71" s="317" t="n">
        <v>1</v>
      </c>
      <c r="BE71" s="317" t="n">
        <v>1</v>
      </c>
      <c r="BF71" s="317" t="n">
        <v>1</v>
      </c>
      <c r="BG71" s="317" t="n">
        <v>1</v>
      </c>
      <c r="BH71" s="317" t="n">
        <v>1</v>
      </c>
      <c r="BI71" s="317" t="n">
        <v>2</v>
      </c>
      <c r="BJ71" s="317" t="n">
        <v>1</v>
      </c>
      <c r="BK71" s="317" t="n">
        <v>1</v>
      </c>
      <c r="BL71" s="317" t="n">
        <v>1</v>
      </c>
      <c r="BM71" s="317" t="n">
        <v>1</v>
      </c>
      <c r="BN71" s="317" t="n">
        <v>2</v>
      </c>
      <c r="BO71" s="317" t="n">
        <v>1</v>
      </c>
      <c r="BP71" s="317" t="n">
        <v>1</v>
      </c>
      <c r="BQ71" s="317" t="n">
        <v>0</v>
      </c>
      <c r="BR71" s="317" t="n">
        <v>0</v>
      </c>
      <c r="BS71" s="317" t="n">
        <v>0</v>
      </c>
      <c r="BT71" s="317" t="n">
        <v>0</v>
      </c>
      <c r="BU71" s="317" t="n">
        <v>1</v>
      </c>
      <c r="BV71" s="317" t="n">
        <v>0</v>
      </c>
      <c r="BW71" s="317" t="n">
        <v>1</v>
      </c>
      <c r="BX71" s="317" t="n">
        <v>1</v>
      </c>
      <c r="BY71" s="317" t="n">
        <v>1</v>
      </c>
      <c r="BZ71" s="317" t="n">
        <v>1</v>
      </c>
      <c r="CA71" s="317" t="n">
        <v>0</v>
      </c>
      <c r="CB71" s="317" t="n">
        <v>0</v>
      </c>
      <c r="CC71" s="317" t="n">
        <v>0</v>
      </c>
      <c r="CD71" s="317" t="n">
        <v>0</v>
      </c>
      <c r="CE71" s="317" t="n">
        <v>0</v>
      </c>
      <c r="CF71" s="317" t="n">
        <v>0</v>
      </c>
      <c r="CG71" s="317" t="n">
        <v>0</v>
      </c>
      <c r="CH71" s="317" t="n">
        <v>0</v>
      </c>
      <c r="CI71" s="317" t="n">
        <v>0</v>
      </c>
      <c r="CJ71" s="317" t="n">
        <v>1</v>
      </c>
      <c r="CK71" s="317" t="n">
        <v>3</v>
      </c>
      <c r="CL71" s="317" t="n">
        <v>3</v>
      </c>
      <c r="CM71" s="317" t="n">
        <v>2</v>
      </c>
      <c r="CN71" s="317" t="n">
        <v>2</v>
      </c>
      <c r="CO71" s="317" t="n">
        <v>3</v>
      </c>
      <c r="CP71" s="317" t="n">
        <v>3</v>
      </c>
      <c r="CQ71" s="317" t="n">
        <v>3</v>
      </c>
      <c r="CR71" s="317" t="n">
        <v>3</v>
      </c>
      <c r="CS71" s="317" t="n">
        <v>3</v>
      </c>
      <c r="CT71" s="317" t="n">
        <v>3</v>
      </c>
      <c r="CU71" s="317" t="n">
        <v>3</v>
      </c>
      <c r="CV71" s="317" t="n">
        <v>4</v>
      </c>
      <c r="CW71" s="317" t="n">
        <v>4</v>
      </c>
    </row>
    <row r="72" ht="13.15" customFormat="1" customHeight="1" s="315">
      <c r="A72" s="22" t="n"/>
      <c r="B72" s="398" t="n"/>
      <c r="C72" s="246" t="inlineStr">
        <is>
          <t>EE &amp; Spouse</t>
        </is>
      </c>
      <c r="D72" s="317" t="n">
        <v>0</v>
      </c>
      <c r="E72" s="396">
        <f>E16</f>
        <v/>
      </c>
      <c r="F72" s="396">
        <f>F16</f>
        <v/>
      </c>
      <c r="G72" s="396">
        <f>G16</f>
        <v/>
      </c>
      <c r="H72" s="397">
        <f>+"Total:"&amp;TEXT(E72/I72-1,"0.00%")&amp;"/ EE:"&amp;TEXT(G72/J72-1,"0.00%")</f>
        <v/>
      </c>
      <c r="I72" s="397">
        <f>+'[2]Saint Mary''s Reno'!E72</f>
        <v/>
      </c>
      <c r="J72" s="492">
        <f>+'[2]Saint Mary''s Reno'!G72</f>
        <v/>
      </c>
      <c r="K72" s="317" t="n">
        <v>0</v>
      </c>
      <c r="L72" s="317" t="n">
        <v>0</v>
      </c>
      <c r="M72" s="317" t="n">
        <v>0</v>
      </c>
      <c r="N72" s="317" t="n">
        <v>0</v>
      </c>
      <c r="O72" s="317" t="n">
        <v>0</v>
      </c>
      <c r="P72" s="317" t="n">
        <v>0</v>
      </c>
      <c r="Q72" s="317" t="n">
        <v>0</v>
      </c>
      <c r="R72" s="317" t="n">
        <v>0</v>
      </c>
      <c r="S72" s="317" t="n">
        <v>0</v>
      </c>
      <c r="T72" s="317" t="n">
        <v>0</v>
      </c>
      <c r="U72" s="317" t="n">
        <v>0</v>
      </c>
      <c r="V72" s="317" t="n">
        <v>0</v>
      </c>
      <c r="W72" s="317" t="n">
        <v>0</v>
      </c>
      <c r="X72" s="317" t="n">
        <v>0</v>
      </c>
      <c r="Y72" s="317" t="n">
        <v>0</v>
      </c>
      <c r="Z72" s="317" t="n">
        <v>0</v>
      </c>
      <c r="AA72" s="317" t="n">
        <v>0</v>
      </c>
      <c r="AB72" s="317" t="n">
        <v>0</v>
      </c>
      <c r="AC72" s="317" t="n">
        <v>0</v>
      </c>
      <c r="AD72" s="317" t="n">
        <v>0</v>
      </c>
      <c r="AE72" s="317" t="n">
        <v>0</v>
      </c>
      <c r="AF72" s="317" t="n">
        <v>0</v>
      </c>
      <c r="AG72" s="317" t="n">
        <v>0</v>
      </c>
      <c r="AH72" s="317" t="n">
        <v>0</v>
      </c>
      <c r="AI72" s="317" t="n">
        <v>0</v>
      </c>
      <c r="AJ72" s="317" t="n">
        <v>0</v>
      </c>
      <c r="AK72" s="317" t="n">
        <v>0</v>
      </c>
      <c r="AL72" s="317" t="n">
        <v>0</v>
      </c>
      <c r="AM72" s="317" t="n">
        <v>0</v>
      </c>
      <c r="AN72" s="317" t="n">
        <v>0</v>
      </c>
      <c r="AO72" s="317" t="n">
        <v>0</v>
      </c>
      <c r="AP72" s="317" t="n">
        <v>0</v>
      </c>
      <c r="AQ72" s="317" t="n">
        <v>0</v>
      </c>
      <c r="AR72" s="317" t="n">
        <v>0</v>
      </c>
      <c r="AS72" s="317" t="n">
        <v>0</v>
      </c>
      <c r="AT72" s="317" t="n">
        <v>0</v>
      </c>
      <c r="AU72" s="317" t="n">
        <v>0</v>
      </c>
      <c r="AV72" s="317" t="n">
        <v>0</v>
      </c>
      <c r="AW72" s="317" t="n">
        <v>0</v>
      </c>
      <c r="AX72" s="317" t="n">
        <v>0</v>
      </c>
      <c r="AY72" s="317" t="n">
        <v>0</v>
      </c>
      <c r="AZ72" s="317" t="n">
        <v>0</v>
      </c>
      <c r="BA72" s="317" t="n">
        <v>0</v>
      </c>
      <c r="BB72" s="317" t="n">
        <v>0</v>
      </c>
      <c r="BC72" s="317" t="n">
        <v>0</v>
      </c>
      <c r="BD72" s="317" t="n">
        <v>0</v>
      </c>
      <c r="BE72" s="317" t="n">
        <v>0</v>
      </c>
      <c r="BF72" s="317" t="n">
        <v>0</v>
      </c>
      <c r="BG72" s="317" t="n">
        <v>0</v>
      </c>
      <c r="BH72" s="317" t="n">
        <v>0</v>
      </c>
      <c r="BI72" s="317" t="n">
        <v>0</v>
      </c>
      <c r="BJ72" s="317" t="n">
        <v>0</v>
      </c>
      <c r="BK72" s="317" t="n">
        <v>0</v>
      </c>
      <c r="BL72" s="317" t="n">
        <v>0</v>
      </c>
      <c r="BM72" s="317" t="n">
        <v>0</v>
      </c>
      <c r="BN72" s="317" t="n">
        <v>0</v>
      </c>
      <c r="BO72" s="317" t="n">
        <v>0</v>
      </c>
      <c r="BP72" s="317" t="n">
        <v>1</v>
      </c>
      <c r="BQ72" s="317" t="n">
        <v>1</v>
      </c>
      <c r="BR72" s="317" t="n">
        <v>1</v>
      </c>
      <c r="BS72" s="317" t="n">
        <v>1</v>
      </c>
      <c r="BT72" s="317" t="n">
        <v>1</v>
      </c>
      <c r="BU72" s="317" t="n">
        <v>2</v>
      </c>
      <c r="BV72" s="317" t="n">
        <v>1</v>
      </c>
      <c r="BW72" s="317" t="n">
        <v>1</v>
      </c>
      <c r="BX72" s="317" t="n">
        <v>1</v>
      </c>
      <c r="BY72" s="317" t="n">
        <v>1</v>
      </c>
      <c r="BZ72" s="317" t="n">
        <v>0</v>
      </c>
      <c r="CA72" s="317" t="n">
        <v>0</v>
      </c>
      <c r="CB72" s="317" t="n">
        <v>0</v>
      </c>
      <c r="CC72" s="317" t="n">
        <v>0</v>
      </c>
      <c r="CD72" s="317" t="n">
        <v>0</v>
      </c>
      <c r="CE72" s="317" t="n">
        <v>0</v>
      </c>
      <c r="CF72" s="317" t="n">
        <v>0</v>
      </c>
      <c r="CG72" s="317" t="n">
        <v>0</v>
      </c>
      <c r="CH72" s="317" t="n">
        <v>0</v>
      </c>
      <c r="CI72" s="317" t="n">
        <v>0</v>
      </c>
      <c r="CJ72" s="317" t="n">
        <v>0</v>
      </c>
      <c r="CK72" s="317" t="n">
        <v>0</v>
      </c>
      <c r="CL72" s="317" t="n">
        <v>0</v>
      </c>
      <c r="CM72" s="317" t="n">
        <v>0</v>
      </c>
      <c r="CN72" s="317" t="n">
        <v>0</v>
      </c>
      <c r="CO72" s="317" t="n">
        <v>0</v>
      </c>
      <c r="CP72" s="317" t="n">
        <v>0</v>
      </c>
      <c r="CQ72" s="317" t="n">
        <v>0</v>
      </c>
      <c r="CR72" s="317" t="n">
        <v>0</v>
      </c>
      <c r="CS72" s="317" t="n">
        <v>0</v>
      </c>
      <c r="CT72" s="317" t="n">
        <v>0</v>
      </c>
      <c r="CU72" s="317" t="n">
        <v>0</v>
      </c>
      <c r="CV72" s="317" t="n">
        <v>0</v>
      </c>
      <c r="CW72" s="317" t="n">
        <v>0</v>
      </c>
    </row>
    <row r="73" ht="13.15" customFormat="1" customHeight="1" s="315">
      <c r="A73" s="22" t="n"/>
      <c r="B73" s="398" t="n"/>
      <c r="C73" s="246" t="inlineStr">
        <is>
          <t>EE &amp; Child(ren)</t>
        </is>
      </c>
      <c r="D73" s="317" t="n">
        <v>1</v>
      </c>
      <c r="E73" s="396">
        <f>E17</f>
        <v/>
      </c>
      <c r="F73" s="396">
        <f>F17</f>
        <v/>
      </c>
      <c r="G73" s="396">
        <f>G17</f>
        <v/>
      </c>
      <c r="H73" s="397">
        <f>+"Total:"&amp;TEXT(E73/I73-1,"0.00%")&amp;"/ EE:"&amp;TEXT(G73/J73-1,"0.00%")</f>
        <v/>
      </c>
      <c r="I73" s="397">
        <f>+'[2]Saint Mary''s Reno'!E73</f>
        <v/>
      </c>
      <c r="J73" s="492">
        <f>+'[2]Saint Mary''s Reno'!G73</f>
        <v/>
      </c>
      <c r="K73" s="317" t="n">
        <v>2</v>
      </c>
      <c r="L73" s="317" t="n">
        <v>2</v>
      </c>
      <c r="M73" s="317" t="n">
        <v>2</v>
      </c>
      <c r="N73" s="317" t="n">
        <v>2</v>
      </c>
      <c r="O73" s="317" t="n">
        <v>2</v>
      </c>
      <c r="P73" s="317" t="n">
        <v>2</v>
      </c>
      <c r="Q73" s="317" t="n">
        <v>2</v>
      </c>
      <c r="R73" s="317" t="n">
        <v>1</v>
      </c>
      <c r="S73" s="317" t="n">
        <v>1</v>
      </c>
      <c r="T73" s="317" t="n">
        <v>1</v>
      </c>
      <c r="U73" s="317" t="n">
        <v>2</v>
      </c>
      <c r="V73" s="317" t="n">
        <v>2</v>
      </c>
      <c r="W73" s="317" t="n">
        <v>1</v>
      </c>
      <c r="X73" s="317" t="n">
        <v>1</v>
      </c>
      <c r="Y73" s="317" t="n">
        <v>1</v>
      </c>
      <c r="Z73" s="317" t="n">
        <v>1</v>
      </c>
      <c r="AA73" s="317" t="n">
        <v>1</v>
      </c>
      <c r="AB73" s="317" t="n">
        <v>1</v>
      </c>
      <c r="AC73" s="317" t="n">
        <v>1</v>
      </c>
      <c r="AD73" s="317" t="n">
        <v>1</v>
      </c>
      <c r="AE73" s="317" t="n">
        <v>1</v>
      </c>
      <c r="AF73" s="317" t="n">
        <v>1</v>
      </c>
      <c r="AG73" s="317" t="n">
        <v>1</v>
      </c>
      <c r="AH73" s="317" t="n">
        <v>1</v>
      </c>
      <c r="AI73" s="317" t="n">
        <v>1</v>
      </c>
      <c r="AJ73" s="317" t="n">
        <v>0</v>
      </c>
      <c r="AK73" s="317" t="n">
        <v>0</v>
      </c>
      <c r="AL73" s="317" t="n">
        <v>0</v>
      </c>
      <c r="AM73" s="317" t="n">
        <v>0</v>
      </c>
      <c r="AN73" s="317" t="n">
        <v>0</v>
      </c>
      <c r="AO73" s="317" t="n">
        <v>0</v>
      </c>
      <c r="AP73" s="317" t="n">
        <v>0</v>
      </c>
      <c r="AQ73" s="317" t="n">
        <v>0</v>
      </c>
      <c r="AR73" s="317" t="n">
        <v>0</v>
      </c>
      <c r="AS73" s="317" t="n">
        <v>0</v>
      </c>
      <c r="AT73" s="317" t="n">
        <v>0</v>
      </c>
      <c r="AU73" s="317" t="n">
        <v>0</v>
      </c>
      <c r="AV73" s="317" t="n">
        <v>0</v>
      </c>
      <c r="AW73" s="317" t="n">
        <v>0</v>
      </c>
      <c r="AX73" s="317" t="n">
        <v>0</v>
      </c>
      <c r="AY73" s="317" t="n">
        <v>0</v>
      </c>
      <c r="AZ73" s="317" t="n">
        <v>0</v>
      </c>
      <c r="BA73" s="317" t="n">
        <v>0</v>
      </c>
      <c r="BB73" s="317" t="n">
        <v>0</v>
      </c>
      <c r="BC73" s="317" t="n">
        <v>0</v>
      </c>
      <c r="BD73" s="317" t="n">
        <v>0</v>
      </c>
      <c r="BE73" s="317" t="n">
        <v>0</v>
      </c>
      <c r="BF73" s="317" t="n">
        <v>0</v>
      </c>
      <c r="BG73" s="317" t="n">
        <v>0</v>
      </c>
      <c r="BH73" s="317" t="n">
        <v>0</v>
      </c>
      <c r="BI73" s="317" t="n">
        <v>0</v>
      </c>
      <c r="BJ73" s="317" t="n">
        <v>0</v>
      </c>
      <c r="BK73" s="317" t="n">
        <v>0</v>
      </c>
      <c r="BL73" s="317" t="n">
        <v>0</v>
      </c>
      <c r="BM73" s="317" t="n">
        <v>0</v>
      </c>
      <c r="BN73" s="317" t="n">
        <v>0</v>
      </c>
      <c r="BO73" s="317" t="n">
        <v>0</v>
      </c>
      <c r="BP73" s="317" t="n">
        <v>0</v>
      </c>
      <c r="BQ73" s="317" t="n">
        <v>0</v>
      </c>
      <c r="BR73" s="317" t="n">
        <v>0</v>
      </c>
      <c r="BS73" s="317" t="n">
        <v>0</v>
      </c>
      <c r="BT73" s="317" t="n">
        <v>0</v>
      </c>
      <c r="BU73" s="317" t="n">
        <v>0</v>
      </c>
      <c r="BV73" s="317" t="n">
        <v>0</v>
      </c>
      <c r="BW73" s="317" t="n">
        <v>0</v>
      </c>
      <c r="BX73" s="317" t="n">
        <v>0</v>
      </c>
      <c r="BY73" s="317" t="n">
        <v>0</v>
      </c>
      <c r="BZ73" s="317" t="n">
        <v>0</v>
      </c>
      <c r="CA73" s="317" t="n">
        <v>0</v>
      </c>
      <c r="CB73" s="317" t="n">
        <v>0</v>
      </c>
      <c r="CC73" s="317" t="n">
        <v>0</v>
      </c>
      <c r="CD73" s="317" t="n">
        <v>0</v>
      </c>
      <c r="CE73" s="317" t="n">
        <v>1</v>
      </c>
      <c r="CF73" s="317" t="n">
        <v>1</v>
      </c>
      <c r="CG73" s="317" t="n">
        <v>1</v>
      </c>
      <c r="CH73" s="317" t="n">
        <v>1</v>
      </c>
      <c r="CI73" s="317" t="n">
        <v>1</v>
      </c>
      <c r="CJ73" s="317" t="n">
        <v>1</v>
      </c>
      <c r="CK73" s="317" t="n">
        <v>1</v>
      </c>
      <c r="CL73" s="317" t="n">
        <v>1</v>
      </c>
      <c r="CM73" s="317" t="n">
        <v>1</v>
      </c>
      <c r="CN73" s="317" t="n">
        <v>1</v>
      </c>
      <c r="CO73" s="317" t="n">
        <v>1</v>
      </c>
      <c r="CP73" s="317" t="n">
        <v>1</v>
      </c>
      <c r="CQ73" s="317" t="n">
        <v>1</v>
      </c>
      <c r="CR73" s="317" t="n">
        <v>2</v>
      </c>
      <c r="CS73" s="317" t="n">
        <v>2</v>
      </c>
      <c r="CT73" s="317" t="n">
        <v>2</v>
      </c>
      <c r="CU73" s="317" t="n">
        <v>2</v>
      </c>
      <c r="CV73" s="317" t="n">
        <v>2</v>
      </c>
      <c r="CW73" s="317" t="n">
        <v>2</v>
      </c>
    </row>
    <row r="74" ht="13.15" customFormat="1" customHeight="1" s="315">
      <c r="A74" s="22" t="n"/>
      <c r="B74" s="398" t="n"/>
      <c r="C74" s="246" t="inlineStr">
        <is>
          <t>EE &amp; Family</t>
        </is>
      </c>
      <c r="D74" s="318" t="n">
        <v>0</v>
      </c>
      <c r="E74" s="400">
        <f>E18</f>
        <v/>
      </c>
      <c r="F74" s="400">
        <f>F18</f>
        <v/>
      </c>
      <c r="G74" s="400">
        <f>G18</f>
        <v/>
      </c>
      <c r="H74" s="408">
        <f>+"Total:"&amp;TEXT(E74/I74-1,"0.00%")&amp;"/ EE:"&amp;TEXT(G74/J74-1,"0.00%")</f>
        <v/>
      </c>
      <c r="I74" s="408">
        <f>+'[2]Saint Mary''s Reno'!E74</f>
        <v/>
      </c>
      <c r="J74" s="492">
        <f>+'[2]Saint Mary''s Reno'!G74</f>
        <v/>
      </c>
      <c r="K74" s="318" t="n">
        <v>2</v>
      </c>
      <c r="L74" s="318" t="n">
        <v>1</v>
      </c>
      <c r="M74" s="318" t="n">
        <v>1</v>
      </c>
      <c r="N74" s="318" t="n">
        <v>1</v>
      </c>
      <c r="O74" s="318" t="n">
        <v>1</v>
      </c>
      <c r="P74" s="318" t="n">
        <v>1</v>
      </c>
      <c r="Q74" s="318" t="n">
        <v>1</v>
      </c>
      <c r="R74" s="318" t="n">
        <v>1</v>
      </c>
      <c r="S74" s="318" t="n">
        <v>1</v>
      </c>
      <c r="T74" s="318" t="n">
        <v>1</v>
      </c>
      <c r="U74" s="318" t="n">
        <v>1</v>
      </c>
      <c r="V74" s="318" t="n">
        <v>1</v>
      </c>
      <c r="W74" s="318" t="n">
        <v>1</v>
      </c>
      <c r="X74" s="318" t="n">
        <v>1</v>
      </c>
      <c r="Y74" s="318" t="n">
        <v>1</v>
      </c>
      <c r="Z74" s="318" t="n">
        <v>1</v>
      </c>
      <c r="AA74" s="318" t="n">
        <v>1</v>
      </c>
      <c r="AB74" s="318" t="n">
        <v>1</v>
      </c>
      <c r="AC74" s="318" t="n">
        <v>1</v>
      </c>
      <c r="AD74" s="318" t="n">
        <v>1</v>
      </c>
      <c r="AE74" s="318" t="n">
        <v>1</v>
      </c>
      <c r="AF74" s="318" t="n">
        <v>1</v>
      </c>
      <c r="AG74" s="318" t="n">
        <v>1</v>
      </c>
      <c r="AH74" s="318" t="n">
        <v>1</v>
      </c>
      <c r="AI74" s="318" t="n">
        <v>1</v>
      </c>
      <c r="AJ74" s="318" t="n">
        <v>1</v>
      </c>
      <c r="AK74" s="318" t="n">
        <v>1</v>
      </c>
      <c r="AL74" s="318" t="n">
        <v>1</v>
      </c>
      <c r="AM74" s="318" t="n">
        <v>1</v>
      </c>
      <c r="AN74" s="318" t="n">
        <v>1</v>
      </c>
      <c r="AO74" s="318" t="n">
        <v>1</v>
      </c>
      <c r="AP74" s="318" t="n">
        <v>1</v>
      </c>
      <c r="AQ74" s="318" t="n">
        <v>1</v>
      </c>
      <c r="AR74" s="318" t="n">
        <v>1</v>
      </c>
      <c r="AS74" s="318" t="n">
        <v>1</v>
      </c>
      <c r="AT74" s="318" t="n">
        <v>1</v>
      </c>
      <c r="AU74" s="318" t="n">
        <v>2</v>
      </c>
      <c r="AV74" s="318" t="n">
        <v>2</v>
      </c>
      <c r="AW74" s="318" t="n">
        <v>2</v>
      </c>
      <c r="AX74" s="318" t="n">
        <v>2</v>
      </c>
      <c r="AY74" s="318" t="n">
        <v>2</v>
      </c>
      <c r="AZ74" s="318" t="n">
        <v>2</v>
      </c>
      <c r="BA74" s="318" t="n">
        <v>2</v>
      </c>
      <c r="BB74" s="318" t="n">
        <v>2</v>
      </c>
      <c r="BC74" s="318" t="n">
        <v>2</v>
      </c>
      <c r="BD74" s="318" t="n">
        <v>3</v>
      </c>
      <c r="BE74" s="318" t="n">
        <v>2</v>
      </c>
      <c r="BF74" s="318" t="n">
        <v>3</v>
      </c>
      <c r="BG74" s="318" t="n">
        <v>3</v>
      </c>
      <c r="BH74" s="318" t="n">
        <v>3</v>
      </c>
      <c r="BI74" s="318" t="n">
        <v>3</v>
      </c>
      <c r="BJ74" s="318" t="n">
        <v>3</v>
      </c>
      <c r="BK74" s="318" t="n">
        <v>3</v>
      </c>
      <c r="BL74" s="318" t="n">
        <v>3</v>
      </c>
      <c r="BM74" s="318" t="n">
        <v>4</v>
      </c>
      <c r="BN74" s="318" t="n">
        <v>2</v>
      </c>
      <c r="BO74" s="318" t="n">
        <v>2</v>
      </c>
      <c r="BP74" s="318" t="n">
        <v>2</v>
      </c>
      <c r="BQ74" s="318" t="n">
        <v>1</v>
      </c>
      <c r="BR74" s="318" t="n">
        <v>1</v>
      </c>
      <c r="BS74" s="318" t="n">
        <v>1</v>
      </c>
      <c r="BT74" s="318" t="n">
        <v>1</v>
      </c>
      <c r="BU74" s="318" t="n">
        <v>1</v>
      </c>
      <c r="BV74" s="318" t="n">
        <v>1</v>
      </c>
      <c r="BW74" s="318" t="n">
        <v>1</v>
      </c>
      <c r="BX74" s="318" t="n">
        <v>0</v>
      </c>
      <c r="BY74" s="318" t="n">
        <v>0</v>
      </c>
      <c r="BZ74" s="318" t="n">
        <v>0</v>
      </c>
      <c r="CA74" s="318" t="n">
        <v>0</v>
      </c>
      <c r="CB74" s="318" t="n">
        <v>0</v>
      </c>
      <c r="CC74" s="318" t="n">
        <v>0</v>
      </c>
      <c r="CD74" s="318" t="n">
        <v>0</v>
      </c>
      <c r="CE74" s="318" t="n">
        <v>0</v>
      </c>
      <c r="CF74" s="318" t="n">
        <v>0</v>
      </c>
      <c r="CG74" s="318" t="n">
        <v>0</v>
      </c>
      <c r="CH74" s="318" t="n">
        <v>0</v>
      </c>
      <c r="CI74" s="318" t="n">
        <v>0</v>
      </c>
      <c r="CJ74" s="318" t="n">
        <v>0</v>
      </c>
      <c r="CK74" s="318" t="n">
        <v>0</v>
      </c>
      <c r="CL74" s="318" t="n">
        <v>0</v>
      </c>
      <c r="CM74" s="318" t="n">
        <v>0</v>
      </c>
      <c r="CN74" s="318" t="n">
        <v>0</v>
      </c>
      <c r="CO74" s="318" t="n">
        <v>0</v>
      </c>
      <c r="CP74" s="318" t="n">
        <v>0</v>
      </c>
      <c r="CQ74" s="318" t="n">
        <v>0</v>
      </c>
      <c r="CR74" s="318" t="n">
        <v>0</v>
      </c>
      <c r="CS74" s="318" t="n">
        <v>0</v>
      </c>
      <c r="CT74" s="318" t="n">
        <v>0</v>
      </c>
      <c r="CU74" s="318" t="n">
        <v>0</v>
      </c>
      <c r="CV74" s="318" t="n">
        <v>0</v>
      </c>
      <c r="CW74" s="318" t="n">
        <v>0</v>
      </c>
    </row>
    <row r="75" ht="13.15" customFormat="1" customHeight="1" s="315">
      <c r="A75" s="20" t="n"/>
      <c r="B75" s="398" t="n"/>
      <c r="C75" s="69" t="inlineStr">
        <is>
          <t>Estimated Monthly Premium</t>
        </is>
      </c>
      <c r="D75" s="94">
        <f>SUM(D71:D74)</f>
        <v/>
      </c>
      <c r="E75" s="401">
        <f>SUMPRODUCT(E71:E74,$D71:$D74)</f>
        <v/>
      </c>
      <c r="F75" s="401">
        <f>SUMPRODUCT(F71:F74,$D71:$D74)</f>
        <v/>
      </c>
      <c r="G75" s="401">
        <f>SUMPRODUCT(G71:G74,$D71:$D74)</f>
        <v/>
      </c>
      <c r="H75" s="402" t="n"/>
      <c r="I75" s="402" t="n"/>
      <c r="K75" s="94">
        <f>SUM(K71:K74)</f>
        <v/>
      </c>
      <c r="L75" s="94">
        <f>SUM(L71:L74)</f>
        <v/>
      </c>
      <c r="M75" s="94">
        <f>SUM(M71:M74)</f>
        <v/>
      </c>
      <c r="N75" s="94">
        <f>SUM(N71:N74)</f>
        <v/>
      </c>
      <c r="O75" s="94">
        <f>SUM(O71:O74)</f>
        <v/>
      </c>
      <c r="P75" s="94">
        <f>SUM(P71:P74)</f>
        <v/>
      </c>
      <c r="Q75" s="94">
        <f>SUM(Q71:Q74)</f>
        <v/>
      </c>
      <c r="R75" s="94">
        <f>SUM(R71:R74)</f>
        <v/>
      </c>
      <c r="S75" s="94">
        <f>SUM(S71:S74)</f>
        <v/>
      </c>
      <c r="T75" s="94">
        <f>SUM(T71:T74)</f>
        <v/>
      </c>
      <c r="U75" s="94">
        <f>SUM(U71:U74)</f>
        <v/>
      </c>
      <c r="V75" s="94">
        <f>SUM(V71:V74)</f>
        <v/>
      </c>
      <c r="W75" s="94">
        <f>SUM(W71:W74)</f>
        <v/>
      </c>
      <c r="X75" s="94">
        <f>SUM(X71:X74)</f>
        <v/>
      </c>
      <c r="Y75" s="94">
        <f>SUM(Y71:Y74)</f>
        <v/>
      </c>
      <c r="Z75" s="94">
        <f>SUM(Z71:Z74)</f>
        <v/>
      </c>
      <c r="AA75" s="94">
        <f>SUM(AA71:AA74)</f>
        <v/>
      </c>
      <c r="AB75" s="94">
        <f>SUM(AB71:AB74)</f>
        <v/>
      </c>
      <c r="AC75" s="94">
        <f>SUM(AC71:AC74)</f>
        <v/>
      </c>
      <c r="AD75" s="94">
        <f>SUM(AD71:AD74)</f>
        <v/>
      </c>
      <c r="AE75" s="94">
        <f>SUM(AE71:AE74)</f>
        <v/>
      </c>
      <c r="AF75" s="94">
        <f>SUM(AF71:AF74)</f>
        <v/>
      </c>
      <c r="AG75" s="94">
        <f>SUM(AG71:AG74)</f>
        <v/>
      </c>
      <c r="AH75" s="94">
        <f>SUM(AH71:AH74)</f>
        <v/>
      </c>
      <c r="AI75" s="94">
        <f>SUM(AI71:AI74)</f>
        <v/>
      </c>
      <c r="AJ75" s="94">
        <f>SUM(AJ71:AJ74)</f>
        <v/>
      </c>
      <c r="AK75" s="94">
        <f>SUM(AK71:AK74)</f>
        <v/>
      </c>
      <c r="AL75" s="94">
        <f>SUM(AL71:AL74)</f>
        <v/>
      </c>
      <c r="AM75" s="94">
        <f>SUM(AM71:AM74)</f>
        <v/>
      </c>
      <c r="AN75" s="94">
        <f>SUM(AN71:AN74)</f>
        <v/>
      </c>
      <c r="AO75" s="94">
        <f>SUM(AO71:AO74)</f>
        <v/>
      </c>
      <c r="AP75" s="94">
        <f>SUM(AP71:AP74)</f>
        <v/>
      </c>
      <c r="AQ75" s="94">
        <f>SUM(AQ71:AQ74)</f>
        <v/>
      </c>
      <c r="AR75" s="94">
        <f>SUM(AR71:AR74)</f>
        <v/>
      </c>
      <c r="AS75" s="94">
        <f>SUM(AS71:AS74)</f>
        <v/>
      </c>
      <c r="AT75" s="94">
        <f>SUM(AT71:AT74)</f>
        <v/>
      </c>
      <c r="AU75" s="94">
        <f>SUM(AU71:AU74)</f>
        <v/>
      </c>
      <c r="AV75" s="94">
        <f>SUM(AV71:AV74)</f>
        <v/>
      </c>
      <c r="AW75" s="94">
        <f>SUM(AW71:AW74)</f>
        <v/>
      </c>
      <c r="AX75" s="94">
        <f>SUM(AX71:AX74)</f>
        <v/>
      </c>
      <c r="AY75" s="94">
        <f>SUM(AY71:AY74)</f>
        <v/>
      </c>
      <c r="AZ75" s="94">
        <f>SUM(AZ71:AZ74)</f>
        <v/>
      </c>
      <c r="BA75" s="94">
        <f>SUM(BA71:BA74)</f>
        <v/>
      </c>
      <c r="BB75" s="94">
        <f>SUM(BB71:BB74)</f>
        <v/>
      </c>
      <c r="BC75" s="94">
        <f>SUM(BC71:BC74)</f>
        <v/>
      </c>
      <c r="BD75" s="94">
        <f>SUM(BD71:BD74)</f>
        <v/>
      </c>
      <c r="BE75" s="94">
        <f>SUM(BE71:BE74)</f>
        <v/>
      </c>
      <c r="BF75" s="94">
        <f>SUM(BF71:BF74)</f>
        <v/>
      </c>
      <c r="BG75" s="94">
        <f>SUM(BG71:BG74)</f>
        <v/>
      </c>
      <c r="BH75" s="94">
        <f>SUM(BH71:BH74)</f>
        <v/>
      </c>
      <c r="BI75" s="94">
        <f>SUM(BI71:BI74)</f>
        <v/>
      </c>
      <c r="BJ75" s="94">
        <f>SUM(BJ71:BJ74)</f>
        <v/>
      </c>
      <c r="BK75" s="94">
        <f>SUM(BK71:BK74)</f>
        <v/>
      </c>
      <c r="BL75" s="94">
        <f>SUM(BL71:BL74)</f>
        <v/>
      </c>
      <c r="BM75" s="94">
        <f>SUM(BM71:BM74)</f>
        <v/>
      </c>
      <c r="BN75" s="94">
        <f>SUM(BN71:BN74)</f>
        <v/>
      </c>
      <c r="BO75" s="94">
        <f>SUM(BO71:BO74)</f>
        <v/>
      </c>
      <c r="BP75" s="94">
        <f>SUM(BP71:BP74)</f>
        <v/>
      </c>
      <c r="BQ75" s="94">
        <f>SUM(BQ71:BQ74)</f>
        <v/>
      </c>
      <c r="BR75" s="94">
        <f>SUM(BR71:BR74)</f>
        <v/>
      </c>
      <c r="BS75" s="94">
        <f>SUM(BS71:BS74)</f>
        <v/>
      </c>
      <c r="BT75" s="94">
        <f>SUM(BT71:BT74)</f>
        <v/>
      </c>
      <c r="BU75" s="94">
        <f>SUM(BU71:BU74)</f>
        <v/>
      </c>
      <c r="BV75" s="94">
        <f>SUM(BV71:BV74)</f>
        <v/>
      </c>
      <c r="BW75" s="94">
        <f>SUM(BW71:BW74)</f>
        <v/>
      </c>
      <c r="BX75" s="94">
        <f>SUM(BX71:BX74)</f>
        <v/>
      </c>
      <c r="BY75" s="94">
        <f>SUM(BY71:BY74)</f>
        <v/>
      </c>
      <c r="BZ75" s="94">
        <f>SUM(BZ71:BZ74)</f>
        <v/>
      </c>
      <c r="CA75" s="94">
        <f>SUM(CA71:CA74)</f>
        <v/>
      </c>
      <c r="CB75" s="94">
        <f>SUM(CB71:CB74)</f>
        <v/>
      </c>
      <c r="CC75" s="94">
        <f>SUM(CC71:CC74)</f>
        <v/>
      </c>
      <c r="CD75" s="94">
        <f>SUM(CD71:CD74)</f>
        <v/>
      </c>
      <c r="CE75" s="94">
        <f>SUM(CE71:CE74)</f>
        <v/>
      </c>
      <c r="CF75" s="94">
        <f>SUM(CF71:CF74)</f>
        <v/>
      </c>
      <c r="CG75" s="94">
        <f>SUM(CG71:CG74)</f>
        <v/>
      </c>
      <c r="CH75" s="94">
        <f>SUM(CH71:CH74)</f>
        <v/>
      </c>
      <c r="CI75" s="94">
        <f>SUM(CI71:CI74)</f>
        <v/>
      </c>
      <c r="CJ75" s="94">
        <f>SUM(CJ71:CJ74)</f>
        <v/>
      </c>
      <c r="CK75" s="94">
        <f>SUM(CK71:CK74)</f>
        <v/>
      </c>
      <c r="CL75" s="94">
        <f>SUM(CL71:CL74)</f>
        <v/>
      </c>
      <c r="CM75" s="94">
        <f>SUM(CM71:CM74)</f>
        <v/>
      </c>
      <c r="CN75" s="94">
        <f>SUM(CN71:CN74)</f>
        <v/>
      </c>
      <c r="CO75" s="94">
        <f>SUM(CO71:CO74)</f>
        <v/>
      </c>
      <c r="CP75" s="94">
        <f>SUM(CP71:CP74)</f>
        <v/>
      </c>
      <c r="CQ75" s="94">
        <f>SUM(CQ71:CQ74)</f>
        <v/>
      </c>
      <c r="CR75" s="94" t="n">
        <v>5</v>
      </c>
      <c r="CS75" s="94">
        <f>SUM(CS71:CS74)</f>
        <v/>
      </c>
      <c r="CT75" s="94">
        <f>SUM(CT71:CT74)</f>
        <v/>
      </c>
      <c r="CU75" s="94">
        <f>SUM(CU71:CU74)</f>
        <v/>
      </c>
      <c r="CV75" s="94">
        <f>SUM(CV71:CV74)</f>
        <v/>
      </c>
      <c r="CW75" s="94">
        <f>SUM(CW71:CW74)</f>
        <v/>
      </c>
    </row>
    <row r="76" ht="13.15" customFormat="1" customHeight="1" s="315">
      <c r="A76" s="20" t="n"/>
      <c r="B76" s="398" t="n"/>
      <c r="C76" s="12" t="n"/>
      <c r="D76" s="16" t="n"/>
      <c r="E76" s="403" t="n"/>
      <c r="F76" s="403" t="n"/>
      <c r="G76" s="403" t="n"/>
      <c r="H76" s="404" t="n"/>
      <c r="I76" s="404" t="n"/>
      <c r="K76" s="16" t="n"/>
      <c r="L76" s="16" t="n"/>
      <c r="M76" s="16" t="n"/>
      <c r="N76" s="16" t="n"/>
      <c r="O76" s="16" t="n"/>
      <c r="P76" s="16" t="n"/>
      <c r="Q76" s="16" t="n"/>
      <c r="R76" s="16" t="n"/>
      <c r="S76" s="16" t="n"/>
      <c r="T76" s="16" t="n"/>
      <c r="U76" s="16" t="n"/>
      <c r="V76" s="16" t="n"/>
      <c r="W76" s="16" t="n"/>
      <c r="X76" s="16" t="n"/>
      <c r="Y76" s="16" t="n"/>
      <c r="Z76" s="16" t="n"/>
      <c r="AA76" s="16" t="n"/>
      <c r="AB76" s="16" t="n"/>
      <c r="AC76" s="16" t="n"/>
      <c r="AD76" s="16" t="n"/>
      <c r="AE76" s="16" t="n"/>
      <c r="AF76" s="16" t="n"/>
      <c r="AG76" s="16" t="n"/>
      <c r="AH76" s="16" t="n"/>
      <c r="AI76" s="16" t="n"/>
      <c r="AJ76" s="16" t="n"/>
      <c r="AK76" s="16" t="n"/>
      <c r="AL76" s="16" t="n"/>
      <c r="AM76" s="16" t="n"/>
      <c r="AN76" s="16" t="n"/>
      <c r="AO76" s="16" t="n"/>
      <c r="AP76" s="16" t="n"/>
      <c r="AQ76" s="16" t="n"/>
      <c r="AR76" s="16" t="n"/>
      <c r="AS76" s="16" t="n"/>
      <c r="AT76" s="16" t="n"/>
      <c r="AU76" s="16" t="n"/>
      <c r="AV76" s="16" t="n"/>
      <c r="AW76" s="16" t="n"/>
      <c r="AX76" s="16" t="n"/>
      <c r="AY76" s="16" t="n"/>
      <c r="AZ76" s="16" t="n"/>
      <c r="BA76" s="16" t="n"/>
      <c r="BB76" s="16" t="n"/>
      <c r="BC76" s="16" t="n"/>
      <c r="BD76" s="16" t="n"/>
      <c r="BE76" s="16" t="n"/>
      <c r="BF76" s="16" t="n"/>
      <c r="BG76" s="16" t="n"/>
      <c r="BH76" s="16" t="n"/>
      <c r="BI76" s="16" t="n"/>
      <c r="BJ76" s="16" t="n"/>
      <c r="BK76" s="16" t="n"/>
      <c r="BL76" s="16" t="n"/>
      <c r="BM76" s="16" t="n"/>
      <c r="BN76" s="16" t="n"/>
      <c r="BO76" s="16" t="n"/>
      <c r="BP76" s="16" t="n"/>
      <c r="BQ76" s="16" t="n"/>
      <c r="BR76" s="16" t="n"/>
      <c r="BS76" s="16" t="n"/>
      <c r="BT76" s="16" t="n"/>
      <c r="BU76" s="16" t="n"/>
      <c r="BV76" s="16" t="n"/>
      <c r="BW76" s="16" t="n"/>
      <c r="BX76" s="16" t="n"/>
      <c r="BY76" s="16" t="n"/>
      <c r="BZ76" s="16" t="n"/>
      <c r="CA76" s="16" t="n"/>
      <c r="CB76" s="16" t="n"/>
      <c r="CC76" s="16" t="n"/>
      <c r="CD76" s="16" t="n"/>
      <c r="CE76" s="16" t="n"/>
      <c r="CF76" s="16" t="n"/>
      <c r="CG76" s="16" t="n"/>
      <c r="CH76" s="16" t="n"/>
      <c r="CI76" s="16" t="n"/>
      <c r="CJ76" s="16" t="n"/>
      <c r="CK76" s="16" t="n"/>
      <c r="CL76" s="16" t="n"/>
      <c r="CM76" s="16" t="n"/>
      <c r="CN76" s="16" t="n"/>
      <c r="CO76" s="16" t="n"/>
      <c r="CP76" s="16" t="n"/>
      <c r="CQ76" s="16" t="n"/>
      <c r="CR76" s="16" t="n"/>
      <c r="CS76" s="16" t="n"/>
      <c r="CT76" s="16" t="n"/>
      <c r="CU76" s="16" t="n"/>
      <c r="CV76" s="16" t="n"/>
      <c r="CW76" s="16" t="n"/>
    </row>
    <row r="77" ht="13.15" customFormat="1" customHeight="1" s="315">
      <c r="A77" s="71" t="inlineStr">
        <is>
          <t>Total Medical Monthly</t>
        </is>
      </c>
      <c r="B77" s="405" t="n"/>
      <c r="C77" s="29" t="inlineStr">
        <is>
          <t>Total Medical Employees</t>
        </is>
      </c>
      <c r="D77" s="30">
        <f>+D63+D69+D75</f>
        <v/>
      </c>
      <c r="E77" s="406">
        <f>+E63+E69+E75</f>
        <v/>
      </c>
      <c r="F77" s="406">
        <f>+F63+F69+F75</f>
        <v/>
      </c>
      <c r="G77" s="406">
        <f>+G63+G69+G75</f>
        <v/>
      </c>
      <c r="H77" s="407" t="n"/>
      <c r="I77" s="407" t="n"/>
      <c r="K77" s="30">
        <f>+K63+K69+K75</f>
        <v/>
      </c>
      <c r="L77" s="30">
        <f>+L63+L69+L75</f>
        <v/>
      </c>
      <c r="M77" s="30">
        <f>+M63+M69+M75</f>
        <v/>
      </c>
      <c r="N77" s="30">
        <f>+N63+N69+N75</f>
        <v/>
      </c>
      <c r="O77" s="30">
        <f>+O63+O69+O75</f>
        <v/>
      </c>
      <c r="P77" s="30">
        <f>+P63+P69+P75</f>
        <v/>
      </c>
      <c r="Q77" s="30">
        <f>+Q63+Q69+Q75</f>
        <v/>
      </c>
      <c r="R77" s="30">
        <f>+R63+R69+R75</f>
        <v/>
      </c>
      <c r="S77" s="30">
        <f>+S63+S69+S75</f>
        <v/>
      </c>
      <c r="T77" s="30">
        <f>+T63+T69+T75</f>
        <v/>
      </c>
      <c r="U77" s="30">
        <f>+U63+U69+U75</f>
        <v/>
      </c>
      <c r="V77" s="30">
        <f>+V63+V69+V75</f>
        <v/>
      </c>
      <c r="W77" s="30">
        <f>+W63+W69+W75</f>
        <v/>
      </c>
      <c r="X77" s="30">
        <f>+X63+X69+X75</f>
        <v/>
      </c>
      <c r="Y77" s="30">
        <f>+Y63+Y69+Y75</f>
        <v/>
      </c>
      <c r="Z77" s="30">
        <f>+Z63+Z69+Z75</f>
        <v/>
      </c>
      <c r="AA77" s="30">
        <f>+AA63+AA69+AA75</f>
        <v/>
      </c>
      <c r="AB77" s="30">
        <f>+AB63+AB69+AB75</f>
        <v/>
      </c>
      <c r="AC77" s="30">
        <f>+AC63+AC69+AC75</f>
        <v/>
      </c>
      <c r="AD77" s="30">
        <f>+AD63+AD69+AD75</f>
        <v/>
      </c>
      <c r="AE77" s="30">
        <f>+AE63+AE69+AE75</f>
        <v/>
      </c>
      <c r="AF77" s="30">
        <f>+AF63+AF69+AF75</f>
        <v/>
      </c>
      <c r="AG77" s="30">
        <f>+AG63+AG69+AG75</f>
        <v/>
      </c>
      <c r="AH77" s="30">
        <f>+AH63+AH69+AH75</f>
        <v/>
      </c>
      <c r="AI77" s="30">
        <f>+AI63+AI69+AI75</f>
        <v/>
      </c>
      <c r="AJ77" s="30">
        <f>+AJ63+AJ69+AJ75</f>
        <v/>
      </c>
      <c r="AK77" s="30">
        <f>+AK63+AK69+AK75</f>
        <v/>
      </c>
      <c r="AL77" s="30">
        <f>+AL63+AL69+AL75</f>
        <v/>
      </c>
      <c r="AM77" s="30">
        <f>+AM63+AM69+AM75</f>
        <v/>
      </c>
      <c r="AN77" s="30">
        <f>+AN63+AN69+AN75</f>
        <v/>
      </c>
      <c r="AO77" s="30">
        <f>+AO63+AO69+AO75</f>
        <v/>
      </c>
      <c r="AP77" s="30">
        <f>+AP63+AP69+AP75</f>
        <v/>
      </c>
      <c r="AQ77" s="30">
        <f>+AQ63+AQ69+AQ75</f>
        <v/>
      </c>
      <c r="AR77" s="30">
        <f>+AR63+AR69+AR75</f>
        <v/>
      </c>
      <c r="AS77" s="30">
        <f>+AS63+AS69+AS75</f>
        <v/>
      </c>
      <c r="AT77" s="30">
        <f>+AT63+AT69+AT75</f>
        <v/>
      </c>
      <c r="AU77" s="30">
        <f>+AU63+AU69+AU75</f>
        <v/>
      </c>
      <c r="AV77" s="30">
        <f>+AV63+AV69+AV75</f>
        <v/>
      </c>
      <c r="AW77" s="30">
        <f>+AW63+AW69+AW75</f>
        <v/>
      </c>
      <c r="AX77" s="30">
        <f>+AX63+AX69+AX75</f>
        <v/>
      </c>
      <c r="AY77" s="30">
        <f>+AY63+AY69+AY75</f>
        <v/>
      </c>
      <c r="AZ77" s="30">
        <f>+AZ63+AZ69+AZ75</f>
        <v/>
      </c>
      <c r="BA77" s="30">
        <f>+BA63+BA69+BA75</f>
        <v/>
      </c>
      <c r="BB77" s="30">
        <f>+BB63+BB69+BB75</f>
        <v/>
      </c>
      <c r="BC77" s="30">
        <f>+BC63+BC69+BC75</f>
        <v/>
      </c>
      <c r="BD77" s="30">
        <f>+BD63+BD69+BD75</f>
        <v/>
      </c>
      <c r="BE77" s="30">
        <f>+BE63+BE69+BE75</f>
        <v/>
      </c>
      <c r="BF77" s="30">
        <f>+BF63+BF69+BF75</f>
        <v/>
      </c>
      <c r="BG77" s="30">
        <f>+BG63+BG69+BG75</f>
        <v/>
      </c>
      <c r="BH77" s="30">
        <f>+BH63+BH69+BH75</f>
        <v/>
      </c>
      <c r="BI77" s="30">
        <f>+BI63+BI69+BI75</f>
        <v/>
      </c>
      <c r="BJ77" s="30">
        <f>+BJ63+BJ69+BJ75</f>
        <v/>
      </c>
      <c r="BK77" s="30">
        <f>+BK63+BK69+BK75</f>
        <v/>
      </c>
      <c r="BL77" s="30">
        <f>+BL63+BL69+BL75</f>
        <v/>
      </c>
      <c r="BM77" s="30">
        <f>+BM63+BM69+BM75</f>
        <v/>
      </c>
      <c r="BN77" s="30">
        <f>+BN63+BN69+BN75</f>
        <v/>
      </c>
      <c r="BO77" s="30">
        <f>+BO63+BO69+BO75</f>
        <v/>
      </c>
      <c r="BP77" s="30">
        <f>+BP63+BP69+BP75</f>
        <v/>
      </c>
      <c r="BQ77" s="30">
        <f>+BQ63+BQ69+BQ75</f>
        <v/>
      </c>
      <c r="BR77" s="30">
        <f>+BR63+BR69+BR75</f>
        <v/>
      </c>
      <c r="BS77" s="30">
        <f>+BS63+BS69+BS75</f>
        <v/>
      </c>
      <c r="BT77" s="30">
        <f>+BT63+BT69+BT75</f>
        <v/>
      </c>
      <c r="BU77" s="30">
        <f>+BU63+BU69+BU75</f>
        <v/>
      </c>
      <c r="BV77" s="30">
        <f>+BV63+BV69+BV75</f>
        <v/>
      </c>
      <c r="BW77" s="30">
        <f>+BW63+BW69+BW75</f>
        <v/>
      </c>
      <c r="BX77" s="30">
        <f>+BX63+BX69+BX75</f>
        <v/>
      </c>
      <c r="BY77" s="30">
        <f>+BY63+BY69+BY75</f>
        <v/>
      </c>
      <c r="BZ77" s="30">
        <f>+BZ63+BZ69+BZ75</f>
        <v/>
      </c>
      <c r="CA77" s="30">
        <f>+CA63+CA69+CA75</f>
        <v/>
      </c>
      <c r="CB77" s="30">
        <f>+CB63+CB69+CB75</f>
        <v/>
      </c>
      <c r="CC77" s="30">
        <f>+CC63+CC69+CC75</f>
        <v/>
      </c>
      <c r="CD77" s="30">
        <f>+CD63+CD69+CD75</f>
        <v/>
      </c>
      <c r="CE77" s="30">
        <f>+CE63+CE69+CE75</f>
        <v/>
      </c>
      <c r="CF77" s="30">
        <f>+CF63+CF69+CF75</f>
        <v/>
      </c>
      <c r="CG77" s="30">
        <f>+CG63+CG69+CG75</f>
        <v/>
      </c>
      <c r="CH77" s="30">
        <f>+CH63+CH69+CH75</f>
        <v/>
      </c>
      <c r="CI77" s="30">
        <f>+CI63+CI69+CI75</f>
        <v/>
      </c>
      <c r="CJ77" s="30">
        <f>+CJ63+CJ69+CJ75</f>
        <v/>
      </c>
      <c r="CK77" s="30">
        <f>+CK63+CK69+CK75</f>
        <v/>
      </c>
      <c r="CL77" s="30">
        <f>+CL63+CL69+CL75</f>
        <v/>
      </c>
      <c r="CM77" s="30">
        <f>+CM63+CM69+CM75</f>
        <v/>
      </c>
      <c r="CN77" s="30">
        <f>+CN63+CN69+CN75</f>
        <v/>
      </c>
      <c r="CO77" s="30">
        <f>+CO63+CO69+CO75</f>
        <v/>
      </c>
      <c r="CP77" s="30">
        <f>+CP63+CP69+CP75</f>
        <v/>
      </c>
      <c r="CQ77" s="30">
        <f>+CQ63+CQ69+CQ75</f>
        <v/>
      </c>
      <c r="CR77" s="30" t="n">
        <v>120</v>
      </c>
      <c r="CS77" s="30">
        <f>+CS63+CS69+CS75</f>
        <v/>
      </c>
      <c r="CT77" s="30">
        <f>+CT63+CT69+CT75</f>
        <v/>
      </c>
      <c r="CU77" s="30">
        <f>+CU63+CU69+CU75</f>
        <v/>
      </c>
      <c r="CV77" s="30">
        <f>+CV63+CV69+CV75</f>
        <v/>
      </c>
      <c r="CW77" s="30">
        <f>+CW63+CW69+CW75</f>
        <v/>
      </c>
    </row>
    <row r="78" ht="13.15" customFormat="1" customHeight="1" s="183">
      <c r="A78" s="71" t="inlineStr">
        <is>
          <t>Total Medical Annual</t>
        </is>
      </c>
      <c r="B78" s="29" t="n"/>
      <c r="C78" s="89" t="n"/>
      <c r="D78" s="30" t="n"/>
      <c r="E78" s="406">
        <f>E77*12</f>
        <v/>
      </c>
      <c r="F78" s="406">
        <f>F77*12</f>
        <v/>
      </c>
      <c r="G78" s="406">
        <f>G77*12</f>
        <v/>
      </c>
      <c r="H78" s="407" t="n"/>
      <c r="I78" s="407" t="n"/>
      <c r="K78" s="30" t="n"/>
      <c r="L78" s="30" t="n"/>
      <c r="M78" s="30" t="n"/>
      <c r="N78" s="30" t="n"/>
      <c r="O78" s="30" t="n"/>
      <c r="P78" s="30" t="n"/>
      <c r="Q78" s="30" t="n"/>
      <c r="R78" s="30" t="n"/>
      <c r="S78" s="30" t="n"/>
      <c r="T78" s="30" t="n"/>
      <c r="U78" s="30" t="n"/>
      <c r="V78" s="30" t="n"/>
      <c r="W78" s="30" t="n"/>
      <c r="X78" s="30" t="n"/>
      <c r="Y78" s="30" t="n"/>
      <c r="Z78" s="30" t="n"/>
      <c r="AA78" s="30" t="n"/>
      <c r="AB78" s="30" t="n"/>
      <c r="AC78" s="30" t="n"/>
      <c r="AD78" s="30" t="n"/>
      <c r="AE78" s="30" t="n"/>
      <c r="AF78" s="30" t="n"/>
      <c r="AG78" s="30" t="n"/>
      <c r="AH78" s="30" t="n"/>
      <c r="AI78" s="30" t="n"/>
      <c r="AJ78" s="30" t="n"/>
      <c r="AK78" s="30" t="n"/>
      <c r="AL78" s="30" t="n"/>
      <c r="AM78" s="30" t="n"/>
      <c r="AN78" s="30" t="n"/>
      <c r="AO78" s="30" t="n"/>
      <c r="AP78" s="30" t="n"/>
      <c r="AQ78" s="30" t="n"/>
      <c r="AR78" s="30" t="n"/>
      <c r="AS78" s="30" t="n"/>
      <c r="AT78" s="30" t="n"/>
      <c r="AU78" s="30" t="n"/>
      <c r="AV78" s="30" t="n"/>
      <c r="AW78" s="30" t="n"/>
      <c r="AX78" s="30" t="n"/>
      <c r="AY78" s="30" t="n"/>
      <c r="AZ78" s="30" t="n"/>
      <c r="BA78" s="30" t="n"/>
      <c r="BB78" s="30" t="n"/>
      <c r="BC78" s="30" t="n"/>
      <c r="BD78" s="30" t="n"/>
      <c r="BE78" s="30" t="n"/>
      <c r="BF78" s="30" t="n"/>
      <c r="BG78" s="30" t="n"/>
      <c r="BH78" s="30" t="n"/>
      <c r="BI78" s="30" t="n"/>
      <c r="BJ78" s="30" t="n"/>
      <c r="BK78" s="30" t="n"/>
      <c r="BL78" s="30" t="n"/>
      <c r="BM78" s="30" t="n"/>
      <c r="BN78" s="30" t="n"/>
      <c r="BO78" s="30" t="n"/>
      <c r="BP78" s="30" t="n"/>
      <c r="BQ78" s="30" t="n"/>
      <c r="BR78" s="30" t="n"/>
      <c r="BS78" s="30" t="n"/>
      <c r="BT78" s="30" t="n"/>
      <c r="BU78" s="30" t="n"/>
      <c r="BV78" s="30" t="n"/>
      <c r="BW78" s="30" t="n"/>
      <c r="BX78" s="30" t="n"/>
      <c r="BY78" s="30" t="n"/>
      <c r="BZ78" s="30" t="n"/>
      <c r="CA78" s="30" t="n"/>
      <c r="CB78" s="30" t="n"/>
      <c r="CC78" s="30" t="n"/>
      <c r="CD78" s="30" t="n"/>
      <c r="CE78" s="30" t="n"/>
      <c r="CF78" s="30" t="n"/>
      <c r="CG78" s="30" t="n"/>
      <c r="CH78" s="30" t="n"/>
      <c r="CI78" s="30" t="n"/>
      <c r="CJ78" s="30" t="n"/>
      <c r="CK78" s="30" t="n"/>
      <c r="CL78" s="30" t="n"/>
      <c r="CM78" s="30" t="n"/>
      <c r="CN78" s="30" t="n"/>
      <c r="CO78" s="30" t="n"/>
      <c r="CP78" s="30" t="n"/>
      <c r="CQ78" s="30" t="n"/>
      <c r="CR78" s="30" t="n"/>
      <c r="CS78" s="30" t="n"/>
      <c r="CT78" s="30" t="n"/>
      <c r="CU78" s="30" t="n"/>
      <c r="CV78" s="30" t="n"/>
      <c r="CW78" s="30" t="n"/>
    </row>
    <row r="79" ht="13.15" customFormat="1" customHeight="1" s="183">
      <c r="A79" s="76" t="inlineStr">
        <is>
          <t>Saint Mary's Fitness Center - Client ID H3400</t>
        </is>
      </c>
      <c r="B79" s="390" t="n"/>
      <c r="C79" s="78" t="n"/>
      <c r="D79" s="111" t="n"/>
      <c r="E79" s="391" t="n"/>
      <c r="F79" s="391" t="n"/>
      <c r="G79" s="391" t="n"/>
      <c r="H79" s="407" t="n"/>
      <c r="I79" s="407" t="n"/>
      <c r="K79" s="30" t="n"/>
      <c r="L79" s="30" t="n"/>
      <c r="M79" s="30" t="n"/>
      <c r="N79" s="30" t="n"/>
      <c r="O79" s="30" t="n"/>
      <c r="P79" s="30" t="n"/>
      <c r="Q79" s="30" t="n"/>
      <c r="R79" s="30" t="n"/>
      <c r="S79" s="30" t="n"/>
      <c r="T79" s="30" t="n"/>
      <c r="U79" s="30" t="n"/>
      <c r="V79" s="30" t="n"/>
      <c r="W79" s="30" t="n"/>
      <c r="X79" s="30" t="n"/>
      <c r="Y79" s="30" t="n"/>
      <c r="Z79" s="30" t="n"/>
      <c r="AA79" s="30" t="n"/>
      <c r="AB79" s="30" t="n"/>
      <c r="AC79" s="30" t="n"/>
      <c r="AD79" s="30" t="n"/>
      <c r="AE79" s="30" t="n"/>
      <c r="AF79" s="30" t="n"/>
      <c r="AG79" s="30" t="n"/>
      <c r="AH79" s="30" t="n"/>
      <c r="AI79" s="30" t="n"/>
      <c r="AJ79" s="30" t="n"/>
      <c r="AK79" s="30" t="n"/>
      <c r="AL79" s="30" t="n"/>
      <c r="AM79" s="30" t="n"/>
      <c r="AN79" s="30" t="n"/>
      <c r="AO79" s="30" t="n"/>
      <c r="AP79" s="30" t="n"/>
      <c r="AQ79" s="30" t="n"/>
      <c r="AR79" s="30" t="n"/>
      <c r="AS79" s="30" t="n"/>
      <c r="AT79" s="30" t="n"/>
      <c r="AU79" s="30" t="n"/>
      <c r="AV79" s="30" t="n"/>
      <c r="AW79" s="30" t="n"/>
      <c r="AX79" s="30" t="n"/>
      <c r="AY79" s="30" t="n"/>
      <c r="AZ79" s="30" t="n"/>
      <c r="BA79" s="30" t="n"/>
      <c r="BB79" s="30" t="n"/>
      <c r="BC79" s="30" t="n"/>
      <c r="BD79" s="30" t="n"/>
      <c r="BE79" s="30" t="n"/>
      <c r="BF79" s="30" t="n"/>
      <c r="BG79" s="30" t="n"/>
      <c r="BH79" s="30" t="n"/>
      <c r="BI79" s="30" t="n"/>
      <c r="BJ79" s="30" t="n"/>
      <c r="BK79" s="30" t="n"/>
      <c r="BL79" s="30" t="n"/>
      <c r="BM79" s="30" t="n"/>
      <c r="BN79" s="111" t="n"/>
      <c r="BO79" s="111" t="n"/>
      <c r="BP79" s="111" t="n"/>
      <c r="BQ79" s="111" t="n"/>
      <c r="BR79" s="111" t="n"/>
      <c r="BS79" s="111" t="n"/>
      <c r="BT79" s="111" t="n"/>
      <c r="BU79" s="111" t="n"/>
      <c r="BV79" s="111" t="n"/>
      <c r="BW79" s="111" t="n"/>
      <c r="BX79" s="111" t="n"/>
      <c r="BY79" s="111" t="n"/>
      <c r="BZ79" s="111" t="n"/>
      <c r="CA79" s="111" t="n"/>
      <c r="CB79" s="111" t="n"/>
      <c r="CC79" s="111" t="n"/>
      <c r="CD79" s="111" t="n"/>
      <c r="CE79" s="111" t="n"/>
      <c r="CF79" s="111" t="n"/>
      <c r="CG79" s="111" t="n"/>
      <c r="CH79" s="111" t="n"/>
      <c r="CI79" s="111" t="n"/>
      <c r="CJ79" s="111" t="n"/>
      <c r="CK79" s="111" t="n"/>
      <c r="CL79" s="111" t="n"/>
      <c r="CM79" s="111" t="n"/>
      <c r="CN79" s="111" t="n"/>
      <c r="CO79" s="111" t="n"/>
      <c r="CP79" s="111" t="n"/>
      <c r="CQ79" s="111" t="n"/>
      <c r="CR79" s="111" t="n"/>
      <c r="CS79" s="111" t="n"/>
      <c r="CT79" s="111" t="n"/>
      <c r="CU79" s="111" t="n"/>
      <c r="CV79" s="111" t="n"/>
      <c r="CW79" s="111" t="n"/>
    </row>
    <row r="80" ht="13.15" customFormat="1" customHeight="1" s="183">
      <c r="A80" s="64" t="inlineStr">
        <is>
          <t>PRIME Non-Union 2020 D2 UNIFIED EPO PLAN (Self-Insured)</t>
        </is>
      </c>
      <c r="B80" s="394" t="inlineStr">
        <is>
          <t>1/1/22 - 12/31/22</t>
        </is>
      </c>
      <c r="C80" s="246" t="inlineStr">
        <is>
          <t>EE</t>
        </is>
      </c>
      <c r="D80" s="244" t="n">
        <v>0</v>
      </c>
      <c r="E80" s="396" t="n">
        <v>746.96</v>
      </c>
      <c r="F80" s="396">
        <f>+E80-G80</f>
        <v/>
      </c>
      <c r="G80" s="396" t="n">
        <v>0</v>
      </c>
      <c r="H80" s="407" t="n"/>
      <c r="I80" s="407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  <c r="AL80" s="30" t="n"/>
      <c r="AM80" s="30" t="n"/>
      <c r="AN80" s="30" t="n"/>
      <c r="AO80" s="30" t="n"/>
      <c r="AP80" s="30" t="n"/>
      <c r="AQ80" s="30" t="n"/>
      <c r="AR80" s="30" t="n"/>
      <c r="AS80" s="30" t="n"/>
      <c r="AT80" s="30" t="n"/>
      <c r="AU80" s="30" t="n"/>
      <c r="AV80" s="30" t="n"/>
      <c r="AW80" s="30" t="n"/>
      <c r="AX80" s="30" t="n"/>
      <c r="AY80" s="30" t="n"/>
      <c r="AZ80" s="30" t="n"/>
      <c r="BA80" s="30" t="n"/>
      <c r="BB80" s="30" t="n"/>
      <c r="BC80" s="30" t="n"/>
      <c r="BD80" s="30" t="n"/>
      <c r="BE80" s="30" t="n"/>
      <c r="BF80" s="30" t="n"/>
      <c r="BG80" s="30" t="n"/>
      <c r="BH80" s="30" t="n"/>
      <c r="BI80" s="30" t="n"/>
      <c r="BJ80" s="30" t="n"/>
      <c r="BK80" s="30" t="n"/>
      <c r="BL80" s="30" t="n"/>
      <c r="BM80" s="30" t="n"/>
      <c r="BN80" s="244" t="n">
        <v>20</v>
      </c>
      <c r="BO80" s="244" t="n">
        <v>18</v>
      </c>
      <c r="BP80" s="244" t="n">
        <v>18</v>
      </c>
      <c r="BQ80" s="244" t="n">
        <v>18</v>
      </c>
      <c r="BR80" s="244" t="n">
        <v>18</v>
      </c>
      <c r="BS80" s="244" t="n">
        <v>18</v>
      </c>
      <c r="BT80" s="244" t="n">
        <v>18</v>
      </c>
      <c r="BU80" s="244" t="n">
        <v>15</v>
      </c>
      <c r="BV80" s="244" t="n">
        <v>18</v>
      </c>
      <c r="BW80" s="244" t="n">
        <v>0</v>
      </c>
      <c r="BX80" s="244" t="n">
        <v>0</v>
      </c>
      <c r="BY80" s="244" t="n">
        <v>0</v>
      </c>
      <c r="BZ80" s="244" t="n">
        <v>0</v>
      </c>
      <c r="CA80" s="244" t="n">
        <v>0</v>
      </c>
      <c r="CB80" s="244" t="n">
        <v>0</v>
      </c>
      <c r="CC80" s="244" t="n">
        <v>0</v>
      </c>
      <c r="CD80" s="244" t="n">
        <v>0</v>
      </c>
      <c r="CE80" s="244" t="n">
        <v>0</v>
      </c>
      <c r="CF80" s="244" t="n">
        <v>0</v>
      </c>
      <c r="CG80" s="244" t="n">
        <v>0</v>
      </c>
      <c r="CH80" s="244" t="n">
        <v>0</v>
      </c>
      <c r="CI80" s="244" t="n">
        <v>0</v>
      </c>
      <c r="CJ80" s="244" t="n">
        <v>0</v>
      </c>
      <c r="CK80" s="244" t="n">
        <v>0</v>
      </c>
      <c r="CL80" s="244" t="n">
        <v>0</v>
      </c>
      <c r="CM80" s="244" t="n">
        <v>0</v>
      </c>
      <c r="CN80" s="244" t="n">
        <v>0</v>
      </c>
      <c r="CO80" s="244" t="n">
        <v>0</v>
      </c>
      <c r="CP80" s="244" t="n">
        <v>0</v>
      </c>
      <c r="CQ80" s="244" t="n">
        <v>0</v>
      </c>
      <c r="CR80" s="244" t="n">
        <v>0</v>
      </c>
      <c r="CS80" s="244" t="n">
        <v>0</v>
      </c>
      <c r="CT80" s="244" t="n">
        <v>0</v>
      </c>
      <c r="CU80" s="244" t="n">
        <v>0</v>
      </c>
      <c r="CV80" s="244" t="n">
        <v>0</v>
      </c>
      <c r="CW80" s="244" t="n">
        <v>0</v>
      </c>
    </row>
    <row r="81" ht="13.15" customFormat="1" customHeight="1" s="183">
      <c r="A81" s="22" t="n"/>
      <c r="B81" s="398" t="n"/>
      <c r="C81" s="246" t="inlineStr">
        <is>
          <t>EE &amp; Spouse</t>
        </is>
      </c>
      <c r="D81" s="244" t="n">
        <v>0</v>
      </c>
      <c r="E81" s="396" t="n">
        <v>1568.64</v>
      </c>
      <c r="F81" s="396">
        <f>+E81-G81</f>
        <v/>
      </c>
      <c r="G81" s="396" t="n">
        <v>143.77</v>
      </c>
      <c r="H81" s="407" t="n"/>
      <c r="I81" s="407" t="n"/>
      <c r="K81" s="30" t="n"/>
      <c r="L81" s="30" t="n"/>
      <c r="M81" s="30" t="n"/>
      <c r="N81" s="30" t="n"/>
      <c r="O81" s="30" t="n"/>
      <c r="P81" s="30" t="n"/>
      <c r="Q81" s="30" t="n"/>
      <c r="R81" s="30" t="n"/>
      <c r="S81" s="30" t="n"/>
      <c r="T81" s="30" t="n"/>
      <c r="U81" s="30" t="n"/>
      <c r="V81" s="30" t="n"/>
      <c r="W81" s="30" t="n"/>
      <c r="X81" s="30" t="n"/>
      <c r="Y81" s="30" t="n"/>
      <c r="Z81" s="30" t="n"/>
      <c r="AA81" s="30" t="n"/>
      <c r="AB81" s="30" t="n"/>
      <c r="AC81" s="30" t="n"/>
      <c r="AD81" s="30" t="n"/>
      <c r="AE81" s="30" t="n"/>
      <c r="AF81" s="30" t="n"/>
      <c r="AG81" s="30" t="n"/>
      <c r="AH81" s="30" t="n"/>
      <c r="AI81" s="30" t="n"/>
      <c r="AJ81" s="30" t="n"/>
      <c r="AK81" s="30" t="n"/>
      <c r="AL81" s="30" t="n"/>
      <c r="AM81" s="30" t="n"/>
      <c r="AN81" s="30" t="n"/>
      <c r="AO81" s="30" t="n"/>
      <c r="AP81" s="30" t="n"/>
      <c r="AQ81" s="30" t="n"/>
      <c r="AR81" s="30" t="n"/>
      <c r="AS81" s="30" t="n"/>
      <c r="AT81" s="30" t="n"/>
      <c r="AU81" s="30" t="n"/>
      <c r="AV81" s="30" t="n"/>
      <c r="AW81" s="30" t="n"/>
      <c r="AX81" s="30" t="n"/>
      <c r="AY81" s="30" t="n"/>
      <c r="AZ81" s="30" t="n"/>
      <c r="BA81" s="30" t="n"/>
      <c r="BB81" s="30" t="n"/>
      <c r="BC81" s="30" t="n"/>
      <c r="BD81" s="30" t="n"/>
      <c r="BE81" s="30" t="n"/>
      <c r="BF81" s="30" t="n"/>
      <c r="BG81" s="30" t="n"/>
      <c r="BH81" s="30" t="n"/>
      <c r="BI81" s="30" t="n"/>
      <c r="BJ81" s="30" t="n"/>
      <c r="BK81" s="30" t="n"/>
      <c r="BL81" s="30" t="n"/>
      <c r="BM81" s="30" t="n"/>
      <c r="BN81" s="244" t="n">
        <v>1</v>
      </c>
      <c r="BO81" s="244" t="n">
        <v>1</v>
      </c>
      <c r="BP81" s="244" t="n">
        <v>2</v>
      </c>
      <c r="BQ81" s="244" t="n">
        <v>2</v>
      </c>
      <c r="BR81" s="244" t="n">
        <v>2</v>
      </c>
      <c r="BS81" s="244" t="n">
        <v>2</v>
      </c>
      <c r="BT81" s="244" t="n">
        <v>2</v>
      </c>
      <c r="BU81" s="244" t="n">
        <v>2</v>
      </c>
      <c r="BV81" s="244" t="n">
        <v>2</v>
      </c>
      <c r="BW81" s="244" t="n">
        <v>0</v>
      </c>
      <c r="BX81" s="244" t="n">
        <v>0</v>
      </c>
      <c r="BY81" s="244" t="n">
        <v>0</v>
      </c>
      <c r="BZ81" s="244" t="n">
        <v>0</v>
      </c>
      <c r="CA81" s="244" t="n">
        <v>0</v>
      </c>
      <c r="CB81" s="244" t="n">
        <v>0</v>
      </c>
      <c r="CC81" s="244" t="n">
        <v>0</v>
      </c>
      <c r="CD81" s="244" t="n">
        <v>0</v>
      </c>
      <c r="CE81" s="244" t="n">
        <v>0</v>
      </c>
      <c r="CF81" s="244" t="n">
        <v>0</v>
      </c>
      <c r="CG81" s="244" t="n">
        <v>0</v>
      </c>
      <c r="CH81" s="244" t="n">
        <v>0</v>
      </c>
      <c r="CI81" s="244" t="n">
        <v>0</v>
      </c>
      <c r="CJ81" s="244" t="n">
        <v>0</v>
      </c>
      <c r="CK81" s="244" t="n">
        <v>0</v>
      </c>
      <c r="CL81" s="244" t="n">
        <v>0</v>
      </c>
      <c r="CM81" s="244" t="n">
        <v>0</v>
      </c>
      <c r="CN81" s="244" t="n">
        <v>0</v>
      </c>
      <c r="CO81" s="244" t="n">
        <v>0</v>
      </c>
      <c r="CP81" s="244" t="n">
        <v>0</v>
      </c>
      <c r="CQ81" s="244" t="n">
        <v>0</v>
      </c>
      <c r="CR81" s="244" t="n">
        <v>0</v>
      </c>
      <c r="CS81" s="244" t="n">
        <v>0</v>
      </c>
      <c r="CT81" s="244" t="n">
        <v>0</v>
      </c>
      <c r="CU81" s="244" t="n">
        <v>0</v>
      </c>
      <c r="CV81" s="244" t="n">
        <v>0</v>
      </c>
      <c r="CW81" s="244" t="n">
        <v>0</v>
      </c>
    </row>
    <row r="82" ht="13.15" customFormat="1" customHeight="1" s="183">
      <c r="A82" s="22" t="n"/>
      <c r="B82" s="398" t="n"/>
      <c r="C82" s="246" t="inlineStr">
        <is>
          <t>EE &amp; Child(ren)</t>
        </is>
      </c>
      <c r="D82" s="244" t="n">
        <v>0</v>
      </c>
      <c r="E82" s="396" t="n">
        <v>1411.79</v>
      </c>
      <c r="F82" s="396">
        <f>+E82-G82</f>
        <v/>
      </c>
      <c r="G82" s="396" t="n">
        <v>114.76</v>
      </c>
      <c r="H82" s="407" t="n"/>
      <c r="I82" s="407" t="n"/>
      <c r="K82" s="30" t="n"/>
      <c r="L82" s="30" t="n"/>
      <c r="M82" s="30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  <c r="AL82" s="30" t="n"/>
      <c r="AM82" s="30" t="n"/>
      <c r="AN82" s="30" t="n"/>
      <c r="AO82" s="30" t="n"/>
      <c r="AP82" s="30" t="n"/>
      <c r="AQ82" s="30" t="n"/>
      <c r="AR82" s="30" t="n"/>
      <c r="AS82" s="30" t="n"/>
      <c r="AT82" s="30" t="n"/>
      <c r="AU82" s="30" t="n"/>
      <c r="AV82" s="30" t="n"/>
      <c r="AW82" s="30" t="n"/>
      <c r="AX82" s="30" t="n"/>
      <c r="AY82" s="30" t="n"/>
      <c r="AZ82" s="30" t="n"/>
      <c r="BA82" s="30" t="n"/>
      <c r="BB82" s="30" t="n"/>
      <c r="BC82" s="30" t="n"/>
      <c r="BD82" s="30" t="n"/>
      <c r="BE82" s="30" t="n"/>
      <c r="BF82" s="30" t="n"/>
      <c r="BG82" s="30" t="n"/>
      <c r="BH82" s="30" t="n"/>
      <c r="BI82" s="30" t="n"/>
      <c r="BJ82" s="30" t="n"/>
      <c r="BK82" s="30" t="n"/>
      <c r="BL82" s="30" t="n"/>
      <c r="BM82" s="30" t="n"/>
      <c r="BN82" s="244" t="n">
        <v>8</v>
      </c>
      <c r="BO82" s="244" t="n">
        <v>8</v>
      </c>
      <c r="BP82" s="244" t="n">
        <v>8</v>
      </c>
      <c r="BQ82" s="244" t="n">
        <v>8</v>
      </c>
      <c r="BR82" s="244" t="n">
        <v>7</v>
      </c>
      <c r="BS82" s="244" t="n">
        <v>6</v>
      </c>
      <c r="BT82" s="244" t="n">
        <v>6</v>
      </c>
      <c r="BU82" s="244" t="n">
        <v>5</v>
      </c>
      <c r="BV82" s="244" t="n">
        <v>6</v>
      </c>
      <c r="BW82" s="244" t="n">
        <v>0</v>
      </c>
      <c r="BX82" s="244" t="n">
        <v>0</v>
      </c>
      <c r="BY82" s="244" t="n">
        <v>0</v>
      </c>
      <c r="BZ82" s="244" t="n">
        <v>0</v>
      </c>
      <c r="CA82" s="244" t="n">
        <v>0</v>
      </c>
      <c r="CB82" s="244" t="n">
        <v>0</v>
      </c>
      <c r="CC82" s="244" t="n">
        <v>0</v>
      </c>
      <c r="CD82" s="244" t="n">
        <v>0</v>
      </c>
      <c r="CE82" s="244" t="n">
        <v>0</v>
      </c>
      <c r="CF82" s="244" t="n">
        <v>0</v>
      </c>
      <c r="CG82" s="244" t="n">
        <v>0</v>
      </c>
      <c r="CH82" s="244" t="n">
        <v>0</v>
      </c>
      <c r="CI82" s="244" t="n">
        <v>0</v>
      </c>
      <c r="CJ82" s="244" t="n">
        <v>0</v>
      </c>
      <c r="CK82" s="244" t="n">
        <v>0</v>
      </c>
      <c r="CL82" s="244" t="n">
        <v>0</v>
      </c>
      <c r="CM82" s="244" t="n">
        <v>0</v>
      </c>
      <c r="CN82" s="244" t="n">
        <v>0</v>
      </c>
      <c r="CO82" s="244" t="n">
        <v>0</v>
      </c>
      <c r="CP82" s="244" t="n">
        <v>0</v>
      </c>
      <c r="CQ82" s="244" t="n">
        <v>0</v>
      </c>
      <c r="CR82" s="244" t="n">
        <v>0</v>
      </c>
      <c r="CS82" s="244" t="n">
        <v>0</v>
      </c>
      <c r="CT82" s="244" t="n">
        <v>0</v>
      </c>
      <c r="CU82" s="244" t="n">
        <v>0</v>
      </c>
      <c r="CV82" s="244" t="n">
        <v>0</v>
      </c>
      <c r="CW82" s="244" t="n">
        <v>0</v>
      </c>
    </row>
    <row r="83" ht="13.15" customFormat="1" customHeight="1" s="183">
      <c r="A83" s="22" t="n"/>
      <c r="B83" s="398" t="n"/>
      <c r="C83" s="246" t="inlineStr">
        <is>
          <t>EE &amp; Family</t>
        </is>
      </c>
      <c r="D83" s="245" t="n">
        <v>0</v>
      </c>
      <c r="E83" s="400" t="n">
        <v>2352.99</v>
      </c>
      <c r="F83" s="400">
        <f>+E83-G83</f>
        <v/>
      </c>
      <c r="G83" s="400" t="n">
        <v>274.46</v>
      </c>
      <c r="H83" s="407" t="n"/>
      <c r="I83" s="407" t="n"/>
      <c r="K83" s="30" t="n"/>
      <c r="L83" s="30" t="n"/>
      <c r="M83" s="30" t="n"/>
      <c r="N83" s="30" t="n"/>
      <c r="O83" s="30" t="n"/>
      <c r="P83" s="30" t="n"/>
      <c r="Q83" s="30" t="n"/>
      <c r="R83" s="30" t="n"/>
      <c r="S83" s="30" t="n"/>
      <c r="T83" s="30" t="n"/>
      <c r="U83" s="30" t="n"/>
      <c r="V83" s="30" t="n"/>
      <c r="W83" s="30" t="n"/>
      <c r="X83" s="30" t="n"/>
      <c r="Y83" s="30" t="n"/>
      <c r="Z83" s="30" t="n"/>
      <c r="AA83" s="30" t="n"/>
      <c r="AB83" s="30" t="n"/>
      <c r="AC83" s="30" t="n"/>
      <c r="AD83" s="30" t="n"/>
      <c r="AE83" s="30" t="n"/>
      <c r="AF83" s="30" t="n"/>
      <c r="AG83" s="30" t="n"/>
      <c r="AH83" s="30" t="n"/>
      <c r="AI83" s="30" t="n"/>
      <c r="AJ83" s="30" t="n"/>
      <c r="AK83" s="30" t="n"/>
      <c r="AL83" s="30" t="n"/>
      <c r="AM83" s="30" t="n"/>
      <c r="AN83" s="30" t="n"/>
      <c r="AO83" s="30" t="n"/>
      <c r="AP83" s="30" t="n"/>
      <c r="AQ83" s="30" t="n"/>
      <c r="AR83" s="30" t="n"/>
      <c r="AS83" s="30" t="n"/>
      <c r="AT83" s="30" t="n"/>
      <c r="AU83" s="30" t="n"/>
      <c r="AV83" s="30" t="n"/>
      <c r="AW83" s="30" t="n"/>
      <c r="AX83" s="30" t="n"/>
      <c r="AY83" s="30" t="n"/>
      <c r="AZ83" s="30" t="n"/>
      <c r="BA83" s="30" t="n"/>
      <c r="BB83" s="30" t="n"/>
      <c r="BC83" s="30" t="n"/>
      <c r="BD83" s="30" t="n"/>
      <c r="BE83" s="30" t="n"/>
      <c r="BF83" s="30" t="n"/>
      <c r="BG83" s="30" t="n"/>
      <c r="BH83" s="30" t="n"/>
      <c r="BI83" s="30" t="n"/>
      <c r="BJ83" s="30" t="n"/>
      <c r="BK83" s="30" t="n"/>
      <c r="BL83" s="30" t="n"/>
      <c r="BM83" s="30" t="n"/>
      <c r="BN83" s="245" t="n">
        <v>3</v>
      </c>
      <c r="BO83" s="245" t="n">
        <v>2</v>
      </c>
      <c r="BP83" s="245" t="n">
        <v>2</v>
      </c>
      <c r="BQ83" s="245" t="n">
        <v>2</v>
      </c>
      <c r="BR83" s="245" t="n">
        <v>2</v>
      </c>
      <c r="BS83" s="245" t="n">
        <v>0</v>
      </c>
      <c r="BT83" s="245" t="n">
        <v>0</v>
      </c>
      <c r="BU83" s="245" t="n">
        <v>0</v>
      </c>
      <c r="BV83" s="245" t="n">
        <v>0</v>
      </c>
      <c r="BW83" s="245" t="n">
        <v>0</v>
      </c>
      <c r="BX83" s="245" t="n">
        <v>0</v>
      </c>
      <c r="BY83" s="245" t="n">
        <v>0</v>
      </c>
      <c r="BZ83" s="245" t="n">
        <v>0</v>
      </c>
      <c r="CA83" s="245" t="n">
        <v>0</v>
      </c>
      <c r="CB83" s="245" t="n">
        <v>0</v>
      </c>
      <c r="CC83" s="245" t="n">
        <v>0</v>
      </c>
      <c r="CD83" s="245" t="n">
        <v>0</v>
      </c>
      <c r="CE83" s="245" t="n">
        <v>0</v>
      </c>
      <c r="CF83" s="245" t="n">
        <v>0</v>
      </c>
      <c r="CG83" s="245" t="n">
        <v>0</v>
      </c>
      <c r="CH83" s="245" t="n">
        <v>0</v>
      </c>
      <c r="CI83" s="245" t="n">
        <v>0</v>
      </c>
      <c r="CJ83" s="245" t="n">
        <v>0</v>
      </c>
      <c r="CK83" s="245" t="n">
        <v>0</v>
      </c>
      <c r="CL83" s="245" t="n">
        <v>0</v>
      </c>
      <c r="CM83" s="245" t="n">
        <v>0</v>
      </c>
      <c r="CN83" s="245" t="n">
        <v>0</v>
      </c>
      <c r="CO83" s="245" t="n">
        <v>0</v>
      </c>
      <c r="CP83" s="245" t="n">
        <v>0</v>
      </c>
      <c r="CQ83" s="245" t="n">
        <v>0</v>
      </c>
      <c r="CR83" s="245" t="n">
        <v>0</v>
      </c>
      <c r="CS83" s="245" t="n">
        <v>0</v>
      </c>
      <c r="CT83" s="245" t="n">
        <v>0</v>
      </c>
      <c r="CU83" s="245" t="n">
        <v>0</v>
      </c>
      <c r="CV83" s="245" t="n">
        <v>0</v>
      </c>
      <c r="CW83" s="245" t="n">
        <v>0</v>
      </c>
    </row>
    <row r="84" ht="13.15" customFormat="1" customHeight="1" s="183">
      <c r="A84" s="20" t="n"/>
      <c r="B84" s="398" t="n"/>
      <c r="C84" s="69" t="inlineStr">
        <is>
          <t>Estimated Monthly Premium</t>
        </is>
      </c>
      <c r="D84" s="94">
        <f>SUM(D80:D83)</f>
        <v/>
      </c>
      <c r="E84" s="401">
        <f>SUMPRODUCT(E80:E83,$D80:$D83)</f>
        <v/>
      </c>
      <c r="F84" s="401">
        <f>SUMPRODUCT(F80:F83,$D80:$D83)</f>
        <v/>
      </c>
      <c r="G84" s="401">
        <f>SUMPRODUCT(G80:G83,$D80:$D83)</f>
        <v/>
      </c>
      <c r="H84" s="407" t="n"/>
      <c r="I84" s="407" t="n"/>
      <c r="K84" s="30" t="n"/>
      <c r="L84" s="30" t="n"/>
      <c r="M84" s="30" t="n"/>
      <c r="N84" s="30" t="n"/>
      <c r="O84" s="30" t="n"/>
      <c r="P84" s="30" t="n"/>
      <c r="Q84" s="30" t="n"/>
      <c r="R84" s="30" t="n"/>
      <c r="S84" s="30" t="n"/>
      <c r="T84" s="30" t="n"/>
      <c r="U84" s="30" t="n"/>
      <c r="V84" s="30" t="n"/>
      <c r="W84" s="30" t="n"/>
      <c r="X84" s="30" t="n"/>
      <c r="Y84" s="30" t="n"/>
      <c r="Z84" s="30" t="n"/>
      <c r="AA84" s="30" t="n"/>
      <c r="AB84" s="30" t="n"/>
      <c r="AC84" s="30" t="n"/>
      <c r="AD84" s="30" t="n"/>
      <c r="AE84" s="30" t="n"/>
      <c r="AF84" s="30" t="n"/>
      <c r="AG84" s="30" t="n"/>
      <c r="AH84" s="30" t="n"/>
      <c r="AI84" s="30" t="n"/>
      <c r="AJ84" s="30" t="n"/>
      <c r="AK84" s="30" t="n"/>
      <c r="AL84" s="30" t="n"/>
      <c r="AM84" s="30" t="n"/>
      <c r="AN84" s="30" t="n"/>
      <c r="AO84" s="30" t="n"/>
      <c r="AP84" s="30" t="n"/>
      <c r="AQ84" s="30" t="n"/>
      <c r="AR84" s="30" t="n"/>
      <c r="AS84" s="30" t="n"/>
      <c r="AT84" s="30" t="n"/>
      <c r="AU84" s="30" t="n"/>
      <c r="AV84" s="30" t="n"/>
      <c r="AW84" s="30" t="n"/>
      <c r="AX84" s="30" t="n"/>
      <c r="AY84" s="30" t="n"/>
      <c r="AZ84" s="30" t="n"/>
      <c r="BA84" s="30" t="n"/>
      <c r="BB84" s="30" t="n"/>
      <c r="BC84" s="30" t="n"/>
      <c r="BD84" s="30" t="n"/>
      <c r="BE84" s="30" t="n"/>
      <c r="BF84" s="30" t="n"/>
      <c r="BG84" s="30" t="n"/>
      <c r="BH84" s="30" t="n"/>
      <c r="BI84" s="30" t="n"/>
      <c r="BJ84" s="30" t="n"/>
      <c r="BK84" s="30" t="n"/>
      <c r="BL84" s="30" t="n"/>
      <c r="BM84" s="30" t="n"/>
      <c r="BN84" s="94">
        <f>SUM(BN80:BN83)</f>
        <v/>
      </c>
      <c r="BO84" s="94">
        <f>SUM(BO80:BO83)</f>
        <v/>
      </c>
      <c r="BP84" s="94">
        <f>SUM(BP80:BP83)</f>
        <v/>
      </c>
      <c r="BQ84" s="94">
        <f>SUM(BQ80:BQ83)</f>
        <v/>
      </c>
      <c r="BR84" s="94">
        <f>SUM(BR80:BR83)</f>
        <v/>
      </c>
      <c r="BS84" s="94">
        <f>SUM(BS80:BS83)</f>
        <v/>
      </c>
      <c r="BT84" s="94">
        <f>SUM(BT80:BT83)</f>
        <v/>
      </c>
      <c r="BU84" s="94">
        <f>SUM(BU80:BU83)</f>
        <v/>
      </c>
      <c r="BV84" s="94">
        <f>SUM(BV80:BV83)</f>
        <v/>
      </c>
      <c r="BW84" s="94">
        <f>SUM(BW80:BW83)</f>
        <v/>
      </c>
      <c r="BX84" s="94">
        <f>SUM(BX80:BX83)</f>
        <v/>
      </c>
      <c r="BY84" s="94">
        <f>SUM(BY80:BY83)</f>
        <v/>
      </c>
      <c r="BZ84" s="94">
        <f>SUM(BZ80:BZ83)</f>
        <v/>
      </c>
      <c r="CA84" s="94">
        <f>SUM(CA80:CA83)</f>
        <v/>
      </c>
      <c r="CB84" s="94">
        <f>SUM(CB80:CB83)</f>
        <v/>
      </c>
      <c r="CC84" s="94">
        <f>SUM(CC80:CC83)</f>
        <v/>
      </c>
      <c r="CD84" s="94">
        <f>SUM(CD80:CD83)</f>
        <v/>
      </c>
      <c r="CE84" s="94">
        <f>SUM(CE80:CE83)</f>
        <v/>
      </c>
      <c r="CF84" s="94">
        <f>SUM(CF80:CF83)</f>
        <v/>
      </c>
      <c r="CG84" s="94">
        <f>SUM(CG80:CG83)</f>
        <v/>
      </c>
      <c r="CH84" s="94">
        <f>SUM(CH80:CH83)</f>
        <v/>
      </c>
      <c r="CI84" s="94">
        <f>SUM(CI80:CI83)</f>
        <v/>
      </c>
      <c r="CJ84" s="94">
        <f>SUM(CJ80:CJ83)</f>
        <v/>
      </c>
      <c r="CK84" s="94">
        <f>SUM(CK80:CK83)</f>
        <v/>
      </c>
      <c r="CL84" s="94">
        <f>SUM(CL80:CL83)</f>
        <v/>
      </c>
      <c r="CM84" s="94">
        <f>SUM(CM80:CM83)</f>
        <v/>
      </c>
      <c r="CN84" s="94">
        <f>SUM(CN80:CN83)</f>
        <v/>
      </c>
      <c r="CO84" s="94">
        <f>SUM(CO80:CO83)</f>
        <v/>
      </c>
      <c r="CP84" s="94">
        <f>SUM(CP80:CP83)</f>
        <v/>
      </c>
      <c r="CQ84" s="94">
        <f>SUM(CQ80:CQ83)</f>
        <v/>
      </c>
      <c r="CR84" s="94" t="n">
        <v>0</v>
      </c>
      <c r="CS84" s="94">
        <f>SUM(CS80:CS83)</f>
        <v/>
      </c>
      <c r="CT84" s="94">
        <f>SUM(CT80:CT83)</f>
        <v/>
      </c>
      <c r="CU84" s="94">
        <f>SUM(CU80:CU83)</f>
        <v/>
      </c>
      <c r="CV84" s="94">
        <f>SUM(CV80:CV83)</f>
        <v/>
      </c>
      <c r="CW84" s="94">
        <f>SUM(CW80:CW83)</f>
        <v/>
      </c>
    </row>
    <row r="85" ht="12.75" customFormat="1" customHeight="1" s="315">
      <c r="A85" s="20" t="n"/>
      <c r="B85" s="398" t="n"/>
      <c r="C85" s="12" t="n"/>
      <c r="D85" s="16" t="n"/>
      <c r="E85" s="403" t="n"/>
      <c r="F85" s="403" t="n"/>
      <c r="G85" s="403" t="n"/>
      <c r="H85" s="404" t="n"/>
      <c r="I85" s="404" t="n"/>
      <c r="K85" s="16" t="n"/>
      <c r="L85" s="16" t="n"/>
      <c r="M85" s="16" t="n"/>
      <c r="N85" s="16" t="n"/>
      <c r="O85" s="16" t="n"/>
      <c r="P85" s="16" t="n"/>
      <c r="Q85" s="16" t="n"/>
      <c r="R85" s="16" t="n"/>
      <c r="S85" s="16" t="n"/>
      <c r="T85" s="16" t="n"/>
      <c r="U85" s="16" t="n"/>
      <c r="V85" s="16" t="n"/>
      <c r="W85" s="16" t="n"/>
      <c r="X85" s="16" t="n"/>
      <c r="Y85" s="16" t="n"/>
      <c r="Z85" s="16" t="n"/>
      <c r="AA85" s="16" t="n"/>
      <c r="AB85" s="16" t="n"/>
      <c r="AC85" s="16" t="n"/>
      <c r="AD85" s="16" t="n"/>
      <c r="AE85" s="16" t="n"/>
      <c r="AF85" s="16" t="n"/>
      <c r="AG85" s="16" t="n"/>
      <c r="AH85" s="16" t="n"/>
      <c r="AI85" s="16" t="n"/>
      <c r="AJ85" s="16" t="n"/>
      <c r="AK85" s="16" t="n"/>
      <c r="AL85" s="16" t="n"/>
      <c r="AM85" s="16" t="n"/>
      <c r="AN85" s="16" t="n"/>
      <c r="AO85" s="16" t="n"/>
      <c r="AP85" s="16" t="n"/>
      <c r="AQ85" s="16" t="n"/>
      <c r="AR85" s="16" t="n"/>
      <c r="AS85" s="16" t="n"/>
      <c r="AT85" s="16" t="n"/>
      <c r="AU85" s="16" t="n"/>
      <c r="AV85" s="16" t="n"/>
      <c r="AW85" s="16" t="n"/>
      <c r="AX85" s="16" t="n"/>
      <c r="AY85" s="16" t="n"/>
      <c r="AZ85" s="16" t="n"/>
      <c r="BA85" s="16" t="n"/>
      <c r="BB85" s="16" t="n"/>
      <c r="BC85" s="16" t="n"/>
      <c r="BD85" s="16" t="n"/>
      <c r="BE85" s="16" t="n"/>
      <c r="BF85" s="16" t="n"/>
      <c r="BG85" s="16" t="n"/>
      <c r="BH85" s="16" t="n"/>
      <c r="BI85" s="16" t="n"/>
      <c r="BJ85" s="16" t="n"/>
      <c r="BK85" s="16" t="n"/>
      <c r="BL85" s="16" t="n"/>
      <c r="BM85" s="16" t="n"/>
      <c r="BN85" s="16" t="n"/>
      <c r="BO85" s="16" t="n"/>
      <c r="BP85" s="16" t="n"/>
      <c r="BQ85" s="16" t="n"/>
      <c r="BR85" s="16" t="n"/>
      <c r="BS85" s="16" t="n"/>
      <c r="BT85" s="16" t="n"/>
      <c r="BU85" s="16" t="n"/>
      <c r="BV85" s="16" t="n"/>
      <c r="BW85" s="16" t="n"/>
      <c r="BX85" s="16" t="n"/>
      <c r="BY85" s="16" t="n"/>
      <c r="BZ85" s="16" t="n"/>
      <c r="CA85" s="16" t="n"/>
      <c r="CB85" s="16" t="n"/>
      <c r="CC85" s="16" t="n"/>
      <c r="CD85" s="16" t="n"/>
      <c r="CE85" s="16" t="n"/>
      <c r="CF85" s="16" t="n"/>
      <c r="CG85" s="16" t="n"/>
      <c r="CH85" s="16" t="n"/>
      <c r="CI85" s="16" t="n"/>
      <c r="CJ85" s="16" t="n"/>
      <c r="CK85" s="16" t="n"/>
      <c r="CL85" s="16" t="n"/>
      <c r="CM85" s="16" t="n"/>
      <c r="CN85" s="16" t="n"/>
      <c r="CO85" s="16" t="n"/>
      <c r="CP85" s="16" t="n"/>
      <c r="CQ85" s="16" t="n"/>
      <c r="CR85" s="16" t="n"/>
      <c r="CS85" s="16" t="n"/>
      <c r="CT85" s="16" t="n"/>
      <c r="CU85" s="16" t="n"/>
      <c r="CV85" s="16" t="n"/>
      <c r="CW85" s="16" t="n"/>
    </row>
    <row r="86" ht="13.15" customFormat="1" customHeight="1" s="183">
      <c r="A86" s="64" t="inlineStr">
        <is>
          <t xml:space="preserve">PRIME VALUE PLAN (Self-Insured) </t>
        </is>
      </c>
      <c r="B86" s="394" t="inlineStr">
        <is>
          <t>1/1/22 - 12/31/22</t>
        </is>
      </c>
      <c r="C86" s="246" t="inlineStr">
        <is>
          <t>EE</t>
        </is>
      </c>
      <c r="D86" s="317" t="n">
        <v>0</v>
      </c>
      <c r="E86" s="396" t="n">
        <v>518.77</v>
      </c>
      <c r="F86" s="396">
        <f>+E86-G86</f>
        <v/>
      </c>
      <c r="G86" s="396" t="n">
        <v>92.39</v>
      </c>
      <c r="H86" s="407" t="n"/>
      <c r="I86" s="407" t="n"/>
      <c r="K86" s="30" t="n"/>
      <c r="L86" s="30" t="n"/>
      <c r="M86" s="30" t="n"/>
      <c r="N86" s="30" t="n"/>
      <c r="O86" s="30" t="n"/>
      <c r="P86" s="30" t="n"/>
      <c r="Q86" s="30" t="n"/>
      <c r="R86" s="30" t="n"/>
      <c r="S86" s="30" t="n"/>
      <c r="T86" s="30" t="n"/>
      <c r="U86" s="30" t="n"/>
      <c r="V86" s="30" t="n"/>
      <c r="W86" s="30" t="n"/>
      <c r="X86" s="30" t="n"/>
      <c r="Y86" s="30" t="n"/>
      <c r="Z86" s="30" t="n"/>
      <c r="AA86" s="30" t="n"/>
      <c r="AB86" s="30" t="n"/>
      <c r="AC86" s="30" t="n"/>
      <c r="AD86" s="30" t="n"/>
      <c r="AE86" s="30" t="n"/>
      <c r="AF86" s="30" t="n"/>
      <c r="AG86" s="30" t="n"/>
      <c r="AH86" s="30" t="n"/>
      <c r="AI86" s="30" t="n"/>
      <c r="AJ86" s="30" t="n"/>
      <c r="AK86" s="30" t="n"/>
      <c r="AL86" s="30" t="n"/>
      <c r="AM86" s="30" t="n"/>
      <c r="AN86" s="30" t="n"/>
      <c r="AO86" s="30" t="n"/>
      <c r="AP86" s="30" t="n"/>
      <c r="AQ86" s="30" t="n"/>
      <c r="AR86" s="30" t="n"/>
      <c r="AS86" s="30" t="n"/>
      <c r="AT86" s="30" t="n"/>
      <c r="AU86" s="30" t="n"/>
      <c r="AV86" s="30" t="n"/>
      <c r="AW86" s="30" t="n"/>
      <c r="AX86" s="30" t="n"/>
      <c r="AY86" s="30" t="n"/>
      <c r="AZ86" s="30" t="n"/>
      <c r="BA86" s="30" t="n"/>
      <c r="BB86" s="30" t="n"/>
      <c r="BC86" s="30" t="n"/>
      <c r="BD86" s="30" t="n"/>
      <c r="BE86" s="30" t="n"/>
      <c r="BF86" s="30" t="n"/>
      <c r="BG86" s="30" t="n"/>
      <c r="BH86" s="30" t="n"/>
      <c r="BI86" s="30" t="n"/>
      <c r="BJ86" s="30" t="n"/>
      <c r="BK86" s="30" t="n"/>
      <c r="BL86" s="30" t="n"/>
      <c r="BM86" s="30" t="n"/>
      <c r="BN86" s="317" t="n">
        <v>0</v>
      </c>
      <c r="BO86" s="317" t="n">
        <v>1</v>
      </c>
      <c r="BP86" s="317" t="n">
        <v>1</v>
      </c>
      <c r="BQ86" s="317" t="n">
        <v>1</v>
      </c>
      <c r="BR86" s="317" t="n">
        <v>1</v>
      </c>
      <c r="BS86" s="317" t="n">
        <v>2</v>
      </c>
      <c r="BT86" s="317" t="n">
        <v>2</v>
      </c>
      <c r="BU86" s="317" t="n">
        <v>3</v>
      </c>
      <c r="BV86" s="317" t="n">
        <v>2</v>
      </c>
      <c r="BW86" s="317" t="n">
        <v>0</v>
      </c>
      <c r="BX86" s="317" t="n">
        <v>0</v>
      </c>
      <c r="BY86" s="317" t="n">
        <v>0</v>
      </c>
      <c r="BZ86" s="317" t="n">
        <v>0</v>
      </c>
      <c r="CA86" s="317" t="n">
        <v>0</v>
      </c>
      <c r="CB86" s="317" t="n">
        <v>0</v>
      </c>
      <c r="CC86" s="317" t="n">
        <v>0</v>
      </c>
      <c r="CD86" s="317" t="n">
        <v>0</v>
      </c>
      <c r="CE86" s="317" t="n">
        <v>0</v>
      </c>
      <c r="CF86" s="317" t="n">
        <v>0</v>
      </c>
      <c r="CG86" s="317" t="n">
        <v>0</v>
      </c>
      <c r="CH86" s="317" t="n">
        <v>0</v>
      </c>
      <c r="CI86" s="317" t="n">
        <v>0</v>
      </c>
      <c r="CJ86" s="317" t="n">
        <v>0</v>
      </c>
      <c r="CK86" s="317" t="n">
        <v>0</v>
      </c>
      <c r="CL86" s="317" t="n">
        <v>0</v>
      </c>
      <c r="CM86" s="317" t="n">
        <v>0</v>
      </c>
      <c r="CN86" s="317" t="n">
        <v>0</v>
      </c>
      <c r="CO86" s="317" t="n">
        <v>0</v>
      </c>
      <c r="CP86" s="317" t="n">
        <v>0</v>
      </c>
      <c r="CQ86" s="317" t="n">
        <v>0</v>
      </c>
      <c r="CR86" s="317" t="n">
        <v>0</v>
      </c>
      <c r="CS86" s="317" t="n">
        <v>0</v>
      </c>
      <c r="CT86" s="317" t="n">
        <v>0</v>
      </c>
      <c r="CU86" s="317" t="n">
        <v>0</v>
      </c>
      <c r="CV86" s="317" t="n">
        <v>0</v>
      </c>
      <c r="CW86" s="317" t="n">
        <v>0</v>
      </c>
    </row>
    <row r="87" ht="13.15" customFormat="1" customHeight="1" s="183">
      <c r="A87" s="22" t="n"/>
      <c r="B87" s="398" t="n"/>
      <c r="C87" s="246" t="inlineStr">
        <is>
          <t>EE &amp; Spouse</t>
        </is>
      </c>
      <c r="D87" s="317" t="n">
        <v>0</v>
      </c>
      <c r="E87" s="396" t="n">
        <v>1037.57</v>
      </c>
      <c r="F87" s="396">
        <f>+E87-G87</f>
        <v/>
      </c>
      <c r="G87" s="396" t="n">
        <v>197.6</v>
      </c>
      <c r="H87" s="407" t="n"/>
      <c r="I87" s="407" t="n"/>
      <c r="K87" s="30" t="n"/>
      <c r="L87" s="30" t="n"/>
      <c r="M87" s="30" t="n"/>
      <c r="N87" s="30" t="n"/>
      <c r="O87" s="30" t="n"/>
      <c r="P87" s="30" t="n"/>
      <c r="Q87" s="30" t="n"/>
      <c r="R87" s="30" t="n"/>
      <c r="S87" s="30" t="n"/>
      <c r="T87" s="30" t="n"/>
      <c r="U87" s="30" t="n"/>
      <c r="V87" s="30" t="n"/>
      <c r="W87" s="30" t="n"/>
      <c r="X87" s="30" t="n"/>
      <c r="Y87" s="30" t="n"/>
      <c r="Z87" s="30" t="n"/>
      <c r="AA87" s="30" t="n"/>
      <c r="AB87" s="30" t="n"/>
      <c r="AC87" s="30" t="n"/>
      <c r="AD87" s="30" t="n"/>
      <c r="AE87" s="30" t="n"/>
      <c r="AF87" s="30" t="n"/>
      <c r="AG87" s="30" t="n"/>
      <c r="AH87" s="30" t="n"/>
      <c r="AI87" s="30" t="n"/>
      <c r="AJ87" s="30" t="n"/>
      <c r="AK87" s="30" t="n"/>
      <c r="AL87" s="30" t="n"/>
      <c r="AM87" s="30" t="n"/>
      <c r="AN87" s="30" t="n"/>
      <c r="AO87" s="30" t="n"/>
      <c r="AP87" s="30" t="n"/>
      <c r="AQ87" s="30" t="n"/>
      <c r="AR87" s="30" t="n"/>
      <c r="AS87" s="30" t="n"/>
      <c r="AT87" s="30" t="n"/>
      <c r="AU87" s="30" t="n"/>
      <c r="AV87" s="30" t="n"/>
      <c r="AW87" s="30" t="n"/>
      <c r="AX87" s="30" t="n"/>
      <c r="AY87" s="30" t="n"/>
      <c r="AZ87" s="30" t="n"/>
      <c r="BA87" s="30" t="n"/>
      <c r="BB87" s="30" t="n"/>
      <c r="BC87" s="30" t="n"/>
      <c r="BD87" s="30" t="n"/>
      <c r="BE87" s="30" t="n"/>
      <c r="BF87" s="30" t="n"/>
      <c r="BG87" s="30" t="n"/>
      <c r="BH87" s="30" t="n"/>
      <c r="BI87" s="30" t="n"/>
      <c r="BJ87" s="30" t="n"/>
      <c r="BK87" s="30" t="n"/>
      <c r="BL87" s="30" t="n"/>
      <c r="BM87" s="30" t="n"/>
      <c r="BN87" s="317" t="n">
        <v>0</v>
      </c>
      <c r="BO87" s="317" t="n">
        <v>0</v>
      </c>
      <c r="BP87" s="317" t="n">
        <v>0</v>
      </c>
      <c r="BQ87" s="317" t="n">
        <v>0</v>
      </c>
      <c r="BR87" s="317" t="n">
        <v>0</v>
      </c>
      <c r="BS87" s="317" t="n">
        <v>0</v>
      </c>
      <c r="BT87" s="317" t="n">
        <v>0</v>
      </c>
      <c r="BU87" s="317" t="n">
        <v>0</v>
      </c>
      <c r="BV87" s="317" t="n">
        <v>0</v>
      </c>
      <c r="BW87" s="317" t="n">
        <v>0</v>
      </c>
      <c r="BX87" s="317" t="n">
        <v>0</v>
      </c>
      <c r="BY87" s="317" t="n">
        <v>0</v>
      </c>
      <c r="BZ87" s="317" t="n">
        <v>0</v>
      </c>
      <c r="CA87" s="317" t="n">
        <v>0</v>
      </c>
      <c r="CB87" s="317" t="n">
        <v>0</v>
      </c>
      <c r="CC87" s="317" t="n">
        <v>0</v>
      </c>
      <c r="CD87" s="317" t="n">
        <v>0</v>
      </c>
      <c r="CE87" s="317" t="n">
        <v>0</v>
      </c>
      <c r="CF87" s="317" t="n">
        <v>0</v>
      </c>
      <c r="CG87" s="317" t="n">
        <v>0</v>
      </c>
      <c r="CH87" s="317" t="n">
        <v>0</v>
      </c>
      <c r="CI87" s="317" t="n">
        <v>0</v>
      </c>
      <c r="CJ87" s="317" t="n">
        <v>0</v>
      </c>
      <c r="CK87" s="317" t="n">
        <v>0</v>
      </c>
      <c r="CL87" s="317" t="n">
        <v>0</v>
      </c>
      <c r="CM87" s="317" t="n">
        <v>0</v>
      </c>
      <c r="CN87" s="317" t="n">
        <v>0</v>
      </c>
      <c r="CO87" s="317" t="n">
        <v>0</v>
      </c>
      <c r="CP87" s="317" t="n">
        <v>0</v>
      </c>
      <c r="CQ87" s="317" t="n">
        <v>0</v>
      </c>
      <c r="CR87" s="317" t="n">
        <v>0</v>
      </c>
      <c r="CS87" s="317" t="n">
        <v>0</v>
      </c>
      <c r="CT87" s="317" t="n">
        <v>0</v>
      </c>
      <c r="CU87" s="317" t="n">
        <v>0</v>
      </c>
      <c r="CV87" s="317" t="n">
        <v>0</v>
      </c>
      <c r="CW87" s="317" t="n">
        <v>0</v>
      </c>
    </row>
    <row r="88" ht="13.15" customFormat="1" customHeight="1" s="183">
      <c r="A88" s="22" t="n"/>
      <c r="B88" s="398" t="n"/>
      <c r="C88" s="246" t="inlineStr">
        <is>
          <t>EE &amp; Child(ren)</t>
        </is>
      </c>
      <c r="D88" s="317" t="n">
        <v>0</v>
      </c>
      <c r="E88" s="396" t="n">
        <v>933.8</v>
      </c>
      <c r="F88" s="396">
        <f>+E88-G88</f>
        <v/>
      </c>
      <c r="G88" s="396" t="n">
        <v>165</v>
      </c>
      <c r="H88" s="407" t="n"/>
      <c r="I88" s="407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  <c r="AL88" s="30" t="n"/>
      <c r="AM88" s="30" t="n"/>
      <c r="AN88" s="30" t="n"/>
      <c r="AO88" s="30" t="n"/>
      <c r="AP88" s="30" t="n"/>
      <c r="AQ88" s="30" t="n"/>
      <c r="AR88" s="30" t="n"/>
      <c r="AS88" s="30" t="n"/>
      <c r="AT88" s="30" t="n"/>
      <c r="AU88" s="30" t="n"/>
      <c r="AV88" s="30" t="n"/>
      <c r="AW88" s="30" t="n"/>
      <c r="AX88" s="30" t="n"/>
      <c r="AY88" s="30" t="n"/>
      <c r="AZ88" s="30" t="n"/>
      <c r="BA88" s="30" t="n"/>
      <c r="BB88" s="30" t="n"/>
      <c r="BC88" s="30" t="n"/>
      <c r="BD88" s="30" t="n"/>
      <c r="BE88" s="30" t="n"/>
      <c r="BF88" s="30" t="n"/>
      <c r="BG88" s="30" t="n"/>
      <c r="BH88" s="30" t="n"/>
      <c r="BI88" s="30" t="n"/>
      <c r="BJ88" s="30" t="n"/>
      <c r="BK88" s="30" t="n"/>
      <c r="BL88" s="30" t="n"/>
      <c r="BM88" s="30" t="n"/>
      <c r="BN88" s="317" t="n">
        <v>0</v>
      </c>
      <c r="BO88" s="317" t="n">
        <v>0</v>
      </c>
      <c r="BP88" s="317" t="n">
        <v>0</v>
      </c>
      <c r="BQ88" s="317" t="n">
        <v>0</v>
      </c>
      <c r="BR88" s="317" t="n">
        <v>0</v>
      </c>
      <c r="BS88" s="317" t="n">
        <v>0</v>
      </c>
      <c r="BT88" s="317" t="n">
        <v>0</v>
      </c>
      <c r="BU88" s="317" t="n">
        <v>0</v>
      </c>
      <c r="BV88" s="317" t="n">
        <v>0</v>
      </c>
      <c r="BW88" s="317" t="n">
        <v>0</v>
      </c>
      <c r="BX88" s="317" t="n">
        <v>0</v>
      </c>
      <c r="BY88" s="317" t="n">
        <v>0</v>
      </c>
      <c r="BZ88" s="317" t="n">
        <v>0</v>
      </c>
      <c r="CA88" s="317" t="n">
        <v>0</v>
      </c>
      <c r="CB88" s="317" t="n">
        <v>0</v>
      </c>
      <c r="CC88" s="317" t="n">
        <v>0</v>
      </c>
      <c r="CD88" s="317" t="n">
        <v>0</v>
      </c>
      <c r="CE88" s="317" t="n">
        <v>0</v>
      </c>
      <c r="CF88" s="317" t="n">
        <v>0</v>
      </c>
      <c r="CG88" s="317" t="n">
        <v>0</v>
      </c>
      <c r="CH88" s="317" t="n">
        <v>0</v>
      </c>
      <c r="CI88" s="317" t="n">
        <v>0</v>
      </c>
      <c r="CJ88" s="317" t="n">
        <v>0</v>
      </c>
      <c r="CK88" s="317" t="n">
        <v>0</v>
      </c>
      <c r="CL88" s="317" t="n">
        <v>0</v>
      </c>
      <c r="CM88" s="317" t="n">
        <v>0</v>
      </c>
      <c r="CN88" s="317" t="n">
        <v>0</v>
      </c>
      <c r="CO88" s="317" t="n">
        <v>0</v>
      </c>
      <c r="CP88" s="317" t="n">
        <v>0</v>
      </c>
      <c r="CQ88" s="317" t="n">
        <v>0</v>
      </c>
      <c r="CR88" s="317" t="n">
        <v>0</v>
      </c>
      <c r="CS88" s="317" t="n">
        <v>0</v>
      </c>
      <c r="CT88" s="317" t="n">
        <v>0</v>
      </c>
      <c r="CU88" s="317" t="n">
        <v>0</v>
      </c>
      <c r="CV88" s="317" t="n">
        <v>0</v>
      </c>
      <c r="CW88" s="317" t="n">
        <v>0</v>
      </c>
    </row>
    <row r="89" ht="13.15" customFormat="1" customHeight="1" s="183">
      <c r="A89" s="22" t="n"/>
      <c r="B89" s="398" t="n"/>
      <c r="C89" s="246" t="inlineStr">
        <is>
          <t>EE &amp; Family</t>
        </is>
      </c>
      <c r="D89" s="318" t="n">
        <v>0</v>
      </c>
      <c r="E89" s="400" t="n">
        <v>1556.37</v>
      </c>
      <c r="F89" s="400">
        <f>+E89-G89</f>
        <v/>
      </c>
      <c r="G89" s="400" t="n">
        <v>329.3</v>
      </c>
      <c r="H89" s="407" t="n"/>
      <c r="I89" s="407" t="n"/>
      <c r="K89" s="30" t="n"/>
      <c r="L89" s="30" t="n"/>
      <c r="M89" s="30" t="n"/>
      <c r="N89" s="30" t="n"/>
      <c r="O89" s="30" t="n"/>
      <c r="P89" s="30" t="n"/>
      <c r="Q89" s="30" t="n"/>
      <c r="R89" s="30" t="n"/>
      <c r="S89" s="30" t="n"/>
      <c r="T89" s="30" t="n"/>
      <c r="U89" s="30" t="n"/>
      <c r="V89" s="30" t="n"/>
      <c r="W89" s="30" t="n"/>
      <c r="X89" s="30" t="n"/>
      <c r="Y89" s="30" t="n"/>
      <c r="Z89" s="30" t="n"/>
      <c r="AA89" s="30" t="n"/>
      <c r="AB89" s="30" t="n"/>
      <c r="AC89" s="30" t="n"/>
      <c r="AD89" s="30" t="n"/>
      <c r="AE89" s="30" t="n"/>
      <c r="AF89" s="30" t="n"/>
      <c r="AG89" s="30" t="n"/>
      <c r="AH89" s="30" t="n"/>
      <c r="AI89" s="30" t="n"/>
      <c r="AJ89" s="30" t="n"/>
      <c r="AK89" s="30" t="n"/>
      <c r="AL89" s="30" t="n"/>
      <c r="AM89" s="30" t="n"/>
      <c r="AN89" s="30" t="n"/>
      <c r="AO89" s="30" t="n"/>
      <c r="AP89" s="30" t="n"/>
      <c r="AQ89" s="30" t="n"/>
      <c r="AR89" s="30" t="n"/>
      <c r="AS89" s="30" t="n"/>
      <c r="AT89" s="30" t="n"/>
      <c r="AU89" s="30" t="n"/>
      <c r="AV89" s="30" t="n"/>
      <c r="AW89" s="30" t="n"/>
      <c r="AX89" s="30" t="n"/>
      <c r="AY89" s="30" t="n"/>
      <c r="AZ89" s="30" t="n"/>
      <c r="BA89" s="30" t="n"/>
      <c r="BB89" s="30" t="n"/>
      <c r="BC89" s="30" t="n"/>
      <c r="BD89" s="30" t="n"/>
      <c r="BE89" s="30" t="n"/>
      <c r="BF89" s="30" t="n"/>
      <c r="BG89" s="30" t="n"/>
      <c r="BH89" s="30" t="n"/>
      <c r="BI89" s="30" t="n"/>
      <c r="BJ89" s="30" t="n"/>
      <c r="BK89" s="30" t="n"/>
      <c r="BL89" s="30" t="n"/>
      <c r="BM89" s="30" t="n"/>
      <c r="BN89" s="318" t="n">
        <v>2</v>
      </c>
      <c r="BO89" s="318" t="n">
        <v>2</v>
      </c>
      <c r="BP89" s="318" t="n">
        <v>0</v>
      </c>
      <c r="BQ89" s="318" t="n">
        <v>0</v>
      </c>
      <c r="BR89" s="318" t="n">
        <v>0</v>
      </c>
      <c r="BS89" s="318" t="n">
        <v>0</v>
      </c>
      <c r="BT89" s="318" t="n">
        <v>0</v>
      </c>
      <c r="BU89" s="318" t="n">
        <v>0</v>
      </c>
      <c r="BV89" s="318" t="n">
        <v>0</v>
      </c>
      <c r="BW89" s="318" t="n">
        <v>0</v>
      </c>
      <c r="BX89" s="318" t="n">
        <v>0</v>
      </c>
      <c r="BY89" s="318" t="n">
        <v>0</v>
      </c>
      <c r="BZ89" s="318" t="n">
        <v>0</v>
      </c>
      <c r="CA89" s="318" t="n">
        <v>0</v>
      </c>
      <c r="CB89" s="318" t="n">
        <v>0</v>
      </c>
      <c r="CC89" s="318" t="n">
        <v>0</v>
      </c>
      <c r="CD89" s="318" t="n">
        <v>0</v>
      </c>
      <c r="CE89" s="318" t="n">
        <v>0</v>
      </c>
      <c r="CF89" s="318" t="n">
        <v>0</v>
      </c>
      <c r="CG89" s="318" t="n">
        <v>0</v>
      </c>
      <c r="CH89" s="318" t="n">
        <v>0</v>
      </c>
      <c r="CI89" s="318" t="n">
        <v>0</v>
      </c>
      <c r="CJ89" s="318" t="n">
        <v>0</v>
      </c>
      <c r="CK89" s="318" t="n">
        <v>0</v>
      </c>
      <c r="CL89" s="318" t="n">
        <v>0</v>
      </c>
      <c r="CM89" s="318" t="n">
        <v>0</v>
      </c>
      <c r="CN89" s="318" t="n">
        <v>0</v>
      </c>
      <c r="CO89" s="318" t="n">
        <v>0</v>
      </c>
      <c r="CP89" s="318" t="n">
        <v>0</v>
      </c>
      <c r="CQ89" s="318" t="n">
        <v>0</v>
      </c>
      <c r="CR89" s="318" t="n">
        <v>0</v>
      </c>
      <c r="CS89" s="318" t="n">
        <v>0</v>
      </c>
      <c r="CT89" s="318" t="n">
        <v>0</v>
      </c>
      <c r="CU89" s="318" t="n">
        <v>0</v>
      </c>
      <c r="CV89" s="318" t="n">
        <v>0</v>
      </c>
      <c r="CW89" s="318" t="n">
        <v>0</v>
      </c>
    </row>
    <row r="90" ht="13.15" customFormat="1" customHeight="1" s="183">
      <c r="A90" s="20" t="n"/>
      <c r="B90" s="398" t="n"/>
      <c r="C90" s="69" t="inlineStr">
        <is>
          <t>Estimated Monthly Premium</t>
        </is>
      </c>
      <c r="D90" s="94">
        <f>SUM(D86:D89)</f>
        <v/>
      </c>
      <c r="E90" s="401">
        <f>SUMPRODUCT(E86:E89,$D86:$D89)</f>
        <v/>
      </c>
      <c r="F90" s="401">
        <f>SUMPRODUCT(F86:F89,$D86:$D89)</f>
        <v/>
      </c>
      <c r="G90" s="401">
        <f>SUMPRODUCT(G86:G89,$D86:$D89)</f>
        <v/>
      </c>
      <c r="H90" s="407" t="n"/>
      <c r="I90" s="407" t="n"/>
      <c r="K90" s="30" t="n"/>
      <c r="L90" s="30" t="n"/>
      <c r="M90" s="30" t="n"/>
      <c r="N90" s="30" t="n"/>
      <c r="O90" s="30" t="n"/>
      <c r="P90" s="30" t="n"/>
      <c r="Q90" s="30" t="n"/>
      <c r="R90" s="30" t="n"/>
      <c r="S90" s="30" t="n"/>
      <c r="T90" s="30" t="n"/>
      <c r="U90" s="30" t="n"/>
      <c r="V90" s="30" t="n"/>
      <c r="W90" s="30" t="n"/>
      <c r="X90" s="30" t="n"/>
      <c r="Y90" s="30" t="n"/>
      <c r="Z90" s="30" t="n"/>
      <c r="AA90" s="30" t="n"/>
      <c r="AB90" s="30" t="n"/>
      <c r="AC90" s="30" t="n"/>
      <c r="AD90" s="30" t="n"/>
      <c r="AE90" s="30" t="n"/>
      <c r="AF90" s="30" t="n"/>
      <c r="AG90" s="30" t="n"/>
      <c r="AH90" s="30" t="n"/>
      <c r="AI90" s="30" t="n"/>
      <c r="AJ90" s="30" t="n"/>
      <c r="AK90" s="30" t="n"/>
      <c r="AL90" s="30" t="n"/>
      <c r="AM90" s="30" t="n"/>
      <c r="AN90" s="30" t="n"/>
      <c r="AO90" s="30" t="n"/>
      <c r="AP90" s="30" t="n"/>
      <c r="AQ90" s="30" t="n"/>
      <c r="AR90" s="30" t="n"/>
      <c r="AS90" s="30" t="n"/>
      <c r="AT90" s="30" t="n"/>
      <c r="AU90" s="30" t="n"/>
      <c r="AV90" s="30" t="n"/>
      <c r="AW90" s="30" t="n"/>
      <c r="AX90" s="30" t="n"/>
      <c r="AY90" s="30" t="n"/>
      <c r="AZ90" s="30" t="n"/>
      <c r="BA90" s="30" t="n"/>
      <c r="BB90" s="30" t="n"/>
      <c r="BC90" s="30" t="n"/>
      <c r="BD90" s="30" t="n"/>
      <c r="BE90" s="30" t="n"/>
      <c r="BF90" s="30" t="n"/>
      <c r="BG90" s="30" t="n"/>
      <c r="BH90" s="30" t="n"/>
      <c r="BI90" s="30" t="n"/>
      <c r="BJ90" s="30" t="n"/>
      <c r="BK90" s="30" t="n"/>
      <c r="BL90" s="30" t="n"/>
      <c r="BM90" s="30" t="n"/>
      <c r="BN90" s="94">
        <f>SUM(BN86:BN89)</f>
        <v/>
      </c>
      <c r="BO90" s="94">
        <f>SUM(BO86:BO89)</f>
        <v/>
      </c>
      <c r="BP90" s="94">
        <f>SUM(BP86:BP89)</f>
        <v/>
      </c>
      <c r="BQ90" s="94">
        <f>SUM(BQ86:BQ89)</f>
        <v/>
      </c>
      <c r="BR90" s="94">
        <f>SUM(BR86:BR89)</f>
        <v/>
      </c>
      <c r="BS90" s="94">
        <f>SUM(BS86:BS89)</f>
        <v/>
      </c>
      <c r="BT90" s="94">
        <f>SUM(BT86:BT89)</f>
        <v/>
      </c>
      <c r="BU90" s="94">
        <f>SUM(BU86:BU89)</f>
        <v/>
      </c>
      <c r="BV90" s="94">
        <f>SUM(BV86:BV89)</f>
        <v/>
      </c>
      <c r="BW90" s="94">
        <f>SUM(BW86:BW89)</f>
        <v/>
      </c>
      <c r="BX90" s="94">
        <f>SUM(BX86:BX89)</f>
        <v/>
      </c>
      <c r="BY90" s="94">
        <f>SUM(BY86:BY89)</f>
        <v/>
      </c>
      <c r="BZ90" s="94">
        <f>SUM(BZ86:BZ89)</f>
        <v/>
      </c>
      <c r="CA90" s="94">
        <f>SUM(CA86:CA89)</f>
        <v/>
      </c>
      <c r="CB90" s="94">
        <f>SUM(CB86:CB89)</f>
        <v/>
      </c>
      <c r="CC90" s="94">
        <f>SUM(CC86:CC89)</f>
        <v/>
      </c>
      <c r="CD90" s="94">
        <f>SUM(CD86:CD89)</f>
        <v/>
      </c>
      <c r="CE90" s="94">
        <f>SUM(CE86:CE89)</f>
        <v/>
      </c>
      <c r="CF90" s="94">
        <f>SUM(CF86:CF89)</f>
        <v/>
      </c>
      <c r="CG90" s="94">
        <f>SUM(CG86:CG89)</f>
        <v/>
      </c>
      <c r="CH90" s="94">
        <f>SUM(CH86:CH89)</f>
        <v/>
      </c>
      <c r="CI90" s="94">
        <f>SUM(CI86:CI89)</f>
        <v/>
      </c>
      <c r="CJ90" s="94">
        <f>SUM(CJ86:CJ89)</f>
        <v/>
      </c>
      <c r="CK90" s="94">
        <f>SUM(CK86:CK89)</f>
        <v/>
      </c>
      <c r="CL90" s="94">
        <f>SUM(CL86:CL89)</f>
        <v/>
      </c>
      <c r="CM90" s="94">
        <f>SUM(CM86:CM89)</f>
        <v/>
      </c>
      <c r="CN90" s="94">
        <f>SUM(CN86:CN89)</f>
        <v/>
      </c>
      <c r="CO90" s="94">
        <f>SUM(CO86:CO89)</f>
        <v/>
      </c>
      <c r="CP90" s="94">
        <f>SUM(CP86:CP89)</f>
        <v/>
      </c>
      <c r="CQ90" s="94">
        <f>SUM(CQ86:CQ89)</f>
        <v/>
      </c>
      <c r="CR90" s="94" t="n">
        <v>0</v>
      </c>
      <c r="CS90" s="94">
        <f>SUM(CS86:CS89)</f>
        <v/>
      </c>
      <c r="CT90" s="94">
        <f>SUM(CT86:CT89)</f>
        <v/>
      </c>
      <c r="CU90" s="94">
        <f>SUM(CU86:CU89)</f>
        <v/>
      </c>
      <c r="CV90" s="94">
        <f>SUM(CV86:CV89)</f>
        <v/>
      </c>
      <c r="CW90" s="94">
        <f>SUM(CW86:CW89)</f>
        <v/>
      </c>
    </row>
    <row r="91" ht="13.15" customFormat="1" customHeight="1" s="315">
      <c r="A91" s="20" t="n"/>
      <c r="B91" s="398" t="n"/>
      <c r="C91" s="12" t="n"/>
      <c r="D91" s="16" t="n"/>
      <c r="E91" s="403" t="n"/>
      <c r="F91" s="403" t="n"/>
      <c r="G91" s="403" t="n"/>
      <c r="H91" s="404" t="n"/>
      <c r="I91" s="404" t="n"/>
      <c r="K91" s="16" t="n"/>
      <c r="L91" s="16" t="n"/>
      <c r="M91" s="16" t="n"/>
      <c r="N91" s="16" t="n"/>
      <c r="O91" s="16" t="n"/>
      <c r="P91" s="16" t="n"/>
      <c r="Q91" s="16" t="n"/>
      <c r="R91" s="16" t="n"/>
      <c r="S91" s="16" t="n"/>
      <c r="T91" s="16" t="n"/>
      <c r="U91" s="16" t="n"/>
      <c r="V91" s="16" t="n"/>
      <c r="W91" s="16" t="n"/>
      <c r="X91" s="16" t="n"/>
      <c r="Y91" s="16" t="n"/>
      <c r="Z91" s="16" t="n"/>
      <c r="AA91" s="16" t="n"/>
      <c r="AB91" s="16" t="n"/>
      <c r="AC91" s="16" t="n"/>
      <c r="AD91" s="16" t="n"/>
      <c r="AE91" s="16" t="n"/>
      <c r="AF91" s="16" t="n"/>
      <c r="AG91" s="16" t="n"/>
      <c r="AH91" s="16" t="n"/>
      <c r="AI91" s="16" t="n"/>
      <c r="AJ91" s="16" t="n"/>
      <c r="AK91" s="16" t="n"/>
      <c r="AL91" s="16" t="n"/>
      <c r="AM91" s="16" t="n"/>
      <c r="AN91" s="16" t="n"/>
      <c r="AO91" s="16" t="n"/>
      <c r="AP91" s="16" t="n"/>
      <c r="AQ91" s="16" t="n"/>
      <c r="AR91" s="16" t="n"/>
      <c r="AS91" s="16" t="n"/>
      <c r="AT91" s="16" t="n"/>
      <c r="AU91" s="16" t="n"/>
      <c r="AV91" s="16" t="n"/>
      <c r="AW91" s="16" t="n"/>
      <c r="AX91" s="16" t="n"/>
      <c r="AY91" s="16" t="n"/>
      <c r="AZ91" s="16" t="n"/>
      <c r="BA91" s="16" t="n"/>
      <c r="BB91" s="16" t="n"/>
      <c r="BC91" s="16" t="n"/>
      <c r="BD91" s="16" t="n"/>
      <c r="BE91" s="16" t="n"/>
      <c r="BF91" s="16" t="n"/>
      <c r="BG91" s="16" t="n"/>
      <c r="BH91" s="16" t="n"/>
      <c r="BI91" s="16" t="n"/>
      <c r="BJ91" s="16" t="n"/>
      <c r="BK91" s="16" t="n"/>
      <c r="BL91" s="16" t="n"/>
      <c r="BM91" s="16" t="n"/>
      <c r="BN91" s="16" t="n"/>
      <c r="BO91" s="16" t="n"/>
      <c r="BP91" s="16" t="n"/>
      <c r="BQ91" s="16" t="n"/>
      <c r="BR91" s="16" t="n"/>
      <c r="BS91" s="16" t="n"/>
      <c r="BT91" s="16" t="n"/>
      <c r="BU91" s="16" t="n"/>
      <c r="BV91" s="16" t="n"/>
      <c r="BW91" s="16" t="n"/>
      <c r="BX91" s="16" t="n"/>
      <c r="BY91" s="16" t="n"/>
      <c r="BZ91" s="16" t="n"/>
      <c r="CA91" s="16" t="n"/>
      <c r="CB91" s="16" t="n"/>
      <c r="CC91" s="16" t="n"/>
      <c r="CD91" s="16" t="n"/>
      <c r="CE91" s="16" t="n"/>
      <c r="CF91" s="16" t="n"/>
      <c r="CG91" s="16" t="n"/>
      <c r="CH91" s="16" t="n"/>
      <c r="CI91" s="16" t="n"/>
      <c r="CJ91" s="16" t="n"/>
      <c r="CK91" s="16" t="n"/>
      <c r="CL91" s="16" t="n"/>
      <c r="CM91" s="16" t="n"/>
      <c r="CN91" s="16" t="n"/>
      <c r="CO91" s="16" t="n"/>
      <c r="CP91" s="16" t="n"/>
      <c r="CQ91" s="16" t="n"/>
      <c r="CR91" s="16" t="n"/>
      <c r="CS91" s="16" t="n"/>
      <c r="CT91" s="16" t="n"/>
      <c r="CU91" s="16" t="n"/>
      <c r="CV91" s="16" t="n"/>
      <c r="CW91" s="16" t="n"/>
    </row>
    <row r="92" ht="13.15" customFormat="1" customHeight="1" s="183">
      <c r="A92" s="71" t="inlineStr">
        <is>
          <t>Total Medical Monthly</t>
        </is>
      </c>
      <c r="B92" s="405" t="n"/>
      <c r="C92" s="29" t="inlineStr">
        <is>
          <t>Total Medical Employees</t>
        </is>
      </c>
      <c r="D92" s="30">
        <f>D90+D84</f>
        <v/>
      </c>
      <c r="E92" s="406">
        <f>E90+E84</f>
        <v/>
      </c>
      <c r="F92" s="406">
        <f>F90+F84</f>
        <v/>
      </c>
      <c r="G92" s="406">
        <f>G90+G84</f>
        <v/>
      </c>
      <c r="H92" s="407" t="n"/>
      <c r="I92" s="407" t="n"/>
      <c r="K92" s="30" t="n"/>
      <c r="L92" s="30" t="n"/>
      <c r="M92" s="30" t="n"/>
      <c r="N92" s="30" t="n"/>
      <c r="O92" s="30" t="n"/>
      <c r="P92" s="30" t="n"/>
      <c r="Q92" s="30" t="n"/>
      <c r="R92" s="30" t="n"/>
      <c r="S92" s="30" t="n"/>
      <c r="T92" s="30" t="n"/>
      <c r="U92" s="30" t="n"/>
      <c r="V92" s="30" t="n"/>
      <c r="W92" s="30" t="n"/>
      <c r="X92" s="30" t="n"/>
      <c r="Y92" s="30" t="n"/>
      <c r="Z92" s="30" t="n"/>
      <c r="AA92" s="30" t="n"/>
      <c r="AB92" s="30" t="n"/>
      <c r="AC92" s="30" t="n"/>
      <c r="AD92" s="30" t="n"/>
      <c r="AE92" s="30" t="n"/>
      <c r="AF92" s="30" t="n"/>
      <c r="AG92" s="30" t="n"/>
      <c r="AH92" s="30" t="n"/>
      <c r="AI92" s="30" t="n"/>
      <c r="AJ92" s="30" t="n"/>
      <c r="AK92" s="30" t="n"/>
      <c r="AL92" s="30" t="n"/>
      <c r="AM92" s="30" t="n"/>
      <c r="AN92" s="30" t="n"/>
      <c r="AO92" s="30" t="n"/>
      <c r="AP92" s="30" t="n"/>
      <c r="AQ92" s="30" t="n"/>
      <c r="AR92" s="30" t="n"/>
      <c r="AS92" s="30" t="n"/>
      <c r="AT92" s="30" t="n"/>
      <c r="AU92" s="30" t="n"/>
      <c r="AV92" s="30" t="n"/>
      <c r="AW92" s="30" t="n"/>
      <c r="AX92" s="30" t="n"/>
      <c r="AY92" s="30" t="n"/>
      <c r="AZ92" s="30" t="n"/>
      <c r="BA92" s="30" t="n"/>
      <c r="BB92" s="30" t="n"/>
      <c r="BC92" s="30" t="n"/>
      <c r="BD92" s="30" t="n"/>
      <c r="BE92" s="30" t="n"/>
      <c r="BF92" s="30" t="n"/>
      <c r="BG92" s="30" t="n"/>
      <c r="BH92" s="30" t="n"/>
      <c r="BI92" s="30" t="n"/>
      <c r="BJ92" s="30" t="n"/>
      <c r="BK92" s="30" t="n"/>
      <c r="BL92" s="30" t="n"/>
      <c r="BM92" s="30" t="n"/>
      <c r="BN92" s="30">
        <f>BN90+BN84</f>
        <v/>
      </c>
      <c r="BO92" s="30">
        <f>BO90+BO84</f>
        <v/>
      </c>
      <c r="BP92" s="30">
        <f>BP90+BP84</f>
        <v/>
      </c>
      <c r="BQ92" s="30">
        <f>BQ90+BQ84</f>
        <v/>
      </c>
      <c r="BR92" s="30">
        <f>BR90+BR84</f>
        <v/>
      </c>
      <c r="BS92" s="30">
        <f>BS90+BS84</f>
        <v/>
      </c>
      <c r="BT92" s="30">
        <f>BT90+BT84</f>
        <v/>
      </c>
      <c r="BU92" s="30">
        <f>BU90+BU84</f>
        <v/>
      </c>
      <c r="BV92" s="30">
        <f>BV90+BV84</f>
        <v/>
      </c>
      <c r="BW92" s="30">
        <f>BW90+BW84</f>
        <v/>
      </c>
      <c r="BX92" s="30">
        <f>BX90+BX84</f>
        <v/>
      </c>
      <c r="BY92" s="30">
        <f>BY90+BY84</f>
        <v/>
      </c>
      <c r="BZ92" s="30">
        <f>BZ90+BZ84</f>
        <v/>
      </c>
      <c r="CA92" s="30">
        <f>CA90+CA84</f>
        <v/>
      </c>
      <c r="CB92" s="30">
        <f>CB90+CB84</f>
        <v/>
      </c>
      <c r="CC92" s="30">
        <f>CC90+CC84</f>
        <v/>
      </c>
      <c r="CD92" s="30">
        <f>CD90+CD84</f>
        <v/>
      </c>
      <c r="CE92" s="30">
        <f>CE90+CE84</f>
        <v/>
      </c>
      <c r="CF92" s="30">
        <f>CF90+CF84</f>
        <v/>
      </c>
      <c r="CG92" s="30">
        <f>CG90+CG84</f>
        <v/>
      </c>
      <c r="CH92" s="30">
        <f>CH90+CH84</f>
        <v/>
      </c>
      <c r="CI92" s="30">
        <f>CI90+CI84</f>
        <v/>
      </c>
      <c r="CJ92" s="30">
        <f>CJ90+CJ84</f>
        <v/>
      </c>
      <c r="CK92" s="30">
        <f>CK90+CK84</f>
        <v/>
      </c>
      <c r="CL92" s="30">
        <f>CL90+CL84</f>
        <v/>
      </c>
      <c r="CM92" s="30">
        <f>CM90+CM84</f>
        <v/>
      </c>
      <c r="CN92" s="30">
        <f>CN90+CN84</f>
        <v/>
      </c>
      <c r="CO92" s="30">
        <f>CO90+CO84</f>
        <v/>
      </c>
      <c r="CP92" s="30">
        <f>CP90+CP84</f>
        <v/>
      </c>
      <c r="CQ92" s="30">
        <f>CQ90+CQ84</f>
        <v/>
      </c>
      <c r="CR92" s="30" t="n">
        <v>0</v>
      </c>
      <c r="CS92" s="30">
        <f>CS90+CS84</f>
        <v/>
      </c>
      <c r="CT92" s="30">
        <f>CT90+CT84</f>
        <v/>
      </c>
      <c r="CU92" s="30">
        <f>CU90+CU84</f>
        <v/>
      </c>
      <c r="CV92" s="30">
        <f>CV90+CV84</f>
        <v/>
      </c>
      <c r="CW92" s="30">
        <f>CW90+CW84</f>
        <v/>
      </c>
    </row>
    <row r="93" ht="13.15" customFormat="1" customHeight="1" s="183">
      <c r="A93" s="71" t="inlineStr">
        <is>
          <t>Total Medical Annual</t>
        </is>
      </c>
      <c r="B93" s="29" t="n"/>
      <c r="C93" s="89" t="n"/>
      <c r="D93" s="30" t="n"/>
      <c r="E93" s="406">
        <f>E92*12</f>
        <v/>
      </c>
      <c r="F93" s="406">
        <f>F92*12</f>
        <v/>
      </c>
      <c r="G93" s="406">
        <f>G92*12</f>
        <v/>
      </c>
      <c r="H93" s="407" t="n"/>
      <c r="I93" s="407" t="n"/>
      <c r="K93" s="30" t="n"/>
      <c r="L93" s="30" t="n"/>
      <c r="M93" s="30" t="n"/>
      <c r="N93" s="30" t="n"/>
      <c r="O93" s="30" t="n"/>
      <c r="P93" s="30" t="n"/>
      <c r="Q93" s="30" t="n"/>
      <c r="R93" s="30" t="n"/>
      <c r="S93" s="30" t="n"/>
      <c r="T93" s="30" t="n"/>
      <c r="U93" s="30" t="n"/>
      <c r="V93" s="30" t="n"/>
      <c r="W93" s="30" t="n"/>
      <c r="X93" s="30" t="n"/>
      <c r="Y93" s="30" t="n"/>
      <c r="Z93" s="30" t="n"/>
      <c r="AA93" s="30" t="n"/>
      <c r="AB93" s="30" t="n"/>
      <c r="AC93" s="30" t="n"/>
      <c r="AD93" s="30" t="n"/>
      <c r="AE93" s="30" t="n"/>
      <c r="AF93" s="30" t="n"/>
      <c r="AG93" s="30" t="n"/>
      <c r="AH93" s="30" t="n"/>
      <c r="AI93" s="30" t="n"/>
      <c r="AJ93" s="30" t="n"/>
      <c r="AK93" s="30" t="n"/>
      <c r="AL93" s="30" t="n"/>
      <c r="AM93" s="30" t="n"/>
      <c r="AN93" s="30" t="n"/>
      <c r="AO93" s="30" t="n"/>
      <c r="AP93" s="30" t="n"/>
      <c r="AQ93" s="30" t="n"/>
      <c r="AR93" s="30" t="n"/>
      <c r="AS93" s="30" t="n"/>
      <c r="AT93" s="30" t="n"/>
      <c r="AU93" s="30" t="n"/>
      <c r="AV93" s="30" t="n"/>
      <c r="AW93" s="30" t="n"/>
      <c r="AX93" s="30" t="n"/>
      <c r="AY93" s="30" t="n"/>
      <c r="AZ93" s="30" t="n"/>
      <c r="BA93" s="30" t="n"/>
      <c r="BB93" s="30" t="n"/>
      <c r="BC93" s="30" t="n"/>
      <c r="BD93" s="30" t="n"/>
      <c r="BE93" s="30" t="n"/>
      <c r="BF93" s="30" t="n"/>
      <c r="BG93" s="30" t="n"/>
      <c r="BH93" s="30" t="n"/>
      <c r="BI93" s="30" t="n"/>
      <c r="BJ93" s="30" t="n"/>
      <c r="BK93" s="30" t="n"/>
      <c r="BL93" s="30" t="n"/>
      <c r="BM93" s="30" t="n"/>
      <c r="BN93" s="30" t="n"/>
      <c r="BO93" s="30" t="n"/>
      <c r="BP93" s="30" t="n"/>
      <c r="BQ93" s="30" t="n"/>
      <c r="BR93" s="30" t="n"/>
      <c r="BS93" s="30" t="n"/>
      <c r="BT93" s="30" t="n"/>
      <c r="BU93" s="30" t="n"/>
      <c r="BV93" s="30" t="n"/>
      <c r="BW93" s="30" t="n"/>
      <c r="BX93" s="30" t="n"/>
      <c r="BY93" s="30" t="n"/>
      <c r="BZ93" s="30" t="n"/>
      <c r="CA93" s="30" t="n"/>
      <c r="CB93" s="30" t="n"/>
      <c r="CC93" s="30" t="n"/>
      <c r="CD93" s="30" t="n"/>
      <c r="CE93" s="30" t="n"/>
      <c r="CF93" s="30" t="n"/>
      <c r="CG93" s="30" t="n"/>
      <c r="CH93" s="30" t="n"/>
      <c r="CI93" s="30" t="n"/>
      <c r="CJ93" s="30" t="n"/>
      <c r="CK93" s="30" t="n"/>
      <c r="CL93" s="30" t="n"/>
      <c r="CM93" s="30" t="n"/>
      <c r="CN93" s="30" t="n"/>
      <c r="CO93" s="30" t="n"/>
      <c r="CP93" s="30" t="n"/>
      <c r="CQ93" s="30" t="n"/>
      <c r="CR93" s="30" t="n"/>
      <c r="CS93" s="30" t="n"/>
      <c r="CT93" s="30" t="n"/>
      <c r="CU93" s="30" t="n"/>
      <c r="CV93" s="30" t="n"/>
      <c r="CW93" s="30" t="n"/>
    </row>
    <row r="94" ht="13.15" customFormat="1" customHeight="1" s="315">
      <c r="A94" s="20" t="n"/>
      <c r="B94" s="398" t="n"/>
      <c r="C94" s="12" t="n"/>
      <c r="D94" s="16" t="n"/>
      <c r="E94" s="403" t="n"/>
      <c r="F94" s="403" t="n"/>
      <c r="G94" s="403" t="n"/>
      <c r="H94" s="404" t="n"/>
      <c r="I94" s="404" t="n"/>
      <c r="K94" s="16" t="n"/>
      <c r="L94" s="16" t="n"/>
      <c r="M94" s="16" t="n"/>
      <c r="N94" s="16" t="n"/>
      <c r="O94" s="16" t="n"/>
      <c r="P94" s="16" t="n"/>
      <c r="Q94" s="16" t="n"/>
      <c r="R94" s="16" t="n"/>
      <c r="S94" s="16" t="n"/>
      <c r="T94" s="16" t="n"/>
      <c r="U94" s="16" t="n"/>
      <c r="V94" s="16" t="n"/>
      <c r="W94" s="16" t="n"/>
      <c r="X94" s="16" t="n"/>
      <c r="Y94" s="16" t="n"/>
      <c r="Z94" s="16" t="n"/>
      <c r="AA94" s="16" t="n"/>
      <c r="AB94" s="16" t="n"/>
      <c r="AC94" s="16" t="n"/>
      <c r="AD94" s="16" t="n"/>
      <c r="AE94" s="16" t="n"/>
      <c r="AF94" s="16" t="n"/>
      <c r="AG94" s="16" t="n"/>
      <c r="AH94" s="16" t="n"/>
      <c r="AI94" s="16" t="n"/>
      <c r="AJ94" s="16" t="n"/>
      <c r="AK94" s="16" t="n"/>
      <c r="AL94" s="16" t="n"/>
      <c r="AM94" s="16" t="n"/>
      <c r="AN94" s="16" t="n"/>
      <c r="AO94" s="16" t="n"/>
      <c r="AP94" s="16" t="n"/>
      <c r="AQ94" s="16" t="n"/>
      <c r="AR94" s="16" t="n"/>
      <c r="AS94" s="16" t="n"/>
      <c r="AT94" s="16" t="n"/>
      <c r="AU94" s="16" t="n"/>
      <c r="AV94" s="16" t="n"/>
      <c r="AW94" s="16" t="n"/>
      <c r="AX94" s="16" t="n"/>
      <c r="AY94" s="16" t="n"/>
      <c r="AZ94" s="16" t="n"/>
      <c r="BA94" s="16" t="n"/>
      <c r="BB94" s="16" t="n"/>
      <c r="BC94" s="16" t="n"/>
      <c r="BD94" s="16" t="n"/>
      <c r="BE94" s="16" t="n"/>
      <c r="BF94" s="16" t="n"/>
      <c r="BG94" s="16" t="n"/>
      <c r="BH94" s="16" t="n"/>
      <c r="BI94" s="16" t="n"/>
      <c r="BJ94" s="16" t="n"/>
      <c r="BK94" s="16" t="n"/>
      <c r="BL94" s="16" t="n"/>
      <c r="BM94" s="16" t="n"/>
      <c r="BN94" s="16" t="n"/>
      <c r="BO94" s="16" t="n"/>
      <c r="BP94" s="16" t="n"/>
      <c r="BQ94" s="16" t="n"/>
      <c r="BR94" s="16" t="n"/>
      <c r="BS94" s="16" t="n"/>
      <c r="BT94" s="16" t="n"/>
      <c r="BU94" s="16" t="n"/>
      <c r="BV94" s="16" t="n"/>
      <c r="BW94" s="16" t="n"/>
      <c r="BX94" s="16" t="n"/>
      <c r="BY94" s="16" t="n"/>
      <c r="BZ94" s="16" t="n"/>
      <c r="CA94" s="16" t="n"/>
      <c r="CB94" s="16" t="n"/>
      <c r="CC94" s="16" t="n"/>
      <c r="CD94" s="16" t="n"/>
      <c r="CE94" s="16" t="n"/>
      <c r="CF94" s="16" t="n"/>
      <c r="CG94" s="16" t="n"/>
      <c r="CH94" s="16" t="n"/>
      <c r="CI94" s="16" t="n"/>
      <c r="CJ94" s="16" t="n"/>
      <c r="CK94" s="16" t="n"/>
      <c r="CL94" s="16" t="n"/>
      <c r="CM94" s="16" t="n"/>
      <c r="CN94" s="16" t="n"/>
      <c r="CO94" s="16" t="n"/>
      <c r="CP94" s="16" t="n"/>
      <c r="CQ94" s="16" t="n"/>
      <c r="CR94" s="16" t="n"/>
      <c r="CS94" s="16" t="n"/>
      <c r="CT94" s="16" t="n"/>
      <c r="CU94" s="16" t="n"/>
      <c r="CV94" s="16" t="n"/>
      <c r="CW94" s="16" t="n"/>
    </row>
    <row r="95" ht="13.15" customFormat="1" customHeight="1" s="183">
      <c r="A95" s="48" t="inlineStr">
        <is>
          <t>Total Saint Mary's Medical Monthly</t>
        </is>
      </c>
      <c r="B95" s="432" t="n"/>
      <c r="C95" s="50" t="inlineStr">
        <is>
          <t>Total Medical Employees</t>
        </is>
      </c>
      <c r="D95" s="51">
        <f>+D21+D55+D77+D92</f>
        <v/>
      </c>
      <c r="E95" s="472">
        <f>+E21+E55+E77+E92</f>
        <v/>
      </c>
      <c r="F95" s="472">
        <f>+F21+F55+F77+F92</f>
        <v/>
      </c>
      <c r="G95" s="472">
        <f>+G21+G55+G77+G92</f>
        <v/>
      </c>
      <c r="H95" s="478" t="n"/>
      <c r="I95" s="478" t="n"/>
      <c r="K95" s="51">
        <f>+K21+K55+K77</f>
        <v/>
      </c>
      <c r="L95" s="51">
        <f>+L21+L55+L77</f>
        <v/>
      </c>
      <c r="M95" s="51">
        <f>+M21+M55+M77</f>
        <v/>
      </c>
      <c r="N95" s="51">
        <f>+N21+N55+N77</f>
        <v/>
      </c>
      <c r="O95" s="51">
        <f>+O21+O55+O77</f>
        <v/>
      </c>
      <c r="P95" s="51">
        <f>+P21+P55+P77</f>
        <v/>
      </c>
      <c r="Q95" s="51">
        <f>+Q21+Q55+Q77</f>
        <v/>
      </c>
      <c r="R95" s="51">
        <f>+R21+R55+R77</f>
        <v/>
      </c>
      <c r="S95" s="51">
        <f>+S21+S55+S77</f>
        <v/>
      </c>
      <c r="T95" s="51">
        <f>+T21+T55+T77</f>
        <v/>
      </c>
      <c r="U95" s="51">
        <f>+U21+U55+U77</f>
        <v/>
      </c>
      <c r="V95" s="51">
        <f>+V21+V55+V77</f>
        <v/>
      </c>
      <c r="W95" s="51">
        <f>+W21+W55+W77</f>
        <v/>
      </c>
      <c r="X95" s="51">
        <f>+X21+X55+X77</f>
        <v/>
      </c>
      <c r="Y95" s="51">
        <f>+Y21+Y55+Y77</f>
        <v/>
      </c>
      <c r="Z95" s="51">
        <f>+Z21+Z55+Z77</f>
        <v/>
      </c>
      <c r="AA95" s="51">
        <f>+AA21+AA55+AA77</f>
        <v/>
      </c>
      <c r="AB95" s="51">
        <f>+AB21+AB55+AB77</f>
        <v/>
      </c>
      <c r="AC95" s="51">
        <f>+AC21+AC55+AC77</f>
        <v/>
      </c>
      <c r="AD95" s="51">
        <f>+AD21+AD55+AD77</f>
        <v/>
      </c>
      <c r="AE95" s="51">
        <f>+AE21+AE55+AE77</f>
        <v/>
      </c>
      <c r="AF95" s="51">
        <f>+AF21+AF55+AF77</f>
        <v/>
      </c>
      <c r="AG95" s="51">
        <f>+AG21+AG55+AG77</f>
        <v/>
      </c>
      <c r="AH95" s="51">
        <f>+AH21+AH55+AH77</f>
        <v/>
      </c>
      <c r="AI95" s="51">
        <f>+AI21+AI55+AI77</f>
        <v/>
      </c>
      <c r="AJ95" s="51">
        <f>+AJ21+AJ55+AJ77</f>
        <v/>
      </c>
      <c r="AK95" s="51">
        <f>+AK21+AK55+AK77</f>
        <v/>
      </c>
      <c r="AL95" s="51">
        <f>+AL21+AL55+AL77</f>
        <v/>
      </c>
      <c r="AM95" s="51">
        <f>+AM21+AM55+AM77</f>
        <v/>
      </c>
      <c r="AN95" s="51">
        <f>+AN21+AN55+AN77</f>
        <v/>
      </c>
      <c r="AO95" s="51">
        <f>+AO21+AO55+AO77</f>
        <v/>
      </c>
      <c r="AP95" s="51">
        <f>+AP21+AP55+AP77</f>
        <v/>
      </c>
      <c r="AQ95" s="51">
        <f>+AQ21+AQ55+AQ77</f>
        <v/>
      </c>
      <c r="AR95" s="51">
        <f>+AR21+AR55+AR77</f>
        <v/>
      </c>
      <c r="AS95" s="51">
        <f>+AS21+AS55+AS77</f>
        <v/>
      </c>
      <c r="AT95" s="51">
        <f>+AT21+AT55+AT77</f>
        <v/>
      </c>
      <c r="AU95" s="51">
        <f>+AU21+AU55+AU77</f>
        <v/>
      </c>
      <c r="AV95" s="51">
        <f>+AV21+AV55+AV77</f>
        <v/>
      </c>
      <c r="AW95" s="51">
        <f>+AW21+AW55+AW77</f>
        <v/>
      </c>
      <c r="AX95" s="51">
        <f>+AX21+AX55+AX77</f>
        <v/>
      </c>
      <c r="AY95" s="51">
        <f>+AY21+AY55+AY77</f>
        <v/>
      </c>
      <c r="AZ95" s="51">
        <f>+AZ21+AZ55+AZ77</f>
        <v/>
      </c>
      <c r="BA95" s="51">
        <f>+BA21+BA55+BA77</f>
        <v/>
      </c>
      <c r="BB95" s="51">
        <f>+BB21+BB55+BB77</f>
        <v/>
      </c>
      <c r="BC95" s="51">
        <f>+BC21+BC55+BC77</f>
        <v/>
      </c>
      <c r="BD95" s="51">
        <f>+BD21+BD55+BD77</f>
        <v/>
      </c>
      <c r="BE95" s="51">
        <f>+BE21+BE55+BE77</f>
        <v/>
      </c>
      <c r="BF95" s="51">
        <f>+BF21+BF55+BF77</f>
        <v/>
      </c>
      <c r="BG95" s="51">
        <f>+BG21+BG55+BG77</f>
        <v/>
      </c>
      <c r="BH95" s="51">
        <f>+BH21+BH55+BH77</f>
        <v/>
      </c>
      <c r="BI95" s="51">
        <f>+BI21+BI55+BI77</f>
        <v/>
      </c>
      <c r="BJ95" s="51">
        <f>+BJ21+BJ55+BJ77</f>
        <v/>
      </c>
      <c r="BK95" s="51">
        <f>+BK21+BK55+BK77</f>
        <v/>
      </c>
      <c r="BL95" s="51">
        <f>+BL21+BL55+BL77</f>
        <v/>
      </c>
      <c r="BM95" s="51">
        <f>+BM21+BM55+BM77</f>
        <v/>
      </c>
      <c r="BN95" s="51">
        <f>+BN21+BN55+BN77+BN92</f>
        <v/>
      </c>
      <c r="BO95" s="51">
        <f>+BO21+BO55+BO77+BO92</f>
        <v/>
      </c>
      <c r="BP95" s="51">
        <f>+BP21+BP55+BP77+BP92</f>
        <v/>
      </c>
      <c r="BQ95" s="51">
        <f>+BQ21+BQ55+BQ77+BQ92</f>
        <v/>
      </c>
      <c r="BR95" s="51">
        <f>+BR21+BR55+BR77+BR92</f>
        <v/>
      </c>
      <c r="BS95" s="51">
        <f>+BS21+BS55+BS77+BS92</f>
        <v/>
      </c>
      <c r="BT95" s="51">
        <f>+BT21+BT55+BT77+BT92</f>
        <v/>
      </c>
      <c r="BU95" s="51">
        <f>+BU21+BU55+BU77+BU92</f>
        <v/>
      </c>
      <c r="BV95" s="51">
        <f>+BV21+BV55+BV77+BV92</f>
        <v/>
      </c>
      <c r="BW95" s="51">
        <f>+BW21+BW55+BW77+BW92</f>
        <v/>
      </c>
      <c r="BX95" s="51">
        <f>+BX21+BX55+BX77+BX92</f>
        <v/>
      </c>
      <c r="BY95" s="51">
        <f>+BY21+BY55+BY77+BY92</f>
        <v/>
      </c>
      <c r="BZ95" s="51">
        <f>+BZ21+BZ55+BZ77+BZ92</f>
        <v/>
      </c>
      <c r="CA95" s="51">
        <f>+CA21+CA55+CA77+CA92</f>
        <v/>
      </c>
      <c r="CB95" s="51">
        <f>+CB21+CB55+CB77+CB92</f>
        <v/>
      </c>
      <c r="CC95" s="51">
        <f>+CC21+CC55+CC77+CC92</f>
        <v/>
      </c>
      <c r="CD95" s="51">
        <f>+CD21+CD55+CD77+CD92</f>
        <v/>
      </c>
      <c r="CE95" s="51">
        <f>+CE21+CE55+CE77+CE92</f>
        <v/>
      </c>
      <c r="CF95" s="51">
        <f>+CF21+CF55+CF77+CF92</f>
        <v/>
      </c>
      <c r="CG95" s="51">
        <f>+CG21+CG55+CG77+CG92</f>
        <v/>
      </c>
      <c r="CH95" s="51">
        <f>+CH21+CH55+CH77+CH92</f>
        <v/>
      </c>
      <c r="CI95" s="51">
        <f>+CI21+CI55+CI77+CI92</f>
        <v/>
      </c>
      <c r="CJ95" s="51">
        <f>+CJ21+CJ55+CJ77+CJ92</f>
        <v/>
      </c>
      <c r="CK95" s="51">
        <f>+CK21+CK55+CK77+CK92</f>
        <v/>
      </c>
      <c r="CL95" s="51">
        <f>+CL21+CL55+CL77+CL92</f>
        <v/>
      </c>
      <c r="CM95" s="51">
        <f>+CM21+CM55+CM77+CM92</f>
        <v/>
      </c>
      <c r="CN95" s="51">
        <f>+CN21+CN55+CN77+CN92</f>
        <v/>
      </c>
      <c r="CO95" s="51">
        <f>+CO21+CO55+CO77+CO92</f>
        <v/>
      </c>
      <c r="CP95" s="51">
        <f>+CP21+CP55+CP77+CP92</f>
        <v/>
      </c>
      <c r="CQ95" s="51">
        <f>+CQ21+CQ55+CQ77+CQ92</f>
        <v/>
      </c>
      <c r="CR95" s="51" t="n">
        <v>861</v>
      </c>
      <c r="CS95" s="51">
        <f>+CS21+CS55+CS77+CS92</f>
        <v/>
      </c>
      <c r="CT95" s="51">
        <f>+CT21+CT55+CT77+CT92</f>
        <v/>
      </c>
      <c r="CU95" s="51">
        <f>+CU21+CU55+CU77+CU92</f>
        <v/>
      </c>
      <c r="CV95" s="51">
        <f>+CV21+CV55+CV77+CV92</f>
        <v/>
      </c>
      <c r="CW95" s="51">
        <f>+CW21+CW55+CW77+CW92</f>
        <v/>
      </c>
    </row>
    <row r="96" ht="13.15" customFormat="1" customHeight="1" s="315">
      <c r="A96" s="48" t="inlineStr">
        <is>
          <t>Total Saint Mary's Medical Annual</t>
        </is>
      </c>
      <c r="B96" s="50" t="n"/>
      <c r="C96" s="96" t="n"/>
      <c r="D96" s="96" t="n"/>
      <c r="E96" s="448">
        <f>E95*12</f>
        <v/>
      </c>
      <c r="F96" s="448">
        <f>F95*12</f>
        <v/>
      </c>
      <c r="G96" s="448">
        <f>G95*12</f>
        <v/>
      </c>
      <c r="H96" s="449" t="n"/>
      <c r="I96" s="449" t="n"/>
      <c r="K96" s="96" t="n"/>
      <c r="L96" s="96" t="n"/>
      <c r="M96" s="96" t="n"/>
      <c r="N96" s="96" t="n"/>
      <c r="O96" s="96" t="n"/>
      <c r="P96" s="96" t="n"/>
      <c r="Q96" s="96" t="n"/>
      <c r="R96" s="96" t="n"/>
      <c r="S96" s="96" t="n"/>
      <c r="T96" s="96" t="n"/>
      <c r="U96" s="96" t="n"/>
      <c r="V96" s="96" t="n"/>
      <c r="W96" s="96" t="n"/>
      <c r="X96" s="96" t="n"/>
      <c r="Y96" s="96" t="n"/>
      <c r="Z96" s="96" t="n"/>
      <c r="AA96" s="96" t="n"/>
      <c r="AB96" s="96" t="n"/>
      <c r="AC96" s="96" t="n"/>
      <c r="AD96" s="96" t="n"/>
      <c r="AE96" s="96" t="n"/>
      <c r="AF96" s="96" t="n"/>
      <c r="AG96" s="96" t="n"/>
      <c r="AH96" s="96" t="n"/>
      <c r="AI96" s="96" t="n"/>
      <c r="AJ96" s="96" t="n"/>
      <c r="AK96" s="96" t="n"/>
      <c r="AL96" s="96" t="n"/>
      <c r="AM96" s="96" t="n"/>
      <c r="AN96" s="96" t="n"/>
      <c r="AO96" s="96" t="n"/>
      <c r="AP96" s="96" t="n"/>
      <c r="AQ96" s="96" t="n"/>
      <c r="AR96" s="96" t="n"/>
      <c r="AS96" s="96" t="n"/>
      <c r="AT96" s="96" t="n"/>
      <c r="AU96" s="96" t="n"/>
      <c r="AV96" s="96" t="n"/>
      <c r="AW96" s="96" t="n"/>
      <c r="AX96" s="96" t="n"/>
      <c r="AY96" s="96" t="n"/>
      <c r="AZ96" s="96" t="n"/>
      <c r="BA96" s="96" t="n"/>
      <c r="BB96" s="96" t="n"/>
      <c r="BC96" s="96" t="n"/>
      <c r="BD96" s="96" t="n"/>
      <c r="BE96" s="96" t="n"/>
      <c r="BF96" s="96" t="n"/>
      <c r="BG96" s="96" t="n"/>
      <c r="BH96" s="96" t="n"/>
      <c r="BI96" s="96" t="n"/>
      <c r="BJ96" s="96" t="n"/>
      <c r="BK96" s="96" t="n"/>
      <c r="BL96" s="96" t="n"/>
      <c r="BM96" s="96" t="n"/>
      <c r="BN96" s="96" t="n"/>
      <c r="BO96" s="96" t="n"/>
      <c r="BP96" s="96" t="n"/>
      <c r="BQ96" s="96" t="n"/>
      <c r="BR96" s="96" t="n"/>
      <c r="BS96" s="96" t="n"/>
      <c r="BT96" s="96" t="n"/>
      <c r="BU96" s="96" t="n"/>
      <c r="BV96" s="96" t="n"/>
      <c r="BW96" s="96" t="n"/>
      <c r="BX96" s="96" t="n"/>
      <c r="BY96" s="96" t="n"/>
      <c r="BZ96" s="96" t="n"/>
      <c r="CA96" s="96" t="n"/>
      <c r="CB96" s="96" t="n"/>
      <c r="CC96" s="96" t="n"/>
      <c r="CD96" s="96" t="n"/>
      <c r="CE96" s="96" t="n"/>
      <c r="CF96" s="96" t="n"/>
      <c r="CG96" s="96" t="n"/>
      <c r="CH96" s="96" t="n"/>
      <c r="CI96" s="96" t="n"/>
      <c r="CJ96" s="96" t="n"/>
      <c r="CK96" s="96" t="n"/>
      <c r="CL96" s="96" t="n"/>
      <c r="CM96" s="96" t="n"/>
      <c r="CN96" s="96" t="n"/>
      <c r="CO96" s="96" t="n"/>
      <c r="CP96" s="96" t="n"/>
      <c r="CQ96" s="96" t="n"/>
      <c r="CR96" s="96" t="n"/>
      <c r="CS96" s="96" t="n"/>
      <c r="CT96" s="96" t="n"/>
      <c r="CU96" s="96" t="n"/>
      <c r="CV96" s="96" t="n"/>
      <c r="CW96" s="96" t="n"/>
    </row>
    <row r="97"/>
    <row r="98">
      <c r="A98" s="195" t="inlineStr">
        <is>
          <t>Assumes contributions of FT employees. Does not account for difference in contribution for PT or C-Suite employees.</t>
        </is>
      </c>
    </row>
    <row r="99">
      <c r="A99" s="19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MARY'S - RENO_x000a_FUNDING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7" min="0" max="6" man="1"/>
  </rowBreaks>
</worksheet>
</file>

<file path=xl/worksheets/sheet16.xml><?xml version="1.0" encoding="utf-8"?>
<worksheet xmlns="http://schemas.openxmlformats.org/spreadsheetml/2006/main">
  <sheetPr codeName="Sheet20">
    <tabColor rgb="FFFF0000"/>
    <outlinePr summaryBelow="1" summaryRight="1"/>
    <pageSetUpPr/>
  </sheetPr>
  <dimension ref="A1:CW45"/>
  <sheetViews>
    <sheetView showWhiteSpace="0" view="pageBreakPreview" zoomScale="90" zoomScaleNormal="70" zoomScaleSheetLayoutView="90" workbookViewId="0">
      <selection activeCell="E32" sqref="E3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42"/>
    <col hidden="1" width="7.375" customWidth="1" style="294" min="43" max="44"/>
    <col hidden="1" width="7.25" customWidth="1" style="294" min="45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72"/>
    <col width="7.25" customWidth="1" style="294" min="73" max="73"/>
    <col width="7.25" customWidth="1" style="294" min="74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128" t="inlineStr">
        <is>
          <t>North Vista Hospital - Client ID H3398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333</v>
      </c>
      <c r="E3" s="395" t="n">
        <v>711.54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+'[2]North Vista'!E3</f>
        <v/>
      </c>
      <c r="J3" s="397">
        <f>+'[2]North Vista'!G3</f>
        <v/>
      </c>
      <c r="K3" s="244" t="n">
        <v>288</v>
      </c>
      <c r="L3" s="244" t="n">
        <v>289</v>
      </c>
      <c r="M3" s="244" t="n">
        <v>289</v>
      </c>
      <c r="N3" s="244" t="n">
        <v>275</v>
      </c>
      <c r="O3" s="244" t="n">
        <v>278</v>
      </c>
      <c r="P3" s="244" t="n">
        <v>275</v>
      </c>
      <c r="Q3" s="244" t="n">
        <v>271</v>
      </c>
      <c r="R3" s="244" t="n">
        <v>267</v>
      </c>
      <c r="S3" s="244" t="n">
        <v>266</v>
      </c>
      <c r="T3" s="244" t="n">
        <v>262</v>
      </c>
      <c r="U3" s="244" t="n">
        <v>255</v>
      </c>
      <c r="V3" s="244" t="n">
        <v>262</v>
      </c>
      <c r="W3" s="244" t="n">
        <v>291</v>
      </c>
      <c r="X3" s="244" t="n">
        <v>282</v>
      </c>
      <c r="Y3" s="244" t="n">
        <v>282</v>
      </c>
      <c r="Z3" s="244" t="n">
        <v>280</v>
      </c>
      <c r="AA3" s="244" t="n">
        <v>278</v>
      </c>
      <c r="AB3" s="244" t="n">
        <v>273</v>
      </c>
      <c r="AC3" s="244" t="n">
        <v>268</v>
      </c>
      <c r="AD3" s="244" t="n">
        <v>277</v>
      </c>
      <c r="AE3" s="244" t="n">
        <v>275</v>
      </c>
      <c r="AF3" s="244" t="n">
        <v>283</v>
      </c>
      <c r="AG3" s="244" t="n">
        <v>272</v>
      </c>
      <c r="AH3" s="244" t="n">
        <v>271</v>
      </c>
      <c r="AI3" s="244" t="n">
        <v>282</v>
      </c>
      <c r="AJ3" s="244" t="n">
        <v>285</v>
      </c>
      <c r="AK3" s="244" t="n">
        <v>283</v>
      </c>
      <c r="AL3" s="244" t="n">
        <v>277</v>
      </c>
      <c r="AM3" s="244" t="n">
        <v>273</v>
      </c>
      <c r="AN3" s="244" t="n">
        <v>279</v>
      </c>
      <c r="AO3" s="244" t="n">
        <v>273</v>
      </c>
      <c r="AP3" s="244" t="n">
        <v>267</v>
      </c>
      <c r="AQ3" s="244" t="n">
        <v>261</v>
      </c>
      <c r="AR3" s="244" t="n">
        <v>259</v>
      </c>
      <c r="AS3" s="244" t="n">
        <v>258</v>
      </c>
      <c r="AT3" s="244" t="n">
        <v>257</v>
      </c>
      <c r="AU3" s="244" t="n">
        <v>289</v>
      </c>
      <c r="AV3" s="244" t="n">
        <v>285</v>
      </c>
      <c r="AW3" s="244" t="n">
        <v>273</v>
      </c>
      <c r="AX3" s="244" t="n">
        <v>266</v>
      </c>
      <c r="AY3" s="244" t="n">
        <v>263</v>
      </c>
      <c r="AZ3" s="244" t="n">
        <v>261</v>
      </c>
      <c r="BA3" s="244" t="n">
        <v>265</v>
      </c>
      <c r="BB3" s="244" t="n">
        <v>261</v>
      </c>
      <c r="BC3" s="244" t="n">
        <v>257</v>
      </c>
      <c r="BD3" s="244" t="n">
        <v>259</v>
      </c>
      <c r="BE3" s="244" t="n">
        <v>258</v>
      </c>
      <c r="BF3" s="244" t="n">
        <v>242</v>
      </c>
      <c r="BG3" s="244" t="n">
        <v>279</v>
      </c>
      <c r="BH3" s="244" t="n">
        <v>290</v>
      </c>
      <c r="BI3" s="244" t="n">
        <v>279</v>
      </c>
      <c r="BJ3" s="244" t="n">
        <v>281</v>
      </c>
      <c r="BK3" s="244" t="n">
        <v>269</v>
      </c>
      <c r="BL3" s="244" t="n">
        <v>273</v>
      </c>
      <c r="BM3" s="244" t="n">
        <v>263</v>
      </c>
      <c r="BN3" s="244" t="n">
        <v>266</v>
      </c>
      <c r="BO3" s="244" t="n">
        <v>262</v>
      </c>
      <c r="BP3" s="244" t="n">
        <v>262</v>
      </c>
      <c r="BQ3" s="244" t="n">
        <v>267</v>
      </c>
      <c r="BR3" s="244" t="n">
        <v>259</v>
      </c>
      <c r="BS3" s="244" t="n">
        <v>280</v>
      </c>
      <c r="BT3" s="244" t="n">
        <v>281</v>
      </c>
      <c r="BU3" s="244" t="n">
        <v>286</v>
      </c>
      <c r="BV3" s="244" t="n">
        <v>276</v>
      </c>
      <c r="BW3" s="244" t="n">
        <v>286</v>
      </c>
      <c r="BX3" s="244" t="n">
        <v>290</v>
      </c>
      <c r="BY3" s="244" t="n">
        <v>283</v>
      </c>
      <c r="BZ3" s="244" t="n">
        <v>284</v>
      </c>
      <c r="CA3" s="244" t="n">
        <v>278</v>
      </c>
      <c r="CB3" s="244" t="n">
        <v>282</v>
      </c>
      <c r="CC3" s="244" t="n">
        <v>297</v>
      </c>
      <c r="CD3" s="244" t="n">
        <v>294</v>
      </c>
      <c r="CE3" s="244" t="n">
        <v>324</v>
      </c>
      <c r="CF3" s="244" t="n">
        <v>332</v>
      </c>
      <c r="CG3" s="244" t="n">
        <v>320</v>
      </c>
      <c r="CH3" s="244" t="n">
        <v>326</v>
      </c>
      <c r="CI3" s="244" t="n">
        <v>328</v>
      </c>
      <c r="CJ3" s="244" t="n">
        <v>332</v>
      </c>
      <c r="CK3" s="244" t="n">
        <v>341</v>
      </c>
      <c r="CL3" s="244" t="n">
        <v>331</v>
      </c>
      <c r="CM3" s="244" t="n">
        <v>322</v>
      </c>
      <c r="CN3" s="244" t="n">
        <v>321</v>
      </c>
      <c r="CO3" s="244" t="n">
        <v>315</v>
      </c>
      <c r="CP3" s="244" t="n">
        <v>309</v>
      </c>
      <c r="CQ3" s="244" t="n">
        <v>321</v>
      </c>
      <c r="CR3" s="323" t="n">
        <v>320</v>
      </c>
      <c r="CS3" s="244" t="n">
        <v>314</v>
      </c>
      <c r="CT3" s="244" t="n">
        <v>316</v>
      </c>
      <c r="CU3" s="244" t="n">
        <v>326</v>
      </c>
      <c r="CV3" s="244" t="n">
        <v>322</v>
      </c>
      <c r="CW3" s="244" t="n">
        <v>325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44</v>
      </c>
      <c r="E4" s="395" t="n">
        <v>1494.25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+'[2]North Vista'!E4</f>
        <v/>
      </c>
      <c r="J4" s="397">
        <f>+'[2]North Vista'!G4</f>
        <v/>
      </c>
      <c r="K4" s="244" t="n">
        <v>44</v>
      </c>
      <c r="L4" s="244" t="n">
        <v>44</v>
      </c>
      <c r="M4" s="244" t="n">
        <v>41</v>
      </c>
      <c r="N4" s="244" t="n">
        <v>41</v>
      </c>
      <c r="O4" s="244" t="n">
        <v>42</v>
      </c>
      <c r="P4" s="244" t="n">
        <v>39</v>
      </c>
      <c r="Q4" s="244" t="n">
        <v>39</v>
      </c>
      <c r="R4" s="244" t="n">
        <v>37</v>
      </c>
      <c r="S4" s="244" t="n">
        <v>37</v>
      </c>
      <c r="T4" s="244" t="n">
        <v>37</v>
      </c>
      <c r="U4" s="244" t="n">
        <v>33</v>
      </c>
      <c r="V4" s="244" t="n">
        <v>33</v>
      </c>
      <c r="W4" s="244" t="n">
        <v>28</v>
      </c>
      <c r="X4" s="244" t="n">
        <v>26</v>
      </c>
      <c r="Y4" s="244" t="n">
        <v>26</v>
      </c>
      <c r="Z4" s="244" t="n">
        <v>26</v>
      </c>
      <c r="AA4" s="244" t="n">
        <v>27</v>
      </c>
      <c r="AB4" s="244" t="n">
        <v>29</v>
      </c>
      <c r="AC4" s="244" t="n">
        <v>29</v>
      </c>
      <c r="AD4" s="244" t="n">
        <v>29</v>
      </c>
      <c r="AE4" s="244" t="n">
        <v>29</v>
      </c>
      <c r="AF4" s="244" t="n">
        <v>30</v>
      </c>
      <c r="AG4" s="244" t="n">
        <v>29</v>
      </c>
      <c r="AH4" s="244" t="n">
        <v>29</v>
      </c>
      <c r="AI4" s="244" t="n">
        <v>31</v>
      </c>
      <c r="AJ4" s="244" t="n">
        <v>29</v>
      </c>
      <c r="AK4" s="244" t="n">
        <v>29</v>
      </c>
      <c r="AL4" s="244" t="n">
        <v>28</v>
      </c>
      <c r="AM4" s="244" t="n">
        <v>26</v>
      </c>
      <c r="AN4" s="244" t="n">
        <v>26</v>
      </c>
      <c r="AO4" s="244" t="n">
        <v>25</v>
      </c>
      <c r="AP4" s="244" t="n">
        <v>26</v>
      </c>
      <c r="AQ4" s="244" t="n">
        <v>27</v>
      </c>
      <c r="AR4" s="244" t="n">
        <v>28</v>
      </c>
      <c r="AS4" s="244" t="n">
        <v>29</v>
      </c>
      <c r="AT4" s="244" t="n">
        <v>30</v>
      </c>
      <c r="AU4" s="244" t="n">
        <v>31</v>
      </c>
      <c r="AV4" s="244" t="n">
        <v>30</v>
      </c>
      <c r="AW4" s="244" t="n">
        <v>33</v>
      </c>
      <c r="AX4" s="244" t="n">
        <v>31</v>
      </c>
      <c r="AY4" s="244" t="n">
        <v>31</v>
      </c>
      <c r="AZ4" s="244" t="n">
        <v>32</v>
      </c>
      <c r="BA4" s="244" t="n">
        <v>28</v>
      </c>
      <c r="BB4" s="244" t="n">
        <v>31</v>
      </c>
      <c r="BC4" s="244" t="n">
        <v>28</v>
      </c>
      <c r="BD4" s="244" t="n">
        <v>29</v>
      </c>
      <c r="BE4" s="244" t="n">
        <v>27</v>
      </c>
      <c r="BF4" s="244" t="n">
        <v>25</v>
      </c>
      <c r="BG4" s="244" t="n">
        <v>27</v>
      </c>
      <c r="BH4" s="244" t="n">
        <v>29</v>
      </c>
      <c r="BI4" s="244" t="n">
        <v>30</v>
      </c>
      <c r="BJ4" s="244" t="n">
        <v>31</v>
      </c>
      <c r="BK4" s="244" t="n">
        <v>30</v>
      </c>
      <c r="BL4" s="244" t="n">
        <v>31</v>
      </c>
      <c r="BM4" s="244" t="n">
        <v>30</v>
      </c>
      <c r="BN4" s="244" t="n">
        <v>30</v>
      </c>
      <c r="BO4" s="244" t="n">
        <v>31</v>
      </c>
      <c r="BP4" s="244" t="n">
        <v>29</v>
      </c>
      <c r="BQ4" s="244" t="n">
        <v>34</v>
      </c>
      <c r="BR4" s="244" t="n">
        <v>33</v>
      </c>
      <c r="BS4" s="244" t="n">
        <v>34</v>
      </c>
      <c r="BT4" s="244" t="n">
        <v>34</v>
      </c>
      <c r="BU4" s="244" t="n">
        <v>35</v>
      </c>
      <c r="BV4" s="244" t="n">
        <v>34</v>
      </c>
      <c r="BW4" s="244" t="n">
        <v>35</v>
      </c>
      <c r="BX4" s="244" t="n">
        <v>33</v>
      </c>
      <c r="BY4" s="244" t="n">
        <v>34</v>
      </c>
      <c r="BZ4" s="244" t="n">
        <v>34</v>
      </c>
      <c r="CA4" s="244" t="n">
        <v>34</v>
      </c>
      <c r="CB4" s="244" t="n">
        <v>33</v>
      </c>
      <c r="CC4" s="244" t="n">
        <v>35</v>
      </c>
      <c r="CD4" s="244" t="n">
        <v>35</v>
      </c>
      <c r="CE4" s="244" t="n">
        <v>38</v>
      </c>
      <c r="CF4" s="244" t="n">
        <v>40</v>
      </c>
      <c r="CG4" s="244" t="n">
        <v>40</v>
      </c>
      <c r="CH4" s="244" t="n">
        <v>41</v>
      </c>
      <c r="CI4" s="244" t="n">
        <v>42</v>
      </c>
      <c r="CJ4" s="244" t="n">
        <v>41</v>
      </c>
      <c r="CK4" s="244" t="n">
        <v>43</v>
      </c>
      <c r="CL4" s="244" t="n">
        <v>39</v>
      </c>
      <c r="CM4" s="244" t="n">
        <v>41</v>
      </c>
      <c r="CN4" s="244" t="n">
        <v>38</v>
      </c>
      <c r="CO4" s="244" t="n">
        <v>38</v>
      </c>
      <c r="CP4" s="244" t="n">
        <v>39</v>
      </c>
      <c r="CQ4" s="244" t="n">
        <v>49</v>
      </c>
      <c r="CR4" s="323" t="n">
        <v>49</v>
      </c>
      <c r="CS4" s="244" t="n">
        <v>47</v>
      </c>
      <c r="CT4" s="244" t="n">
        <v>47</v>
      </c>
      <c r="CU4" s="244" t="n">
        <v>44</v>
      </c>
      <c r="CV4" s="244" t="n">
        <v>44</v>
      </c>
      <c r="CW4" s="244" t="n">
        <v>46</v>
      </c>
    </row>
    <row r="5" ht="13.15" customFormat="1" customHeight="1" s="315">
      <c r="A5" s="22" t="n"/>
      <c r="B5" s="398" t="n"/>
      <c r="C5" s="246" t="inlineStr">
        <is>
          <t>EE &amp; Child</t>
        </is>
      </c>
      <c r="D5" s="244" t="n">
        <v>0</v>
      </c>
      <c r="E5" s="395" t="n">
        <v>1344.82</v>
      </c>
      <c r="F5" s="396">
        <f>+E5-G5</f>
        <v/>
      </c>
      <c r="G5" s="396" t="n">
        <v>118.07</v>
      </c>
      <c r="H5" s="397">
        <f>+"Total:"&amp;TEXT(E5/I5-1,"0.00%")&amp;"/ EE:"&amp;TEXT(G5/J5-1,"0.00%")</f>
        <v/>
      </c>
      <c r="I5" s="397">
        <f>+'[2]North Vista'!E5</f>
        <v/>
      </c>
      <c r="J5" s="397">
        <f>+'[2]North Vista'!G5</f>
        <v/>
      </c>
      <c r="K5" s="244" t="n">
        <v>60</v>
      </c>
      <c r="L5" s="244" t="n">
        <v>59</v>
      </c>
      <c r="M5" s="244" t="n">
        <v>60</v>
      </c>
      <c r="N5" s="244" t="n">
        <v>56</v>
      </c>
      <c r="O5" s="244" t="n">
        <v>57</v>
      </c>
      <c r="P5" s="244" t="n">
        <v>56</v>
      </c>
      <c r="Q5" s="244" t="n">
        <v>58</v>
      </c>
      <c r="R5" s="244" t="n">
        <v>57</v>
      </c>
      <c r="S5" s="244" t="n">
        <v>58</v>
      </c>
      <c r="T5" s="244" t="n">
        <v>61</v>
      </c>
      <c r="U5" s="244" t="n">
        <v>62</v>
      </c>
      <c r="V5" s="244" t="n">
        <v>63</v>
      </c>
      <c r="W5" s="244" t="n">
        <v>60</v>
      </c>
      <c r="X5" s="244" t="n">
        <v>59</v>
      </c>
      <c r="Y5" s="244" t="n">
        <v>59</v>
      </c>
      <c r="Z5" s="244" t="n">
        <v>62</v>
      </c>
      <c r="AA5" s="244" t="n">
        <v>60</v>
      </c>
      <c r="AB5" s="244" t="n">
        <v>60</v>
      </c>
      <c r="AC5" s="244" t="n">
        <v>60</v>
      </c>
      <c r="AD5" s="244" t="n">
        <v>59</v>
      </c>
      <c r="AE5" s="244" t="n">
        <v>55</v>
      </c>
      <c r="AF5" s="244" t="n">
        <v>55</v>
      </c>
      <c r="AG5" s="244" t="n">
        <v>54</v>
      </c>
      <c r="AH5" s="244" t="n">
        <v>54</v>
      </c>
      <c r="AI5" s="244" t="n">
        <v>60</v>
      </c>
      <c r="AJ5" s="244" t="n">
        <v>62</v>
      </c>
      <c r="AK5" s="244" t="n">
        <v>62</v>
      </c>
      <c r="AL5" s="244" t="n">
        <v>59</v>
      </c>
      <c r="AM5" s="244" t="n">
        <v>63</v>
      </c>
      <c r="AN5" s="244" t="n">
        <v>64</v>
      </c>
      <c r="AO5" s="244" t="n">
        <v>61</v>
      </c>
      <c r="AP5" s="244" t="n">
        <v>64</v>
      </c>
      <c r="AQ5" s="244" t="n">
        <v>61</v>
      </c>
      <c r="AR5" s="244" t="n">
        <v>62</v>
      </c>
      <c r="AS5" s="244" t="n">
        <v>64</v>
      </c>
      <c r="AT5" s="244" t="n">
        <v>64</v>
      </c>
      <c r="AU5" s="244" t="n">
        <v>62</v>
      </c>
      <c r="AV5" s="244" t="n">
        <v>63</v>
      </c>
      <c r="AW5" s="244" t="n">
        <v>65</v>
      </c>
      <c r="AX5" s="244" t="n">
        <v>66</v>
      </c>
      <c r="AY5" s="244" t="n">
        <v>65</v>
      </c>
      <c r="AZ5" s="244" t="n">
        <v>65</v>
      </c>
      <c r="BA5" s="244" t="n">
        <v>60</v>
      </c>
      <c r="BB5" s="244" t="n">
        <v>58</v>
      </c>
      <c r="BC5" s="244" t="n">
        <v>59</v>
      </c>
      <c r="BD5" s="244" t="n">
        <v>54</v>
      </c>
      <c r="BE5" s="244" t="n">
        <v>51</v>
      </c>
      <c r="BF5" s="244" t="n">
        <v>51</v>
      </c>
      <c r="BG5" s="244" t="n">
        <v>51</v>
      </c>
      <c r="BH5" s="244" t="n">
        <v>51</v>
      </c>
      <c r="BI5" s="244" t="n">
        <v>51</v>
      </c>
      <c r="BJ5" s="244" t="n">
        <v>52</v>
      </c>
      <c r="BK5" s="244" t="n">
        <v>51</v>
      </c>
      <c r="BL5" s="244" t="n">
        <v>53</v>
      </c>
      <c r="BM5" s="244" t="n">
        <v>52</v>
      </c>
      <c r="BN5" s="244" t="n">
        <v>50</v>
      </c>
      <c r="BO5" s="244" t="n">
        <v>47</v>
      </c>
      <c r="BP5" s="244" t="n">
        <v>43</v>
      </c>
      <c r="BQ5" s="244" t="n">
        <v>45</v>
      </c>
      <c r="BR5" s="244" t="n">
        <v>43</v>
      </c>
      <c r="BS5" s="244" t="n">
        <v>49</v>
      </c>
      <c r="BT5" s="244" t="n">
        <v>48</v>
      </c>
      <c r="BU5" s="244" t="n">
        <v>48</v>
      </c>
      <c r="BV5" s="244" t="n">
        <v>47</v>
      </c>
      <c r="BW5" s="244" t="n">
        <v>51</v>
      </c>
      <c r="BX5" s="244" t="n">
        <v>50</v>
      </c>
      <c r="BY5" s="244" t="n">
        <v>47</v>
      </c>
      <c r="BZ5" s="244" t="n">
        <v>47</v>
      </c>
      <c r="CA5" s="244" t="n">
        <v>48</v>
      </c>
      <c r="CB5" s="244" t="n">
        <v>44</v>
      </c>
      <c r="CC5" s="244" t="n">
        <v>47</v>
      </c>
      <c r="CD5" s="244" t="n">
        <v>47</v>
      </c>
      <c r="CE5" s="244" t="n">
        <v>46</v>
      </c>
      <c r="CF5" s="244" t="n">
        <v>47</v>
      </c>
      <c r="CG5" s="244" t="n">
        <v>43</v>
      </c>
      <c r="CH5" s="244" t="n">
        <v>43</v>
      </c>
      <c r="CI5" s="244" t="n">
        <v>41</v>
      </c>
      <c r="CJ5" s="244" t="n">
        <v>42</v>
      </c>
      <c r="CK5" s="244" t="n">
        <v>41</v>
      </c>
      <c r="CL5" s="244" t="n">
        <v>41</v>
      </c>
      <c r="CM5" s="244" t="n">
        <v>40</v>
      </c>
      <c r="CN5" s="244" t="n">
        <v>38</v>
      </c>
      <c r="CO5" s="244" t="n">
        <v>38</v>
      </c>
      <c r="CP5" s="244" t="n">
        <v>38</v>
      </c>
      <c r="CQ5" s="244" t="n">
        <v>42</v>
      </c>
      <c r="CR5" s="323" t="n">
        <v>45</v>
      </c>
      <c r="CS5" s="244" t="n">
        <v>47</v>
      </c>
      <c r="CT5" s="244" t="n">
        <v>47</v>
      </c>
      <c r="CU5" s="244" t="n">
        <v>42</v>
      </c>
      <c r="CV5" s="244" t="n">
        <v>43</v>
      </c>
      <c r="CW5" s="244" t="n">
        <v>48</v>
      </c>
    </row>
    <row r="6" ht="13.15" customFormat="1" customHeight="1" s="315">
      <c r="A6" s="22" t="n"/>
      <c r="B6" s="398" t="n"/>
      <c r="C6" s="246" t="inlineStr">
        <is>
          <t>EE &amp; Children</t>
        </is>
      </c>
      <c r="D6" s="244" t="n">
        <v>110</v>
      </c>
      <c r="E6" s="395" t="n">
        <v>1344.82</v>
      </c>
      <c r="F6" s="396">
        <f>+E6-G6</f>
        <v/>
      </c>
      <c r="G6" s="396" t="n">
        <v>141.68</v>
      </c>
      <c r="H6" s="397">
        <f>+"Total:"&amp;TEXT(E6/I6-1,"0.00%")&amp;"/ EE:"&amp;TEXT(G6/J6-1,"0.00%")</f>
        <v/>
      </c>
      <c r="I6" s="397">
        <f>+'[2]North Vista'!E6</f>
        <v/>
      </c>
      <c r="J6" s="397">
        <f>+'[2]North Vista'!G6</f>
        <v/>
      </c>
      <c r="K6" s="244" t="n">
        <v>69</v>
      </c>
      <c r="L6" s="244" t="n">
        <v>67</v>
      </c>
      <c r="M6" s="244" t="n">
        <v>68</v>
      </c>
      <c r="N6" s="244" t="n">
        <v>68</v>
      </c>
      <c r="O6" s="244" t="n">
        <v>66</v>
      </c>
      <c r="P6" s="244" t="n">
        <v>65</v>
      </c>
      <c r="Q6" s="244" t="n">
        <v>64</v>
      </c>
      <c r="R6" s="244" t="n">
        <v>62</v>
      </c>
      <c r="S6" s="244" t="n">
        <v>63</v>
      </c>
      <c r="T6" s="244" t="n">
        <v>62</v>
      </c>
      <c r="U6" s="244" t="n">
        <v>64</v>
      </c>
      <c r="V6" s="244" t="n">
        <v>63</v>
      </c>
      <c r="W6" s="244" t="n">
        <v>63</v>
      </c>
      <c r="X6" s="244" t="n">
        <v>68</v>
      </c>
      <c r="Y6" s="244" t="n">
        <v>67</v>
      </c>
      <c r="Z6" s="244" t="n">
        <v>64</v>
      </c>
      <c r="AA6" s="244" t="n">
        <v>63</v>
      </c>
      <c r="AB6" s="244" t="n">
        <v>64</v>
      </c>
      <c r="AC6" s="244" t="n">
        <v>64</v>
      </c>
      <c r="AD6" s="244" t="n">
        <v>63</v>
      </c>
      <c r="AE6" s="244" t="n">
        <v>65</v>
      </c>
      <c r="AF6" s="244" t="n">
        <v>68</v>
      </c>
      <c r="AG6" s="244" t="n">
        <v>67</v>
      </c>
      <c r="AH6" s="244" t="n">
        <v>66</v>
      </c>
      <c r="AI6" s="244" t="n">
        <v>72</v>
      </c>
      <c r="AJ6" s="244" t="n">
        <v>72</v>
      </c>
      <c r="AK6" s="244" t="n">
        <v>72</v>
      </c>
      <c r="AL6" s="244" t="n">
        <v>73</v>
      </c>
      <c r="AM6" s="244" t="n">
        <v>69</v>
      </c>
      <c r="AN6" s="244" t="n">
        <v>68</v>
      </c>
      <c r="AO6" s="244" t="n">
        <v>69</v>
      </c>
      <c r="AP6" s="244" t="n">
        <v>64</v>
      </c>
      <c r="AQ6" s="244" t="n">
        <v>65</v>
      </c>
      <c r="AR6" s="244" t="n">
        <v>65</v>
      </c>
      <c r="AS6" s="244" t="n">
        <v>63</v>
      </c>
      <c r="AT6" s="244" t="n">
        <v>61</v>
      </c>
      <c r="AU6" s="244" t="n">
        <v>62</v>
      </c>
      <c r="AV6" s="244" t="n">
        <v>59</v>
      </c>
      <c r="AW6" s="244" t="n">
        <v>57</v>
      </c>
      <c r="AX6" s="244" t="n">
        <v>57</v>
      </c>
      <c r="AY6" s="244" t="n">
        <v>57</v>
      </c>
      <c r="AZ6" s="244" t="n">
        <v>57</v>
      </c>
      <c r="BA6" s="244" t="n">
        <v>58</v>
      </c>
      <c r="BB6" s="244" t="n">
        <v>55</v>
      </c>
      <c r="BC6" s="244" t="n">
        <v>52</v>
      </c>
      <c r="BD6" s="244" t="n">
        <v>53</v>
      </c>
      <c r="BE6" s="244" t="n">
        <v>53</v>
      </c>
      <c r="BF6" s="244" t="n">
        <v>50</v>
      </c>
      <c r="BG6" s="244" t="n">
        <v>53</v>
      </c>
      <c r="BH6" s="244" t="n">
        <v>55</v>
      </c>
      <c r="BI6" s="244" t="n">
        <v>55</v>
      </c>
      <c r="BJ6" s="244" t="n">
        <v>54</v>
      </c>
      <c r="BK6" s="244" t="n">
        <v>55</v>
      </c>
      <c r="BL6" s="244" t="n">
        <v>55</v>
      </c>
      <c r="BM6" s="244" t="n">
        <v>55</v>
      </c>
      <c r="BN6" s="244" t="n">
        <v>52</v>
      </c>
      <c r="BO6" s="244" t="n">
        <v>49</v>
      </c>
      <c r="BP6" s="244" t="n">
        <v>49</v>
      </c>
      <c r="BQ6" s="244" t="n">
        <v>52</v>
      </c>
      <c r="BR6" s="244" t="n">
        <v>50</v>
      </c>
      <c r="BS6" s="244" t="n">
        <v>58</v>
      </c>
      <c r="BT6" s="244" t="n">
        <v>57</v>
      </c>
      <c r="BU6" s="244" t="n">
        <v>58</v>
      </c>
      <c r="BV6" s="244" t="n">
        <v>56</v>
      </c>
      <c r="BW6" s="244" t="n">
        <v>55</v>
      </c>
      <c r="BX6" s="244" t="n">
        <v>58</v>
      </c>
      <c r="BY6" s="244" t="n">
        <v>54</v>
      </c>
      <c r="BZ6" s="244" t="n">
        <v>53</v>
      </c>
      <c r="CA6" s="244" t="n">
        <v>52</v>
      </c>
      <c r="CB6" s="244" t="n">
        <v>51</v>
      </c>
      <c r="CC6" s="244" t="n">
        <v>52</v>
      </c>
      <c r="CD6" s="244" t="n">
        <v>52</v>
      </c>
      <c r="CE6" s="244" t="n">
        <v>53</v>
      </c>
      <c r="CF6" s="244" t="n">
        <v>54</v>
      </c>
      <c r="CG6" s="244" t="n">
        <v>51</v>
      </c>
      <c r="CH6" s="244" t="n">
        <v>49</v>
      </c>
      <c r="CI6" s="244" t="n">
        <v>48</v>
      </c>
      <c r="CJ6" s="244" t="n">
        <v>48</v>
      </c>
      <c r="CK6" s="244" t="n">
        <v>49</v>
      </c>
      <c r="CL6" s="244" t="n">
        <v>48</v>
      </c>
      <c r="CM6" s="244" t="n">
        <v>49</v>
      </c>
      <c r="CN6" s="244" t="n">
        <v>48</v>
      </c>
      <c r="CO6" s="244" t="n">
        <v>47</v>
      </c>
      <c r="CP6" s="244" t="n">
        <v>49</v>
      </c>
      <c r="CQ6" s="244" t="n">
        <v>57</v>
      </c>
      <c r="CR6" s="323" t="n">
        <v>56</v>
      </c>
      <c r="CS6" s="244" t="n">
        <v>61</v>
      </c>
      <c r="CT6" s="244" t="n">
        <v>61</v>
      </c>
      <c r="CU6" s="244" t="n">
        <v>58</v>
      </c>
      <c r="CV6" s="244" t="n">
        <v>60</v>
      </c>
      <c r="CW6" s="244" t="n">
        <v>58</v>
      </c>
    </row>
    <row r="7" ht="13.15" customFormat="1" customHeight="1" s="315">
      <c r="A7" s="22" t="n"/>
      <c r="B7" s="398" t="n"/>
      <c r="C7" s="246" t="inlineStr">
        <is>
          <t>EE &amp; Family</t>
        </is>
      </c>
      <c r="D7" s="245" t="n">
        <v>70</v>
      </c>
      <c r="E7" s="399" t="n">
        <v>2241.4</v>
      </c>
      <c r="F7" s="400">
        <f>+E7-G7</f>
        <v/>
      </c>
      <c r="G7" s="400" t="n">
        <v>295.13</v>
      </c>
      <c r="H7" s="397">
        <f>+"Total:"&amp;TEXT(E7/I7-1,"0.00%")&amp;"/ EE:"&amp;TEXT(G7/J7-1,"0.00%")</f>
        <v/>
      </c>
      <c r="I7" s="397">
        <f>+'[2]North Vista'!E7</f>
        <v/>
      </c>
      <c r="J7" s="397">
        <f>+'[2]North Vista'!G7</f>
        <v/>
      </c>
      <c r="K7" s="245" t="n">
        <v>86</v>
      </c>
      <c r="L7" s="245" t="n">
        <v>87</v>
      </c>
      <c r="M7" s="245" t="n">
        <v>87</v>
      </c>
      <c r="N7" s="245" t="n">
        <v>86</v>
      </c>
      <c r="O7" s="245" t="n">
        <v>86</v>
      </c>
      <c r="P7" s="245" t="n">
        <v>86</v>
      </c>
      <c r="Q7" s="245" t="n">
        <v>83</v>
      </c>
      <c r="R7" s="245" t="n">
        <v>83</v>
      </c>
      <c r="S7" s="245" t="n">
        <v>80</v>
      </c>
      <c r="T7" s="245" t="n">
        <v>79</v>
      </c>
      <c r="U7" s="245" t="n">
        <v>80</v>
      </c>
      <c r="V7" s="245" t="n">
        <v>80</v>
      </c>
      <c r="W7" s="245" t="n">
        <v>67</v>
      </c>
      <c r="X7" s="245" t="n">
        <v>64</v>
      </c>
      <c r="Y7" s="245" t="n">
        <v>64</v>
      </c>
      <c r="Z7" s="245" t="n">
        <v>62</v>
      </c>
      <c r="AA7" s="245" t="n">
        <v>59</v>
      </c>
      <c r="AB7" s="245" t="n">
        <v>59</v>
      </c>
      <c r="AC7" s="245" t="n">
        <v>59</v>
      </c>
      <c r="AD7" s="245" t="n">
        <v>60</v>
      </c>
      <c r="AE7" s="245" t="n">
        <v>59</v>
      </c>
      <c r="AF7" s="245" t="n">
        <v>61</v>
      </c>
      <c r="AG7" s="245" t="n">
        <v>62</v>
      </c>
      <c r="AH7" s="245" t="n">
        <v>62</v>
      </c>
      <c r="AI7" s="245" t="n">
        <v>61</v>
      </c>
      <c r="AJ7" s="245" t="n">
        <v>58</v>
      </c>
      <c r="AK7" s="245" t="n">
        <v>58</v>
      </c>
      <c r="AL7" s="245" t="n">
        <v>58</v>
      </c>
      <c r="AM7" s="245" t="n">
        <v>62</v>
      </c>
      <c r="AN7" s="245" t="n">
        <v>66</v>
      </c>
      <c r="AO7" s="245" t="n">
        <v>67</v>
      </c>
      <c r="AP7" s="245" t="n">
        <v>66</v>
      </c>
      <c r="AQ7" s="245" t="n">
        <v>66</v>
      </c>
      <c r="AR7" s="245" t="n">
        <v>65</v>
      </c>
      <c r="AS7" s="245" t="n">
        <v>67</v>
      </c>
      <c r="AT7" s="245" t="n">
        <v>67</v>
      </c>
      <c r="AU7" s="245" t="n">
        <v>63</v>
      </c>
      <c r="AV7" s="245" t="n">
        <v>65</v>
      </c>
      <c r="AW7" s="245" t="n">
        <v>62</v>
      </c>
      <c r="AX7" s="245" t="n">
        <v>63</v>
      </c>
      <c r="AY7" s="245" t="n">
        <v>61</v>
      </c>
      <c r="AZ7" s="245" t="n">
        <v>62</v>
      </c>
      <c r="BA7" s="245" t="n">
        <v>64</v>
      </c>
      <c r="BB7" s="245" t="n">
        <v>63</v>
      </c>
      <c r="BC7" s="245" t="n">
        <v>63</v>
      </c>
      <c r="BD7" s="245" t="n">
        <v>63</v>
      </c>
      <c r="BE7" s="245" t="n">
        <v>64</v>
      </c>
      <c r="BF7" s="245" t="n">
        <v>60</v>
      </c>
      <c r="BG7" s="245" t="n">
        <v>63</v>
      </c>
      <c r="BH7" s="245" t="n">
        <v>68</v>
      </c>
      <c r="BI7" s="245" t="n">
        <v>62</v>
      </c>
      <c r="BJ7" s="245" t="n">
        <v>61</v>
      </c>
      <c r="BK7" s="245" t="n">
        <v>62</v>
      </c>
      <c r="BL7" s="245" t="n">
        <v>61</v>
      </c>
      <c r="BM7" s="245" t="n">
        <v>59</v>
      </c>
      <c r="BN7" s="245" t="n">
        <v>62</v>
      </c>
      <c r="BO7" s="245" t="n">
        <v>57</v>
      </c>
      <c r="BP7" s="245" t="n">
        <v>56</v>
      </c>
      <c r="BQ7" s="245" t="n">
        <v>58</v>
      </c>
      <c r="BR7" s="245" t="n">
        <v>58</v>
      </c>
      <c r="BS7" s="245" t="n">
        <v>59</v>
      </c>
      <c r="BT7" s="245" t="n">
        <v>59</v>
      </c>
      <c r="BU7" s="245" t="n">
        <v>60</v>
      </c>
      <c r="BV7" s="245" t="n">
        <v>59</v>
      </c>
      <c r="BW7" s="245" t="n">
        <v>61</v>
      </c>
      <c r="BX7" s="245" t="n">
        <v>64</v>
      </c>
      <c r="BY7" s="245" t="n">
        <v>66</v>
      </c>
      <c r="BZ7" s="245" t="n">
        <v>66</v>
      </c>
      <c r="CA7" s="245" t="n">
        <v>65</v>
      </c>
      <c r="CB7" s="245" t="n">
        <v>63</v>
      </c>
      <c r="CC7" s="245" t="n">
        <v>63</v>
      </c>
      <c r="CD7" s="245" t="n">
        <v>62</v>
      </c>
      <c r="CE7" s="245" t="n">
        <v>65</v>
      </c>
      <c r="CF7" s="245" t="n">
        <v>66</v>
      </c>
      <c r="CG7" s="245" t="n">
        <v>65</v>
      </c>
      <c r="CH7" s="245" t="n">
        <v>65</v>
      </c>
      <c r="CI7" s="245" t="n">
        <v>64</v>
      </c>
      <c r="CJ7" s="245" t="n">
        <v>67</v>
      </c>
      <c r="CK7" s="245" t="n">
        <v>69</v>
      </c>
      <c r="CL7" s="245" t="n">
        <v>69</v>
      </c>
      <c r="CM7" s="245" t="n">
        <v>69</v>
      </c>
      <c r="CN7" s="245" t="n">
        <v>67</v>
      </c>
      <c r="CO7" s="245" t="n">
        <v>67</v>
      </c>
      <c r="CP7" s="245" t="n">
        <v>70</v>
      </c>
      <c r="CQ7" s="245" t="n">
        <v>73</v>
      </c>
      <c r="CR7" s="324" t="n">
        <v>79</v>
      </c>
      <c r="CS7" s="245" t="n">
        <v>73</v>
      </c>
      <c r="CT7" s="245" t="n">
        <v>73</v>
      </c>
      <c r="CU7" s="245" t="n">
        <v>70</v>
      </c>
      <c r="CV7" s="245" t="n">
        <v>70</v>
      </c>
      <c r="CW7" s="245" t="n">
        <v>72</v>
      </c>
    </row>
    <row r="8" ht="13.15" customFormat="1" customHeight="1" s="315">
      <c r="A8" s="20" t="n"/>
      <c r="B8" s="398" t="n"/>
      <c r="C8" s="69" t="inlineStr">
        <is>
          <t>Estimated Monthly Premium</t>
        </is>
      </c>
      <c r="D8" s="94">
        <f>SUM(D3:D7)</f>
        <v/>
      </c>
      <c r="E8" s="401">
        <f>SUMPRODUCT(E3:E7,$D3:$D7)</f>
        <v/>
      </c>
      <c r="F8" s="401">
        <f>SUMPRODUCT(F3:F7,$D3:$D7)</f>
        <v/>
      </c>
      <c r="G8" s="401">
        <f>SUMPRODUCT(G3:G7,$D3:$D7)</f>
        <v/>
      </c>
      <c r="H8" s="402" t="n"/>
      <c r="I8" s="402" t="n"/>
      <c r="K8" s="94">
        <f>SUM(K3:K7)</f>
        <v/>
      </c>
      <c r="L8" s="94">
        <f>SUM(L3:L7)</f>
        <v/>
      </c>
      <c r="M8" s="94">
        <f>SUM(M3:M7)</f>
        <v/>
      </c>
      <c r="N8" s="94">
        <f>SUM(N3:N7)</f>
        <v/>
      </c>
      <c r="O8" s="94">
        <f>SUM(O3:O7)</f>
        <v/>
      </c>
      <c r="P8" s="94">
        <f>SUM(P3:P7)</f>
        <v/>
      </c>
      <c r="Q8" s="94">
        <f>SUM(Q3:Q7)</f>
        <v/>
      </c>
      <c r="R8" s="94">
        <f>SUM(R3:R7)</f>
        <v/>
      </c>
      <c r="S8" s="94">
        <f>SUM(S3:S7)</f>
        <v/>
      </c>
      <c r="T8" s="94">
        <f>SUM(T3:T7)</f>
        <v/>
      </c>
      <c r="U8" s="94">
        <f>SUM(U3:U7)</f>
        <v/>
      </c>
      <c r="V8" s="94">
        <f>SUM(V3:V7)</f>
        <v/>
      </c>
      <c r="W8" s="94">
        <f>SUM(W3:W7)</f>
        <v/>
      </c>
      <c r="X8" s="94">
        <f>SUM(X3:X7)</f>
        <v/>
      </c>
      <c r="Y8" s="94">
        <f>SUM(Y3:Y7)</f>
        <v/>
      </c>
      <c r="Z8" s="94">
        <f>SUM(Z3:Z7)</f>
        <v/>
      </c>
      <c r="AA8" s="94">
        <f>SUM(AA3:AA7)</f>
        <v/>
      </c>
      <c r="AB8" s="94">
        <f>SUM(AB3:AB7)</f>
        <v/>
      </c>
      <c r="AC8" s="94">
        <f>SUM(AC3:AC7)</f>
        <v/>
      </c>
      <c r="AD8" s="94">
        <f>SUM(AD3:AD7)</f>
        <v/>
      </c>
      <c r="AE8" s="94">
        <f>SUM(AE3:AE7)</f>
        <v/>
      </c>
      <c r="AF8" s="94">
        <f>SUM(AF3:AF7)</f>
        <v/>
      </c>
      <c r="AG8" s="94">
        <f>SUM(AG3:AG7)</f>
        <v/>
      </c>
      <c r="AH8" s="94">
        <f>SUM(AH3:AH7)</f>
        <v/>
      </c>
      <c r="AI8" s="94">
        <f>SUM(AI3:AI7)</f>
        <v/>
      </c>
      <c r="AJ8" s="94">
        <f>SUM(AJ3:AJ7)</f>
        <v/>
      </c>
      <c r="AK8" s="94">
        <f>SUM(AK3:AK7)</f>
        <v/>
      </c>
      <c r="AL8" s="94">
        <f>SUM(AL3:AL7)</f>
        <v/>
      </c>
      <c r="AM8" s="94">
        <f>SUM(AM3:AM7)</f>
        <v/>
      </c>
      <c r="AN8" s="94">
        <f>SUM(AN3:AN7)</f>
        <v/>
      </c>
      <c r="AO8" s="94">
        <f>SUM(AO3:AO7)</f>
        <v/>
      </c>
      <c r="AP8" s="94">
        <f>SUM(AP3:AP7)</f>
        <v/>
      </c>
      <c r="AQ8" s="94">
        <f>SUM(AQ3:AQ7)</f>
        <v/>
      </c>
      <c r="AR8" s="94">
        <f>SUM(AR3:AR7)</f>
        <v/>
      </c>
      <c r="AS8" s="94">
        <f>SUM(AS3:AS7)</f>
        <v/>
      </c>
      <c r="AT8" s="94">
        <f>SUM(AT3:AT7)</f>
        <v/>
      </c>
      <c r="AU8" s="94">
        <f>SUM(AU3:AU7)</f>
        <v/>
      </c>
      <c r="AV8" s="94">
        <f>SUM(AV3:AV7)</f>
        <v/>
      </c>
      <c r="AW8" s="94">
        <f>SUM(AW3:AW7)</f>
        <v/>
      </c>
      <c r="AX8" s="94">
        <f>SUM(AX3:AX7)</f>
        <v/>
      </c>
      <c r="AY8" s="94">
        <f>SUM(AY3:AY7)</f>
        <v/>
      </c>
      <c r="AZ8" s="94">
        <f>SUM(AZ3:AZ7)</f>
        <v/>
      </c>
      <c r="BA8" s="94">
        <f>SUM(BA3:BA7)</f>
        <v/>
      </c>
      <c r="BB8" s="94">
        <f>SUM(BB3:BB7)</f>
        <v/>
      </c>
      <c r="BC8" s="94">
        <f>SUM(BC3:BC7)</f>
        <v/>
      </c>
      <c r="BD8" s="94">
        <f>SUM(BD3:BD7)</f>
        <v/>
      </c>
      <c r="BE8" s="94">
        <f>SUM(BE3:BE7)</f>
        <v/>
      </c>
      <c r="BF8" s="94">
        <f>SUM(BF3:BF7)</f>
        <v/>
      </c>
      <c r="BG8" s="94">
        <f>SUM(BG3:BG7)</f>
        <v/>
      </c>
      <c r="BH8" s="94">
        <f>SUM(BH3:BH7)</f>
        <v/>
      </c>
      <c r="BI8" s="94">
        <f>SUM(BI3:BI7)</f>
        <v/>
      </c>
      <c r="BJ8" s="94">
        <f>SUM(BJ3:BJ7)</f>
        <v/>
      </c>
      <c r="BK8" s="94">
        <f>SUM(BK3:BK7)</f>
        <v/>
      </c>
      <c r="BL8" s="94">
        <f>SUM(BL3:BL7)</f>
        <v/>
      </c>
      <c r="BM8" s="94">
        <f>SUM(BM3:BM7)</f>
        <v/>
      </c>
      <c r="BN8" s="94">
        <f>SUM(BN3:BN7)</f>
        <v/>
      </c>
      <c r="BO8" s="94">
        <f>SUM(BO3:BO7)</f>
        <v/>
      </c>
      <c r="BP8" s="94">
        <f>SUM(BP3:BP7)</f>
        <v/>
      </c>
      <c r="BQ8" s="94">
        <f>SUM(BQ3:BQ7)</f>
        <v/>
      </c>
      <c r="BR8" s="94">
        <f>SUM(BR3:BR7)</f>
        <v/>
      </c>
      <c r="BS8" s="94">
        <f>SUM(BS3:BS7)</f>
        <v/>
      </c>
      <c r="BT8" s="94">
        <f>SUM(BT3:BT7)</f>
        <v/>
      </c>
      <c r="BU8" s="94">
        <f>SUM(BU3:BU7)</f>
        <v/>
      </c>
      <c r="BV8" s="94">
        <f>SUM(BV3:BV7)</f>
        <v/>
      </c>
      <c r="BW8" s="94">
        <f>SUM(BW3:BW7)</f>
        <v/>
      </c>
      <c r="BX8" s="94">
        <f>SUM(BX3:BX7)</f>
        <v/>
      </c>
      <c r="BY8" s="94">
        <f>SUM(BY3:BY7)</f>
        <v/>
      </c>
      <c r="BZ8" s="94">
        <f>SUM(BZ3:BZ7)</f>
        <v/>
      </c>
      <c r="CA8" s="94">
        <f>SUM(CA3:CA7)</f>
        <v/>
      </c>
      <c r="CB8" s="94">
        <f>SUM(CB3:CB7)</f>
        <v/>
      </c>
      <c r="CC8" s="94">
        <f>SUM(CC3:CC7)</f>
        <v/>
      </c>
      <c r="CD8" s="94">
        <f>SUM(CD3:CD7)</f>
        <v/>
      </c>
      <c r="CE8" s="94">
        <f>SUM(CE3:CE7)</f>
        <v/>
      </c>
      <c r="CF8" s="94">
        <f>SUM(CF3:CF7)</f>
        <v/>
      </c>
      <c r="CG8" s="94">
        <f>SUM(CG3:CG7)</f>
        <v/>
      </c>
      <c r="CH8" s="94">
        <f>SUM(CH3:CH7)</f>
        <v/>
      </c>
      <c r="CI8" s="94">
        <f>SUM(CI3:CI7)</f>
        <v/>
      </c>
      <c r="CJ8" s="94">
        <f>SUM(CJ3:CJ7)</f>
        <v/>
      </c>
      <c r="CK8" s="94">
        <f>SUM(CK3:CK7)</f>
        <v/>
      </c>
      <c r="CL8" s="94">
        <f>SUM(CL3:CL7)</f>
        <v/>
      </c>
      <c r="CM8" s="94">
        <f>SUM(CM3:CM7)</f>
        <v/>
      </c>
      <c r="CN8" s="94">
        <f>SUM(CN3:CN7)</f>
        <v/>
      </c>
      <c r="CO8" s="94">
        <f>SUM(CO3:CO7)</f>
        <v/>
      </c>
      <c r="CP8" s="94">
        <f>SUM(CP3:CP7)</f>
        <v/>
      </c>
      <c r="CQ8" s="94">
        <f>SUM(CQ3:CQ7)</f>
        <v/>
      </c>
      <c r="CR8" s="94" t="n">
        <v>549</v>
      </c>
      <c r="CS8" s="94">
        <f>SUM(CS3:CS7)</f>
        <v/>
      </c>
      <c r="CT8" s="94">
        <f>SUM(CT3:CT7)</f>
        <v/>
      </c>
      <c r="CU8" s="94">
        <f>SUM(CU3:CU7)</f>
        <v/>
      </c>
      <c r="CV8" s="94">
        <f>SUM(CV3:CV7)</f>
        <v/>
      </c>
      <c r="CW8" s="94">
        <f>SUM(CW3:CW7)</f>
        <v/>
      </c>
    </row>
    <row r="9" ht="13.15" customFormat="1" customHeight="1" s="315">
      <c r="A9" s="20" t="n"/>
      <c r="B9" s="398" t="n"/>
      <c r="C9" s="12" t="n"/>
      <c r="D9" s="16" t="n"/>
      <c r="E9" s="403" t="n"/>
      <c r="F9" s="403" t="n"/>
      <c r="G9" s="403" t="n"/>
      <c r="H9" s="404" t="n"/>
      <c r="I9" s="404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</row>
    <row r="10" ht="13.15" customFormat="1" customHeight="1" s="315">
      <c r="A10" s="64" t="inlineStr">
        <is>
          <t xml:space="preserve">PRIME VALUE PLAN (Self-Insured) </t>
        </is>
      </c>
      <c r="B10" s="394">
        <f>B3</f>
        <v/>
      </c>
      <c r="C10" s="246" t="inlineStr">
        <is>
          <t>EE</t>
        </is>
      </c>
      <c r="D10" s="244" t="n">
        <v>47</v>
      </c>
      <c r="E10" s="396" t="n">
        <v>518.77</v>
      </c>
      <c r="F10" s="396" t="n">
        <v>405.57</v>
      </c>
      <c r="G10" s="396" t="n">
        <v>113.2</v>
      </c>
      <c r="H10" s="397">
        <f>+"Total:"&amp;TEXT(E10/I10-1,"0.00%")&amp;"/ EE:"&amp;TEXT(G10/J10-1,"0.00%")</f>
        <v/>
      </c>
      <c r="I10" s="397">
        <f>+'[2]North Vista'!E10</f>
        <v/>
      </c>
      <c r="J10" s="397">
        <f>+'[2]North Vista'!G10</f>
        <v/>
      </c>
      <c r="K10" s="244" t="n">
        <v>22</v>
      </c>
      <c r="L10" s="244" t="n">
        <v>22</v>
      </c>
      <c r="M10" s="244" t="n">
        <v>23</v>
      </c>
      <c r="N10" s="244" t="n">
        <v>18</v>
      </c>
      <c r="O10" s="244" t="n">
        <v>15</v>
      </c>
      <c r="P10" s="244" t="n">
        <v>13</v>
      </c>
      <c r="Q10" s="244" t="n">
        <v>10</v>
      </c>
      <c r="R10" s="244" t="n">
        <v>12</v>
      </c>
      <c r="S10" s="244" t="n">
        <v>14</v>
      </c>
      <c r="T10" s="244" t="n">
        <v>13</v>
      </c>
      <c r="U10" s="244" t="n">
        <v>14</v>
      </c>
      <c r="V10" s="244" t="n">
        <v>14</v>
      </c>
      <c r="W10" s="244" t="n">
        <v>26</v>
      </c>
      <c r="X10" s="244" t="n">
        <v>25</v>
      </c>
      <c r="Y10" s="244" t="n">
        <v>25</v>
      </c>
      <c r="Z10" s="244" t="n">
        <v>24</v>
      </c>
      <c r="AA10" s="244" t="n">
        <v>25</v>
      </c>
      <c r="AB10" s="244" t="n">
        <v>26</v>
      </c>
      <c r="AC10" s="244" t="n">
        <v>27</v>
      </c>
      <c r="AD10" s="244" t="n">
        <v>29</v>
      </c>
      <c r="AE10" s="244" t="n">
        <v>27</v>
      </c>
      <c r="AF10" s="244" t="n">
        <v>27</v>
      </c>
      <c r="AG10" s="244" t="n">
        <v>26</v>
      </c>
      <c r="AH10" s="244" t="n">
        <v>25</v>
      </c>
      <c r="AI10" s="244" t="n">
        <v>28</v>
      </c>
      <c r="AJ10" s="244" t="n">
        <v>23</v>
      </c>
      <c r="AK10" s="244" t="n">
        <v>25</v>
      </c>
      <c r="AL10" s="244" t="n">
        <v>28</v>
      </c>
      <c r="AM10" s="244" t="n">
        <v>29</v>
      </c>
      <c r="AN10" s="244" t="n">
        <v>32</v>
      </c>
      <c r="AO10" s="244" t="n">
        <v>35</v>
      </c>
      <c r="AP10" s="244" t="n">
        <v>33</v>
      </c>
      <c r="AQ10" s="244" t="n">
        <v>33</v>
      </c>
      <c r="AR10" s="244" t="n">
        <v>33</v>
      </c>
      <c r="AS10" s="244" t="n">
        <v>34</v>
      </c>
      <c r="AT10" s="244" t="n">
        <v>35</v>
      </c>
      <c r="AU10" s="244" t="n">
        <v>42</v>
      </c>
      <c r="AV10" s="244" t="n">
        <v>44</v>
      </c>
      <c r="AW10" s="244" t="n">
        <v>43</v>
      </c>
      <c r="AX10" s="244" t="n">
        <v>49</v>
      </c>
      <c r="AY10" s="244" t="n">
        <v>48</v>
      </c>
      <c r="AZ10" s="244" t="n">
        <v>44</v>
      </c>
      <c r="BA10" s="244" t="n">
        <v>45</v>
      </c>
      <c r="BB10" s="244" t="n">
        <v>43</v>
      </c>
      <c r="BC10" s="244" t="n">
        <v>45</v>
      </c>
      <c r="BD10" s="244" t="n">
        <v>47</v>
      </c>
      <c r="BE10" s="244" t="n">
        <v>45</v>
      </c>
      <c r="BF10" s="244" t="n">
        <v>43</v>
      </c>
      <c r="BG10" s="244" t="n">
        <v>47</v>
      </c>
      <c r="BH10" s="244" t="n">
        <v>50</v>
      </c>
      <c r="BI10" s="244" t="n">
        <v>49</v>
      </c>
      <c r="BJ10" s="244" t="n">
        <v>52</v>
      </c>
      <c r="BK10" s="244" t="n">
        <v>47</v>
      </c>
      <c r="BL10" s="244" t="n">
        <v>48</v>
      </c>
      <c r="BM10" s="244" t="n">
        <v>48</v>
      </c>
      <c r="BN10" s="244" t="n">
        <v>49</v>
      </c>
      <c r="BO10" s="244" t="n">
        <v>47</v>
      </c>
      <c r="BP10" s="244" t="n">
        <v>51</v>
      </c>
      <c r="BQ10" s="244" t="n">
        <v>56</v>
      </c>
      <c r="BR10" s="244" t="n">
        <v>53</v>
      </c>
      <c r="BS10" s="244" t="n">
        <v>54</v>
      </c>
      <c r="BT10" s="244" t="n">
        <v>58</v>
      </c>
      <c r="BU10" s="244" t="n">
        <v>60</v>
      </c>
      <c r="BV10" s="244" t="n">
        <v>52</v>
      </c>
      <c r="BW10" s="244" t="n">
        <v>62</v>
      </c>
      <c r="BX10" s="244" t="n">
        <v>67</v>
      </c>
      <c r="BY10" s="244" t="n">
        <v>61</v>
      </c>
      <c r="BZ10" s="244" t="n">
        <v>64</v>
      </c>
      <c r="CA10" s="244" t="n">
        <v>68</v>
      </c>
      <c r="CB10" s="244" t="n">
        <v>62</v>
      </c>
      <c r="CC10" s="244" t="n">
        <v>63</v>
      </c>
      <c r="CD10" s="244" t="n">
        <v>59</v>
      </c>
      <c r="CE10" s="244" t="n">
        <v>60</v>
      </c>
      <c r="CF10" s="244" t="n">
        <v>64</v>
      </c>
      <c r="CG10" s="244" t="n">
        <v>57</v>
      </c>
      <c r="CH10" s="244" t="n">
        <v>57</v>
      </c>
      <c r="CI10" s="244" t="n">
        <v>54</v>
      </c>
      <c r="CJ10" s="244" t="n">
        <v>53</v>
      </c>
      <c r="CK10" s="244" t="n">
        <v>54</v>
      </c>
      <c r="CL10" s="244" t="n">
        <v>56</v>
      </c>
      <c r="CM10" s="244" t="n">
        <v>52</v>
      </c>
      <c r="CN10" s="244" t="n">
        <v>51</v>
      </c>
      <c r="CO10" s="244" t="n">
        <v>52</v>
      </c>
      <c r="CP10" s="244" t="n">
        <v>53</v>
      </c>
      <c r="CQ10" s="244" t="n">
        <v>48</v>
      </c>
      <c r="CR10" s="323" t="n">
        <v>50</v>
      </c>
      <c r="CS10" s="244" t="n">
        <v>49</v>
      </c>
      <c r="CT10" s="244" t="n">
        <v>49</v>
      </c>
      <c r="CU10" s="244" t="n">
        <v>48</v>
      </c>
      <c r="CV10" s="244" t="n">
        <v>48</v>
      </c>
      <c r="CW10" s="244" t="n">
        <v>46</v>
      </c>
    </row>
    <row r="11" ht="13.15" customFormat="1" customHeight="1" s="315">
      <c r="A11" s="22" t="n"/>
      <c r="B11" s="398" t="n"/>
      <c r="C11" s="246" t="inlineStr">
        <is>
          <t>EE &amp; Spouse</t>
        </is>
      </c>
      <c r="D11" s="244" t="n">
        <v>2</v>
      </c>
      <c r="E11" s="396" t="n">
        <v>1037.57</v>
      </c>
      <c r="F11" s="396">
        <f>+E11-G11</f>
        <v/>
      </c>
      <c r="G11" s="396" t="n">
        <v>240.98</v>
      </c>
      <c r="H11" s="397">
        <f>+"Total:"&amp;TEXT(E11/I11-1,"0.00%")&amp;"/ EE:"&amp;TEXT(G11/J11-1,"0.00%")</f>
        <v/>
      </c>
      <c r="I11" s="397">
        <f>+'[2]North Vista'!E11</f>
        <v/>
      </c>
      <c r="J11" s="397">
        <f>+'[2]North Vista'!G11</f>
        <v/>
      </c>
      <c r="K11" s="244" t="n">
        <v>2</v>
      </c>
      <c r="L11" s="244" t="n">
        <v>3</v>
      </c>
      <c r="M11" s="244" t="n">
        <v>3</v>
      </c>
      <c r="N11" s="244" t="n">
        <v>3</v>
      </c>
      <c r="O11" s="244" t="n">
        <v>3</v>
      </c>
      <c r="P11" s="244" t="n">
        <v>3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2</v>
      </c>
      <c r="X11" s="244" t="n">
        <v>2</v>
      </c>
      <c r="Y11" s="244" t="n">
        <v>1</v>
      </c>
      <c r="Z11" s="244" t="n">
        <v>1</v>
      </c>
      <c r="AA11" s="244" t="n">
        <v>1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1</v>
      </c>
      <c r="AG11" s="244" t="n">
        <v>0</v>
      </c>
      <c r="AH11" s="244" t="n">
        <v>0</v>
      </c>
      <c r="AI11" s="244" t="n">
        <v>0</v>
      </c>
      <c r="AJ11" s="244" t="n">
        <v>1</v>
      </c>
      <c r="AK11" s="244" t="n">
        <v>1</v>
      </c>
      <c r="AL11" s="244" t="n">
        <v>3</v>
      </c>
      <c r="AM11" s="244" t="n">
        <v>5</v>
      </c>
      <c r="AN11" s="244" t="n">
        <v>4</v>
      </c>
      <c r="AO11" s="244" t="n">
        <v>4</v>
      </c>
      <c r="AP11" s="244" t="n">
        <v>5</v>
      </c>
      <c r="AQ11" s="244" t="n">
        <v>5</v>
      </c>
      <c r="AR11" s="244" t="n">
        <v>4</v>
      </c>
      <c r="AS11" s="244" t="n">
        <v>4</v>
      </c>
      <c r="AT11" s="244" t="n">
        <v>2</v>
      </c>
      <c r="AU11" s="244" t="n">
        <v>4</v>
      </c>
      <c r="AV11" s="244" t="n">
        <v>3</v>
      </c>
      <c r="AW11" s="244" t="n">
        <v>3</v>
      </c>
      <c r="AX11" s="244" t="n">
        <v>3</v>
      </c>
      <c r="AY11" s="244" t="n">
        <v>4</v>
      </c>
      <c r="AZ11" s="244" t="n">
        <v>4</v>
      </c>
      <c r="BA11" s="244" t="n">
        <v>4</v>
      </c>
      <c r="BB11" s="244" t="n">
        <v>4</v>
      </c>
      <c r="BC11" s="244" t="n">
        <v>4</v>
      </c>
      <c r="BD11" s="244" t="n">
        <v>4</v>
      </c>
      <c r="BE11" s="244" t="n">
        <v>3</v>
      </c>
      <c r="BF11" s="244" t="n">
        <v>4</v>
      </c>
      <c r="BG11" s="244" t="n">
        <v>5</v>
      </c>
      <c r="BH11" s="244" t="n">
        <v>5</v>
      </c>
      <c r="BI11" s="244" t="n">
        <v>6</v>
      </c>
      <c r="BJ11" s="244" t="n">
        <v>6</v>
      </c>
      <c r="BK11" s="244" t="n">
        <v>5</v>
      </c>
      <c r="BL11" s="244" t="n">
        <v>5</v>
      </c>
      <c r="BM11" s="244" t="n">
        <v>5</v>
      </c>
      <c r="BN11" s="244" t="n">
        <v>5</v>
      </c>
      <c r="BO11" s="244" t="n">
        <v>5</v>
      </c>
      <c r="BP11" s="244" t="n">
        <v>5</v>
      </c>
      <c r="BQ11" s="244" t="n">
        <v>4</v>
      </c>
      <c r="BR11" s="244" t="n">
        <v>4</v>
      </c>
      <c r="BS11" s="244" t="n">
        <v>4</v>
      </c>
      <c r="BT11" s="244" t="n">
        <v>3</v>
      </c>
      <c r="BU11" s="244" t="n">
        <v>3</v>
      </c>
      <c r="BV11" s="244" t="n">
        <v>4</v>
      </c>
      <c r="BW11" s="244" t="n">
        <v>2</v>
      </c>
      <c r="BX11" s="244" t="n">
        <v>2</v>
      </c>
      <c r="BY11" s="244" t="n">
        <v>2</v>
      </c>
      <c r="BZ11" s="244" t="n">
        <v>2</v>
      </c>
      <c r="CA11" s="244" t="n">
        <v>2</v>
      </c>
      <c r="CB11" s="244" t="n">
        <v>2</v>
      </c>
      <c r="CC11" s="244" t="n">
        <v>1</v>
      </c>
      <c r="CD11" s="244" t="n">
        <v>1</v>
      </c>
      <c r="CE11" s="244" t="n">
        <v>0</v>
      </c>
      <c r="CF11" s="244" t="n">
        <v>0</v>
      </c>
      <c r="CG11" s="244" t="n">
        <v>1</v>
      </c>
      <c r="CH11" s="244" t="n">
        <v>1</v>
      </c>
      <c r="CI11" s="244" t="n">
        <v>1</v>
      </c>
      <c r="CJ11" s="244" t="n">
        <v>1</v>
      </c>
      <c r="CK11" s="244" t="n">
        <v>2</v>
      </c>
      <c r="CL11" s="244" t="n">
        <v>2</v>
      </c>
      <c r="CM11" s="244" t="n">
        <v>1</v>
      </c>
      <c r="CN11" s="244" t="n">
        <v>1</v>
      </c>
      <c r="CO11" s="244" t="n">
        <v>1</v>
      </c>
      <c r="CP11" s="244" t="n">
        <v>1</v>
      </c>
      <c r="CQ11" s="244" t="n">
        <v>1</v>
      </c>
      <c r="CR11" s="323" t="n">
        <v>1</v>
      </c>
      <c r="CS11" s="244" t="n">
        <v>2</v>
      </c>
      <c r="CT11" s="244" t="n">
        <v>2</v>
      </c>
      <c r="CU11" s="244" t="n">
        <v>2</v>
      </c>
      <c r="CV11" s="244" t="n">
        <v>2</v>
      </c>
      <c r="CW11" s="244" t="n">
        <v>2</v>
      </c>
    </row>
    <row r="12" ht="13.15" customFormat="1" customHeight="1" s="315">
      <c r="A12" s="22" t="n"/>
      <c r="B12" s="398" t="n"/>
      <c r="C12" s="246" t="inlineStr">
        <is>
          <t>EE &amp; Child</t>
        </is>
      </c>
      <c r="D12" s="244" t="n">
        <v>0</v>
      </c>
      <c r="E12" s="396" t="n">
        <v>933.8</v>
      </c>
      <c r="F12" s="396">
        <f>+E12-G12</f>
        <v/>
      </c>
      <c r="G12" s="396" t="n">
        <v>182.93</v>
      </c>
      <c r="H12" s="397">
        <f>+"Total:"&amp;TEXT(E12/I12-1,"0.00%")&amp;"/ EE:"&amp;TEXT(G12/J12-1,"0.00%")</f>
        <v/>
      </c>
      <c r="I12" s="397">
        <f>+'[2]North Vista'!E12</f>
        <v/>
      </c>
      <c r="J12" s="397">
        <f>+'[2]North Vista'!G12</f>
        <v/>
      </c>
      <c r="K12" s="244" t="n">
        <v>3</v>
      </c>
      <c r="L12" s="244" t="n">
        <v>1</v>
      </c>
      <c r="M12" s="244" t="n">
        <v>1</v>
      </c>
      <c r="N12" s="244" t="n">
        <v>1</v>
      </c>
      <c r="O12" s="244" t="n">
        <v>1</v>
      </c>
      <c r="P12" s="244" t="n">
        <v>1</v>
      </c>
      <c r="Q12" s="244" t="n">
        <v>1</v>
      </c>
      <c r="R12" s="244" t="n">
        <v>1</v>
      </c>
      <c r="S12" s="244" t="n">
        <v>1</v>
      </c>
      <c r="T12" s="244" t="n">
        <v>1</v>
      </c>
      <c r="U12" s="244" t="n">
        <v>2</v>
      </c>
      <c r="V12" s="244" t="n">
        <v>2</v>
      </c>
      <c r="W12" s="244" t="n">
        <v>1</v>
      </c>
      <c r="X12" s="244" t="n">
        <v>2</v>
      </c>
      <c r="Y12" s="244" t="n">
        <v>2</v>
      </c>
      <c r="Z12" s="244" t="n">
        <v>2</v>
      </c>
      <c r="AA12" s="244" t="n">
        <v>2</v>
      </c>
      <c r="AB12" s="244" t="n">
        <v>3</v>
      </c>
      <c r="AC12" s="244" t="n">
        <v>3</v>
      </c>
      <c r="AD12" s="244" t="n">
        <v>2</v>
      </c>
      <c r="AE12" s="244" t="n">
        <v>1</v>
      </c>
      <c r="AF12" s="244" t="n">
        <v>1</v>
      </c>
      <c r="AG12" s="244" t="n">
        <v>1</v>
      </c>
      <c r="AH12" s="244" t="n">
        <v>1</v>
      </c>
      <c r="AI12" s="244" t="n">
        <v>0</v>
      </c>
      <c r="AJ12" s="244" t="n">
        <v>0</v>
      </c>
      <c r="AK12" s="244" t="n">
        <v>0</v>
      </c>
      <c r="AL12" s="244" t="n">
        <v>0</v>
      </c>
      <c r="AM12" s="244" t="n">
        <v>0</v>
      </c>
      <c r="AN12" s="244" t="n">
        <v>0</v>
      </c>
      <c r="AO12" s="244" t="n">
        <v>0</v>
      </c>
      <c r="AP12" s="244" t="n">
        <v>0</v>
      </c>
      <c r="AQ12" s="244" t="n">
        <v>0</v>
      </c>
      <c r="AR12" s="244" t="n">
        <v>0</v>
      </c>
      <c r="AS12" s="244" t="n">
        <v>1</v>
      </c>
      <c r="AT12" s="244" t="n">
        <v>1</v>
      </c>
      <c r="AU12" s="244" t="n">
        <v>1</v>
      </c>
      <c r="AV12" s="244" t="n">
        <v>1</v>
      </c>
      <c r="AW12" s="244" t="n">
        <v>1</v>
      </c>
      <c r="AX12" s="244" t="n">
        <v>1</v>
      </c>
      <c r="AY12" s="244" t="n">
        <v>1</v>
      </c>
      <c r="AZ12" s="244" t="n">
        <v>1</v>
      </c>
      <c r="BA12" s="244" t="n">
        <v>2</v>
      </c>
      <c r="BB12" s="244" t="n">
        <v>2</v>
      </c>
      <c r="BC12" s="244" t="n">
        <v>2</v>
      </c>
      <c r="BD12" s="244" t="n">
        <v>3</v>
      </c>
      <c r="BE12" s="244" t="n">
        <v>3</v>
      </c>
      <c r="BF12" s="244" t="n">
        <v>5</v>
      </c>
      <c r="BG12" s="244" t="n">
        <v>6</v>
      </c>
      <c r="BH12" s="244" t="n">
        <v>5</v>
      </c>
      <c r="BI12" s="244" t="n">
        <v>4</v>
      </c>
      <c r="BJ12" s="244" t="n">
        <v>4</v>
      </c>
      <c r="BK12" s="244" t="n">
        <v>3</v>
      </c>
      <c r="BL12" s="244" t="n">
        <v>3</v>
      </c>
      <c r="BM12" s="244" t="n">
        <v>3</v>
      </c>
      <c r="BN12" s="244" t="n">
        <v>4</v>
      </c>
      <c r="BO12" s="244" t="n">
        <v>3</v>
      </c>
      <c r="BP12" s="244" t="n">
        <v>4</v>
      </c>
      <c r="BQ12" s="244" t="n">
        <v>5</v>
      </c>
      <c r="BR12" s="244" t="n">
        <v>5</v>
      </c>
      <c r="BS12" s="244" t="n">
        <v>7</v>
      </c>
      <c r="BT12" s="244" t="n">
        <v>7</v>
      </c>
      <c r="BU12" s="244" t="n">
        <v>8</v>
      </c>
      <c r="BV12" s="244" t="n">
        <v>7</v>
      </c>
      <c r="BW12" s="244" t="n">
        <v>5</v>
      </c>
      <c r="BX12" s="244" t="n">
        <v>4</v>
      </c>
      <c r="BY12" s="244" t="n">
        <v>5</v>
      </c>
      <c r="BZ12" s="244" t="n">
        <v>6</v>
      </c>
      <c r="CA12" s="244" t="n">
        <v>5</v>
      </c>
      <c r="CB12" s="244" t="n">
        <v>6</v>
      </c>
      <c r="CC12" s="244" t="n">
        <v>6</v>
      </c>
      <c r="CD12" s="244" t="n">
        <v>5</v>
      </c>
      <c r="CE12" s="244" t="n">
        <v>5</v>
      </c>
      <c r="CF12" s="244" t="n">
        <v>5</v>
      </c>
      <c r="CG12" s="244" t="n">
        <v>4</v>
      </c>
      <c r="CH12" s="244" t="n">
        <v>4</v>
      </c>
      <c r="CI12" s="244" t="n">
        <v>4</v>
      </c>
      <c r="CJ12" s="244" t="n">
        <v>4</v>
      </c>
      <c r="CK12" s="244" t="n">
        <v>4</v>
      </c>
      <c r="CL12" s="244" t="n">
        <v>4</v>
      </c>
      <c r="CM12" s="244" t="n">
        <v>3</v>
      </c>
      <c r="CN12" s="244" t="n">
        <v>3</v>
      </c>
      <c r="CO12" s="244" t="n">
        <v>3</v>
      </c>
      <c r="CP12" s="244" t="n">
        <v>6</v>
      </c>
      <c r="CQ12" s="244" t="n">
        <v>5</v>
      </c>
      <c r="CR12" s="323" t="n">
        <v>5</v>
      </c>
      <c r="CS12" s="244" t="n">
        <v>5</v>
      </c>
      <c r="CT12" s="244" t="n">
        <v>5</v>
      </c>
      <c r="CU12" s="244" t="n">
        <v>5</v>
      </c>
      <c r="CV12" s="244" t="n">
        <v>7</v>
      </c>
      <c r="CW12" s="244" t="n">
        <v>7</v>
      </c>
    </row>
    <row r="13" ht="13.15" customFormat="1" customHeight="1" s="315">
      <c r="A13" s="22" t="n"/>
      <c r="B13" s="398" t="n"/>
      <c r="C13" s="246" t="inlineStr">
        <is>
          <t>EE &amp; Children</t>
        </is>
      </c>
      <c r="D13" s="244" t="n">
        <v>12</v>
      </c>
      <c r="E13" s="396" t="n">
        <v>933.8</v>
      </c>
      <c r="F13" s="396">
        <f>+E13-G13</f>
        <v/>
      </c>
      <c r="G13" s="396" t="n">
        <v>237.8</v>
      </c>
      <c r="H13" s="397">
        <f>+"Total:"&amp;TEXT(E13/I13-1,"0.00%")&amp;"/ EE:"&amp;TEXT(G13/J13-1,"0.00%")</f>
        <v/>
      </c>
      <c r="I13" s="397">
        <f>+'[2]North Vista'!E13</f>
        <v/>
      </c>
      <c r="J13" s="397">
        <f>+'[2]North Vista'!G13</f>
        <v/>
      </c>
      <c r="K13" s="244" t="n">
        <v>4</v>
      </c>
      <c r="L13" s="244" t="n">
        <v>3</v>
      </c>
      <c r="M13" s="244" t="n">
        <v>3</v>
      </c>
      <c r="N13" s="244" t="n">
        <v>3</v>
      </c>
      <c r="O13" s="244" t="n">
        <v>3</v>
      </c>
      <c r="P13" s="244" t="n">
        <v>2</v>
      </c>
      <c r="Q13" s="244" t="n">
        <v>1</v>
      </c>
      <c r="R13" s="244" t="n">
        <v>1</v>
      </c>
      <c r="S13" s="244" t="n">
        <v>3</v>
      </c>
      <c r="T13" s="244" t="n">
        <v>3</v>
      </c>
      <c r="U13" s="244" t="n">
        <v>3</v>
      </c>
      <c r="V13" s="244" t="n">
        <v>3</v>
      </c>
      <c r="W13" s="244" t="n">
        <v>1</v>
      </c>
      <c r="X13" s="244" t="n">
        <v>1</v>
      </c>
      <c r="Y13" s="244" t="n">
        <v>1</v>
      </c>
      <c r="Z13" s="244" t="n">
        <v>1</v>
      </c>
      <c r="AA13" s="244" t="n">
        <v>1</v>
      </c>
      <c r="AB13" s="244" t="n">
        <v>1</v>
      </c>
      <c r="AC13" s="244" t="n">
        <v>1</v>
      </c>
      <c r="AD13" s="244" t="n">
        <v>1</v>
      </c>
      <c r="AE13" s="244" t="n">
        <v>1</v>
      </c>
      <c r="AF13" s="244" t="n">
        <v>1</v>
      </c>
      <c r="AG13" s="244" t="n">
        <v>1</v>
      </c>
      <c r="AH13" s="244" t="n">
        <v>1</v>
      </c>
      <c r="AI13" s="244" t="n">
        <v>2</v>
      </c>
      <c r="AJ13" s="244" t="n">
        <v>1</v>
      </c>
      <c r="AK13" s="244" t="n">
        <v>1</v>
      </c>
      <c r="AL13" s="244" t="n">
        <v>2</v>
      </c>
      <c r="AM13" s="244" t="n">
        <v>4</v>
      </c>
      <c r="AN13" s="244" t="n">
        <v>5</v>
      </c>
      <c r="AO13" s="244" t="n">
        <v>5</v>
      </c>
      <c r="AP13" s="244" t="n">
        <v>5</v>
      </c>
      <c r="AQ13" s="244" t="n">
        <v>5</v>
      </c>
      <c r="AR13" s="244" t="n">
        <v>5</v>
      </c>
      <c r="AS13" s="244" t="n">
        <v>6</v>
      </c>
      <c r="AT13" s="244" t="n">
        <v>5</v>
      </c>
      <c r="AU13" s="244" t="n">
        <v>6</v>
      </c>
      <c r="AV13" s="244" t="n">
        <v>5</v>
      </c>
      <c r="AW13" s="244" t="n">
        <v>4</v>
      </c>
      <c r="AX13" s="244" t="n">
        <v>4</v>
      </c>
      <c r="AY13" s="244" t="n">
        <v>4</v>
      </c>
      <c r="AZ13" s="244" t="n">
        <v>4</v>
      </c>
      <c r="BA13" s="244" t="n">
        <v>4</v>
      </c>
      <c r="BB13" s="244" t="n">
        <v>4</v>
      </c>
      <c r="BC13" s="244" t="n">
        <v>5</v>
      </c>
      <c r="BD13" s="244" t="n">
        <v>5</v>
      </c>
      <c r="BE13" s="244" t="n">
        <v>5</v>
      </c>
      <c r="BF13" s="244" t="n">
        <v>5</v>
      </c>
      <c r="BG13" s="244" t="n">
        <v>5</v>
      </c>
      <c r="BH13" s="244" t="n">
        <v>5</v>
      </c>
      <c r="BI13" s="244" t="n">
        <v>6</v>
      </c>
      <c r="BJ13" s="244" t="n">
        <v>7</v>
      </c>
      <c r="BK13" s="244" t="n">
        <v>6</v>
      </c>
      <c r="BL13" s="244" t="n">
        <v>7</v>
      </c>
      <c r="BM13" s="244" t="n">
        <v>8</v>
      </c>
      <c r="BN13" s="244" t="n">
        <v>8</v>
      </c>
      <c r="BO13" s="244" t="n">
        <v>6</v>
      </c>
      <c r="BP13" s="244" t="n">
        <v>6</v>
      </c>
      <c r="BQ13" s="244" t="n">
        <v>7</v>
      </c>
      <c r="BR13" s="244" t="n">
        <v>7</v>
      </c>
      <c r="BS13" s="244" t="n">
        <v>6</v>
      </c>
      <c r="BT13" s="244" t="n">
        <v>6</v>
      </c>
      <c r="BU13" s="244" t="n">
        <v>6</v>
      </c>
      <c r="BV13" s="244" t="n">
        <v>6</v>
      </c>
      <c r="BW13" s="244" t="n">
        <v>4</v>
      </c>
      <c r="BX13" s="244" t="n">
        <v>5</v>
      </c>
      <c r="BY13" s="244" t="n">
        <v>4</v>
      </c>
      <c r="BZ13" s="244" t="n">
        <v>4</v>
      </c>
      <c r="CA13" s="244" t="n">
        <v>5</v>
      </c>
      <c r="CB13" s="244" t="n">
        <v>4</v>
      </c>
      <c r="CC13" s="244" t="n">
        <v>4</v>
      </c>
      <c r="CD13" s="244" t="n">
        <v>4</v>
      </c>
      <c r="CE13" s="244" t="n">
        <v>4</v>
      </c>
      <c r="CF13" s="244" t="n">
        <v>4</v>
      </c>
      <c r="CG13" s="244" t="n">
        <v>5</v>
      </c>
      <c r="CH13" s="244" t="n">
        <v>5</v>
      </c>
      <c r="CI13" s="244" t="n">
        <v>5</v>
      </c>
      <c r="CJ13" s="244" t="n">
        <v>5</v>
      </c>
      <c r="CK13" s="244" t="n">
        <v>6</v>
      </c>
      <c r="CL13" s="244" t="n">
        <v>6</v>
      </c>
      <c r="CM13" s="244" t="n">
        <v>7</v>
      </c>
      <c r="CN13" s="244" t="n">
        <v>7</v>
      </c>
      <c r="CO13" s="244" t="n">
        <v>7</v>
      </c>
      <c r="CP13" s="244" t="n">
        <v>8</v>
      </c>
      <c r="CQ13" s="244" t="n">
        <v>9</v>
      </c>
      <c r="CR13" s="323" t="n">
        <v>8</v>
      </c>
      <c r="CS13" s="244" t="n">
        <v>8</v>
      </c>
      <c r="CT13" s="244" t="n">
        <v>8</v>
      </c>
      <c r="CU13" s="244" t="n">
        <v>5</v>
      </c>
      <c r="CV13" s="244" t="n">
        <v>5</v>
      </c>
      <c r="CW13" s="244" t="n">
        <v>5</v>
      </c>
    </row>
    <row r="14" ht="13.15" customFormat="1" customHeight="1" s="315">
      <c r="A14" s="22" t="n"/>
      <c r="B14" s="398" t="n"/>
      <c r="C14" s="246" t="inlineStr">
        <is>
          <t>EE &amp; Family</t>
        </is>
      </c>
      <c r="D14" s="245" t="n">
        <v>5</v>
      </c>
      <c r="E14" s="400" t="n">
        <v>1556.37</v>
      </c>
      <c r="F14" s="400">
        <f>+E14-G14</f>
        <v/>
      </c>
      <c r="G14" s="400" t="n">
        <v>401.59</v>
      </c>
      <c r="H14" s="397">
        <f>+"Total:"&amp;TEXT(E14/I14-1,"0.00%")&amp;"/ EE:"&amp;TEXT(G14/J14-1,"0.00%")</f>
        <v/>
      </c>
      <c r="I14" s="397">
        <f>+'[2]North Vista'!E14</f>
        <v/>
      </c>
      <c r="J14" s="397">
        <f>+'[2]North Vista'!G14</f>
        <v/>
      </c>
      <c r="K14" s="245" t="n">
        <v>0</v>
      </c>
      <c r="L14" s="245" t="n">
        <v>1</v>
      </c>
      <c r="M14" s="245" t="n">
        <v>1</v>
      </c>
      <c r="N14" s="245" t="n">
        <v>1</v>
      </c>
      <c r="O14" s="245" t="n">
        <v>1</v>
      </c>
      <c r="P14" s="245" t="n">
        <v>1</v>
      </c>
      <c r="Q14" s="245" t="n">
        <v>2</v>
      </c>
      <c r="R14" s="245" t="n">
        <v>2</v>
      </c>
      <c r="S14" s="245" t="n">
        <v>2</v>
      </c>
      <c r="T14" s="245" t="n">
        <v>2</v>
      </c>
      <c r="U14" s="245" t="n">
        <v>2</v>
      </c>
      <c r="V14" s="245" t="n">
        <v>2</v>
      </c>
      <c r="W14" s="245" t="n">
        <v>2</v>
      </c>
      <c r="X14" s="245" t="n">
        <v>2</v>
      </c>
      <c r="Y14" s="245" t="n">
        <v>2</v>
      </c>
      <c r="Z14" s="245" t="n">
        <v>1</v>
      </c>
      <c r="AA14" s="245" t="n">
        <v>1</v>
      </c>
      <c r="AB14" s="245" t="n">
        <v>1</v>
      </c>
      <c r="AC14" s="245" t="n">
        <v>1</v>
      </c>
      <c r="AD14" s="245" t="n">
        <v>1</v>
      </c>
      <c r="AE14" s="245" t="n">
        <v>1</v>
      </c>
      <c r="AF14" s="245" t="n">
        <v>2</v>
      </c>
      <c r="AG14" s="245" t="n">
        <v>2</v>
      </c>
      <c r="AH14" s="245" t="n">
        <v>2</v>
      </c>
      <c r="AI14" s="245" t="n">
        <v>3</v>
      </c>
      <c r="AJ14" s="245" t="n">
        <v>3</v>
      </c>
      <c r="AK14" s="245" t="n">
        <v>3</v>
      </c>
      <c r="AL14" s="245" t="n">
        <v>2</v>
      </c>
      <c r="AM14" s="245" t="n">
        <v>3</v>
      </c>
      <c r="AN14" s="245" t="n">
        <v>2</v>
      </c>
      <c r="AO14" s="245" t="n">
        <v>2</v>
      </c>
      <c r="AP14" s="245" t="n">
        <v>2</v>
      </c>
      <c r="AQ14" s="245" t="n">
        <v>2</v>
      </c>
      <c r="AR14" s="245" t="n">
        <v>2</v>
      </c>
      <c r="AS14" s="245" t="n">
        <v>2</v>
      </c>
      <c r="AT14" s="245" t="n">
        <v>2</v>
      </c>
      <c r="AU14" s="245" t="n">
        <v>1</v>
      </c>
      <c r="AV14" s="245" t="n">
        <v>1</v>
      </c>
      <c r="AW14" s="245" t="n">
        <v>1</v>
      </c>
      <c r="AX14" s="245" t="n">
        <v>2</v>
      </c>
      <c r="AY14" s="245" t="n">
        <v>2</v>
      </c>
      <c r="AZ14" s="245" t="n">
        <v>2</v>
      </c>
      <c r="BA14" s="245" t="n">
        <v>2</v>
      </c>
      <c r="BB14" s="245" t="n">
        <v>2</v>
      </c>
      <c r="BC14" s="245" t="n">
        <v>2</v>
      </c>
      <c r="BD14" s="245" t="n">
        <v>2</v>
      </c>
      <c r="BE14" s="245" t="n">
        <v>2</v>
      </c>
      <c r="BF14" s="245" t="n">
        <v>3</v>
      </c>
      <c r="BG14" s="245" t="n">
        <v>4</v>
      </c>
      <c r="BH14" s="245" t="n">
        <v>5</v>
      </c>
      <c r="BI14" s="245" t="n">
        <v>4</v>
      </c>
      <c r="BJ14" s="245" t="n">
        <v>4</v>
      </c>
      <c r="BK14" s="245" t="n">
        <v>3</v>
      </c>
      <c r="BL14" s="245" t="n">
        <v>3</v>
      </c>
      <c r="BM14" s="245" t="n">
        <v>4</v>
      </c>
      <c r="BN14" s="245" t="n">
        <v>4</v>
      </c>
      <c r="BO14" s="245" t="n">
        <v>5</v>
      </c>
      <c r="BP14" s="245" t="n">
        <v>6</v>
      </c>
      <c r="BQ14" s="245" t="n">
        <v>7</v>
      </c>
      <c r="BR14" s="245" t="n">
        <v>7</v>
      </c>
      <c r="BS14" s="245" t="n">
        <v>5</v>
      </c>
      <c r="BT14" s="245" t="n">
        <v>5</v>
      </c>
      <c r="BU14" s="245" t="n">
        <v>5</v>
      </c>
      <c r="BV14" s="245" t="n">
        <v>6</v>
      </c>
      <c r="BW14" s="245" t="n">
        <v>3</v>
      </c>
      <c r="BX14" s="245" t="n">
        <v>3</v>
      </c>
      <c r="BY14" s="245" t="n">
        <v>4</v>
      </c>
      <c r="BZ14" s="245" t="n">
        <v>5</v>
      </c>
      <c r="CA14" s="245" t="n">
        <v>5</v>
      </c>
      <c r="CB14" s="245" t="n">
        <v>7</v>
      </c>
      <c r="CC14" s="245" t="n">
        <v>7</v>
      </c>
      <c r="CD14" s="245" t="n">
        <v>6</v>
      </c>
      <c r="CE14" s="245" t="n">
        <v>8</v>
      </c>
      <c r="CF14" s="245" t="n">
        <v>9</v>
      </c>
      <c r="CG14" s="245" t="n">
        <v>8</v>
      </c>
      <c r="CH14" s="245" t="n">
        <v>7</v>
      </c>
      <c r="CI14" s="245" t="n">
        <v>6</v>
      </c>
      <c r="CJ14" s="245" t="n">
        <v>5</v>
      </c>
      <c r="CK14" s="245" t="n">
        <v>5</v>
      </c>
      <c r="CL14" s="245" t="n">
        <v>5</v>
      </c>
      <c r="CM14" s="245" t="n">
        <v>5</v>
      </c>
      <c r="CN14" s="245" t="n">
        <v>5</v>
      </c>
      <c r="CO14" s="245" t="n">
        <v>4</v>
      </c>
      <c r="CP14" s="245" t="n">
        <v>4</v>
      </c>
      <c r="CQ14" s="245" t="n">
        <v>4</v>
      </c>
      <c r="CR14" s="324" t="n">
        <v>4</v>
      </c>
      <c r="CS14" s="245" t="n">
        <v>4</v>
      </c>
      <c r="CT14" s="245" t="n">
        <v>4</v>
      </c>
      <c r="CU14" s="245" t="n">
        <v>4</v>
      </c>
      <c r="CV14" s="245" t="n">
        <v>6</v>
      </c>
      <c r="CW14" s="245" t="n">
        <v>5</v>
      </c>
    </row>
    <row r="15" ht="13.15" customFormat="1" customHeight="1" s="315">
      <c r="A15" s="20" t="n"/>
      <c r="B15" s="398" t="n"/>
      <c r="C15" s="69" t="inlineStr">
        <is>
          <t>Estimated Monthly Premium</t>
        </is>
      </c>
      <c r="D15" s="94">
        <f>SUM(D10:D14)</f>
        <v/>
      </c>
      <c r="E15" s="401">
        <f>SUMPRODUCT(E10:E14,$D10:$D14)</f>
        <v/>
      </c>
      <c r="F15" s="401">
        <f>SUMPRODUCT(F10:F14,$D10:$D14)</f>
        <v/>
      </c>
      <c r="G15" s="401">
        <f>SUMPRODUCT(G10:G14,$D10:$D14)</f>
        <v/>
      </c>
      <c r="H15" s="402" t="n"/>
      <c r="I15" s="402" t="n"/>
      <c r="K15" s="94">
        <f>SUM(K10:K14)</f>
        <v/>
      </c>
      <c r="L15" s="94">
        <f>SUM(L10:L14)</f>
        <v/>
      </c>
      <c r="M15" s="94">
        <f>SUM(M10:M14)</f>
        <v/>
      </c>
      <c r="N15" s="94">
        <f>SUM(N10:N14)</f>
        <v/>
      </c>
      <c r="O15" s="94">
        <f>SUM(O10:O14)</f>
        <v/>
      </c>
      <c r="P15" s="94">
        <f>SUM(P10:P14)</f>
        <v/>
      </c>
      <c r="Q15" s="94">
        <f>SUM(Q10:Q14)</f>
        <v/>
      </c>
      <c r="R15" s="94">
        <f>SUM(R10:R14)</f>
        <v/>
      </c>
      <c r="S15" s="94">
        <f>SUM(S10:S14)</f>
        <v/>
      </c>
      <c r="T15" s="94">
        <f>SUM(T10:T14)</f>
        <v/>
      </c>
      <c r="U15" s="94">
        <f>SUM(U10:U14)</f>
        <v/>
      </c>
      <c r="V15" s="94">
        <f>SUM(V10:V14)</f>
        <v/>
      </c>
      <c r="W15" s="94">
        <f>SUM(W10:W14)</f>
        <v/>
      </c>
      <c r="X15" s="94">
        <f>SUM(X10:X14)</f>
        <v/>
      </c>
      <c r="Y15" s="94">
        <f>SUM(Y10:Y14)</f>
        <v/>
      </c>
      <c r="Z15" s="94">
        <f>SUM(Z10:Z14)</f>
        <v/>
      </c>
      <c r="AA15" s="94">
        <f>SUM(AA10:AA14)</f>
        <v/>
      </c>
      <c r="AB15" s="94">
        <f>SUM(AB10:AB14)</f>
        <v/>
      </c>
      <c r="AC15" s="94">
        <f>SUM(AC10:AC14)</f>
        <v/>
      </c>
      <c r="AD15" s="94">
        <f>SUM(AD10:AD14)</f>
        <v/>
      </c>
      <c r="AE15" s="94">
        <f>SUM(AE10:AE14)</f>
        <v/>
      </c>
      <c r="AF15" s="94">
        <f>SUM(AF10:AF14)</f>
        <v/>
      </c>
      <c r="AG15" s="94">
        <f>SUM(AG10:AG14)</f>
        <v/>
      </c>
      <c r="AH15" s="94">
        <f>SUM(AH10:AH14)</f>
        <v/>
      </c>
      <c r="AI15" s="94">
        <f>SUM(AI10:AI14)</f>
        <v/>
      </c>
      <c r="AJ15" s="94">
        <f>SUM(AJ10:AJ14)</f>
        <v/>
      </c>
      <c r="AK15" s="94">
        <f>SUM(AK10:AK14)</f>
        <v/>
      </c>
      <c r="AL15" s="94">
        <f>SUM(AL10:AL14)</f>
        <v/>
      </c>
      <c r="AM15" s="94">
        <f>SUM(AM10:AM14)</f>
        <v/>
      </c>
      <c r="AN15" s="94">
        <f>SUM(AN10:AN14)</f>
        <v/>
      </c>
      <c r="AO15" s="94">
        <f>SUM(AO10:AO14)</f>
        <v/>
      </c>
      <c r="AP15" s="94">
        <f>SUM(AP10:AP14)</f>
        <v/>
      </c>
      <c r="AQ15" s="94">
        <f>SUM(AQ10:AQ14)</f>
        <v/>
      </c>
      <c r="AR15" s="94">
        <f>SUM(AR10:AR14)</f>
        <v/>
      </c>
      <c r="AS15" s="94">
        <f>SUM(AS10:AS14)</f>
        <v/>
      </c>
      <c r="AT15" s="94">
        <f>SUM(AT10:AT14)</f>
        <v/>
      </c>
      <c r="AU15" s="94">
        <f>SUM(AU10:AU14)</f>
        <v/>
      </c>
      <c r="AV15" s="94">
        <f>SUM(AV10:AV14)</f>
        <v/>
      </c>
      <c r="AW15" s="94">
        <f>SUM(AW10:AW14)</f>
        <v/>
      </c>
      <c r="AX15" s="94">
        <f>SUM(AX10:AX14)</f>
        <v/>
      </c>
      <c r="AY15" s="94">
        <f>SUM(AY10:AY14)</f>
        <v/>
      </c>
      <c r="AZ15" s="94">
        <f>SUM(AZ10:AZ14)</f>
        <v/>
      </c>
      <c r="BA15" s="94">
        <f>SUM(BA10:BA14)</f>
        <v/>
      </c>
      <c r="BB15" s="94">
        <f>SUM(BB10:BB14)</f>
        <v/>
      </c>
      <c r="BC15" s="94">
        <f>SUM(BC10:BC14)</f>
        <v/>
      </c>
      <c r="BD15" s="94">
        <f>SUM(BD10:BD14)</f>
        <v/>
      </c>
      <c r="BE15" s="94">
        <f>SUM(BE10:BE14)</f>
        <v/>
      </c>
      <c r="BF15" s="94">
        <f>SUM(BF10:BF14)</f>
        <v/>
      </c>
      <c r="BG15" s="94">
        <f>SUM(BG10:BG14)</f>
        <v/>
      </c>
      <c r="BH15" s="94">
        <f>SUM(BH10:BH14)</f>
        <v/>
      </c>
      <c r="BI15" s="94">
        <f>SUM(BI10:BI14)</f>
        <v/>
      </c>
      <c r="BJ15" s="94">
        <f>SUM(BJ10:BJ14)</f>
        <v/>
      </c>
      <c r="BK15" s="94">
        <f>SUM(BK10:BK14)</f>
        <v/>
      </c>
      <c r="BL15" s="94">
        <f>SUM(BL10:BL14)</f>
        <v/>
      </c>
      <c r="BM15" s="94">
        <f>SUM(BM10:BM14)</f>
        <v/>
      </c>
      <c r="BN15" s="94">
        <f>SUM(BN10:BN14)</f>
        <v/>
      </c>
      <c r="BO15" s="94">
        <f>SUM(BO10:BO14)</f>
        <v/>
      </c>
      <c r="BP15" s="94">
        <f>SUM(BP10:BP14)</f>
        <v/>
      </c>
      <c r="BQ15" s="94">
        <f>SUM(BQ10:BQ14)</f>
        <v/>
      </c>
      <c r="BR15" s="94">
        <f>SUM(BR10:BR14)</f>
        <v/>
      </c>
      <c r="BS15" s="94">
        <f>SUM(BS10:BS14)</f>
        <v/>
      </c>
      <c r="BT15" s="94">
        <f>SUM(BT10:BT14)</f>
        <v/>
      </c>
      <c r="BU15" s="94">
        <f>SUM(BU10:BU14)</f>
        <v/>
      </c>
      <c r="BV15" s="94">
        <f>SUM(BV10:BV14)</f>
        <v/>
      </c>
      <c r="BW15" s="94">
        <f>SUM(BW10:BW14)</f>
        <v/>
      </c>
      <c r="BX15" s="94">
        <f>SUM(BX10:BX14)</f>
        <v/>
      </c>
      <c r="BY15" s="94">
        <f>SUM(BY10:BY14)</f>
        <v/>
      </c>
      <c r="BZ15" s="94">
        <f>SUM(BZ10:BZ14)</f>
        <v/>
      </c>
      <c r="CA15" s="94">
        <f>SUM(CA10:CA14)</f>
        <v/>
      </c>
      <c r="CB15" s="94">
        <f>SUM(CB10:CB14)</f>
        <v/>
      </c>
      <c r="CC15" s="94">
        <f>SUM(CC10:CC14)</f>
        <v/>
      </c>
      <c r="CD15" s="94">
        <f>SUM(CD10:CD14)</f>
        <v/>
      </c>
      <c r="CE15" s="94">
        <f>SUM(CE10:CE14)</f>
        <v/>
      </c>
      <c r="CF15" s="94">
        <f>SUM(CF10:CF14)</f>
        <v/>
      </c>
      <c r="CG15" s="94">
        <f>SUM(CG10:CG14)</f>
        <v/>
      </c>
      <c r="CH15" s="94">
        <f>SUM(CH10:CH14)</f>
        <v/>
      </c>
      <c r="CI15" s="94">
        <f>SUM(CI10:CI14)</f>
        <v/>
      </c>
      <c r="CJ15" s="94">
        <f>SUM(CJ10:CJ14)</f>
        <v/>
      </c>
      <c r="CK15" s="94">
        <f>SUM(CK10:CK14)</f>
        <v/>
      </c>
      <c r="CL15" s="94">
        <f>SUM(CL10:CL14)</f>
        <v/>
      </c>
      <c r="CM15" s="94">
        <f>SUM(CM10:CM14)</f>
        <v/>
      </c>
      <c r="CN15" s="94">
        <f>SUM(CN10:CN14)</f>
        <v/>
      </c>
      <c r="CO15" s="94">
        <f>SUM(CO10:CO14)</f>
        <v/>
      </c>
      <c r="CP15" s="94">
        <f>SUM(CP10:CP14)</f>
        <v/>
      </c>
      <c r="CQ15" s="94">
        <f>SUM(CQ10:CQ14)</f>
        <v/>
      </c>
      <c r="CR15" s="94" t="n">
        <v>68</v>
      </c>
      <c r="CS15" s="94">
        <f>SUM(CS10:CS14)</f>
        <v/>
      </c>
      <c r="CT15" s="94">
        <f>SUM(CT10:CT14)</f>
        <v/>
      </c>
      <c r="CU15" s="94">
        <f>SUM(CU10:CU14)</f>
        <v/>
      </c>
      <c r="CV15" s="94">
        <f>SUM(CV10:CV14)</f>
        <v/>
      </c>
      <c r="CW15" s="94">
        <f>SUM(CW10:CW14)</f>
        <v/>
      </c>
    </row>
    <row r="16" ht="13.15" customFormat="1" customHeight="1" s="315">
      <c r="A16" s="28" t="n"/>
      <c r="B16" s="90" t="n"/>
      <c r="C16" s="91" t="n"/>
      <c r="D16" s="16" t="n"/>
      <c r="E16" s="388" t="n"/>
      <c r="F16" s="388" t="n"/>
      <c r="G16" s="388" t="n"/>
      <c r="H16" s="389" t="n"/>
      <c r="I16" s="389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  <c r="T16" s="16" t="n"/>
      <c r="U16" s="16" t="n"/>
      <c r="V16" s="16" t="n"/>
      <c r="W16" s="16" t="n"/>
      <c r="X16" s="16" t="n"/>
      <c r="Y16" s="16" t="n"/>
      <c r="Z16" s="16" t="n"/>
      <c r="AA16" s="16" t="n"/>
      <c r="AB16" s="16" t="n"/>
      <c r="AC16" s="16" t="n"/>
      <c r="AD16" s="16" t="n"/>
      <c r="AE16" s="16" t="n"/>
      <c r="AF16" s="16" t="n"/>
      <c r="AG16" s="16" t="n"/>
      <c r="AH16" s="16" t="n"/>
      <c r="AI16" s="16" t="n"/>
      <c r="AJ16" s="16" t="n"/>
      <c r="AK16" s="16" t="n"/>
      <c r="AL16" s="16" t="n"/>
      <c r="AM16" s="16" t="n"/>
      <c r="AN16" s="16" t="n"/>
      <c r="AO16" s="16" t="n"/>
      <c r="AP16" s="16" t="n"/>
      <c r="AQ16" s="16" t="n"/>
      <c r="AR16" s="16" t="n"/>
      <c r="AS16" s="16" t="n"/>
      <c r="AT16" s="16" t="n"/>
      <c r="AU16" s="16" t="n"/>
      <c r="AV16" s="16" t="n"/>
      <c r="AW16" s="16" t="n"/>
      <c r="AX16" s="16" t="n"/>
      <c r="AY16" s="16" t="n"/>
      <c r="AZ16" s="16" t="n"/>
      <c r="BA16" s="16" t="n"/>
      <c r="BB16" s="16" t="n"/>
      <c r="BC16" s="16" t="n"/>
      <c r="BD16" s="16" t="n"/>
      <c r="BE16" s="16" t="n"/>
      <c r="BF16" s="16" t="n"/>
      <c r="BG16" s="16" t="n"/>
      <c r="BH16" s="16" t="n"/>
      <c r="BI16" s="16" t="n"/>
      <c r="BJ16" s="16" t="n"/>
      <c r="BK16" s="16" t="n"/>
      <c r="BL16" s="16" t="n"/>
      <c r="BM16" s="16" t="n"/>
      <c r="BN16" s="16" t="n"/>
      <c r="BO16" s="16" t="n"/>
      <c r="BP16" s="16" t="n"/>
      <c r="BQ16" s="16" t="n"/>
      <c r="BR16" s="16" t="n"/>
      <c r="BS16" s="16" t="n"/>
      <c r="BT16" s="16" t="n"/>
      <c r="BU16" s="16" t="n"/>
      <c r="BV16" s="16" t="n"/>
      <c r="BW16" s="16" t="n"/>
      <c r="BX16" s="16" t="n"/>
      <c r="BY16" s="16" t="n"/>
      <c r="BZ16" s="16" t="n"/>
      <c r="CA16" s="16" t="n"/>
      <c r="CB16" s="16" t="n"/>
      <c r="CC16" s="16" t="n"/>
      <c r="CD16" s="16" t="n"/>
      <c r="CE16" s="16" t="n"/>
      <c r="CF16" s="16" t="n"/>
      <c r="CG16" s="16" t="n"/>
      <c r="CH16" s="16" t="n"/>
      <c r="CI16" s="16" t="n"/>
      <c r="CJ16" s="16" t="n"/>
      <c r="CK16" s="16" t="n"/>
      <c r="CL16" s="16" t="n"/>
      <c r="CM16" s="16" t="n"/>
      <c r="CN16" s="16" t="n"/>
      <c r="CO16" s="16" t="n"/>
      <c r="CP16" s="16" t="n"/>
      <c r="CQ16" s="16" t="n"/>
      <c r="CR16" s="16" t="n"/>
      <c r="CS16" s="16" t="n"/>
      <c r="CT16" s="16" t="n"/>
      <c r="CU16" s="16" t="n"/>
      <c r="CV16" s="16" t="n"/>
      <c r="CW16" s="16" t="n"/>
    </row>
    <row r="17" ht="13.15" customFormat="1" customHeight="1" s="183">
      <c r="A17" s="71" t="inlineStr">
        <is>
          <t>Total Medical Monthly</t>
        </is>
      </c>
      <c r="B17" s="405" t="n"/>
      <c r="C17" s="29" t="inlineStr">
        <is>
          <t xml:space="preserve"> </t>
        </is>
      </c>
      <c r="D17" s="30">
        <f>+D8+D15</f>
        <v/>
      </c>
      <c r="E17" s="406">
        <f>+E8+E15</f>
        <v/>
      </c>
      <c r="F17" s="406">
        <f>+F8+F15</f>
        <v/>
      </c>
      <c r="G17" s="406">
        <f>+G8+G15</f>
        <v/>
      </c>
      <c r="H17" s="407" t="n"/>
      <c r="I17" s="407" t="n"/>
      <c r="K17" s="30">
        <f>+K8+K15</f>
        <v/>
      </c>
      <c r="L17" s="30">
        <f>+L8+L15</f>
        <v/>
      </c>
      <c r="M17" s="30">
        <f>+M8+M15</f>
        <v/>
      </c>
      <c r="N17" s="30">
        <f>+N8+N15</f>
        <v/>
      </c>
      <c r="O17" s="30">
        <f>+O8+O15</f>
        <v/>
      </c>
      <c r="P17" s="30">
        <f>+P8+P15</f>
        <v/>
      </c>
      <c r="Q17" s="30">
        <f>+Q8+Q15</f>
        <v/>
      </c>
      <c r="R17" s="30">
        <f>+R8+R15</f>
        <v/>
      </c>
      <c r="S17" s="30">
        <f>+S8+S15</f>
        <v/>
      </c>
      <c r="T17" s="30">
        <f>+T8+T15</f>
        <v/>
      </c>
      <c r="U17" s="30">
        <f>+U8+U15</f>
        <v/>
      </c>
      <c r="V17" s="30">
        <f>+V8+V15</f>
        <v/>
      </c>
      <c r="W17" s="30">
        <f>+W8+W15</f>
        <v/>
      </c>
      <c r="X17" s="30">
        <f>+X8+X15</f>
        <v/>
      </c>
      <c r="Y17" s="30">
        <f>+Y8+Y15</f>
        <v/>
      </c>
      <c r="Z17" s="30">
        <f>+Z8+Z15</f>
        <v/>
      </c>
      <c r="AA17" s="30">
        <f>+AA8+AA15</f>
        <v/>
      </c>
      <c r="AB17" s="30">
        <f>+AB8+AB15</f>
        <v/>
      </c>
      <c r="AC17" s="30">
        <f>+AC8+AC15</f>
        <v/>
      </c>
      <c r="AD17" s="30">
        <f>+AD8+AD15</f>
        <v/>
      </c>
      <c r="AE17" s="30">
        <f>+AE8+AE15</f>
        <v/>
      </c>
      <c r="AF17" s="30">
        <f>+AF8+AF15</f>
        <v/>
      </c>
      <c r="AG17" s="30">
        <f>+AG8+AG15</f>
        <v/>
      </c>
      <c r="AH17" s="30">
        <f>+AH8+AH15</f>
        <v/>
      </c>
      <c r="AI17" s="30">
        <f>+AI8+AI15</f>
        <v/>
      </c>
      <c r="AJ17" s="30">
        <f>+AJ8+AJ15</f>
        <v/>
      </c>
      <c r="AK17" s="30">
        <f>+AK8+AK15</f>
        <v/>
      </c>
      <c r="AL17" s="30">
        <f>+AL8+AL15</f>
        <v/>
      </c>
      <c r="AM17" s="30">
        <f>+AM8+AM15</f>
        <v/>
      </c>
      <c r="AN17" s="30">
        <f>+AN8+AN15</f>
        <v/>
      </c>
      <c r="AO17" s="30">
        <f>+AO8+AO15</f>
        <v/>
      </c>
      <c r="AP17" s="30">
        <f>+AP8+AP15</f>
        <v/>
      </c>
      <c r="AQ17" s="30">
        <f>+AQ8+AQ15</f>
        <v/>
      </c>
      <c r="AR17" s="30">
        <f>+AR8+AR15</f>
        <v/>
      </c>
      <c r="AS17" s="30">
        <f>+AS8+AS15</f>
        <v/>
      </c>
      <c r="AT17" s="30">
        <f>+AT8+AT15</f>
        <v/>
      </c>
      <c r="AU17" s="30">
        <f>+AU8+AU15</f>
        <v/>
      </c>
      <c r="AV17" s="30">
        <f>+AV8+AV15</f>
        <v/>
      </c>
      <c r="AW17" s="30">
        <f>+AW8+AW15</f>
        <v/>
      </c>
      <c r="AX17" s="30">
        <f>+AX8+AX15</f>
        <v/>
      </c>
      <c r="AY17" s="30">
        <f>+AY8+AY15</f>
        <v/>
      </c>
      <c r="AZ17" s="30">
        <f>+AZ8+AZ15</f>
        <v/>
      </c>
      <c r="BA17" s="30">
        <f>+BA8+BA15</f>
        <v/>
      </c>
      <c r="BB17" s="30">
        <f>+BB8+BB15</f>
        <v/>
      </c>
      <c r="BC17" s="30">
        <f>+BC8+BC15</f>
        <v/>
      </c>
      <c r="BD17" s="30">
        <f>+BD8+BD15</f>
        <v/>
      </c>
      <c r="BE17" s="30">
        <f>+BE8+BE15</f>
        <v/>
      </c>
      <c r="BF17" s="30">
        <f>+BF8+BF15</f>
        <v/>
      </c>
      <c r="BG17" s="30">
        <f>+BG8+BG15</f>
        <v/>
      </c>
      <c r="BH17" s="30">
        <f>+BH8+BH15</f>
        <v/>
      </c>
      <c r="BI17" s="30">
        <f>+BI8+BI15</f>
        <v/>
      </c>
      <c r="BJ17" s="30">
        <f>+BJ8+BJ15</f>
        <v/>
      </c>
      <c r="BK17" s="30">
        <f>+BK8+BK15</f>
        <v/>
      </c>
      <c r="BL17" s="30">
        <f>+BL8+BL15</f>
        <v/>
      </c>
      <c r="BM17" s="30">
        <f>+BM8+BM15</f>
        <v/>
      </c>
      <c r="BN17" s="30">
        <f>+BN8+BN15</f>
        <v/>
      </c>
      <c r="BO17" s="30">
        <f>+BO8+BO15</f>
        <v/>
      </c>
      <c r="BP17" s="30">
        <f>+BP8+BP15</f>
        <v/>
      </c>
      <c r="BQ17" s="30">
        <f>+BQ8+BQ15</f>
        <v/>
      </c>
      <c r="BR17" s="30">
        <f>+BR8+BR15</f>
        <v/>
      </c>
      <c r="BS17" s="30">
        <f>+BS8+BS15</f>
        <v/>
      </c>
      <c r="BT17" s="30">
        <f>+BT8+BT15</f>
        <v/>
      </c>
      <c r="BU17" s="30">
        <f>+BU8+BU15</f>
        <v/>
      </c>
      <c r="BV17" s="30">
        <f>+BV8+BV15</f>
        <v/>
      </c>
      <c r="BW17" s="30">
        <f>+BW8+BW15</f>
        <v/>
      </c>
      <c r="BX17" s="30">
        <f>+BX8+BX15</f>
        <v/>
      </c>
      <c r="BY17" s="30">
        <f>+BY8+BY15</f>
        <v/>
      </c>
      <c r="BZ17" s="30">
        <f>+BZ8+BZ15</f>
        <v/>
      </c>
      <c r="CA17" s="30">
        <f>+CA8+CA15</f>
        <v/>
      </c>
      <c r="CB17" s="30">
        <f>+CB8+CB15</f>
        <v/>
      </c>
      <c r="CC17" s="30">
        <f>+CC8+CC15</f>
        <v/>
      </c>
      <c r="CD17" s="30">
        <f>+CD8+CD15</f>
        <v/>
      </c>
      <c r="CE17" s="30">
        <f>+CE8+CE15</f>
        <v/>
      </c>
      <c r="CF17" s="30">
        <f>+CF8+CF15</f>
        <v/>
      </c>
      <c r="CG17" s="30">
        <f>+CG8+CG15</f>
        <v/>
      </c>
      <c r="CH17" s="30">
        <f>+CH8+CH15</f>
        <v/>
      </c>
      <c r="CI17" s="30">
        <f>+CI8+CI15</f>
        <v/>
      </c>
      <c r="CJ17" s="30">
        <f>+CJ8+CJ15</f>
        <v/>
      </c>
      <c r="CK17" s="30">
        <f>+CK8+CK15</f>
        <v/>
      </c>
      <c r="CL17" s="30">
        <f>+CL8+CL15</f>
        <v/>
      </c>
      <c r="CM17" s="30">
        <f>+CM8+CM15</f>
        <v/>
      </c>
      <c r="CN17" s="30">
        <f>+CN8+CN15</f>
        <v/>
      </c>
      <c r="CO17" s="30">
        <f>+CO8+CO15</f>
        <v/>
      </c>
      <c r="CP17" s="30">
        <f>+CP8+CP15</f>
        <v/>
      </c>
      <c r="CQ17" s="30">
        <f>+CQ8+CQ15</f>
        <v/>
      </c>
      <c r="CR17" s="30" t="n">
        <v>617</v>
      </c>
      <c r="CS17" s="30">
        <f>+CS8+CS15</f>
        <v/>
      </c>
      <c r="CT17" s="30">
        <f>+CT8+CT15</f>
        <v/>
      </c>
      <c r="CU17" s="30">
        <f>+CU8+CU15</f>
        <v/>
      </c>
      <c r="CV17" s="30">
        <f>+CV8+CV15</f>
        <v/>
      </c>
      <c r="CW17" s="30">
        <f>+CW8+CW15</f>
        <v/>
      </c>
    </row>
    <row r="18" ht="13.15" customFormat="1" customHeight="1" s="315">
      <c r="A18" s="71" t="inlineStr">
        <is>
          <t>Total Medical Annual</t>
        </is>
      </c>
      <c r="B18" s="29" t="n"/>
      <c r="C18" s="89" t="n"/>
      <c r="D18" s="30" t="n"/>
      <c r="E18" s="406">
        <f>E17*12</f>
        <v/>
      </c>
      <c r="F18" s="406">
        <f>F17*12</f>
        <v/>
      </c>
      <c r="G18" s="406">
        <f>G17*12</f>
        <v/>
      </c>
      <c r="H18" s="407" t="n"/>
      <c r="I18" s="407" t="n"/>
      <c r="K18" s="30" t="n"/>
      <c r="L18" s="30" t="n"/>
      <c r="M18" s="30" t="n"/>
      <c r="N18" s="30" t="n"/>
      <c r="O18" s="30" t="n"/>
      <c r="P18" s="30" t="n"/>
      <c r="Q18" s="30" t="n"/>
      <c r="R18" s="30" t="n"/>
      <c r="S18" s="30" t="n"/>
      <c r="T18" s="30" t="n"/>
      <c r="U18" s="30" t="n"/>
      <c r="V18" s="30" t="n"/>
      <c r="W18" s="30" t="n"/>
      <c r="X18" s="30" t="n"/>
      <c r="Y18" s="30" t="n"/>
      <c r="Z18" s="30" t="n"/>
      <c r="AA18" s="30" t="n"/>
      <c r="AB18" s="30" t="n"/>
      <c r="AC18" s="30" t="n"/>
      <c r="AD18" s="30" t="n"/>
      <c r="AE18" s="30" t="n"/>
      <c r="AF18" s="30" t="n"/>
      <c r="AG18" s="30" t="n"/>
      <c r="AH18" s="30" t="n"/>
      <c r="AI18" s="30" t="n"/>
      <c r="AJ18" s="30" t="n"/>
      <c r="AK18" s="30" t="n"/>
      <c r="AL18" s="30" t="n"/>
      <c r="AM18" s="30" t="n"/>
      <c r="AN18" s="30" t="n"/>
      <c r="AO18" s="30" t="n"/>
      <c r="AP18" s="30" t="n"/>
      <c r="AQ18" s="30" t="n"/>
      <c r="AR18" s="30" t="n"/>
      <c r="AS18" s="30" t="n"/>
      <c r="AT18" s="30" t="n"/>
      <c r="AU18" s="30" t="n"/>
      <c r="AV18" s="30" t="n"/>
      <c r="AW18" s="30" t="n"/>
      <c r="AX18" s="30" t="n"/>
      <c r="AY18" s="30" t="n"/>
      <c r="AZ18" s="30" t="n"/>
      <c r="BA18" s="30" t="n"/>
      <c r="BB18" s="30" t="n"/>
      <c r="BC18" s="30" t="n"/>
      <c r="BD18" s="30" t="n"/>
      <c r="BE18" s="30" t="n"/>
      <c r="BF18" s="30" t="n"/>
      <c r="BG18" s="30" t="n"/>
      <c r="BH18" s="30" t="n"/>
      <c r="BI18" s="30" t="n"/>
      <c r="BJ18" s="30" t="n"/>
      <c r="BK18" s="30" t="n"/>
      <c r="BL18" s="30" t="n"/>
      <c r="BM18" s="30" t="n"/>
      <c r="BN18" s="30" t="n"/>
      <c r="BO18" s="30" t="n"/>
      <c r="BP18" s="30" t="n"/>
      <c r="BQ18" s="30" t="n"/>
      <c r="BR18" s="30" t="n"/>
      <c r="BS18" s="30" t="n"/>
      <c r="BT18" s="30" t="n"/>
      <c r="BU18" s="30" t="n"/>
      <c r="BV18" s="30" t="n"/>
      <c r="BW18" s="30" t="n"/>
      <c r="BX18" s="30" t="n"/>
      <c r="BY18" s="30" t="n"/>
      <c r="BZ18" s="30" t="n"/>
      <c r="CA18" s="30" t="n"/>
      <c r="CB18" s="30" t="n"/>
      <c r="CC18" s="30" t="n"/>
      <c r="CD18" s="30" t="n"/>
      <c r="CE18" s="30" t="n"/>
      <c r="CF18" s="30" t="n"/>
      <c r="CG18" s="30" t="n"/>
      <c r="CH18" s="30" t="n"/>
      <c r="CI18" s="30" t="n"/>
      <c r="CJ18" s="30" t="n"/>
      <c r="CK18" s="30" t="n"/>
      <c r="CL18" s="30" t="n"/>
      <c r="CM18" s="30" t="n"/>
      <c r="CN18" s="30" t="n"/>
      <c r="CO18" s="30" t="n"/>
      <c r="CP18" s="30" t="n"/>
      <c r="CQ18" s="30" t="n"/>
      <c r="CR18" s="30" t="n"/>
      <c r="CS18" s="30" t="n"/>
      <c r="CT18" s="30" t="n"/>
      <c r="CU18" s="30" t="n"/>
      <c r="CV18" s="30" t="n"/>
      <c r="CW18" s="30" t="n"/>
    </row>
    <row r="19" ht="12.75" customFormat="1" customHeight="1" s="315">
      <c r="A19" s="28" t="n"/>
      <c r="B19" s="90" t="n"/>
      <c r="C19" s="91" t="n"/>
      <c r="D19" s="16" t="n"/>
      <c r="E19" s="388" t="n"/>
      <c r="F19" s="388" t="n"/>
      <c r="G19" s="388" t="n"/>
      <c r="H19" s="389" t="n"/>
      <c r="I19" s="389" t="n"/>
      <c r="K19" s="16" t="n"/>
      <c r="L19" s="16" t="n"/>
      <c r="M19" s="16" t="n"/>
      <c r="N19" s="16" t="n"/>
      <c r="O19" s="16" t="n"/>
      <c r="P19" s="16" t="n"/>
      <c r="Q19" s="16" t="n"/>
      <c r="R19" s="16" t="n"/>
      <c r="S19" s="16" t="n"/>
      <c r="T19" s="16" t="n"/>
      <c r="U19" s="16" t="n"/>
      <c r="V19" s="16" t="n"/>
      <c r="W19" s="16" t="n"/>
      <c r="X19" s="16" t="n"/>
      <c r="Y19" s="16" t="n"/>
      <c r="Z19" s="16" t="n"/>
      <c r="AA19" s="16" t="n"/>
      <c r="AB19" s="16" t="n"/>
      <c r="AC19" s="16" t="n"/>
      <c r="AD19" s="16" t="n"/>
      <c r="AE19" s="16" t="n"/>
      <c r="AF19" s="16" t="n"/>
      <c r="AG19" s="16" t="n"/>
      <c r="AH19" s="16" t="n"/>
      <c r="AI19" s="16" t="n"/>
      <c r="AJ19" s="16" t="n"/>
      <c r="AK19" s="16" t="n"/>
      <c r="AL19" s="16" t="n"/>
      <c r="AM19" s="16" t="n"/>
      <c r="AN19" s="16" t="n"/>
      <c r="AO19" s="16" t="n"/>
      <c r="AP19" s="16" t="n"/>
      <c r="AQ19" s="16" t="n"/>
      <c r="AR19" s="16" t="n"/>
      <c r="AS19" s="16" t="n"/>
      <c r="AT19" s="16" t="n"/>
      <c r="AU19" s="16" t="n"/>
      <c r="AV19" s="16" t="n"/>
      <c r="AW19" s="16" t="n"/>
      <c r="AX19" s="16" t="n"/>
      <c r="AY19" s="16" t="n"/>
      <c r="AZ19" s="16" t="n"/>
      <c r="BA19" s="16" t="n"/>
      <c r="BB19" s="16" t="n"/>
      <c r="BC19" s="16" t="n"/>
      <c r="BD19" s="16" t="n"/>
      <c r="BE19" s="16" t="n"/>
      <c r="BF19" s="16" t="n"/>
      <c r="BG19" s="16" t="n"/>
      <c r="BH19" s="16" t="n"/>
      <c r="BI19" s="16" t="n"/>
      <c r="BJ19" s="16" t="n"/>
      <c r="BK19" s="16" t="n"/>
      <c r="BL19" s="16" t="n"/>
      <c r="BM19" s="16" t="n"/>
      <c r="BN19" s="16" t="n"/>
      <c r="BO19" s="16" t="n"/>
      <c r="BP19" s="16" t="n"/>
      <c r="BQ19" s="16" t="n"/>
      <c r="BR19" s="16" t="n"/>
      <c r="BS19" s="16" t="n"/>
      <c r="BT19" s="16" t="n"/>
      <c r="BU19" s="16" t="n"/>
      <c r="BV19" s="16" t="n"/>
      <c r="BW19" s="16" t="n"/>
      <c r="BX19" s="16" t="n"/>
      <c r="BY19" s="16" t="n"/>
      <c r="BZ19" s="16" t="n"/>
      <c r="CA19" s="16" t="n"/>
      <c r="CB19" s="16" t="n"/>
      <c r="CC19" s="16" t="n"/>
      <c r="CD19" s="16" t="n"/>
      <c r="CE19" s="16" t="n"/>
      <c r="CF19" s="16" t="n"/>
      <c r="CG19" s="16" t="n"/>
      <c r="CH19" s="16" t="n"/>
      <c r="CI19" s="16" t="n"/>
      <c r="CJ19" s="16" t="n"/>
      <c r="CK19" s="16" t="n"/>
      <c r="CL19" s="16" t="n"/>
      <c r="CM19" s="16" t="n"/>
      <c r="CN19" s="16" t="n"/>
      <c r="CO19" s="16" t="n"/>
      <c r="CP19" s="16" t="n"/>
      <c r="CQ19" s="16" t="n"/>
      <c r="CR19" s="16" t="n"/>
      <c r="CS19" s="16" t="n"/>
      <c r="CT19" s="16" t="n"/>
      <c r="CU19" s="16" t="n"/>
      <c r="CV19" s="16" t="n"/>
      <c r="CW19" s="16" t="n"/>
    </row>
    <row r="20" ht="12.75" customFormat="1" customHeight="1" s="315">
      <c r="A20" s="128" t="inlineStr">
        <is>
          <t>North Vista Medical Group - Client ID H3399</t>
        </is>
      </c>
      <c r="B20" s="390" t="n"/>
      <c r="C20" s="78" t="n"/>
      <c r="D20" s="111" t="n"/>
      <c r="E20" s="391" t="n"/>
      <c r="F20" s="391" t="n"/>
      <c r="G20" s="391" t="n"/>
      <c r="H20" s="455" t="n"/>
      <c r="I20" s="455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  <c r="AG20" s="111" t="n"/>
      <c r="AH20" s="111" t="n"/>
      <c r="AI20" s="111" t="n"/>
      <c r="AJ20" s="111" t="n"/>
      <c r="AK20" s="111" t="n"/>
      <c r="AL20" s="111" t="n"/>
      <c r="AM20" s="111" t="n"/>
      <c r="AN20" s="111" t="n"/>
      <c r="AO20" s="111" t="n"/>
      <c r="AP20" s="111" t="n"/>
      <c r="AQ20" s="111" t="n"/>
      <c r="AR20" s="111" t="n"/>
      <c r="AS20" s="111" t="n"/>
      <c r="AT20" s="111" t="n"/>
      <c r="AU20" s="111" t="n"/>
      <c r="AV20" s="111" t="n"/>
      <c r="AW20" s="111" t="n"/>
      <c r="AX20" s="111" t="n"/>
      <c r="AY20" s="111" t="n"/>
      <c r="AZ20" s="111" t="n"/>
      <c r="BA20" s="111" t="n"/>
      <c r="BB20" s="111" t="n"/>
      <c r="BC20" s="111" t="n"/>
      <c r="BD20" s="111" t="n"/>
      <c r="BE20" s="111" t="n"/>
      <c r="BF20" s="111" t="n"/>
      <c r="BG20" s="111" t="n"/>
      <c r="BH20" s="111" t="n"/>
      <c r="BI20" s="111" t="n"/>
      <c r="BJ20" s="111" t="n"/>
      <c r="BK20" s="111" t="n"/>
      <c r="BL20" s="111" t="n"/>
      <c r="BM20" s="111" t="n"/>
      <c r="BN20" s="111" t="n"/>
      <c r="BO20" s="111" t="n"/>
      <c r="BP20" s="111" t="n"/>
      <c r="BQ20" s="111" t="n"/>
      <c r="BR20" s="111" t="n"/>
      <c r="BS20" s="111" t="n"/>
      <c r="BT20" s="111" t="n"/>
      <c r="BU20" s="111" t="n"/>
      <c r="BV20" s="111" t="n"/>
      <c r="BW20" s="111" t="n"/>
      <c r="BX20" s="111" t="n"/>
      <c r="BY20" s="111" t="n"/>
      <c r="BZ20" s="111" t="n"/>
      <c r="CA20" s="111" t="n"/>
      <c r="CB20" s="111" t="n"/>
      <c r="CC20" s="111" t="n"/>
      <c r="CD20" s="111" t="n"/>
      <c r="CE20" s="111" t="n"/>
      <c r="CF20" s="111" t="n"/>
      <c r="CG20" s="111" t="n"/>
      <c r="CH20" s="111" t="n"/>
      <c r="CI20" s="111" t="n"/>
      <c r="CJ20" s="111" t="n"/>
      <c r="CK20" s="111" t="n"/>
      <c r="CL20" s="111" t="n"/>
      <c r="CM20" s="111" t="n"/>
      <c r="CN20" s="111" t="n"/>
      <c r="CO20" s="111" t="n"/>
      <c r="CP20" s="111" t="n"/>
      <c r="CQ20" s="111" t="n"/>
      <c r="CR20" s="111" t="n"/>
      <c r="CS20" s="111" t="n"/>
      <c r="CT20" s="111" t="n"/>
      <c r="CU20" s="111" t="n"/>
      <c r="CV20" s="111" t="n"/>
      <c r="CW20" s="111" t="n"/>
    </row>
    <row r="21" ht="12.75" customFormat="1" customHeight="1" s="315">
      <c r="A21" s="64" t="inlineStr">
        <is>
          <t>PRIME EPO PLAN (Self-Insured)</t>
        </is>
      </c>
      <c r="B21" s="394">
        <f>B3</f>
        <v/>
      </c>
      <c r="C21" s="246" t="inlineStr">
        <is>
          <t>EE</t>
        </is>
      </c>
      <c r="D21" s="94" t="n">
        <v>0</v>
      </c>
      <c r="E21" s="395">
        <f>E3</f>
        <v/>
      </c>
      <c r="F21" s="395">
        <f>F3</f>
        <v/>
      </c>
      <c r="G21" s="395">
        <f>G3</f>
        <v/>
      </c>
      <c r="H21" s="397">
        <f>+"Total:"&amp;TEXT(E21/I21-1,"0.00%")&amp;"/ EE:"&amp;TEXT(G21/J21-1,"0.00%")</f>
        <v/>
      </c>
      <c r="I21" s="397">
        <f>+'[2]North Vista'!E21</f>
        <v/>
      </c>
      <c r="J21" s="397">
        <f>+'[2]North Vista'!G21</f>
        <v/>
      </c>
      <c r="K21" s="94" t="n">
        <v>0</v>
      </c>
      <c r="L21" s="94" t="n">
        <v>0</v>
      </c>
      <c r="M21" s="94" t="n">
        <v>0</v>
      </c>
      <c r="N21" s="94" t="n">
        <v>0</v>
      </c>
      <c r="O21" s="94" t="n">
        <v>0</v>
      </c>
      <c r="P21" s="94" t="n">
        <v>0</v>
      </c>
      <c r="Q21" s="94" t="n">
        <v>0</v>
      </c>
      <c r="R21" s="94" t="n">
        <v>0</v>
      </c>
      <c r="S21" s="94" t="n">
        <v>0</v>
      </c>
      <c r="T21" s="94" t="n">
        <v>0</v>
      </c>
      <c r="U21" s="94" t="n">
        <v>0</v>
      </c>
      <c r="V21" s="94" t="n">
        <v>0</v>
      </c>
      <c r="W21" s="94" t="n">
        <v>0</v>
      </c>
      <c r="X21" s="94" t="n">
        <v>0</v>
      </c>
      <c r="Y21" s="94" t="n">
        <v>0</v>
      </c>
      <c r="Z21" s="94" t="n">
        <v>0</v>
      </c>
      <c r="AA21" s="94" t="n">
        <v>0</v>
      </c>
      <c r="AB21" s="94" t="n">
        <v>0</v>
      </c>
      <c r="AC21" s="94" t="n">
        <v>0</v>
      </c>
      <c r="AD21" s="94" t="n">
        <v>0</v>
      </c>
      <c r="AE21" s="94" t="n">
        <v>0</v>
      </c>
      <c r="AF21" s="94" t="n">
        <v>0</v>
      </c>
      <c r="AG21" s="94" t="n">
        <v>0</v>
      </c>
      <c r="AH21" s="94" t="n">
        <v>0</v>
      </c>
      <c r="AI21" s="94" t="n">
        <v>0</v>
      </c>
      <c r="AJ21" s="94" t="n">
        <v>0</v>
      </c>
      <c r="AK21" s="94" t="n">
        <v>0</v>
      </c>
      <c r="AL21" s="94" t="n">
        <v>0</v>
      </c>
      <c r="AM21" s="94" t="n">
        <v>0</v>
      </c>
      <c r="AN21" s="94" t="n">
        <v>0</v>
      </c>
      <c r="AO21" s="94" t="n">
        <v>0</v>
      </c>
      <c r="AP21" s="94" t="n">
        <v>0</v>
      </c>
      <c r="AQ21" s="94" t="n">
        <v>0</v>
      </c>
      <c r="AR21" s="94" t="n">
        <v>0</v>
      </c>
      <c r="AS21" s="94" t="n">
        <v>1</v>
      </c>
      <c r="AT21" s="94" t="n">
        <v>1</v>
      </c>
      <c r="AU21" s="94" t="n">
        <v>1</v>
      </c>
      <c r="AV21" s="94" t="n">
        <v>1</v>
      </c>
      <c r="AW21" s="94" t="n">
        <v>1</v>
      </c>
      <c r="AX21" s="94" t="n">
        <v>1</v>
      </c>
      <c r="AY21" s="94" t="n">
        <v>1</v>
      </c>
      <c r="AZ21" s="94" t="n">
        <v>1</v>
      </c>
      <c r="BA21" s="94" t="n">
        <v>1</v>
      </c>
      <c r="BB21" s="94" t="n">
        <v>1</v>
      </c>
      <c r="BC21" s="94" t="n">
        <v>1</v>
      </c>
      <c r="BD21" s="94" t="n">
        <v>1</v>
      </c>
      <c r="BE21" s="94" t="n">
        <v>1</v>
      </c>
      <c r="BF21" s="94" t="n">
        <v>1</v>
      </c>
      <c r="BG21" s="94" t="n">
        <v>1</v>
      </c>
      <c r="BH21" s="94" t="n">
        <v>1</v>
      </c>
      <c r="BI21" s="94" t="n">
        <v>0</v>
      </c>
      <c r="BJ21" s="94" t="n">
        <v>0</v>
      </c>
      <c r="BK21" s="94" t="n">
        <v>0</v>
      </c>
      <c r="BL21" s="94" t="n">
        <v>0</v>
      </c>
      <c r="BM21" s="94" t="n">
        <v>0</v>
      </c>
      <c r="BN21" s="94" t="n">
        <v>0</v>
      </c>
      <c r="BO21" s="94" t="n">
        <v>0</v>
      </c>
      <c r="BP21" s="94" t="n">
        <v>0</v>
      </c>
      <c r="BQ21" s="94" t="n">
        <v>0</v>
      </c>
      <c r="BR21" s="94" t="n">
        <v>0</v>
      </c>
      <c r="BS21" s="94" t="n">
        <v>0</v>
      </c>
      <c r="BT21" s="94" t="n">
        <v>0</v>
      </c>
      <c r="BU21" s="94" t="n">
        <v>0</v>
      </c>
      <c r="BV21" s="94" t="n">
        <v>0</v>
      </c>
      <c r="BW21" s="94" t="n">
        <v>0</v>
      </c>
      <c r="BX21" s="94" t="n">
        <v>0</v>
      </c>
      <c r="BY21" s="94" t="n">
        <v>0</v>
      </c>
      <c r="BZ21" s="94" t="n">
        <v>0</v>
      </c>
      <c r="CA21" s="94" t="n">
        <v>0</v>
      </c>
      <c r="CB21" s="94" t="n">
        <v>0</v>
      </c>
      <c r="CC21" s="94" t="n">
        <v>0</v>
      </c>
      <c r="CD21" s="94" t="n">
        <v>0</v>
      </c>
      <c r="CE21" s="94" t="n">
        <v>0</v>
      </c>
      <c r="CF21" s="94" t="n">
        <v>0</v>
      </c>
      <c r="CG21" s="94" t="n">
        <v>0</v>
      </c>
      <c r="CH21" s="94" t="n">
        <v>0</v>
      </c>
      <c r="CI21" s="94" t="n">
        <v>0</v>
      </c>
      <c r="CJ21" s="94" t="n">
        <v>0</v>
      </c>
      <c r="CK21" s="94" t="n">
        <v>0</v>
      </c>
      <c r="CL21" s="94" t="n">
        <v>0</v>
      </c>
      <c r="CM21" s="94" t="n">
        <v>0</v>
      </c>
      <c r="CN21" s="94" t="n">
        <v>0</v>
      </c>
      <c r="CO21" s="94" t="n">
        <v>0</v>
      </c>
      <c r="CP21" s="94" t="n">
        <v>0</v>
      </c>
      <c r="CQ21" s="94" t="n">
        <v>0</v>
      </c>
      <c r="CR21" s="94" t="n">
        <v>0</v>
      </c>
      <c r="CS21" s="94" t="n">
        <v>0</v>
      </c>
      <c r="CT21" s="94" t="n">
        <v>0</v>
      </c>
      <c r="CU21" s="94" t="n">
        <v>0</v>
      </c>
      <c r="CV21" s="94" t="n">
        <v>0</v>
      </c>
      <c r="CW21" s="94" t="n">
        <v>0</v>
      </c>
    </row>
    <row r="22" ht="12.75" customFormat="1" customHeight="1" s="315">
      <c r="A22" s="22" t="n"/>
      <c r="B22" s="398" t="n"/>
      <c r="C22" s="246" t="inlineStr">
        <is>
          <t>EE &amp; Spouse</t>
        </is>
      </c>
      <c r="D22" s="94" t="n">
        <v>0</v>
      </c>
      <c r="E22" s="395">
        <f>E4</f>
        <v/>
      </c>
      <c r="F22" s="395">
        <f>F4</f>
        <v/>
      </c>
      <c r="G22" s="395">
        <f>G4</f>
        <v/>
      </c>
      <c r="H22" s="397">
        <f>+"Total:"&amp;TEXT(E22/I22-1,"0.00%")&amp;"/ EE:"&amp;TEXT(G22/J22-1,"0.00%")</f>
        <v/>
      </c>
      <c r="I22" s="397">
        <f>+'[2]North Vista'!E22</f>
        <v/>
      </c>
      <c r="J22" s="397">
        <f>+'[2]North Vista'!G22</f>
        <v/>
      </c>
      <c r="K22" s="94" t="n">
        <v>0</v>
      </c>
      <c r="L22" s="94" t="n">
        <v>0</v>
      </c>
      <c r="M22" s="94" t="n">
        <v>0</v>
      </c>
      <c r="N22" s="94" t="n">
        <v>0</v>
      </c>
      <c r="O22" s="94" t="n">
        <v>0</v>
      </c>
      <c r="P22" s="94" t="n">
        <v>0</v>
      </c>
      <c r="Q22" s="94" t="n">
        <v>0</v>
      </c>
      <c r="R22" s="94" t="n">
        <v>0</v>
      </c>
      <c r="S22" s="94" t="n">
        <v>0</v>
      </c>
      <c r="T22" s="94" t="n">
        <v>0</v>
      </c>
      <c r="U22" s="94" t="n">
        <v>0</v>
      </c>
      <c r="V22" s="94" t="n">
        <v>0</v>
      </c>
      <c r="W22" s="94" t="n">
        <v>0</v>
      </c>
      <c r="X22" s="94" t="n">
        <v>0</v>
      </c>
      <c r="Y22" s="94" t="n">
        <v>0</v>
      </c>
      <c r="Z22" s="94" t="n">
        <v>0</v>
      </c>
      <c r="AA22" s="94" t="n">
        <v>0</v>
      </c>
      <c r="AB22" s="94" t="n">
        <v>0</v>
      </c>
      <c r="AC22" s="94" t="n">
        <v>0</v>
      </c>
      <c r="AD22" s="94" t="n">
        <v>0</v>
      </c>
      <c r="AE22" s="94" t="n">
        <v>0</v>
      </c>
      <c r="AF22" s="94" t="n">
        <v>0</v>
      </c>
      <c r="AG22" s="94" t="n">
        <v>0</v>
      </c>
      <c r="AH22" s="94" t="n">
        <v>0</v>
      </c>
      <c r="AI22" s="94" t="n">
        <v>0</v>
      </c>
      <c r="AJ22" s="94" t="n">
        <v>0</v>
      </c>
      <c r="AK22" s="94" t="n">
        <v>0</v>
      </c>
      <c r="AL22" s="94" t="n">
        <v>0</v>
      </c>
      <c r="AM22" s="94" t="n">
        <v>0</v>
      </c>
      <c r="AN22" s="94" t="n">
        <v>0</v>
      </c>
      <c r="AO22" s="94" t="n">
        <v>0</v>
      </c>
      <c r="AP22" s="94" t="n">
        <v>0</v>
      </c>
      <c r="AQ22" s="94" t="n">
        <v>0</v>
      </c>
      <c r="AR22" s="94" t="n">
        <v>0</v>
      </c>
      <c r="AS22" s="94" t="n">
        <v>0</v>
      </c>
      <c r="AT22" s="94" t="n">
        <v>0</v>
      </c>
      <c r="AU22" s="94" t="n">
        <v>0</v>
      </c>
      <c r="AV22" s="94" t="n">
        <v>0</v>
      </c>
      <c r="AW22" s="94" t="n">
        <v>0</v>
      </c>
      <c r="AX22" s="94" t="n">
        <v>0</v>
      </c>
      <c r="AY22" s="94" t="n">
        <v>0</v>
      </c>
      <c r="AZ22" s="94" t="n">
        <v>0</v>
      </c>
      <c r="BA22" s="94" t="n">
        <v>0</v>
      </c>
      <c r="BB22" s="94" t="n">
        <v>0</v>
      </c>
      <c r="BC22" s="94" t="n">
        <v>0</v>
      </c>
      <c r="BD22" s="94" t="n">
        <v>0</v>
      </c>
      <c r="BE22" s="94" t="n">
        <v>0</v>
      </c>
      <c r="BF22" s="94" t="n">
        <v>0</v>
      </c>
      <c r="BG22" s="94" t="n">
        <v>0</v>
      </c>
      <c r="BH22" s="94" t="n">
        <v>0</v>
      </c>
      <c r="BI22" s="94" t="n">
        <v>0</v>
      </c>
      <c r="BJ22" s="94" t="n">
        <v>0</v>
      </c>
      <c r="BK22" s="94" t="n">
        <v>0</v>
      </c>
      <c r="BL22" s="94" t="n">
        <v>0</v>
      </c>
      <c r="BM22" s="94" t="n">
        <v>0</v>
      </c>
      <c r="BN22" s="94" t="n">
        <v>0</v>
      </c>
      <c r="BO22" s="94" t="n">
        <v>0</v>
      </c>
      <c r="BP22" s="94" t="n">
        <v>0</v>
      </c>
      <c r="BQ22" s="94" t="n">
        <v>0</v>
      </c>
      <c r="BR22" s="94" t="n">
        <v>0</v>
      </c>
      <c r="BS22" s="94" t="n">
        <v>0</v>
      </c>
      <c r="BT22" s="94" t="n">
        <v>0</v>
      </c>
      <c r="BU22" s="94" t="n">
        <v>0</v>
      </c>
      <c r="BV22" s="94" t="n">
        <v>0</v>
      </c>
      <c r="BW22" s="94" t="n">
        <v>0</v>
      </c>
      <c r="BX22" s="94" t="n">
        <v>0</v>
      </c>
      <c r="BY22" s="94" t="n">
        <v>0</v>
      </c>
      <c r="BZ22" s="94" t="n">
        <v>0</v>
      </c>
      <c r="CA22" s="94" t="n">
        <v>0</v>
      </c>
      <c r="CB22" s="94" t="n">
        <v>0</v>
      </c>
      <c r="CC22" s="94" t="n">
        <v>0</v>
      </c>
      <c r="CD22" s="94" t="n">
        <v>0</v>
      </c>
      <c r="CE22" s="94" t="n">
        <v>0</v>
      </c>
      <c r="CF22" s="94" t="n">
        <v>0</v>
      </c>
      <c r="CG22" s="94" t="n">
        <v>0</v>
      </c>
      <c r="CH22" s="94" t="n">
        <v>0</v>
      </c>
      <c r="CI22" s="94" t="n">
        <v>0</v>
      </c>
      <c r="CJ22" s="94" t="n">
        <v>0</v>
      </c>
      <c r="CK22" s="94" t="n">
        <v>0</v>
      </c>
      <c r="CL22" s="94" t="n">
        <v>0</v>
      </c>
      <c r="CM22" s="94" t="n">
        <v>0</v>
      </c>
      <c r="CN22" s="94" t="n">
        <v>0</v>
      </c>
      <c r="CO22" s="94" t="n">
        <v>0</v>
      </c>
      <c r="CP22" s="94" t="n">
        <v>0</v>
      </c>
      <c r="CQ22" s="94" t="n">
        <v>0</v>
      </c>
      <c r="CR22" s="94" t="n">
        <v>0</v>
      </c>
      <c r="CS22" s="94" t="n">
        <v>0</v>
      </c>
      <c r="CT22" s="94" t="n">
        <v>0</v>
      </c>
      <c r="CU22" s="94" t="n">
        <v>0</v>
      </c>
      <c r="CV22" s="94" t="n">
        <v>0</v>
      </c>
      <c r="CW22" s="94" t="n">
        <v>0</v>
      </c>
    </row>
    <row r="23" ht="12.75" customFormat="1" customHeight="1" s="315">
      <c r="A23" s="22" t="n"/>
      <c r="B23" s="398" t="n"/>
      <c r="C23" s="246" t="inlineStr">
        <is>
          <t>EE &amp; Child</t>
        </is>
      </c>
      <c r="D23" s="94" t="n">
        <v>0</v>
      </c>
      <c r="E23" s="395">
        <f>E5</f>
        <v/>
      </c>
      <c r="F23" s="395">
        <f>F5</f>
        <v/>
      </c>
      <c r="G23" s="395">
        <f>G5</f>
        <v/>
      </c>
      <c r="H23" s="397">
        <f>+"Total:"&amp;TEXT(E23/I23-1,"0.00%")&amp;"/ EE:"&amp;TEXT(G23/J23-1,"0.00%")</f>
        <v/>
      </c>
      <c r="I23" s="397">
        <f>+'[2]North Vista'!E23</f>
        <v/>
      </c>
      <c r="J23" s="397">
        <f>+'[2]North Vista'!G23</f>
        <v/>
      </c>
      <c r="K23" s="94" t="n">
        <v>0</v>
      </c>
      <c r="L23" s="94" t="n">
        <v>0</v>
      </c>
      <c r="M23" s="94" t="n">
        <v>0</v>
      </c>
      <c r="N23" s="94" t="n">
        <v>0</v>
      </c>
      <c r="O23" s="94" t="n">
        <v>0</v>
      </c>
      <c r="P23" s="94" t="n">
        <v>0</v>
      </c>
      <c r="Q23" s="94" t="n">
        <v>0</v>
      </c>
      <c r="R23" s="94" t="n">
        <v>0</v>
      </c>
      <c r="S23" s="94" t="n">
        <v>0</v>
      </c>
      <c r="T23" s="94" t="n">
        <v>0</v>
      </c>
      <c r="U23" s="94" t="n">
        <v>0</v>
      </c>
      <c r="V23" s="94" t="n">
        <v>0</v>
      </c>
      <c r="W23" s="94" t="n">
        <v>0</v>
      </c>
      <c r="X23" s="94" t="n">
        <v>0</v>
      </c>
      <c r="Y23" s="94" t="n">
        <v>0</v>
      </c>
      <c r="Z23" s="94" t="n">
        <v>0</v>
      </c>
      <c r="AA23" s="94" t="n">
        <v>0</v>
      </c>
      <c r="AB23" s="94" t="n">
        <v>0</v>
      </c>
      <c r="AC23" s="94" t="n">
        <v>0</v>
      </c>
      <c r="AD23" s="94" t="n">
        <v>0</v>
      </c>
      <c r="AE23" s="94" t="n">
        <v>0</v>
      </c>
      <c r="AF23" s="94" t="n">
        <v>0</v>
      </c>
      <c r="AG23" s="94" t="n">
        <v>0</v>
      </c>
      <c r="AH23" s="94" t="n">
        <v>0</v>
      </c>
      <c r="AI23" s="94" t="n">
        <v>0</v>
      </c>
      <c r="AJ23" s="94" t="n">
        <v>0</v>
      </c>
      <c r="AK23" s="94" t="n">
        <v>0</v>
      </c>
      <c r="AL23" s="94" t="n">
        <v>0</v>
      </c>
      <c r="AM23" s="94" t="n">
        <v>0</v>
      </c>
      <c r="AN23" s="94" t="n">
        <v>0</v>
      </c>
      <c r="AO23" s="94" t="n">
        <v>0</v>
      </c>
      <c r="AP23" s="94" t="n">
        <v>0</v>
      </c>
      <c r="AQ23" s="94" t="n">
        <v>0</v>
      </c>
      <c r="AR23" s="94" t="n">
        <v>0</v>
      </c>
      <c r="AS23" s="94" t="n">
        <v>0</v>
      </c>
      <c r="AT23" s="94" t="n">
        <v>0</v>
      </c>
      <c r="AU23" s="94" t="n">
        <v>0</v>
      </c>
      <c r="AV23" s="94" t="n">
        <v>0</v>
      </c>
      <c r="AW23" s="94" t="n">
        <v>0</v>
      </c>
      <c r="AX23" s="94" t="n">
        <v>0</v>
      </c>
      <c r="AY23" s="94" t="n">
        <v>0</v>
      </c>
      <c r="AZ23" s="94" t="n">
        <v>0</v>
      </c>
      <c r="BA23" s="94" t="n">
        <v>0</v>
      </c>
      <c r="BB23" s="94" t="n">
        <v>0</v>
      </c>
      <c r="BC23" s="94" t="n">
        <v>0</v>
      </c>
      <c r="BD23" s="94" t="n">
        <v>0</v>
      </c>
      <c r="BE23" s="94" t="n">
        <v>0</v>
      </c>
      <c r="BF23" s="94" t="n">
        <v>0</v>
      </c>
      <c r="BG23" s="94" t="n">
        <v>0</v>
      </c>
      <c r="BH23" s="94" t="n">
        <v>0</v>
      </c>
      <c r="BI23" s="94" t="n">
        <v>0</v>
      </c>
      <c r="BJ23" s="94" t="n">
        <v>0</v>
      </c>
      <c r="BK23" s="94" t="n">
        <v>0</v>
      </c>
      <c r="BL23" s="94" t="n">
        <v>0</v>
      </c>
      <c r="BM23" s="94" t="n">
        <v>0</v>
      </c>
      <c r="BN23" s="94" t="n">
        <v>0</v>
      </c>
      <c r="BO23" s="94" t="n">
        <v>0</v>
      </c>
      <c r="BP23" s="94" t="n">
        <v>0</v>
      </c>
      <c r="BQ23" s="94" t="n">
        <v>0</v>
      </c>
      <c r="BR23" s="94" t="n">
        <v>0</v>
      </c>
      <c r="BS23" s="94" t="n">
        <v>0</v>
      </c>
      <c r="BT23" s="94" t="n">
        <v>0</v>
      </c>
      <c r="BU23" s="94" t="n">
        <v>0</v>
      </c>
      <c r="BV23" s="94" t="n">
        <v>0</v>
      </c>
      <c r="BW23" s="94" t="n">
        <v>0</v>
      </c>
      <c r="BX23" s="94" t="n">
        <v>0</v>
      </c>
      <c r="BY23" s="94" t="n">
        <v>0</v>
      </c>
      <c r="BZ23" s="94" t="n">
        <v>0</v>
      </c>
      <c r="CA23" s="94" t="n">
        <v>0</v>
      </c>
      <c r="CB23" s="94" t="n">
        <v>0</v>
      </c>
      <c r="CC23" s="94" t="n">
        <v>0</v>
      </c>
      <c r="CD23" s="94" t="n">
        <v>0</v>
      </c>
      <c r="CE23" s="94" t="n">
        <v>0</v>
      </c>
      <c r="CF23" s="94" t="n">
        <v>0</v>
      </c>
      <c r="CG23" s="94" t="n">
        <v>0</v>
      </c>
      <c r="CH23" s="94" t="n">
        <v>0</v>
      </c>
      <c r="CI23" s="94" t="n">
        <v>0</v>
      </c>
      <c r="CJ23" s="94" t="n">
        <v>0</v>
      </c>
      <c r="CK23" s="94" t="n">
        <v>0</v>
      </c>
      <c r="CL23" s="94" t="n">
        <v>0</v>
      </c>
      <c r="CM23" s="94" t="n">
        <v>0</v>
      </c>
      <c r="CN23" s="94" t="n">
        <v>0</v>
      </c>
      <c r="CO23" s="94" t="n">
        <v>0</v>
      </c>
      <c r="CP23" s="94" t="n">
        <v>0</v>
      </c>
      <c r="CQ23" s="94" t="n">
        <v>0</v>
      </c>
      <c r="CR23" s="94" t="n">
        <v>0</v>
      </c>
      <c r="CS23" s="94" t="n">
        <v>0</v>
      </c>
      <c r="CT23" s="94" t="n">
        <v>0</v>
      </c>
      <c r="CU23" s="94" t="n">
        <v>0</v>
      </c>
      <c r="CV23" s="94" t="n">
        <v>0</v>
      </c>
      <c r="CW23" s="94" t="n">
        <v>0</v>
      </c>
    </row>
    <row r="24" ht="12.75" customFormat="1" customHeight="1" s="315">
      <c r="A24" s="22" t="n"/>
      <c r="B24" s="398" t="n"/>
      <c r="C24" s="246" t="inlineStr">
        <is>
          <t>EE &amp; Children</t>
        </is>
      </c>
      <c r="D24" s="94" t="n">
        <v>0</v>
      </c>
      <c r="E24" s="395">
        <f>E6</f>
        <v/>
      </c>
      <c r="F24" s="395">
        <f>F6</f>
        <v/>
      </c>
      <c r="G24" s="395">
        <f>G6</f>
        <v/>
      </c>
      <c r="H24" s="397">
        <f>+"Total:"&amp;TEXT(E24/I24-1,"0.00%")&amp;"/ EE:"&amp;TEXT(G24/J24-1,"0.00%")</f>
        <v/>
      </c>
      <c r="I24" s="397">
        <f>+'[2]North Vista'!E24</f>
        <v/>
      </c>
      <c r="J24" s="397">
        <f>+'[2]North Vista'!G24</f>
        <v/>
      </c>
      <c r="K24" s="94" t="n">
        <v>1</v>
      </c>
      <c r="L24" s="94" t="n">
        <v>1</v>
      </c>
      <c r="M24" s="94" t="n">
        <v>1</v>
      </c>
      <c r="N24" s="94" t="n">
        <v>1</v>
      </c>
      <c r="O24" s="94" t="n">
        <v>1</v>
      </c>
      <c r="P24" s="94" t="n">
        <v>1</v>
      </c>
      <c r="Q24" s="94" t="n">
        <v>1</v>
      </c>
      <c r="R24" s="94" t="n">
        <v>1</v>
      </c>
      <c r="S24" s="94" t="n">
        <v>1</v>
      </c>
      <c r="T24" s="94" t="n">
        <v>1</v>
      </c>
      <c r="U24" s="94" t="n">
        <v>1</v>
      </c>
      <c r="V24" s="94" t="n">
        <v>1</v>
      </c>
      <c r="W24" s="94" t="n">
        <v>1</v>
      </c>
      <c r="X24" s="94" t="n">
        <v>1</v>
      </c>
      <c r="Y24" s="94" t="n">
        <v>1</v>
      </c>
      <c r="Z24" s="94" t="n">
        <v>1</v>
      </c>
      <c r="AA24" s="94" t="n">
        <v>1</v>
      </c>
      <c r="AB24" s="94" t="n">
        <v>1</v>
      </c>
      <c r="AC24" s="94" t="n">
        <v>1</v>
      </c>
      <c r="AD24" s="94" t="n">
        <v>1</v>
      </c>
      <c r="AE24" s="94" t="n">
        <v>1</v>
      </c>
      <c r="AF24" s="94" t="n">
        <v>1</v>
      </c>
      <c r="AG24" s="94" t="n">
        <v>1</v>
      </c>
      <c r="AH24" s="94" t="n">
        <v>1</v>
      </c>
      <c r="AI24" s="94" t="n">
        <v>1</v>
      </c>
      <c r="AJ24" s="94" t="n">
        <v>1</v>
      </c>
      <c r="AK24" s="94" t="n">
        <v>1</v>
      </c>
      <c r="AL24" s="94" t="n">
        <v>1</v>
      </c>
      <c r="AM24" s="94" t="n">
        <v>1</v>
      </c>
      <c r="AN24" s="94" t="n">
        <v>1</v>
      </c>
      <c r="AO24" s="94" t="n">
        <v>1</v>
      </c>
      <c r="AP24" s="94" t="n">
        <v>1</v>
      </c>
      <c r="AQ24" s="94" t="n">
        <v>1</v>
      </c>
      <c r="AR24" s="94" t="n">
        <v>1</v>
      </c>
      <c r="AS24" s="94" t="n">
        <v>1</v>
      </c>
      <c r="AT24" s="94" t="n">
        <v>1</v>
      </c>
      <c r="AU24" s="94" t="n">
        <v>1</v>
      </c>
      <c r="AV24" s="94" t="n">
        <v>1</v>
      </c>
      <c r="AW24" s="94" t="n">
        <v>1</v>
      </c>
      <c r="AX24" s="94" t="n">
        <v>1</v>
      </c>
      <c r="AY24" s="94" t="n">
        <v>1</v>
      </c>
      <c r="AZ24" s="94" t="n">
        <v>1</v>
      </c>
      <c r="BA24" s="94" t="n">
        <v>1</v>
      </c>
      <c r="BB24" s="94" t="n">
        <v>1</v>
      </c>
      <c r="BC24" s="94" t="n">
        <v>1</v>
      </c>
      <c r="BD24" s="94" t="n">
        <v>1</v>
      </c>
      <c r="BE24" s="94" t="n">
        <v>1</v>
      </c>
      <c r="BF24" s="94" t="n">
        <v>1</v>
      </c>
      <c r="BG24" s="94" t="n">
        <v>1</v>
      </c>
      <c r="BH24" s="94" t="n">
        <v>1</v>
      </c>
      <c r="BI24" s="94" t="n">
        <v>1</v>
      </c>
      <c r="BJ24" s="94" t="n">
        <v>1</v>
      </c>
      <c r="BK24" s="94" t="n">
        <v>1</v>
      </c>
      <c r="BL24" s="94" t="n">
        <v>1</v>
      </c>
      <c r="BM24" s="94" t="n">
        <v>1</v>
      </c>
      <c r="BN24" s="94" t="n">
        <v>1</v>
      </c>
      <c r="BO24" s="94" t="n">
        <v>1</v>
      </c>
      <c r="BP24" s="94" t="n">
        <v>1</v>
      </c>
      <c r="BQ24" s="94" t="n">
        <v>1</v>
      </c>
      <c r="BR24" s="94" t="n">
        <v>1</v>
      </c>
      <c r="BS24" s="94" t="n">
        <v>1</v>
      </c>
      <c r="BT24" s="94" t="n">
        <v>1</v>
      </c>
      <c r="BU24" s="94" t="n">
        <v>1</v>
      </c>
      <c r="BV24" s="94" t="n">
        <v>1</v>
      </c>
      <c r="BW24" s="94" t="n">
        <v>1</v>
      </c>
      <c r="BX24" s="94" t="n">
        <v>1</v>
      </c>
      <c r="BY24" s="94" t="n">
        <v>1</v>
      </c>
      <c r="BZ24" s="94" t="n">
        <v>1</v>
      </c>
      <c r="CA24" s="94" t="n">
        <v>1</v>
      </c>
      <c r="CB24" s="94" t="n">
        <v>0</v>
      </c>
      <c r="CC24" s="94" t="n">
        <v>0</v>
      </c>
      <c r="CD24" s="94" t="n">
        <v>0</v>
      </c>
      <c r="CE24" s="94" t="n">
        <v>0</v>
      </c>
      <c r="CF24" s="94" t="n">
        <v>0</v>
      </c>
      <c r="CG24" s="94" t="n">
        <v>0</v>
      </c>
      <c r="CH24" s="94" t="n">
        <v>0</v>
      </c>
      <c r="CI24" s="94" t="n">
        <v>0</v>
      </c>
      <c r="CJ24" s="94" t="n">
        <v>0</v>
      </c>
      <c r="CK24" s="94" t="n">
        <v>0</v>
      </c>
      <c r="CL24" s="94" t="n">
        <v>0</v>
      </c>
      <c r="CM24" s="94" t="n">
        <v>0</v>
      </c>
      <c r="CN24" s="94" t="n">
        <v>0</v>
      </c>
      <c r="CO24" s="94" t="n">
        <v>0</v>
      </c>
      <c r="CP24" s="94" t="n">
        <v>0</v>
      </c>
      <c r="CQ24" s="94" t="n">
        <v>0</v>
      </c>
      <c r="CR24" s="94" t="n">
        <v>0</v>
      </c>
      <c r="CS24" s="94" t="n">
        <v>0</v>
      </c>
      <c r="CT24" s="94" t="n">
        <v>0</v>
      </c>
      <c r="CU24" s="94" t="n">
        <v>0</v>
      </c>
      <c r="CV24" s="94" t="n">
        <v>0</v>
      </c>
      <c r="CW24" s="94" t="n">
        <v>0</v>
      </c>
    </row>
    <row r="25" ht="12.75" customFormat="1" customHeight="1" s="315">
      <c r="A25" s="22" t="n"/>
      <c r="B25" s="398" t="n"/>
      <c r="C25" s="246" t="inlineStr">
        <is>
          <t>EE &amp; Family</t>
        </is>
      </c>
      <c r="D25" s="250" t="n">
        <v>0</v>
      </c>
      <c r="E25" s="399">
        <f>E7</f>
        <v/>
      </c>
      <c r="F25" s="399">
        <f>F7</f>
        <v/>
      </c>
      <c r="G25" s="399">
        <f>G7</f>
        <v/>
      </c>
      <c r="H25" s="397">
        <f>+"Total:"&amp;TEXT(E25/I25-1,"0.00%")&amp;"/ EE:"&amp;TEXT(G25/J25-1,"0.00%")</f>
        <v/>
      </c>
      <c r="I25" s="397">
        <f>+'[2]North Vista'!E25</f>
        <v/>
      </c>
      <c r="J25" s="397">
        <f>+'[2]North Vista'!G25</f>
        <v/>
      </c>
      <c r="K25" s="250" t="n">
        <v>2</v>
      </c>
      <c r="L25" s="250" t="n">
        <v>2</v>
      </c>
      <c r="M25" s="250" t="n">
        <v>2</v>
      </c>
      <c r="N25" s="250" t="n">
        <v>2</v>
      </c>
      <c r="O25" s="250" t="n">
        <v>2</v>
      </c>
      <c r="P25" s="250" t="n">
        <v>2</v>
      </c>
      <c r="Q25" s="250" t="n">
        <v>2</v>
      </c>
      <c r="R25" s="250" t="n">
        <v>2</v>
      </c>
      <c r="S25" s="250" t="n">
        <v>2</v>
      </c>
      <c r="T25" s="250" t="n">
        <v>2</v>
      </c>
      <c r="U25" s="250" t="n">
        <v>2</v>
      </c>
      <c r="V25" s="250" t="n">
        <v>2</v>
      </c>
      <c r="W25" s="250" t="n">
        <v>2</v>
      </c>
      <c r="X25" s="250" t="n">
        <v>2</v>
      </c>
      <c r="Y25" s="250" t="n">
        <v>2</v>
      </c>
      <c r="Z25" s="250" t="n">
        <v>2</v>
      </c>
      <c r="AA25" s="250" t="n">
        <v>2</v>
      </c>
      <c r="AB25" s="250" t="n">
        <v>2</v>
      </c>
      <c r="AC25" s="250" t="n">
        <v>2</v>
      </c>
      <c r="AD25" s="250" t="n">
        <v>2</v>
      </c>
      <c r="AE25" s="250" t="n">
        <v>2</v>
      </c>
      <c r="AF25" s="250" t="n">
        <v>2</v>
      </c>
      <c r="AG25" s="250" t="n">
        <v>2</v>
      </c>
      <c r="AH25" s="250" t="n">
        <v>2</v>
      </c>
      <c r="AI25" s="250" t="n">
        <v>2</v>
      </c>
      <c r="AJ25" s="250" t="n">
        <v>2</v>
      </c>
      <c r="AK25" s="250" t="n">
        <v>2</v>
      </c>
      <c r="AL25" s="250" t="n">
        <v>2</v>
      </c>
      <c r="AM25" s="250" t="n">
        <v>2</v>
      </c>
      <c r="AN25" s="250" t="n">
        <v>2</v>
      </c>
      <c r="AO25" s="250" t="n">
        <v>2</v>
      </c>
      <c r="AP25" s="250" t="n">
        <v>2</v>
      </c>
      <c r="AQ25" s="250" t="n">
        <v>2</v>
      </c>
      <c r="AR25" s="250" t="n">
        <v>2</v>
      </c>
      <c r="AS25" s="250" t="n">
        <v>2</v>
      </c>
      <c r="AT25" s="250" t="n">
        <v>2</v>
      </c>
      <c r="AU25" s="250" t="n">
        <v>2</v>
      </c>
      <c r="AV25" s="250" t="n">
        <v>2</v>
      </c>
      <c r="AW25" s="250" t="n">
        <v>2</v>
      </c>
      <c r="AX25" s="250" t="n">
        <v>2</v>
      </c>
      <c r="AY25" s="250" t="n">
        <v>2</v>
      </c>
      <c r="AZ25" s="250" t="n">
        <v>2</v>
      </c>
      <c r="BA25" s="250" t="n">
        <v>2</v>
      </c>
      <c r="BB25" s="250" t="n">
        <v>2</v>
      </c>
      <c r="BC25" s="250" t="n">
        <v>2</v>
      </c>
      <c r="BD25" s="250" t="n">
        <v>2</v>
      </c>
      <c r="BE25" s="250" t="n">
        <v>2</v>
      </c>
      <c r="BF25" s="250" t="n">
        <v>2</v>
      </c>
      <c r="BG25" s="250" t="n">
        <v>2</v>
      </c>
      <c r="BH25" s="250" t="n">
        <v>2</v>
      </c>
      <c r="BI25" s="250" t="n">
        <v>2</v>
      </c>
      <c r="BJ25" s="250" t="n">
        <v>2</v>
      </c>
      <c r="BK25" s="250" t="n">
        <v>2</v>
      </c>
      <c r="BL25" s="250" t="n">
        <v>2</v>
      </c>
      <c r="BM25" s="250" t="n">
        <v>2</v>
      </c>
      <c r="BN25" s="250" t="n">
        <v>2</v>
      </c>
      <c r="BO25" s="250" t="n">
        <v>2</v>
      </c>
      <c r="BP25" s="250" t="n">
        <v>2</v>
      </c>
      <c r="BQ25" s="250" t="n">
        <v>2</v>
      </c>
      <c r="BR25" s="250" t="n">
        <v>2</v>
      </c>
      <c r="BS25" s="250" t="n">
        <v>2</v>
      </c>
      <c r="BT25" s="250" t="n">
        <v>2</v>
      </c>
      <c r="BU25" s="250" t="n">
        <v>2</v>
      </c>
      <c r="BV25" s="250" t="n">
        <v>2</v>
      </c>
      <c r="BW25" s="250" t="n">
        <v>2</v>
      </c>
      <c r="BX25" s="250" t="n">
        <v>2</v>
      </c>
      <c r="BY25" s="250" t="n">
        <v>2</v>
      </c>
      <c r="BZ25" s="250" t="n">
        <v>2</v>
      </c>
      <c r="CA25" s="250" t="n">
        <v>2</v>
      </c>
      <c r="CB25" s="250" t="n">
        <v>3</v>
      </c>
      <c r="CC25" s="250" t="n">
        <v>1</v>
      </c>
      <c r="CD25" s="250" t="n">
        <v>0</v>
      </c>
      <c r="CE25" s="250" t="n">
        <v>0</v>
      </c>
      <c r="CF25" s="250" t="n">
        <v>0</v>
      </c>
      <c r="CG25" s="250" t="n">
        <v>0</v>
      </c>
      <c r="CH25" s="250" t="n">
        <v>0</v>
      </c>
      <c r="CI25" s="250" t="n">
        <v>0</v>
      </c>
      <c r="CJ25" s="250" t="n">
        <v>0</v>
      </c>
      <c r="CK25" s="250" t="n">
        <v>0</v>
      </c>
      <c r="CL25" s="250" t="n">
        <v>0</v>
      </c>
      <c r="CM25" s="250" t="n">
        <v>0</v>
      </c>
      <c r="CN25" s="250" t="n">
        <v>0</v>
      </c>
      <c r="CO25" s="250" t="n">
        <v>0</v>
      </c>
      <c r="CP25" s="250" t="n">
        <v>0</v>
      </c>
      <c r="CQ25" s="250" t="n">
        <v>0</v>
      </c>
      <c r="CR25" s="250" t="n">
        <v>0</v>
      </c>
      <c r="CS25" s="250" t="n">
        <v>0</v>
      </c>
      <c r="CT25" s="250" t="n">
        <v>0</v>
      </c>
      <c r="CU25" s="250" t="n">
        <v>0</v>
      </c>
      <c r="CV25" s="250" t="n">
        <v>0</v>
      </c>
      <c r="CW25" s="250" t="n">
        <v>0</v>
      </c>
    </row>
    <row r="26" ht="12.75" customFormat="1" customHeight="1" s="315">
      <c r="A26" s="20" t="n"/>
      <c r="B26" s="398" t="n"/>
      <c r="C26" s="69" t="inlineStr">
        <is>
          <t>Estimated Monthly Premium</t>
        </is>
      </c>
      <c r="D26" s="94">
        <f>SUM(D21:D25)</f>
        <v/>
      </c>
      <c r="E26" s="401">
        <f>SUMPRODUCT(E21:E25,$D21:$D25)</f>
        <v/>
      </c>
      <c r="F26" s="401">
        <f>SUMPRODUCT(F21:F25,$D21:$D25)</f>
        <v/>
      </c>
      <c r="G26" s="401">
        <f>SUMPRODUCT(G21:G25,$D21:$D25)</f>
        <v/>
      </c>
      <c r="H26" s="402" t="n"/>
      <c r="I26" s="402" t="n"/>
      <c r="K26" s="94">
        <f>SUM(K21:K25)</f>
        <v/>
      </c>
      <c r="L26" s="94">
        <f>SUM(L21:L25)</f>
        <v/>
      </c>
      <c r="M26" s="94">
        <f>SUM(M21:M25)</f>
        <v/>
      </c>
      <c r="N26" s="94">
        <f>SUM(N21:N25)</f>
        <v/>
      </c>
      <c r="O26" s="94">
        <f>SUM(O21:O25)</f>
        <v/>
      </c>
      <c r="P26" s="94">
        <f>SUM(P21:P25)</f>
        <v/>
      </c>
      <c r="Q26" s="94">
        <f>SUM(Q21:Q25)</f>
        <v/>
      </c>
      <c r="R26" s="94">
        <f>SUM(R21:R25)</f>
        <v/>
      </c>
      <c r="S26" s="94">
        <f>SUM(S21:S25)</f>
        <v/>
      </c>
      <c r="T26" s="94">
        <f>SUM(T21:T25)</f>
        <v/>
      </c>
      <c r="U26" s="94">
        <f>SUM(U21:U25)</f>
        <v/>
      </c>
      <c r="V26" s="94">
        <f>SUM(V21:V25)</f>
        <v/>
      </c>
      <c r="W26" s="94">
        <f>SUM(W21:W25)</f>
        <v/>
      </c>
      <c r="X26" s="94">
        <f>SUM(X21:X25)</f>
        <v/>
      </c>
      <c r="Y26" s="94">
        <f>SUM(Y21:Y25)</f>
        <v/>
      </c>
      <c r="Z26" s="94">
        <f>SUM(Z21:Z25)</f>
        <v/>
      </c>
      <c r="AA26" s="94">
        <f>SUM(AA21:AA25)</f>
        <v/>
      </c>
      <c r="AB26" s="94">
        <f>SUM(AB21:AB25)</f>
        <v/>
      </c>
      <c r="AC26" s="94">
        <f>SUM(AC21:AC25)</f>
        <v/>
      </c>
      <c r="AD26" s="94">
        <f>SUM(AD21:AD25)</f>
        <v/>
      </c>
      <c r="AE26" s="94">
        <f>SUM(AE21:AE25)</f>
        <v/>
      </c>
      <c r="AF26" s="94">
        <f>SUM(AF21:AF25)</f>
        <v/>
      </c>
      <c r="AG26" s="94">
        <f>SUM(AG21:AG25)</f>
        <v/>
      </c>
      <c r="AH26" s="94">
        <f>SUM(AH21:AH25)</f>
        <v/>
      </c>
      <c r="AI26" s="94">
        <f>SUM(AI21:AI25)</f>
        <v/>
      </c>
      <c r="AJ26" s="94">
        <f>SUM(AJ21:AJ25)</f>
        <v/>
      </c>
      <c r="AK26" s="94">
        <f>SUM(AK21:AK25)</f>
        <v/>
      </c>
      <c r="AL26" s="94">
        <f>SUM(AL21:AL25)</f>
        <v/>
      </c>
      <c r="AM26" s="94">
        <f>SUM(AM21:AM25)</f>
        <v/>
      </c>
      <c r="AN26" s="94">
        <f>SUM(AN21:AN25)</f>
        <v/>
      </c>
      <c r="AO26" s="94">
        <f>SUM(AO21:AO25)</f>
        <v/>
      </c>
      <c r="AP26" s="94">
        <f>SUM(AP21:AP25)</f>
        <v/>
      </c>
      <c r="AQ26" s="94">
        <f>SUM(AQ21:AQ25)</f>
        <v/>
      </c>
      <c r="AR26" s="94">
        <f>SUM(AR21:AR25)</f>
        <v/>
      </c>
      <c r="AS26" s="94">
        <f>SUM(AS21:AS25)</f>
        <v/>
      </c>
      <c r="AT26" s="94">
        <f>SUM(AT21:AT25)</f>
        <v/>
      </c>
      <c r="AU26" s="94">
        <f>SUM(AU21:AU25)</f>
        <v/>
      </c>
      <c r="AV26" s="94">
        <f>SUM(AV21:AV25)</f>
        <v/>
      </c>
      <c r="AW26" s="94">
        <f>SUM(AW21:AW25)</f>
        <v/>
      </c>
      <c r="AX26" s="94">
        <f>SUM(AX21:AX25)</f>
        <v/>
      </c>
      <c r="AY26" s="94">
        <f>SUM(AY21:AY25)</f>
        <v/>
      </c>
      <c r="AZ26" s="94">
        <f>SUM(AZ21:AZ25)</f>
        <v/>
      </c>
      <c r="BA26" s="94">
        <f>SUM(BA21:BA25)</f>
        <v/>
      </c>
      <c r="BB26" s="94">
        <f>SUM(BB21:BB25)</f>
        <v/>
      </c>
      <c r="BC26" s="94">
        <f>SUM(BC21:BC25)</f>
        <v/>
      </c>
      <c r="BD26" s="94">
        <f>SUM(BD21:BD25)</f>
        <v/>
      </c>
      <c r="BE26" s="94">
        <f>SUM(BE21:BE25)</f>
        <v/>
      </c>
      <c r="BF26" s="94">
        <f>SUM(BF21:BF25)</f>
        <v/>
      </c>
      <c r="BG26" s="94">
        <f>SUM(BG21:BG25)</f>
        <v/>
      </c>
      <c r="BH26" s="94">
        <f>SUM(BH21:BH25)</f>
        <v/>
      </c>
      <c r="BI26" s="94">
        <f>SUM(BI21:BI25)</f>
        <v/>
      </c>
      <c r="BJ26" s="94">
        <f>SUM(BJ21:BJ25)</f>
        <v/>
      </c>
      <c r="BK26" s="94">
        <f>SUM(BK21:BK25)</f>
        <v/>
      </c>
      <c r="BL26" s="94">
        <f>SUM(BL21:BL25)</f>
        <v/>
      </c>
      <c r="BM26" s="94">
        <f>SUM(BM21:BM25)</f>
        <v/>
      </c>
      <c r="BN26" s="94">
        <f>SUM(BN21:BN25)</f>
        <v/>
      </c>
      <c r="BO26" s="94">
        <f>SUM(BO21:BO25)</f>
        <v/>
      </c>
      <c r="BP26" s="94">
        <f>SUM(BP21:BP25)</f>
        <v/>
      </c>
      <c r="BQ26" s="94">
        <f>SUM(BQ21:BQ25)</f>
        <v/>
      </c>
      <c r="BR26" s="94">
        <f>SUM(BR21:BR25)</f>
        <v/>
      </c>
      <c r="BS26" s="94">
        <f>SUM(BS21:BS25)</f>
        <v/>
      </c>
      <c r="BT26" s="94">
        <f>SUM(BT21:BT25)</f>
        <v/>
      </c>
      <c r="BU26" s="94">
        <f>SUM(BU21:BU25)</f>
        <v/>
      </c>
      <c r="BV26" s="94">
        <f>SUM(BV21:BV25)</f>
        <v/>
      </c>
      <c r="BW26" s="94">
        <f>SUM(BW21:BW25)</f>
        <v/>
      </c>
      <c r="BX26" s="94">
        <f>SUM(BX21:BX25)</f>
        <v/>
      </c>
      <c r="BY26" s="94">
        <f>SUM(BY21:BY25)</f>
        <v/>
      </c>
      <c r="BZ26" s="94">
        <f>SUM(BZ21:BZ25)</f>
        <v/>
      </c>
      <c r="CA26" s="94">
        <f>SUM(CA21:CA25)</f>
        <v/>
      </c>
      <c r="CB26" s="94">
        <f>SUM(CB21:CB25)</f>
        <v/>
      </c>
      <c r="CC26" s="94">
        <f>SUM(CC21:CC25)</f>
        <v/>
      </c>
      <c r="CD26" s="94">
        <f>SUM(CD21:CD25)</f>
        <v/>
      </c>
      <c r="CE26" s="94">
        <f>SUM(CE21:CE25)</f>
        <v/>
      </c>
      <c r="CF26" s="94">
        <f>SUM(CF21:CF25)</f>
        <v/>
      </c>
      <c r="CG26" s="94">
        <f>SUM(CG21:CG25)</f>
        <v/>
      </c>
      <c r="CH26" s="94">
        <f>SUM(CH21:CH25)</f>
        <v/>
      </c>
      <c r="CI26" s="94">
        <f>SUM(CI21:CI25)</f>
        <v/>
      </c>
      <c r="CJ26" s="94">
        <f>SUM(CJ21:CJ25)</f>
        <v/>
      </c>
      <c r="CK26" s="94">
        <f>SUM(CK21:CK25)</f>
        <v/>
      </c>
      <c r="CL26" s="94">
        <f>SUM(CL21:CL25)</f>
        <v/>
      </c>
      <c r="CM26" s="94">
        <f>SUM(CM21:CM25)</f>
        <v/>
      </c>
      <c r="CN26" s="94">
        <f>SUM(CN21:CN25)</f>
        <v/>
      </c>
      <c r="CO26" s="94">
        <f>SUM(CO21:CO25)</f>
        <v/>
      </c>
      <c r="CP26" s="94">
        <f>SUM(CP21:CP25)</f>
        <v/>
      </c>
      <c r="CQ26" s="94">
        <f>SUM(CQ21:CQ25)</f>
        <v/>
      </c>
      <c r="CR26" s="94" t="n">
        <v>0</v>
      </c>
      <c r="CS26" s="94">
        <f>SUM(CS21:CS25)</f>
        <v/>
      </c>
      <c r="CT26" s="94">
        <f>SUM(CT21:CT25)</f>
        <v/>
      </c>
      <c r="CU26" s="94">
        <f>SUM(CU21:CU25)</f>
        <v/>
      </c>
      <c r="CV26" s="94">
        <f>SUM(CV21:CV25)</f>
        <v/>
      </c>
      <c r="CW26" s="94">
        <f>SUM(CW21:CW25)</f>
        <v/>
      </c>
    </row>
    <row r="27" ht="12.75" customFormat="1" customHeight="1" s="315">
      <c r="A27" s="20" t="n"/>
      <c r="B27" s="398" t="n"/>
      <c r="C27" s="12" t="n"/>
      <c r="D27" s="16" t="n"/>
      <c r="E27" s="403" t="n"/>
      <c r="F27" s="403" t="n"/>
      <c r="G27" s="403" t="n"/>
      <c r="H27" s="404" t="n"/>
      <c r="I27" s="404" t="n"/>
      <c r="K27" s="16" t="n"/>
      <c r="L27" s="16" t="n"/>
      <c r="M27" s="16" t="n"/>
      <c r="N27" s="16" t="n"/>
      <c r="O27" s="16" t="n"/>
      <c r="P27" s="16" t="n"/>
      <c r="Q27" s="16" t="n"/>
      <c r="R27" s="16" t="n"/>
      <c r="S27" s="16" t="n"/>
      <c r="T27" s="16" t="n"/>
      <c r="U27" s="16" t="n"/>
      <c r="V27" s="16" t="n"/>
      <c r="W27" s="16" t="n"/>
      <c r="X27" s="16" t="n"/>
      <c r="Y27" s="16" t="n"/>
      <c r="Z27" s="16" t="n"/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16" t="n"/>
      <c r="AL27" s="16" t="n"/>
      <c r="AM27" s="16" t="n"/>
      <c r="AN27" s="16" t="n"/>
      <c r="AO27" s="16" t="n"/>
      <c r="AP27" s="16" t="n"/>
      <c r="AQ27" s="16" t="n"/>
      <c r="AR27" s="16" t="n"/>
      <c r="AS27" s="16" t="n"/>
      <c r="AT27" s="16" t="n"/>
      <c r="AU27" s="16" t="n"/>
      <c r="AV27" s="16" t="n"/>
      <c r="AW27" s="16" t="n"/>
      <c r="AX27" s="16" t="n"/>
      <c r="AY27" s="16" t="n"/>
      <c r="AZ27" s="16" t="n"/>
      <c r="BA27" s="16" t="n"/>
      <c r="BB27" s="16" t="n"/>
      <c r="BC27" s="16" t="n"/>
      <c r="BD27" s="16" t="n"/>
      <c r="BE27" s="16" t="n"/>
      <c r="BF27" s="16" t="n"/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16" t="n"/>
      <c r="BT27" s="16" t="n"/>
      <c r="BU27" s="16" t="n"/>
      <c r="BV27" s="16" t="n"/>
      <c r="BW27" s="16" t="n"/>
      <c r="BX27" s="16" t="n"/>
      <c r="BY27" s="16" t="n"/>
      <c r="BZ27" s="16" t="n"/>
      <c r="CA27" s="16" t="n"/>
      <c r="CB27" s="16" t="n"/>
      <c r="CC27" s="16" t="n"/>
      <c r="CD27" s="16" t="n"/>
      <c r="CE27" s="16" t="n"/>
      <c r="CF27" s="16" t="n"/>
      <c r="CG27" s="16" t="n"/>
      <c r="CH27" s="16" t="n"/>
      <c r="CI27" s="16" t="n"/>
      <c r="CJ27" s="16" t="n"/>
      <c r="CK27" s="16" t="n"/>
      <c r="CL27" s="16" t="n"/>
      <c r="CM27" s="16" t="n"/>
      <c r="CN27" s="16" t="n"/>
      <c r="CO27" s="16" t="n"/>
      <c r="CP27" s="16" t="n"/>
      <c r="CQ27" s="16" t="n"/>
      <c r="CR27" s="16" t="n"/>
      <c r="CS27" s="16" t="n"/>
      <c r="CT27" s="16" t="n"/>
      <c r="CU27" s="16" t="n"/>
      <c r="CV27" s="16" t="n"/>
      <c r="CW27" s="16" t="n"/>
    </row>
    <row r="28" ht="12.75" customFormat="1" customHeight="1" s="315">
      <c r="A28" s="64" t="inlineStr">
        <is>
          <t xml:space="preserve">PRIME VALUE PLAN (Self-Insured) </t>
        </is>
      </c>
      <c r="B28" s="394">
        <f>B21</f>
        <v/>
      </c>
      <c r="C28" s="246" t="inlineStr">
        <is>
          <t>EE</t>
        </is>
      </c>
      <c r="D28" s="94" t="n">
        <v>0</v>
      </c>
      <c r="E28" s="395">
        <f>E10</f>
        <v/>
      </c>
      <c r="F28" s="395">
        <f>F10</f>
        <v/>
      </c>
      <c r="G28" s="395">
        <f>G10</f>
        <v/>
      </c>
      <c r="H28" s="397">
        <f>+"Total:"&amp;TEXT(E28/I28-1,"0.00%")&amp;"/ EE:"&amp;TEXT(G28/J28-1,"0.00%")</f>
        <v/>
      </c>
      <c r="I28" s="397">
        <f>+'[2]North Vista'!E28</f>
        <v/>
      </c>
      <c r="J28" s="397">
        <f>+'[2]North Vista'!G28</f>
        <v/>
      </c>
      <c r="K28" s="94" t="n">
        <v>0</v>
      </c>
      <c r="L28" s="94" t="n">
        <v>0</v>
      </c>
      <c r="M28" s="94" t="n">
        <v>0</v>
      </c>
      <c r="N28" s="94" t="n">
        <v>0</v>
      </c>
      <c r="O28" s="94" t="n">
        <v>0</v>
      </c>
      <c r="P28" s="94" t="n">
        <v>0</v>
      </c>
      <c r="Q28" s="94" t="n">
        <v>0</v>
      </c>
      <c r="R28" s="94" t="n">
        <v>0</v>
      </c>
      <c r="S28" s="94" t="n">
        <v>0</v>
      </c>
      <c r="T28" s="94" t="n">
        <v>0</v>
      </c>
      <c r="U28" s="94" t="n">
        <v>0</v>
      </c>
      <c r="V28" s="94" t="n">
        <v>0</v>
      </c>
      <c r="W28" s="94" t="n">
        <v>0</v>
      </c>
      <c r="X28" s="94" t="n">
        <v>0</v>
      </c>
      <c r="Y28" s="94" t="n">
        <v>0</v>
      </c>
      <c r="Z28" s="94" t="n">
        <v>0</v>
      </c>
      <c r="AA28" s="94" t="n">
        <v>0</v>
      </c>
      <c r="AB28" s="94" t="n">
        <v>0</v>
      </c>
      <c r="AC28" s="94" t="n">
        <v>0</v>
      </c>
      <c r="AD28" s="94" t="n">
        <v>0</v>
      </c>
      <c r="AE28" s="94" t="n">
        <v>0</v>
      </c>
      <c r="AF28" s="94" t="n">
        <v>0</v>
      </c>
      <c r="AG28" s="94" t="n">
        <v>0</v>
      </c>
      <c r="AH28" s="94" t="n">
        <v>0</v>
      </c>
      <c r="AI28" s="94" t="n">
        <v>0</v>
      </c>
      <c r="AJ28" s="94" t="n">
        <v>0</v>
      </c>
      <c r="AK28" s="94" t="n">
        <v>0</v>
      </c>
      <c r="AL28" s="94" t="n">
        <v>0</v>
      </c>
      <c r="AM28" s="94" t="n">
        <v>0</v>
      </c>
      <c r="AN28" s="94" t="n">
        <v>0</v>
      </c>
      <c r="AO28" s="94" t="n">
        <v>0</v>
      </c>
      <c r="AP28" s="94" t="n">
        <v>0</v>
      </c>
      <c r="AQ28" s="94" t="n">
        <v>0</v>
      </c>
      <c r="AR28" s="94" t="n">
        <v>0</v>
      </c>
      <c r="AS28" s="94" t="n">
        <v>0</v>
      </c>
      <c r="AT28" s="94" t="n">
        <v>0</v>
      </c>
      <c r="AU28" s="94" t="n">
        <v>0</v>
      </c>
      <c r="AV28" s="94" t="n">
        <v>0</v>
      </c>
      <c r="AW28" s="94" t="n">
        <v>0</v>
      </c>
      <c r="AX28" s="94" t="n">
        <v>0</v>
      </c>
      <c r="AY28" s="94" t="n">
        <v>0</v>
      </c>
      <c r="AZ28" s="94" t="n">
        <v>0</v>
      </c>
      <c r="BA28" s="94" t="n">
        <v>0</v>
      </c>
      <c r="BB28" s="94" t="n">
        <v>0</v>
      </c>
      <c r="BC28" s="94" t="n">
        <v>0</v>
      </c>
      <c r="BD28" s="94" t="n">
        <v>0</v>
      </c>
      <c r="BE28" s="94" t="n">
        <v>0</v>
      </c>
      <c r="BF28" s="94" t="n">
        <v>0</v>
      </c>
      <c r="BG28" s="94" t="n">
        <v>0</v>
      </c>
      <c r="BH28" s="94" t="n">
        <v>0</v>
      </c>
      <c r="BI28" s="94" t="n">
        <v>0</v>
      </c>
      <c r="BJ28" s="94" t="n">
        <v>0</v>
      </c>
      <c r="BK28" s="94" t="n">
        <v>0</v>
      </c>
      <c r="BL28" s="94" t="n">
        <v>0</v>
      </c>
      <c r="BM28" s="94" t="n">
        <v>0</v>
      </c>
      <c r="BN28" s="94" t="n">
        <v>0</v>
      </c>
      <c r="BO28" s="94" t="n">
        <v>0</v>
      </c>
      <c r="BP28" s="94" t="n">
        <v>0</v>
      </c>
      <c r="BQ28" s="94" t="n">
        <v>0</v>
      </c>
      <c r="BR28" s="94" t="n">
        <v>0</v>
      </c>
      <c r="BS28" s="94" t="n">
        <v>0</v>
      </c>
      <c r="BT28" s="94" t="n">
        <v>0</v>
      </c>
      <c r="BU28" s="94" t="n">
        <v>0</v>
      </c>
      <c r="BV28" s="94" t="n">
        <v>0</v>
      </c>
      <c r="BW28" s="94" t="n">
        <v>0</v>
      </c>
      <c r="BX28" s="94" t="n">
        <v>0</v>
      </c>
      <c r="BY28" s="94" t="n">
        <v>0</v>
      </c>
      <c r="BZ28" s="94" t="n">
        <v>0</v>
      </c>
      <c r="CA28" s="94" t="n">
        <v>0</v>
      </c>
      <c r="CB28" s="94" t="n">
        <v>0</v>
      </c>
      <c r="CC28" s="94" t="n">
        <v>0</v>
      </c>
      <c r="CD28" s="94" t="n">
        <v>0</v>
      </c>
      <c r="CE28" s="94" t="n">
        <v>0</v>
      </c>
      <c r="CF28" s="94" t="n">
        <v>0</v>
      </c>
      <c r="CG28" s="94" t="n">
        <v>0</v>
      </c>
      <c r="CH28" s="94" t="n">
        <v>0</v>
      </c>
      <c r="CI28" s="94" t="n">
        <v>0</v>
      </c>
      <c r="CJ28" s="94" t="n">
        <v>0</v>
      </c>
      <c r="CK28" s="94" t="n">
        <v>0</v>
      </c>
      <c r="CL28" s="94" t="n">
        <v>0</v>
      </c>
      <c r="CM28" s="94" t="n">
        <v>0</v>
      </c>
      <c r="CN28" s="94" t="n">
        <v>0</v>
      </c>
      <c r="CO28" s="94" t="n">
        <v>0</v>
      </c>
      <c r="CP28" s="94" t="n">
        <v>0</v>
      </c>
      <c r="CQ28" s="94" t="n">
        <v>0</v>
      </c>
      <c r="CR28" s="94" t="n">
        <v>0</v>
      </c>
      <c r="CS28" s="94" t="n">
        <v>0</v>
      </c>
      <c r="CT28" s="94" t="n">
        <v>0</v>
      </c>
      <c r="CU28" s="94" t="n">
        <v>0</v>
      </c>
      <c r="CV28" s="94" t="n">
        <v>0</v>
      </c>
      <c r="CW28" s="94" t="n">
        <v>0</v>
      </c>
    </row>
    <row r="29" ht="12.75" customFormat="1" customHeight="1" s="315">
      <c r="A29" s="22" t="n"/>
      <c r="B29" s="398" t="n"/>
      <c r="C29" s="246" t="inlineStr">
        <is>
          <t>EE &amp; Spouse</t>
        </is>
      </c>
      <c r="D29" s="94" t="n">
        <v>0</v>
      </c>
      <c r="E29" s="395">
        <f>E11</f>
        <v/>
      </c>
      <c r="F29" s="395">
        <f>F11</f>
        <v/>
      </c>
      <c r="G29" s="395">
        <f>G11</f>
        <v/>
      </c>
      <c r="H29" s="397">
        <f>+"Total:"&amp;TEXT(E29/I29-1,"0.00%")&amp;"/ EE:"&amp;TEXT(G29/J29-1,"0.00%")</f>
        <v/>
      </c>
      <c r="I29" s="397">
        <f>+'[2]North Vista'!E29</f>
        <v/>
      </c>
      <c r="J29" s="397">
        <f>+'[2]North Vista'!G29</f>
        <v/>
      </c>
      <c r="K29" s="94" t="n">
        <v>0</v>
      </c>
      <c r="L29" s="94" t="n">
        <v>0</v>
      </c>
      <c r="M29" s="94" t="n">
        <v>0</v>
      </c>
      <c r="N29" s="94" t="n">
        <v>0</v>
      </c>
      <c r="O29" s="94" t="n">
        <v>0</v>
      </c>
      <c r="P29" s="94" t="n">
        <v>0</v>
      </c>
      <c r="Q29" s="94" t="n">
        <v>0</v>
      </c>
      <c r="R29" s="94" t="n">
        <v>0</v>
      </c>
      <c r="S29" s="94" t="n">
        <v>0</v>
      </c>
      <c r="T29" s="94" t="n">
        <v>0</v>
      </c>
      <c r="U29" s="94" t="n">
        <v>0</v>
      </c>
      <c r="V29" s="94" t="n">
        <v>0</v>
      </c>
      <c r="W29" s="94" t="n">
        <v>0</v>
      </c>
      <c r="X29" s="94" t="n">
        <v>0</v>
      </c>
      <c r="Y29" s="94" t="n">
        <v>0</v>
      </c>
      <c r="Z29" s="94" t="n">
        <v>0</v>
      </c>
      <c r="AA29" s="94" t="n">
        <v>0</v>
      </c>
      <c r="AB29" s="94" t="n">
        <v>0</v>
      </c>
      <c r="AC29" s="94" t="n">
        <v>0</v>
      </c>
      <c r="AD29" s="94" t="n">
        <v>0</v>
      </c>
      <c r="AE29" s="94" t="n">
        <v>0</v>
      </c>
      <c r="AF29" s="94" t="n">
        <v>0</v>
      </c>
      <c r="AG29" s="94" t="n">
        <v>0</v>
      </c>
      <c r="AH29" s="94" t="n">
        <v>0</v>
      </c>
      <c r="AI29" s="94" t="n">
        <v>0</v>
      </c>
      <c r="AJ29" s="94" t="n">
        <v>0</v>
      </c>
      <c r="AK29" s="94" t="n">
        <v>0</v>
      </c>
      <c r="AL29" s="94" t="n">
        <v>0</v>
      </c>
      <c r="AM29" s="94" t="n">
        <v>0</v>
      </c>
      <c r="AN29" s="94" t="n">
        <v>0</v>
      </c>
      <c r="AO29" s="94" t="n">
        <v>0</v>
      </c>
      <c r="AP29" s="94" t="n">
        <v>0</v>
      </c>
      <c r="AQ29" s="94" t="n">
        <v>0</v>
      </c>
      <c r="AR29" s="94" t="n">
        <v>0</v>
      </c>
      <c r="AS29" s="94" t="n">
        <v>0</v>
      </c>
      <c r="AT29" s="94" t="n">
        <v>0</v>
      </c>
      <c r="AU29" s="94" t="n">
        <v>0</v>
      </c>
      <c r="AV29" s="94" t="n">
        <v>0</v>
      </c>
      <c r="AW29" s="94" t="n">
        <v>0</v>
      </c>
      <c r="AX29" s="94" t="n">
        <v>0</v>
      </c>
      <c r="AY29" s="94" t="n">
        <v>0</v>
      </c>
      <c r="AZ29" s="94" t="n">
        <v>0</v>
      </c>
      <c r="BA29" s="94" t="n">
        <v>0</v>
      </c>
      <c r="BB29" s="94" t="n">
        <v>0</v>
      </c>
      <c r="BC29" s="94" t="n">
        <v>0</v>
      </c>
      <c r="BD29" s="94" t="n">
        <v>0</v>
      </c>
      <c r="BE29" s="94" t="n">
        <v>0</v>
      </c>
      <c r="BF29" s="94" t="n">
        <v>0</v>
      </c>
      <c r="BG29" s="94" t="n">
        <v>0</v>
      </c>
      <c r="BH29" s="94" t="n">
        <v>0</v>
      </c>
      <c r="BI29" s="94" t="n">
        <v>0</v>
      </c>
      <c r="BJ29" s="94" t="n">
        <v>0</v>
      </c>
      <c r="BK29" s="94" t="n">
        <v>0</v>
      </c>
      <c r="BL29" s="94" t="n">
        <v>0</v>
      </c>
      <c r="BM29" s="94" t="n">
        <v>0</v>
      </c>
      <c r="BN29" s="94" t="n">
        <v>0</v>
      </c>
      <c r="BO29" s="94" t="n">
        <v>0</v>
      </c>
      <c r="BP29" s="94" t="n">
        <v>0</v>
      </c>
      <c r="BQ29" s="94" t="n">
        <v>0</v>
      </c>
      <c r="BR29" s="94" t="n">
        <v>0</v>
      </c>
      <c r="BS29" s="94" t="n">
        <v>0</v>
      </c>
      <c r="BT29" s="94" t="n">
        <v>0</v>
      </c>
      <c r="BU29" s="94" t="n">
        <v>0</v>
      </c>
      <c r="BV29" s="94" t="n">
        <v>0</v>
      </c>
      <c r="BW29" s="94" t="n">
        <v>0</v>
      </c>
      <c r="BX29" s="94" t="n">
        <v>0</v>
      </c>
      <c r="BY29" s="94" t="n">
        <v>0</v>
      </c>
      <c r="BZ29" s="94" t="n">
        <v>0</v>
      </c>
      <c r="CA29" s="94" t="n">
        <v>0</v>
      </c>
      <c r="CB29" s="94" t="n">
        <v>0</v>
      </c>
      <c r="CC29" s="94" t="n">
        <v>0</v>
      </c>
      <c r="CD29" s="94" t="n">
        <v>0</v>
      </c>
      <c r="CE29" s="94" t="n">
        <v>0</v>
      </c>
      <c r="CF29" s="94" t="n">
        <v>0</v>
      </c>
      <c r="CG29" s="94" t="n">
        <v>0</v>
      </c>
      <c r="CH29" s="94" t="n">
        <v>0</v>
      </c>
      <c r="CI29" s="94" t="n">
        <v>0</v>
      </c>
      <c r="CJ29" s="94" t="n">
        <v>0</v>
      </c>
      <c r="CK29" s="94" t="n">
        <v>0</v>
      </c>
      <c r="CL29" s="94" t="n">
        <v>0</v>
      </c>
      <c r="CM29" s="94" t="n">
        <v>0</v>
      </c>
      <c r="CN29" s="94" t="n">
        <v>0</v>
      </c>
      <c r="CO29" s="94" t="n">
        <v>0</v>
      </c>
      <c r="CP29" s="94" t="n">
        <v>0</v>
      </c>
      <c r="CQ29" s="94" t="n">
        <v>0</v>
      </c>
      <c r="CR29" s="94" t="n">
        <v>0</v>
      </c>
      <c r="CS29" s="94" t="n">
        <v>0</v>
      </c>
      <c r="CT29" s="94" t="n">
        <v>0</v>
      </c>
      <c r="CU29" s="94" t="n">
        <v>0</v>
      </c>
      <c r="CV29" s="94" t="n">
        <v>0</v>
      </c>
      <c r="CW29" s="94" t="n">
        <v>0</v>
      </c>
    </row>
    <row r="30" ht="12.75" customFormat="1" customHeight="1" s="315">
      <c r="A30" s="22" t="n"/>
      <c r="B30" s="398" t="n"/>
      <c r="C30" s="246" t="inlineStr">
        <is>
          <t>EE &amp; Child</t>
        </is>
      </c>
      <c r="D30" s="94" t="n">
        <v>0</v>
      </c>
      <c r="E30" s="395">
        <f>E12</f>
        <v/>
      </c>
      <c r="F30" s="395">
        <f>F12</f>
        <v/>
      </c>
      <c r="G30" s="395">
        <f>G12</f>
        <v/>
      </c>
      <c r="H30" s="397">
        <f>+"Total:"&amp;TEXT(E30/I30-1,"0.00%")&amp;"/ EE:"&amp;TEXT(G30/J30-1,"0.00%")</f>
        <v/>
      </c>
      <c r="I30" s="397">
        <f>+'[2]North Vista'!E30</f>
        <v/>
      </c>
      <c r="J30" s="397">
        <f>+'[2]North Vista'!G30</f>
        <v/>
      </c>
      <c r="K30" s="94" t="n">
        <v>1</v>
      </c>
      <c r="L30" s="94" t="n">
        <v>1</v>
      </c>
      <c r="M30" s="94" t="n">
        <v>1</v>
      </c>
      <c r="N30" s="94" t="n">
        <v>1</v>
      </c>
      <c r="O30" s="94" t="n">
        <v>1</v>
      </c>
      <c r="P30" s="94" t="n">
        <v>1</v>
      </c>
      <c r="Q30" s="94" t="n">
        <v>1</v>
      </c>
      <c r="R30" s="94" t="n">
        <v>1</v>
      </c>
      <c r="S30" s="94" t="n">
        <v>1</v>
      </c>
      <c r="T30" s="94" t="n">
        <v>1</v>
      </c>
      <c r="U30" s="94" t="n">
        <v>0</v>
      </c>
      <c r="V30" s="94" t="n">
        <v>0</v>
      </c>
      <c r="W30" s="94" t="n">
        <v>0</v>
      </c>
      <c r="X30" s="94" t="n">
        <v>0</v>
      </c>
      <c r="Y30" s="94" t="n">
        <v>0</v>
      </c>
      <c r="Z30" s="94" t="n">
        <v>0</v>
      </c>
      <c r="AA30" s="94" t="n">
        <v>0</v>
      </c>
      <c r="AB30" s="94" t="n">
        <v>0</v>
      </c>
      <c r="AC30" s="94" t="n">
        <v>0</v>
      </c>
      <c r="AD30" s="94" t="n">
        <v>0</v>
      </c>
      <c r="AE30" s="94" t="n">
        <v>0</v>
      </c>
      <c r="AF30" s="94" t="n">
        <v>0</v>
      </c>
      <c r="AG30" s="94" t="n">
        <v>0</v>
      </c>
      <c r="AH30" s="94" t="n">
        <v>0</v>
      </c>
      <c r="AI30" s="94" t="n">
        <v>0</v>
      </c>
      <c r="AJ30" s="94" t="n">
        <v>0</v>
      </c>
      <c r="AK30" s="94" t="n">
        <v>0</v>
      </c>
      <c r="AL30" s="94" t="n">
        <v>0</v>
      </c>
      <c r="AM30" s="94" t="n">
        <v>0</v>
      </c>
      <c r="AN30" s="94" t="n">
        <v>0</v>
      </c>
      <c r="AO30" s="94" t="n">
        <v>0</v>
      </c>
      <c r="AP30" s="94" t="n">
        <v>0</v>
      </c>
      <c r="AQ30" s="94" t="n">
        <v>0</v>
      </c>
      <c r="AR30" s="94" t="n">
        <v>0</v>
      </c>
      <c r="AS30" s="94" t="n">
        <v>0</v>
      </c>
      <c r="AT30" s="94" t="n">
        <v>0</v>
      </c>
      <c r="AU30" s="94" t="n">
        <v>0</v>
      </c>
      <c r="AV30" s="94" t="n">
        <v>0</v>
      </c>
      <c r="AW30" s="94" t="n">
        <v>0</v>
      </c>
      <c r="AX30" s="94" t="n">
        <v>0</v>
      </c>
      <c r="AY30" s="94" t="n">
        <v>0</v>
      </c>
      <c r="AZ30" s="94" t="n">
        <v>0</v>
      </c>
      <c r="BA30" s="94" t="n">
        <v>0</v>
      </c>
      <c r="BB30" s="94" t="n">
        <v>0</v>
      </c>
      <c r="BC30" s="94" t="n">
        <v>0</v>
      </c>
      <c r="BD30" s="94" t="n">
        <v>0</v>
      </c>
      <c r="BE30" s="94" t="n">
        <v>0</v>
      </c>
      <c r="BF30" s="94" t="n">
        <v>0</v>
      </c>
      <c r="BG30" s="94" t="n">
        <v>0</v>
      </c>
      <c r="BH30" s="94" t="n">
        <v>0</v>
      </c>
      <c r="BI30" s="94" t="n">
        <v>0</v>
      </c>
      <c r="BJ30" s="94" t="n">
        <v>0</v>
      </c>
      <c r="BK30" s="94" t="n">
        <v>0</v>
      </c>
      <c r="BL30" s="94" t="n">
        <v>0</v>
      </c>
      <c r="BM30" s="94" t="n">
        <v>0</v>
      </c>
      <c r="BN30" s="94" t="n">
        <v>0</v>
      </c>
      <c r="BO30" s="94" t="n">
        <v>0</v>
      </c>
      <c r="BP30" s="94" t="n">
        <v>0</v>
      </c>
      <c r="BQ30" s="94" t="n">
        <v>0</v>
      </c>
      <c r="BR30" s="94" t="n">
        <v>0</v>
      </c>
      <c r="BS30" s="94" t="n">
        <v>0</v>
      </c>
      <c r="BT30" s="94" t="n">
        <v>0</v>
      </c>
      <c r="BU30" s="94" t="n">
        <v>0</v>
      </c>
      <c r="BV30" s="94" t="n">
        <v>0</v>
      </c>
      <c r="BW30" s="94" t="n">
        <v>0</v>
      </c>
      <c r="BX30" s="94" t="n">
        <v>0</v>
      </c>
      <c r="BY30" s="94" t="n">
        <v>0</v>
      </c>
      <c r="BZ30" s="94" t="n">
        <v>0</v>
      </c>
      <c r="CA30" s="94" t="n">
        <v>0</v>
      </c>
      <c r="CB30" s="94" t="n">
        <v>0</v>
      </c>
      <c r="CC30" s="94" t="n">
        <v>0</v>
      </c>
      <c r="CD30" s="94" t="n">
        <v>0</v>
      </c>
      <c r="CE30" s="94" t="n">
        <v>0</v>
      </c>
      <c r="CF30" s="94" t="n">
        <v>0</v>
      </c>
      <c r="CG30" s="94" t="n">
        <v>0</v>
      </c>
      <c r="CH30" s="94" t="n">
        <v>0</v>
      </c>
      <c r="CI30" s="94" t="n">
        <v>0</v>
      </c>
      <c r="CJ30" s="94" t="n">
        <v>0</v>
      </c>
      <c r="CK30" s="94" t="n">
        <v>0</v>
      </c>
      <c r="CL30" s="94" t="n">
        <v>0</v>
      </c>
      <c r="CM30" s="94" t="n">
        <v>0</v>
      </c>
      <c r="CN30" s="94" t="n">
        <v>0</v>
      </c>
      <c r="CO30" s="94" t="n">
        <v>0</v>
      </c>
      <c r="CP30" s="94" t="n">
        <v>0</v>
      </c>
      <c r="CQ30" s="94" t="n">
        <v>0</v>
      </c>
      <c r="CR30" s="94" t="n">
        <v>0</v>
      </c>
      <c r="CS30" s="94" t="n">
        <v>0</v>
      </c>
      <c r="CT30" s="94" t="n">
        <v>0</v>
      </c>
      <c r="CU30" s="94" t="n">
        <v>0</v>
      </c>
      <c r="CV30" s="94" t="n">
        <v>0</v>
      </c>
      <c r="CW30" s="94" t="n">
        <v>0</v>
      </c>
    </row>
    <row r="31" ht="12.75" customFormat="1" customHeight="1" s="315">
      <c r="A31" s="22" t="n"/>
      <c r="B31" s="398" t="n"/>
      <c r="C31" s="246" t="inlineStr">
        <is>
          <t>EE &amp; Children</t>
        </is>
      </c>
      <c r="D31" s="94" t="n">
        <v>0</v>
      </c>
      <c r="E31" s="395">
        <f>E13</f>
        <v/>
      </c>
      <c r="F31" s="395">
        <f>F13</f>
        <v/>
      </c>
      <c r="G31" s="395">
        <f>G13</f>
        <v/>
      </c>
      <c r="H31" s="397">
        <f>+"Total:"&amp;TEXT(E31/I31-1,"0.00%")&amp;"/ EE:"&amp;TEXT(G31/J31-1,"0.00%")</f>
        <v/>
      </c>
      <c r="I31" s="397">
        <f>+'[2]North Vista'!E31</f>
        <v/>
      </c>
      <c r="J31" s="397">
        <f>+'[2]North Vista'!G31</f>
        <v/>
      </c>
      <c r="K31" s="94" t="n">
        <v>0</v>
      </c>
      <c r="L31" s="94" t="n">
        <v>0</v>
      </c>
      <c r="M31" s="94" t="n">
        <v>0</v>
      </c>
      <c r="N31" s="94" t="n">
        <v>0</v>
      </c>
      <c r="O31" s="94" t="n">
        <v>0</v>
      </c>
      <c r="P31" s="94" t="n">
        <v>0</v>
      </c>
      <c r="Q31" s="94" t="n">
        <v>0</v>
      </c>
      <c r="R31" s="94" t="n">
        <v>0</v>
      </c>
      <c r="S31" s="94" t="n">
        <v>0</v>
      </c>
      <c r="T31" s="94" t="n">
        <v>0</v>
      </c>
      <c r="U31" s="94" t="n">
        <v>0</v>
      </c>
      <c r="V31" s="94" t="n">
        <v>0</v>
      </c>
      <c r="W31" s="94" t="n">
        <v>0</v>
      </c>
      <c r="X31" s="94" t="n">
        <v>0</v>
      </c>
      <c r="Y31" s="94" t="n">
        <v>0</v>
      </c>
      <c r="Z31" s="94" t="n">
        <v>0</v>
      </c>
      <c r="AA31" s="94" t="n">
        <v>0</v>
      </c>
      <c r="AB31" s="94" t="n">
        <v>0</v>
      </c>
      <c r="AC31" s="94" t="n">
        <v>0</v>
      </c>
      <c r="AD31" s="94" t="n">
        <v>0</v>
      </c>
      <c r="AE31" s="94" t="n">
        <v>0</v>
      </c>
      <c r="AF31" s="94" t="n">
        <v>0</v>
      </c>
      <c r="AG31" s="94" t="n">
        <v>0</v>
      </c>
      <c r="AH31" s="94" t="n">
        <v>0</v>
      </c>
      <c r="AI31" s="94" t="n">
        <v>0</v>
      </c>
      <c r="AJ31" s="94" t="n">
        <v>0</v>
      </c>
      <c r="AK31" s="94" t="n">
        <v>0</v>
      </c>
      <c r="AL31" s="94" t="n">
        <v>0</v>
      </c>
      <c r="AM31" s="94" t="n">
        <v>0</v>
      </c>
      <c r="AN31" s="94" t="n">
        <v>0</v>
      </c>
      <c r="AO31" s="94" t="n">
        <v>0</v>
      </c>
      <c r="AP31" s="94" t="n">
        <v>0</v>
      </c>
      <c r="AQ31" s="94" t="n">
        <v>0</v>
      </c>
      <c r="AR31" s="94" t="n">
        <v>0</v>
      </c>
      <c r="AS31" s="94" t="n">
        <v>0</v>
      </c>
      <c r="AT31" s="94" t="n">
        <v>0</v>
      </c>
      <c r="AU31" s="94" t="n">
        <v>0</v>
      </c>
      <c r="AV31" s="94" t="n">
        <v>0</v>
      </c>
      <c r="AW31" s="94" t="n">
        <v>0</v>
      </c>
      <c r="AX31" s="94" t="n">
        <v>0</v>
      </c>
      <c r="AY31" s="94" t="n">
        <v>0</v>
      </c>
      <c r="AZ31" s="94" t="n">
        <v>0</v>
      </c>
      <c r="BA31" s="94" t="n">
        <v>0</v>
      </c>
      <c r="BB31" s="94" t="n">
        <v>0</v>
      </c>
      <c r="BC31" s="94" t="n">
        <v>0</v>
      </c>
      <c r="BD31" s="94" t="n">
        <v>0</v>
      </c>
      <c r="BE31" s="94" t="n">
        <v>0</v>
      </c>
      <c r="BF31" s="94" t="n">
        <v>0</v>
      </c>
      <c r="BG31" s="94" t="n">
        <v>0</v>
      </c>
      <c r="BH31" s="94" t="n">
        <v>0</v>
      </c>
      <c r="BI31" s="94" t="n">
        <v>0</v>
      </c>
      <c r="BJ31" s="94" t="n">
        <v>0</v>
      </c>
      <c r="BK31" s="94" t="n">
        <v>0</v>
      </c>
      <c r="BL31" s="94" t="n">
        <v>0</v>
      </c>
      <c r="BM31" s="94" t="n">
        <v>0</v>
      </c>
      <c r="BN31" s="94" t="n">
        <v>0</v>
      </c>
      <c r="BO31" s="94" t="n">
        <v>0</v>
      </c>
      <c r="BP31" s="94" t="n">
        <v>0</v>
      </c>
      <c r="BQ31" s="94" t="n">
        <v>0</v>
      </c>
      <c r="BR31" s="94" t="n">
        <v>0</v>
      </c>
      <c r="BS31" s="94" t="n">
        <v>0</v>
      </c>
      <c r="BT31" s="94" t="n">
        <v>0</v>
      </c>
      <c r="BU31" s="94" t="n">
        <v>0</v>
      </c>
      <c r="BV31" s="94" t="n">
        <v>0</v>
      </c>
      <c r="BW31" s="94" t="n">
        <v>0</v>
      </c>
      <c r="BX31" s="94" t="n">
        <v>0</v>
      </c>
      <c r="BY31" s="94" t="n">
        <v>0</v>
      </c>
      <c r="BZ31" s="94" t="n">
        <v>0</v>
      </c>
      <c r="CA31" s="94" t="n">
        <v>0</v>
      </c>
      <c r="CB31" s="94" t="n">
        <v>0</v>
      </c>
      <c r="CC31" s="94" t="n">
        <v>0</v>
      </c>
      <c r="CD31" s="94" t="n">
        <v>0</v>
      </c>
      <c r="CE31" s="94" t="n">
        <v>0</v>
      </c>
      <c r="CF31" s="94" t="n">
        <v>0</v>
      </c>
      <c r="CG31" s="94" t="n">
        <v>0</v>
      </c>
      <c r="CH31" s="94" t="n">
        <v>0</v>
      </c>
      <c r="CI31" s="94" t="n">
        <v>0</v>
      </c>
      <c r="CJ31" s="94" t="n">
        <v>0</v>
      </c>
      <c r="CK31" s="94" t="n">
        <v>0</v>
      </c>
      <c r="CL31" s="94" t="n">
        <v>0</v>
      </c>
      <c r="CM31" s="94" t="n">
        <v>0</v>
      </c>
      <c r="CN31" s="94" t="n">
        <v>0</v>
      </c>
      <c r="CO31" s="94" t="n">
        <v>0</v>
      </c>
      <c r="CP31" s="94" t="n">
        <v>0</v>
      </c>
      <c r="CQ31" s="94" t="n">
        <v>0</v>
      </c>
      <c r="CR31" s="94" t="n">
        <v>0</v>
      </c>
      <c r="CS31" s="94" t="n">
        <v>0</v>
      </c>
      <c r="CT31" s="94" t="n">
        <v>0</v>
      </c>
      <c r="CU31" s="94" t="n">
        <v>0</v>
      </c>
      <c r="CV31" s="94" t="n">
        <v>0</v>
      </c>
      <c r="CW31" s="94" t="n">
        <v>0</v>
      </c>
    </row>
    <row r="32" ht="12.75" customFormat="1" customHeight="1" s="315">
      <c r="A32" s="22" t="n"/>
      <c r="B32" s="398" t="n"/>
      <c r="C32" s="246" t="inlineStr">
        <is>
          <t>EE &amp; Family</t>
        </is>
      </c>
      <c r="D32" s="250" t="n">
        <v>0</v>
      </c>
      <c r="E32" s="399">
        <f>E14</f>
        <v/>
      </c>
      <c r="F32" s="399">
        <f>F14</f>
        <v/>
      </c>
      <c r="G32" s="399">
        <f>G14</f>
        <v/>
      </c>
      <c r="H32" s="397">
        <f>+"Total:"&amp;TEXT(E32/I32-1,"0.00%")&amp;"/ EE:"&amp;TEXT(G32/J32-1,"0.00%")</f>
        <v/>
      </c>
      <c r="I32" s="397">
        <f>+'[2]North Vista'!E32</f>
        <v/>
      </c>
      <c r="J32" s="397">
        <f>+'[2]North Vista'!G32</f>
        <v/>
      </c>
      <c r="K32" s="250" t="n">
        <v>0</v>
      </c>
      <c r="L32" s="250" t="n">
        <v>0</v>
      </c>
      <c r="M32" s="250" t="n">
        <v>0</v>
      </c>
      <c r="N32" s="250" t="n">
        <v>0</v>
      </c>
      <c r="O32" s="250" t="n">
        <v>0</v>
      </c>
      <c r="P32" s="250" t="n">
        <v>0</v>
      </c>
      <c r="Q32" s="250" t="n">
        <v>0</v>
      </c>
      <c r="R32" s="250" t="n">
        <v>0</v>
      </c>
      <c r="S32" s="250" t="n">
        <v>0</v>
      </c>
      <c r="T32" s="250" t="n">
        <v>0</v>
      </c>
      <c r="U32" s="250" t="n">
        <v>0</v>
      </c>
      <c r="V32" s="250" t="n">
        <v>0</v>
      </c>
      <c r="W32" s="250" t="n">
        <v>0</v>
      </c>
      <c r="X32" s="250" t="n">
        <v>0</v>
      </c>
      <c r="Y32" s="250" t="n">
        <v>0</v>
      </c>
      <c r="Z32" s="250" t="n">
        <v>0</v>
      </c>
      <c r="AA32" s="250" t="n">
        <v>0</v>
      </c>
      <c r="AB32" s="250" t="n">
        <v>0</v>
      </c>
      <c r="AC32" s="250" t="n">
        <v>0</v>
      </c>
      <c r="AD32" s="250" t="n">
        <v>0</v>
      </c>
      <c r="AE32" s="250" t="n">
        <v>0</v>
      </c>
      <c r="AF32" s="250" t="n">
        <v>0</v>
      </c>
      <c r="AG32" s="250" t="n">
        <v>0</v>
      </c>
      <c r="AH32" s="250" t="n">
        <v>0</v>
      </c>
      <c r="AI32" s="250" t="n">
        <v>0</v>
      </c>
      <c r="AJ32" s="250" t="n">
        <v>0</v>
      </c>
      <c r="AK32" s="250" t="n">
        <v>0</v>
      </c>
      <c r="AL32" s="250" t="n">
        <v>0</v>
      </c>
      <c r="AM32" s="250" t="n">
        <v>0</v>
      </c>
      <c r="AN32" s="250" t="n">
        <v>0</v>
      </c>
      <c r="AO32" s="250" t="n">
        <v>0</v>
      </c>
      <c r="AP32" s="250" t="n">
        <v>0</v>
      </c>
      <c r="AQ32" s="250" t="n">
        <v>0</v>
      </c>
      <c r="AR32" s="250" t="n">
        <v>0</v>
      </c>
      <c r="AS32" s="250" t="n">
        <v>0</v>
      </c>
      <c r="AT32" s="250" t="n">
        <v>0</v>
      </c>
      <c r="AU32" s="250" t="n">
        <v>0</v>
      </c>
      <c r="AV32" s="250" t="n">
        <v>0</v>
      </c>
      <c r="AW32" s="250" t="n">
        <v>0</v>
      </c>
      <c r="AX32" s="250" t="n">
        <v>0</v>
      </c>
      <c r="AY32" s="250" t="n">
        <v>0</v>
      </c>
      <c r="AZ32" s="250" t="n">
        <v>0</v>
      </c>
      <c r="BA32" s="250" t="n">
        <v>0</v>
      </c>
      <c r="BB32" s="250" t="n">
        <v>0</v>
      </c>
      <c r="BC32" s="250" t="n">
        <v>0</v>
      </c>
      <c r="BD32" s="250" t="n">
        <v>0</v>
      </c>
      <c r="BE32" s="250" t="n">
        <v>0</v>
      </c>
      <c r="BF32" s="250" t="n">
        <v>0</v>
      </c>
      <c r="BG32" s="250" t="n">
        <v>0</v>
      </c>
      <c r="BH32" s="250" t="n">
        <v>0</v>
      </c>
      <c r="BI32" s="250" t="n">
        <v>0</v>
      </c>
      <c r="BJ32" s="250" t="n">
        <v>0</v>
      </c>
      <c r="BK32" s="250" t="n">
        <v>0</v>
      </c>
      <c r="BL32" s="250" t="n">
        <v>0</v>
      </c>
      <c r="BM32" s="250" t="n">
        <v>0</v>
      </c>
      <c r="BN32" s="250" t="n">
        <v>0</v>
      </c>
      <c r="BO32" s="250" t="n">
        <v>0</v>
      </c>
      <c r="BP32" s="250" t="n">
        <v>0</v>
      </c>
      <c r="BQ32" s="250" t="n">
        <v>0</v>
      </c>
      <c r="BR32" s="250" t="n">
        <v>0</v>
      </c>
      <c r="BS32" s="250" t="n">
        <v>0</v>
      </c>
      <c r="BT32" s="250" t="n">
        <v>0</v>
      </c>
      <c r="BU32" s="250" t="n">
        <v>0</v>
      </c>
      <c r="BV32" s="250" t="n">
        <v>0</v>
      </c>
      <c r="BW32" s="250" t="n">
        <v>0</v>
      </c>
      <c r="BX32" s="250" t="n">
        <v>0</v>
      </c>
      <c r="BY32" s="250" t="n">
        <v>0</v>
      </c>
      <c r="BZ32" s="250" t="n">
        <v>0</v>
      </c>
      <c r="CA32" s="250" t="n">
        <v>0</v>
      </c>
      <c r="CB32" s="250" t="n">
        <v>0</v>
      </c>
      <c r="CC32" s="250" t="n">
        <v>0</v>
      </c>
      <c r="CD32" s="250" t="n">
        <v>0</v>
      </c>
      <c r="CE32" s="250" t="n">
        <v>0</v>
      </c>
      <c r="CF32" s="250" t="n">
        <v>0</v>
      </c>
      <c r="CG32" s="250" t="n">
        <v>0</v>
      </c>
      <c r="CH32" s="250" t="n">
        <v>0</v>
      </c>
      <c r="CI32" s="250" t="n">
        <v>0</v>
      </c>
      <c r="CJ32" s="250" t="n">
        <v>0</v>
      </c>
      <c r="CK32" s="250" t="n">
        <v>0</v>
      </c>
      <c r="CL32" s="250" t="n">
        <v>0</v>
      </c>
      <c r="CM32" s="250" t="n">
        <v>0</v>
      </c>
      <c r="CN32" s="250" t="n">
        <v>0</v>
      </c>
      <c r="CO32" s="250" t="n">
        <v>0</v>
      </c>
      <c r="CP32" s="250" t="n">
        <v>0</v>
      </c>
      <c r="CQ32" s="250" t="n">
        <v>0</v>
      </c>
      <c r="CR32" s="250" t="n">
        <v>0</v>
      </c>
      <c r="CS32" s="250" t="n">
        <v>0</v>
      </c>
      <c r="CT32" s="250" t="n">
        <v>0</v>
      </c>
      <c r="CU32" s="250" t="n">
        <v>0</v>
      </c>
      <c r="CV32" s="250" t="n">
        <v>0</v>
      </c>
      <c r="CW32" s="250" t="n">
        <v>0</v>
      </c>
    </row>
    <row r="33" ht="12.75" customFormat="1" customHeight="1" s="315">
      <c r="A33" s="20" t="n"/>
      <c r="B33" s="398" t="n"/>
      <c r="C33" s="69" t="inlineStr">
        <is>
          <t>Estimated Monthly Premium</t>
        </is>
      </c>
      <c r="D33" s="94">
        <f>SUM(D28:D32)</f>
        <v/>
      </c>
      <c r="E33" s="401">
        <f>SUMPRODUCT(E28:E32,$D28:$D32)</f>
        <v/>
      </c>
      <c r="F33" s="401">
        <f>SUMPRODUCT(F28:F32,$D28:$D32)</f>
        <v/>
      </c>
      <c r="G33" s="401">
        <f>SUMPRODUCT(G28:G32,$D28:$D32)</f>
        <v/>
      </c>
      <c r="H33" s="402" t="n"/>
      <c r="I33" s="402" t="n"/>
      <c r="K33" s="94">
        <f>SUM(K28:K32)</f>
        <v/>
      </c>
      <c r="L33" s="94">
        <f>SUM(L28:L32)</f>
        <v/>
      </c>
      <c r="M33" s="94">
        <f>SUM(M28:M32)</f>
        <v/>
      </c>
      <c r="N33" s="94">
        <f>SUM(N28:N32)</f>
        <v/>
      </c>
      <c r="O33" s="94">
        <f>SUM(O28:O32)</f>
        <v/>
      </c>
      <c r="P33" s="94">
        <f>SUM(P28:P32)</f>
        <v/>
      </c>
      <c r="Q33" s="94">
        <f>SUM(Q28:Q32)</f>
        <v/>
      </c>
      <c r="R33" s="94">
        <f>SUM(R28:R32)</f>
        <v/>
      </c>
      <c r="S33" s="94">
        <f>SUM(S28:S32)</f>
        <v/>
      </c>
      <c r="T33" s="94">
        <f>SUM(T28:T32)</f>
        <v/>
      </c>
      <c r="U33" s="94">
        <f>SUM(U28:U32)</f>
        <v/>
      </c>
      <c r="V33" s="94">
        <f>SUM(V28:V32)</f>
        <v/>
      </c>
      <c r="W33" s="94">
        <f>SUM(W28:W32)</f>
        <v/>
      </c>
      <c r="X33" s="94">
        <f>SUM(X28:X32)</f>
        <v/>
      </c>
      <c r="Y33" s="94">
        <f>SUM(Y28:Y32)</f>
        <v/>
      </c>
      <c r="Z33" s="94">
        <f>SUM(Z28:Z32)</f>
        <v/>
      </c>
      <c r="AA33" s="94">
        <f>SUM(AA28:AA32)</f>
        <v/>
      </c>
      <c r="AB33" s="94">
        <f>SUM(AB28:AB32)</f>
        <v/>
      </c>
      <c r="AC33" s="94">
        <f>SUM(AC28:AC32)</f>
        <v/>
      </c>
      <c r="AD33" s="94">
        <f>SUM(AD28:AD32)</f>
        <v/>
      </c>
      <c r="AE33" s="94">
        <f>SUM(AE28:AE32)</f>
        <v/>
      </c>
      <c r="AF33" s="94">
        <f>SUM(AF28:AF32)</f>
        <v/>
      </c>
      <c r="AG33" s="94">
        <f>SUM(AG28:AG32)</f>
        <v/>
      </c>
      <c r="AH33" s="94">
        <f>SUM(AH28:AH32)</f>
        <v/>
      </c>
      <c r="AI33" s="94">
        <f>SUM(AI28:AI32)</f>
        <v/>
      </c>
      <c r="AJ33" s="94">
        <f>SUM(AJ28:AJ32)</f>
        <v/>
      </c>
      <c r="AK33" s="94">
        <f>SUM(AK28:AK32)</f>
        <v/>
      </c>
      <c r="AL33" s="94">
        <f>SUM(AL28:AL32)</f>
        <v/>
      </c>
      <c r="AM33" s="94">
        <f>SUM(AM28:AM32)</f>
        <v/>
      </c>
      <c r="AN33" s="94">
        <f>SUM(AN28:AN32)</f>
        <v/>
      </c>
      <c r="AO33" s="94">
        <f>SUM(AO28:AO32)</f>
        <v/>
      </c>
      <c r="AP33" s="94">
        <f>SUM(AP28:AP32)</f>
        <v/>
      </c>
      <c r="AQ33" s="94">
        <f>SUM(AQ28:AQ32)</f>
        <v/>
      </c>
      <c r="AR33" s="94">
        <f>SUM(AR28:AR32)</f>
        <v/>
      </c>
      <c r="AS33" s="94">
        <f>SUM(AS28:AS32)</f>
        <v/>
      </c>
      <c r="AT33" s="94">
        <f>SUM(AT28:AT32)</f>
        <v/>
      </c>
      <c r="AU33" s="94">
        <f>SUM(AU28:AU32)</f>
        <v/>
      </c>
      <c r="AV33" s="94">
        <f>SUM(AV28:AV32)</f>
        <v/>
      </c>
      <c r="AW33" s="94">
        <f>SUM(AW28:AW32)</f>
        <v/>
      </c>
      <c r="AX33" s="94">
        <f>SUM(AX28:AX32)</f>
        <v/>
      </c>
      <c r="AY33" s="94">
        <f>SUM(AY28:AY32)</f>
        <v/>
      </c>
      <c r="AZ33" s="94">
        <f>SUM(AZ28:AZ32)</f>
        <v/>
      </c>
      <c r="BA33" s="94">
        <f>SUM(BA28:BA32)</f>
        <v/>
      </c>
      <c r="BB33" s="94">
        <f>SUM(BB28:BB32)</f>
        <v/>
      </c>
      <c r="BC33" s="94">
        <f>SUM(BC28:BC32)</f>
        <v/>
      </c>
      <c r="BD33" s="94">
        <f>SUM(BD28:BD32)</f>
        <v/>
      </c>
      <c r="BE33" s="94">
        <f>SUM(BE28:BE32)</f>
        <v/>
      </c>
      <c r="BF33" s="94">
        <f>SUM(BF28:BF32)</f>
        <v/>
      </c>
      <c r="BG33" s="94">
        <f>SUM(BG28:BG32)</f>
        <v/>
      </c>
      <c r="BH33" s="94">
        <f>SUM(BH28:BH32)</f>
        <v/>
      </c>
      <c r="BI33" s="94">
        <f>SUM(BI28:BI32)</f>
        <v/>
      </c>
      <c r="BJ33" s="94">
        <f>SUM(BJ28:BJ32)</f>
        <v/>
      </c>
      <c r="BK33" s="94">
        <f>SUM(BK28:BK32)</f>
        <v/>
      </c>
      <c r="BL33" s="94">
        <f>SUM(BL28:BL32)</f>
        <v/>
      </c>
      <c r="BM33" s="94">
        <f>SUM(BM28:BM32)</f>
        <v/>
      </c>
      <c r="BN33" s="94">
        <f>SUM(BN28:BN32)</f>
        <v/>
      </c>
      <c r="BO33" s="94">
        <f>SUM(BO28:BO32)</f>
        <v/>
      </c>
      <c r="BP33" s="94">
        <f>SUM(BP28:BP32)</f>
        <v/>
      </c>
      <c r="BQ33" s="94">
        <f>SUM(BQ28:BQ32)</f>
        <v/>
      </c>
      <c r="BR33" s="94">
        <f>SUM(BR28:BR32)</f>
        <v/>
      </c>
      <c r="BS33" s="94">
        <f>SUM(BS28:BS32)</f>
        <v/>
      </c>
      <c r="BT33" s="94">
        <f>SUM(BT28:BT32)</f>
        <v/>
      </c>
      <c r="BU33" s="94">
        <f>SUM(BU28:BU32)</f>
        <v/>
      </c>
      <c r="BV33" s="94">
        <f>SUM(BV28:BV32)</f>
        <v/>
      </c>
      <c r="BW33" s="94">
        <f>SUM(BW28:BW32)</f>
        <v/>
      </c>
      <c r="BX33" s="94">
        <f>SUM(BX28:BX32)</f>
        <v/>
      </c>
      <c r="BY33" s="94">
        <f>SUM(BY28:BY32)</f>
        <v/>
      </c>
      <c r="BZ33" s="94">
        <f>SUM(BZ28:BZ32)</f>
        <v/>
      </c>
      <c r="CA33" s="94">
        <f>SUM(CA28:CA32)</f>
        <v/>
      </c>
      <c r="CB33" s="94">
        <f>SUM(CB28:CB32)</f>
        <v/>
      </c>
      <c r="CC33" s="94">
        <f>SUM(CC28:CC32)</f>
        <v/>
      </c>
      <c r="CD33" s="94">
        <f>SUM(CD28:CD32)</f>
        <v/>
      </c>
      <c r="CE33" s="94">
        <f>SUM(CE28:CE32)</f>
        <v/>
      </c>
      <c r="CF33" s="94">
        <f>SUM(CF28:CF32)</f>
        <v/>
      </c>
      <c r="CG33" s="94">
        <f>SUM(CG28:CG32)</f>
        <v/>
      </c>
      <c r="CH33" s="94">
        <f>SUM(CH28:CH32)</f>
        <v/>
      </c>
      <c r="CI33" s="94">
        <f>SUM(CI28:CI32)</f>
        <v/>
      </c>
      <c r="CJ33" s="94">
        <f>SUM(CJ28:CJ32)</f>
        <v/>
      </c>
      <c r="CK33" s="94">
        <f>SUM(CK28:CK32)</f>
        <v/>
      </c>
      <c r="CL33" s="94">
        <f>SUM(CL28:CL32)</f>
        <v/>
      </c>
      <c r="CM33" s="94">
        <f>SUM(CM28:CM32)</f>
        <v/>
      </c>
      <c r="CN33" s="94">
        <f>SUM(CN28:CN32)</f>
        <v/>
      </c>
      <c r="CO33" s="94">
        <f>SUM(CO28:CO32)</f>
        <v/>
      </c>
      <c r="CP33" s="94">
        <f>SUM(CP28:CP32)</f>
        <v/>
      </c>
      <c r="CQ33" s="94">
        <f>SUM(CQ28:CQ32)</f>
        <v/>
      </c>
      <c r="CR33" s="94" t="n">
        <v>0</v>
      </c>
      <c r="CS33" s="94">
        <f>SUM(CS28:CS32)</f>
        <v/>
      </c>
      <c r="CT33" s="94">
        <f>SUM(CT28:CT32)</f>
        <v/>
      </c>
      <c r="CU33" s="94">
        <f>SUM(CU28:CU32)</f>
        <v/>
      </c>
      <c r="CV33" s="94">
        <f>SUM(CV28:CV32)</f>
        <v/>
      </c>
      <c r="CW33" s="94">
        <f>SUM(CW28:CW32)</f>
        <v/>
      </c>
    </row>
    <row r="34" ht="12.75" customFormat="1" customHeight="1" s="315">
      <c r="A34" s="20" t="n"/>
      <c r="B34" s="398" t="n"/>
      <c r="C34" s="12" t="n"/>
      <c r="D34" s="16" t="n"/>
      <c r="E34" s="403" t="n"/>
      <c r="F34" s="403" t="n"/>
      <c r="G34" s="403" t="n"/>
      <c r="H34" s="404" t="n"/>
      <c r="I34" s="404" t="n"/>
      <c r="K34" s="16" t="n"/>
      <c r="L34" s="16" t="n"/>
      <c r="M34" s="16" t="n"/>
      <c r="N34" s="16" t="n"/>
      <c r="O34" s="16" t="n"/>
      <c r="P34" s="16" t="n"/>
      <c r="Q34" s="16" t="n"/>
      <c r="R34" s="16" t="n"/>
      <c r="S34" s="16" t="n"/>
      <c r="T34" s="16" t="n"/>
      <c r="U34" s="16" t="n"/>
      <c r="V34" s="16" t="n"/>
      <c r="W34" s="16" t="n"/>
      <c r="X34" s="16" t="n"/>
      <c r="Y34" s="16" t="n"/>
      <c r="Z34" s="16" t="n"/>
      <c r="AA34" s="16" t="n"/>
      <c r="AB34" s="16" t="n"/>
      <c r="AC34" s="16" t="n"/>
      <c r="AD34" s="16" t="n"/>
      <c r="AE34" s="16" t="n"/>
      <c r="AF34" s="16" t="n"/>
      <c r="AG34" s="16" t="n"/>
      <c r="AH34" s="16" t="n"/>
      <c r="AI34" s="16" t="n"/>
      <c r="AJ34" s="16" t="n"/>
      <c r="AK34" s="16" t="n"/>
      <c r="AL34" s="16" t="n"/>
      <c r="AM34" s="16" t="n"/>
      <c r="AN34" s="16" t="n"/>
      <c r="AO34" s="16" t="n"/>
      <c r="AP34" s="16" t="n"/>
      <c r="AQ34" s="16" t="n"/>
      <c r="AR34" s="16" t="n"/>
      <c r="AS34" s="16" t="n"/>
      <c r="AT34" s="16" t="n"/>
      <c r="AU34" s="16" t="n"/>
      <c r="AV34" s="16" t="n"/>
      <c r="AW34" s="16" t="n"/>
      <c r="AX34" s="16" t="n"/>
      <c r="AY34" s="16" t="n"/>
      <c r="AZ34" s="16" t="n"/>
      <c r="BA34" s="16" t="n"/>
      <c r="BB34" s="16" t="n"/>
      <c r="BC34" s="16" t="n"/>
      <c r="BD34" s="16" t="n"/>
      <c r="BE34" s="16" t="n"/>
      <c r="BF34" s="16" t="n"/>
      <c r="BG34" s="16" t="n"/>
      <c r="BH34" s="16" t="n"/>
      <c r="BI34" s="16" t="n"/>
      <c r="BJ34" s="16" t="n"/>
      <c r="BK34" s="16" t="n"/>
      <c r="BL34" s="16" t="n"/>
      <c r="BM34" s="16" t="n"/>
      <c r="BN34" s="16" t="n"/>
      <c r="BO34" s="16" t="n"/>
      <c r="BP34" s="16" t="n"/>
      <c r="BQ34" s="16" t="n"/>
      <c r="BR34" s="16" t="n"/>
      <c r="BS34" s="16" t="n"/>
      <c r="BT34" s="16" t="n"/>
      <c r="BU34" s="16" t="n"/>
      <c r="BV34" s="16" t="n"/>
      <c r="BW34" s="16" t="n"/>
      <c r="BX34" s="16" t="n"/>
      <c r="BY34" s="16" t="n"/>
      <c r="BZ34" s="16" t="n"/>
      <c r="CA34" s="16" t="n"/>
      <c r="CB34" s="16" t="n"/>
      <c r="CC34" s="16" t="n"/>
      <c r="CD34" s="16" t="n"/>
      <c r="CE34" s="16" t="n"/>
      <c r="CF34" s="16" t="n"/>
      <c r="CG34" s="16" t="n"/>
      <c r="CH34" s="16" t="n"/>
      <c r="CI34" s="16" t="n"/>
      <c r="CJ34" s="16" t="n"/>
      <c r="CK34" s="16" t="n"/>
      <c r="CL34" s="16" t="n"/>
      <c r="CM34" s="16" t="n"/>
      <c r="CN34" s="16" t="n"/>
      <c r="CO34" s="16" t="n"/>
      <c r="CP34" s="16" t="n"/>
      <c r="CQ34" s="16" t="n"/>
      <c r="CR34" s="16" t="n"/>
      <c r="CS34" s="16" t="n"/>
      <c r="CT34" s="16" t="n"/>
      <c r="CU34" s="16" t="n"/>
      <c r="CV34" s="16" t="n"/>
      <c r="CW34" s="16" t="n"/>
    </row>
    <row r="35" ht="12.75" customFormat="1" customHeight="1" s="315">
      <c r="A35" s="71" t="inlineStr">
        <is>
          <t>Total Medical Monthly</t>
        </is>
      </c>
      <c r="B35" s="405" t="n"/>
      <c r="C35" s="29" t="inlineStr">
        <is>
          <t xml:space="preserve"> </t>
        </is>
      </c>
      <c r="D35" s="30">
        <f>+D26+D33</f>
        <v/>
      </c>
      <c r="E35" s="406">
        <f>+E26+E33</f>
        <v/>
      </c>
      <c r="F35" s="406">
        <f>+F26+F33</f>
        <v/>
      </c>
      <c r="G35" s="406">
        <f>+G26+G33</f>
        <v/>
      </c>
      <c r="H35" s="407" t="n"/>
      <c r="I35" s="407" t="n"/>
      <c r="K35" s="30">
        <f>+K26+K33</f>
        <v/>
      </c>
      <c r="L35" s="30">
        <f>+L26+L33</f>
        <v/>
      </c>
      <c r="M35" s="30">
        <f>+M26+M33</f>
        <v/>
      </c>
      <c r="N35" s="30">
        <f>+N26+N33</f>
        <v/>
      </c>
      <c r="O35" s="30">
        <f>+O26+O33</f>
        <v/>
      </c>
      <c r="P35" s="30">
        <f>+P26+P33</f>
        <v/>
      </c>
      <c r="Q35" s="30">
        <f>+Q26+Q33</f>
        <v/>
      </c>
      <c r="R35" s="30">
        <f>+R26+R33</f>
        <v/>
      </c>
      <c r="S35" s="30">
        <f>+S26+S33</f>
        <v/>
      </c>
      <c r="T35" s="30">
        <f>+T26+T33</f>
        <v/>
      </c>
      <c r="U35" s="30">
        <f>+U26+U33</f>
        <v/>
      </c>
      <c r="V35" s="30">
        <f>+V26+V33</f>
        <v/>
      </c>
      <c r="W35" s="30">
        <f>+W26+W33</f>
        <v/>
      </c>
      <c r="X35" s="30">
        <f>+X26+X33</f>
        <v/>
      </c>
      <c r="Y35" s="30">
        <f>+Y26+Y33</f>
        <v/>
      </c>
      <c r="Z35" s="30">
        <f>+Z26+Z33</f>
        <v/>
      </c>
      <c r="AA35" s="30">
        <f>+AA26+AA33</f>
        <v/>
      </c>
      <c r="AB35" s="30">
        <f>+AB26+AB33</f>
        <v/>
      </c>
      <c r="AC35" s="30">
        <f>+AC26+AC33</f>
        <v/>
      </c>
      <c r="AD35" s="30">
        <f>+AD26+AD33</f>
        <v/>
      </c>
      <c r="AE35" s="30">
        <f>+AE26+AE33</f>
        <v/>
      </c>
      <c r="AF35" s="30">
        <f>+AF26+AF33</f>
        <v/>
      </c>
      <c r="AG35" s="30">
        <f>+AG26+AG33</f>
        <v/>
      </c>
      <c r="AH35" s="30">
        <f>+AH26+AH33</f>
        <v/>
      </c>
      <c r="AI35" s="30">
        <f>+AI26+AI33</f>
        <v/>
      </c>
      <c r="AJ35" s="30">
        <f>+AJ26+AJ33</f>
        <v/>
      </c>
      <c r="AK35" s="30">
        <f>+AK26+AK33</f>
        <v/>
      </c>
      <c r="AL35" s="30">
        <f>+AL26+AL33</f>
        <v/>
      </c>
      <c r="AM35" s="30">
        <f>+AM26+AM33</f>
        <v/>
      </c>
      <c r="AN35" s="30">
        <f>+AN26+AN33</f>
        <v/>
      </c>
      <c r="AO35" s="30">
        <f>+AO26+AO33</f>
        <v/>
      </c>
      <c r="AP35" s="30">
        <f>+AP26+AP33</f>
        <v/>
      </c>
      <c r="AQ35" s="30">
        <f>+AQ26+AQ33</f>
        <v/>
      </c>
      <c r="AR35" s="30">
        <f>+AR26+AR33</f>
        <v/>
      </c>
      <c r="AS35" s="30">
        <f>+AS26+AS33</f>
        <v/>
      </c>
      <c r="AT35" s="30">
        <f>+AT26+AT33</f>
        <v/>
      </c>
      <c r="AU35" s="30">
        <f>+AU26+AU33</f>
        <v/>
      </c>
      <c r="AV35" s="30">
        <f>+AV26+AV33</f>
        <v/>
      </c>
      <c r="AW35" s="30">
        <f>+AW26+AW33</f>
        <v/>
      </c>
      <c r="AX35" s="30">
        <f>+AX26+AX33</f>
        <v/>
      </c>
      <c r="AY35" s="30">
        <f>+AY26+AY33</f>
        <v/>
      </c>
      <c r="AZ35" s="30">
        <f>+AZ26+AZ33</f>
        <v/>
      </c>
      <c r="BA35" s="30">
        <f>+BA26+BA33</f>
        <v/>
      </c>
      <c r="BB35" s="30">
        <f>+BB26+BB33</f>
        <v/>
      </c>
      <c r="BC35" s="30">
        <f>+BC26+BC33</f>
        <v/>
      </c>
      <c r="BD35" s="30">
        <f>+BD26+BD33</f>
        <v/>
      </c>
      <c r="BE35" s="30">
        <f>+BE26+BE33</f>
        <v/>
      </c>
      <c r="BF35" s="30">
        <f>+BF26+BF33</f>
        <v/>
      </c>
      <c r="BG35" s="30">
        <f>+BG26+BG33</f>
        <v/>
      </c>
      <c r="BH35" s="30">
        <f>+BH26+BH33</f>
        <v/>
      </c>
      <c r="BI35" s="30">
        <f>+BI26+BI33</f>
        <v/>
      </c>
      <c r="BJ35" s="30">
        <f>+BJ26+BJ33</f>
        <v/>
      </c>
      <c r="BK35" s="30">
        <f>+BK26+BK33</f>
        <v/>
      </c>
      <c r="BL35" s="30">
        <f>+BL26+BL33</f>
        <v/>
      </c>
      <c r="BM35" s="30">
        <f>+BM26+BM33</f>
        <v/>
      </c>
      <c r="BN35" s="30">
        <f>+BN26+BN33</f>
        <v/>
      </c>
      <c r="BO35" s="30">
        <f>+BO26+BO33</f>
        <v/>
      </c>
      <c r="BP35" s="30">
        <f>+BP26+BP33</f>
        <v/>
      </c>
      <c r="BQ35" s="30">
        <f>+BQ26+BQ33</f>
        <v/>
      </c>
      <c r="BR35" s="30">
        <f>+BR26+BR33</f>
        <v/>
      </c>
      <c r="BS35" s="30">
        <f>+BS26+BS33</f>
        <v/>
      </c>
      <c r="BT35" s="30">
        <f>+BT26+BT33</f>
        <v/>
      </c>
      <c r="BU35" s="30">
        <f>+BU26+BU33</f>
        <v/>
      </c>
      <c r="BV35" s="30">
        <f>+BV26+BV33</f>
        <v/>
      </c>
      <c r="BW35" s="30">
        <f>+BW26+BW33</f>
        <v/>
      </c>
      <c r="BX35" s="30">
        <f>+BX26+BX33</f>
        <v/>
      </c>
      <c r="BY35" s="30">
        <f>+BY26+BY33</f>
        <v/>
      </c>
      <c r="BZ35" s="30">
        <f>+BZ26+BZ33</f>
        <v/>
      </c>
      <c r="CA35" s="30">
        <f>+CA26+CA33</f>
        <v/>
      </c>
      <c r="CB35" s="30">
        <f>+CB26+CB33</f>
        <v/>
      </c>
      <c r="CC35" s="30">
        <f>+CC26+CC33</f>
        <v/>
      </c>
      <c r="CD35" s="30">
        <f>+CD26+CD33</f>
        <v/>
      </c>
      <c r="CE35" s="30">
        <f>+CE26+CE33</f>
        <v/>
      </c>
      <c r="CF35" s="30">
        <f>+CF26+CF33</f>
        <v/>
      </c>
      <c r="CG35" s="30">
        <f>+CG26+CG33</f>
        <v/>
      </c>
      <c r="CH35" s="30">
        <f>+CH26+CH33</f>
        <v/>
      </c>
      <c r="CI35" s="30">
        <f>+CI26+CI33</f>
        <v/>
      </c>
      <c r="CJ35" s="30">
        <f>+CJ26+CJ33</f>
        <v/>
      </c>
      <c r="CK35" s="30">
        <f>+CK26+CK33</f>
        <v/>
      </c>
      <c r="CL35" s="30">
        <f>+CL26+CL33</f>
        <v/>
      </c>
      <c r="CM35" s="30">
        <f>+CM26+CM33</f>
        <v/>
      </c>
      <c r="CN35" s="30">
        <f>+CN26+CN33</f>
        <v/>
      </c>
      <c r="CO35" s="30">
        <f>+CO26+CO33</f>
        <v/>
      </c>
      <c r="CP35" s="30">
        <f>+CP26+CP33</f>
        <v/>
      </c>
      <c r="CQ35" s="30">
        <f>+CQ26+CQ33</f>
        <v/>
      </c>
      <c r="CR35" s="30" t="n">
        <v>0</v>
      </c>
      <c r="CS35" s="30">
        <f>+CS26+CS33</f>
        <v/>
      </c>
      <c r="CT35" s="30">
        <f>+CT26+CT33</f>
        <v/>
      </c>
      <c r="CU35" s="30">
        <f>+CU26+CU33</f>
        <v/>
      </c>
      <c r="CV35" s="30">
        <f>+CV26+CV33</f>
        <v/>
      </c>
      <c r="CW35" s="30">
        <f>+CW26+CW33</f>
        <v/>
      </c>
    </row>
    <row r="36" ht="12.75" customFormat="1" customHeight="1" s="315">
      <c r="A36" s="71" t="inlineStr">
        <is>
          <t>Total Medical Annual</t>
        </is>
      </c>
      <c r="B36" s="29" t="n"/>
      <c r="C36" s="89" t="n"/>
      <c r="D36" s="30" t="n"/>
      <c r="E36" s="406">
        <f>E35*12</f>
        <v/>
      </c>
      <c r="F36" s="406">
        <f>F35*12</f>
        <v/>
      </c>
      <c r="G36" s="406">
        <f>G35*12</f>
        <v/>
      </c>
      <c r="H36" s="407" t="n"/>
      <c r="I36" s="407" t="n"/>
      <c r="K36" s="30" t="n"/>
      <c r="L36" s="30" t="n"/>
      <c r="M36" s="30" t="n"/>
      <c r="N36" s="30" t="n"/>
      <c r="O36" s="30" t="n"/>
      <c r="P36" s="30" t="n"/>
      <c r="Q36" s="30" t="n"/>
      <c r="R36" s="30" t="n"/>
      <c r="S36" s="30" t="n"/>
      <c r="T36" s="30" t="n"/>
      <c r="U36" s="30" t="n"/>
      <c r="V36" s="30" t="n"/>
      <c r="W36" s="30" t="n"/>
      <c r="X36" s="30" t="n"/>
      <c r="Y36" s="30" t="n"/>
      <c r="Z36" s="30" t="n"/>
      <c r="AA36" s="30" t="n"/>
      <c r="AB36" s="30" t="n"/>
      <c r="AC36" s="30" t="n"/>
      <c r="AD36" s="30" t="n"/>
      <c r="AE36" s="30" t="n"/>
      <c r="AF36" s="30" t="n"/>
      <c r="AG36" s="30" t="n"/>
      <c r="AH36" s="30" t="n"/>
      <c r="AI36" s="30" t="n"/>
      <c r="AJ36" s="30" t="n"/>
      <c r="AK36" s="30" t="n"/>
      <c r="AL36" s="30" t="n"/>
      <c r="AM36" s="30" t="n"/>
      <c r="AN36" s="30" t="n"/>
      <c r="AO36" s="30" t="n"/>
      <c r="AP36" s="30" t="n"/>
      <c r="AQ36" s="30" t="n"/>
      <c r="AR36" s="30" t="n"/>
      <c r="AS36" s="30" t="n"/>
      <c r="AT36" s="30" t="n"/>
      <c r="AU36" s="30" t="n"/>
      <c r="AV36" s="30" t="n"/>
      <c r="AW36" s="30" t="n"/>
      <c r="AX36" s="30" t="n"/>
      <c r="AY36" s="30" t="n"/>
      <c r="AZ36" s="30" t="n"/>
      <c r="BA36" s="30" t="n"/>
      <c r="BB36" s="30" t="n"/>
      <c r="BC36" s="30" t="n"/>
      <c r="BD36" s="30" t="n"/>
      <c r="BE36" s="30" t="n"/>
      <c r="BF36" s="30" t="n"/>
      <c r="BG36" s="30" t="n"/>
      <c r="BH36" s="30" t="n"/>
      <c r="BI36" s="30" t="n"/>
      <c r="BJ36" s="30" t="n"/>
      <c r="BK36" s="30" t="n"/>
      <c r="BL36" s="30" t="n"/>
      <c r="BM36" s="30" t="n"/>
      <c r="BN36" s="30" t="n"/>
      <c r="BO36" s="30" t="n"/>
      <c r="BP36" s="30" t="n"/>
      <c r="BQ36" s="30" t="n"/>
      <c r="BR36" s="30" t="n"/>
      <c r="BS36" s="30" t="n"/>
      <c r="BT36" s="30" t="n"/>
      <c r="BU36" s="30" t="n"/>
      <c r="BV36" s="30" t="n"/>
      <c r="BW36" s="30" t="n"/>
      <c r="BX36" s="30" t="n"/>
      <c r="BY36" s="30" t="n"/>
      <c r="BZ36" s="30" t="n"/>
      <c r="CA36" s="30" t="n"/>
      <c r="CB36" s="30" t="n"/>
      <c r="CC36" s="30" t="n"/>
      <c r="CD36" s="30" t="n"/>
      <c r="CE36" s="30" t="n"/>
      <c r="CF36" s="30" t="n"/>
      <c r="CG36" s="30" t="n"/>
      <c r="CH36" s="30" t="n"/>
      <c r="CI36" s="30" t="n"/>
      <c r="CJ36" s="30" t="n"/>
      <c r="CK36" s="30" t="n"/>
      <c r="CL36" s="30" t="n"/>
      <c r="CM36" s="30" t="n"/>
      <c r="CN36" s="30" t="n"/>
      <c r="CO36" s="30" t="n"/>
      <c r="CP36" s="30" t="n"/>
      <c r="CQ36" s="30" t="n"/>
      <c r="CR36" s="30" t="n"/>
      <c r="CS36" s="30" t="n"/>
      <c r="CT36" s="30" t="n"/>
      <c r="CU36" s="30" t="n"/>
      <c r="CV36" s="30" t="n"/>
      <c r="CW36" s="30" t="n"/>
    </row>
    <row r="37" ht="12.75" customFormat="1" customHeight="1" s="315">
      <c r="A37" s="20" t="n"/>
      <c r="B37" s="398" t="n"/>
      <c r="C37" s="12" t="n"/>
      <c r="D37" s="16" t="n"/>
      <c r="E37" s="403" t="n"/>
      <c r="F37" s="403" t="n"/>
      <c r="G37" s="403" t="n"/>
      <c r="H37" s="404" t="n"/>
      <c r="I37" s="404" t="n"/>
      <c r="K37" s="16" t="n"/>
      <c r="L37" s="16" t="n"/>
      <c r="M37" s="16" t="n"/>
      <c r="N37" s="16" t="n"/>
      <c r="O37" s="16" t="n"/>
      <c r="P37" s="16" t="n"/>
      <c r="Q37" s="16" t="n"/>
      <c r="R37" s="16" t="n"/>
      <c r="S37" s="16" t="n"/>
      <c r="T37" s="16" t="n"/>
      <c r="U37" s="16" t="n"/>
      <c r="V37" s="16" t="n"/>
      <c r="W37" s="16" t="n"/>
      <c r="X37" s="16" t="n"/>
      <c r="Y37" s="16" t="n"/>
      <c r="Z37" s="16" t="n"/>
      <c r="AA37" s="16" t="n"/>
      <c r="AB37" s="16" t="n"/>
      <c r="AC37" s="16" t="n"/>
      <c r="AD37" s="16" t="n"/>
      <c r="AE37" s="16" t="n"/>
      <c r="AF37" s="16" t="n"/>
      <c r="AG37" s="16" t="n"/>
      <c r="AH37" s="16" t="n"/>
      <c r="AI37" s="16" t="n"/>
      <c r="AJ37" s="16" t="n"/>
      <c r="AK37" s="16" t="n"/>
      <c r="AL37" s="16" t="n"/>
      <c r="AM37" s="16" t="n"/>
      <c r="AN37" s="16" t="n"/>
      <c r="AO37" s="16" t="n"/>
      <c r="AP37" s="16" t="n"/>
      <c r="AQ37" s="16" t="n"/>
      <c r="AR37" s="16" t="n"/>
      <c r="AS37" s="16" t="n"/>
      <c r="AT37" s="16" t="n"/>
      <c r="AU37" s="16" t="n"/>
      <c r="AV37" s="16" t="n"/>
      <c r="AW37" s="16" t="n"/>
      <c r="AX37" s="16" t="n"/>
      <c r="AY37" s="16" t="n"/>
      <c r="AZ37" s="16" t="n"/>
      <c r="BA37" s="16" t="n"/>
      <c r="BB37" s="16" t="n"/>
      <c r="BC37" s="16" t="n"/>
      <c r="BD37" s="16" t="n"/>
      <c r="BE37" s="16" t="n"/>
      <c r="BF37" s="16" t="n"/>
      <c r="BG37" s="16" t="n"/>
      <c r="BH37" s="16" t="n"/>
      <c r="BI37" s="16" t="n"/>
      <c r="BJ37" s="16" t="n"/>
      <c r="BK37" s="16" t="n"/>
      <c r="BL37" s="16" t="n"/>
      <c r="BM37" s="16" t="n"/>
      <c r="BN37" s="16" t="n"/>
      <c r="BO37" s="16" t="n"/>
      <c r="BP37" s="16" t="n"/>
      <c r="BQ37" s="16" t="n"/>
      <c r="BR37" s="16" t="n"/>
      <c r="BS37" s="16" t="n"/>
      <c r="BT37" s="16" t="n"/>
      <c r="BU37" s="16" t="n"/>
      <c r="BV37" s="16" t="n"/>
      <c r="BW37" s="16" t="n"/>
      <c r="BX37" s="16" t="n"/>
      <c r="BY37" s="16" t="n"/>
      <c r="BZ37" s="16" t="n"/>
      <c r="CA37" s="16" t="n"/>
      <c r="CB37" s="16" t="n"/>
      <c r="CC37" s="16" t="n"/>
      <c r="CD37" s="16" t="n"/>
      <c r="CE37" s="16" t="n"/>
      <c r="CF37" s="16" t="n"/>
      <c r="CG37" s="16" t="n"/>
      <c r="CH37" s="16" t="n"/>
      <c r="CI37" s="16" t="n"/>
      <c r="CJ37" s="16" t="n"/>
      <c r="CK37" s="16" t="n"/>
      <c r="CL37" s="16" t="n"/>
      <c r="CM37" s="16" t="n"/>
      <c r="CN37" s="16" t="n"/>
      <c r="CO37" s="16" t="n"/>
      <c r="CP37" s="16" t="n"/>
      <c r="CQ37" s="16" t="n"/>
      <c r="CR37" s="16" t="n"/>
      <c r="CS37" s="16" t="n"/>
      <c r="CT37" s="16" t="n"/>
      <c r="CU37" s="16" t="n"/>
      <c r="CV37" s="16" t="n"/>
      <c r="CW37" s="16" t="n"/>
    </row>
    <row r="38" ht="12.75" customFormat="1" customHeight="1" s="315">
      <c r="A38" s="48" t="inlineStr">
        <is>
          <t>Total North Vista Medical Monthly</t>
        </is>
      </c>
      <c r="B38" s="432" t="n"/>
      <c r="C38" s="50" t="inlineStr">
        <is>
          <t>Total Medical Employees</t>
        </is>
      </c>
      <c r="D38" s="51">
        <f>D17+D35</f>
        <v/>
      </c>
      <c r="E38" s="472">
        <f>E17+E35</f>
        <v/>
      </c>
      <c r="F38" s="472">
        <f>F17+F35</f>
        <v/>
      </c>
      <c r="G38" s="472">
        <f>G17+G35</f>
        <v/>
      </c>
      <c r="H38" s="478" t="n"/>
      <c r="I38" s="478" t="n"/>
      <c r="K38" s="51">
        <f>K17+K35</f>
        <v/>
      </c>
      <c r="L38" s="51">
        <f>L17+L35</f>
        <v/>
      </c>
      <c r="M38" s="51">
        <f>M17+M35</f>
        <v/>
      </c>
      <c r="N38" s="51">
        <f>N17+N35</f>
        <v/>
      </c>
      <c r="O38" s="51">
        <f>O17+O35</f>
        <v/>
      </c>
      <c r="P38" s="51">
        <f>P17+P35</f>
        <v/>
      </c>
      <c r="Q38" s="51">
        <f>Q17+Q35</f>
        <v/>
      </c>
      <c r="R38" s="51">
        <f>R17+R35</f>
        <v/>
      </c>
      <c r="S38" s="51">
        <f>S17+S35</f>
        <v/>
      </c>
      <c r="T38" s="51">
        <f>T17+T35</f>
        <v/>
      </c>
      <c r="U38" s="51">
        <f>U17+U35</f>
        <v/>
      </c>
      <c r="V38" s="51">
        <f>V17+V35</f>
        <v/>
      </c>
      <c r="W38" s="51">
        <f>W17+W35</f>
        <v/>
      </c>
      <c r="X38" s="51">
        <f>X17+X35</f>
        <v/>
      </c>
      <c r="Y38" s="51">
        <f>Y17+Y35</f>
        <v/>
      </c>
      <c r="Z38" s="51">
        <f>Z17+Z35</f>
        <v/>
      </c>
      <c r="AA38" s="51">
        <f>AA17+AA35</f>
        <v/>
      </c>
      <c r="AB38" s="51">
        <f>AB17+AB35</f>
        <v/>
      </c>
      <c r="AC38" s="51">
        <f>AC17+AC35</f>
        <v/>
      </c>
      <c r="AD38" s="51">
        <f>AD17+AD35</f>
        <v/>
      </c>
      <c r="AE38" s="51">
        <f>AE17+AE35</f>
        <v/>
      </c>
      <c r="AF38" s="51">
        <f>AF17+AF35</f>
        <v/>
      </c>
      <c r="AG38" s="51">
        <f>AG17+AG35</f>
        <v/>
      </c>
      <c r="AH38" s="51">
        <f>AH17+AH35</f>
        <v/>
      </c>
      <c r="AI38" s="51">
        <f>AI17+AI35</f>
        <v/>
      </c>
      <c r="AJ38" s="51">
        <f>AJ17+AJ35</f>
        <v/>
      </c>
      <c r="AK38" s="51">
        <f>AK17+AK35</f>
        <v/>
      </c>
      <c r="AL38" s="51">
        <f>AL17+AL35</f>
        <v/>
      </c>
      <c r="AM38" s="51">
        <f>AM17+AM35</f>
        <v/>
      </c>
      <c r="AN38" s="51">
        <f>AN17+AN35</f>
        <v/>
      </c>
      <c r="AO38" s="51">
        <f>AO17+AO35</f>
        <v/>
      </c>
      <c r="AP38" s="51">
        <f>AP17+AP35</f>
        <v/>
      </c>
      <c r="AQ38" s="51">
        <f>AQ17+AQ35</f>
        <v/>
      </c>
      <c r="AR38" s="51">
        <f>AR17+AR35</f>
        <v/>
      </c>
      <c r="AS38" s="51">
        <f>AS17+AS35</f>
        <v/>
      </c>
      <c r="AT38" s="51">
        <f>AT17+AT35</f>
        <v/>
      </c>
      <c r="AU38" s="51">
        <f>AU17+AU35</f>
        <v/>
      </c>
      <c r="AV38" s="51">
        <f>AV17+AV35</f>
        <v/>
      </c>
      <c r="AW38" s="51">
        <f>AW17+AW35</f>
        <v/>
      </c>
      <c r="AX38" s="51">
        <f>AX17+AX35</f>
        <v/>
      </c>
      <c r="AY38" s="51">
        <f>AY17+AY35</f>
        <v/>
      </c>
      <c r="AZ38" s="51">
        <f>AZ17+AZ35</f>
        <v/>
      </c>
      <c r="BA38" s="51">
        <f>BA17+BA35</f>
        <v/>
      </c>
      <c r="BB38" s="51">
        <f>BB17+BB35</f>
        <v/>
      </c>
      <c r="BC38" s="51">
        <f>BC17+BC35</f>
        <v/>
      </c>
      <c r="BD38" s="51">
        <f>BD17+BD35</f>
        <v/>
      </c>
      <c r="BE38" s="51">
        <f>BE17+BE35</f>
        <v/>
      </c>
      <c r="BF38" s="51">
        <f>BF17+BF35</f>
        <v/>
      </c>
      <c r="BG38" s="51">
        <f>BG17+BG35</f>
        <v/>
      </c>
      <c r="BH38" s="51">
        <f>BH17+BH35</f>
        <v/>
      </c>
      <c r="BI38" s="51">
        <f>BI17+BI35</f>
        <v/>
      </c>
      <c r="BJ38" s="51">
        <f>BJ17+BJ35</f>
        <v/>
      </c>
      <c r="BK38" s="51">
        <f>BK17+BK35</f>
        <v/>
      </c>
      <c r="BL38" s="51">
        <f>BL17+BL35</f>
        <v/>
      </c>
      <c r="BM38" s="51">
        <f>BM17+BM35</f>
        <v/>
      </c>
      <c r="BN38" s="51">
        <f>BN17+BN35</f>
        <v/>
      </c>
      <c r="BO38" s="51">
        <f>BO17+BO35</f>
        <v/>
      </c>
      <c r="BP38" s="51">
        <f>BP17+BP35</f>
        <v/>
      </c>
      <c r="BQ38" s="51">
        <f>BQ17+BQ35</f>
        <v/>
      </c>
      <c r="BR38" s="51">
        <f>BR17+BR35</f>
        <v/>
      </c>
      <c r="BS38" s="51">
        <f>BS17+BS35</f>
        <v/>
      </c>
      <c r="BT38" s="51">
        <f>BT17+BT35</f>
        <v/>
      </c>
      <c r="BU38" s="51">
        <f>BU17+BU35</f>
        <v/>
      </c>
      <c r="BV38" s="51">
        <f>BV17+BV35</f>
        <v/>
      </c>
      <c r="BW38" s="51">
        <f>BW17+BW35</f>
        <v/>
      </c>
      <c r="BX38" s="51">
        <f>BX17+BX35</f>
        <v/>
      </c>
      <c r="BY38" s="51">
        <f>BY17+BY35</f>
        <v/>
      </c>
      <c r="BZ38" s="51">
        <f>BZ17+BZ35</f>
        <v/>
      </c>
      <c r="CA38" s="51">
        <f>CA17+CA35</f>
        <v/>
      </c>
      <c r="CB38" s="51">
        <f>CB17+CB35</f>
        <v/>
      </c>
      <c r="CC38" s="51">
        <f>CC17+CC35</f>
        <v/>
      </c>
      <c r="CD38" s="51">
        <f>CD17+CD35</f>
        <v/>
      </c>
      <c r="CE38" s="51">
        <f>CE17+CE35</f>
        <v/>
      </c>
      <c r="CF38" s="51">
        <f>CF17+CF35</f>
        <v/>
      </c>
      <c r="CG38" s="51">
        <f>CG17+CG35</f>
        <v/>
      </c>
      <c r="CH38" s="51">
        <f>CH17+CH35</f>
        <v/>
      </c>
      <c r="CI38" s="51">
        <f>CI17+CI35</f>
        <v/>
      </c>
      <c r="CJ38" s="51">
        <f>CJ17+CJ35</f>
        <v/>
      </c>
      <c r="CK38" s="51">
        <f>CK17+CK35</f>
        <v/>
      </c>
      <c r="CL38" s="51">
        <f>CL17+CL35</f>
        <v/>
      </c>
      <c r="CM38" s="51">
        <f>CM17+CM35</f>
        <v/>
      </c>
      <c r="CN38" s="51">
        <f>CN17+CN35</f>
        <v/>
      </c>
      <c r="CO38" s="51">
        <f>CO17+CO35</f>
        <v/>
      </c>
      <c r="CP38" s="51">
        <f>CP17+CP35</f>
        <v/>
      </c>
      <c r="CQ38" s="51">
        <f>CQ17+CQ35</f>
        <v/>
      </c>
      <c r="CR38" s="51" t="n">
        <v>617</v>
      </c>
      <c r="CS38" s="51">
        <f>CS17+CS35</f>
        <v/>
      </c>
      <c r="CT38" s="51">
        <f>CT17+CT35</f>
        <v/>
      </c>
      <c r="CU38" s="51">
        <f>CU17+CU35</f>
        <v/>
      </c>
      <c r="CV38" s="51">
        <f>CV17+CV35</f>
        <v/>
      </c>
      <c r="CW38" s="51">
        <f>CW17+CW35</f>
        <v/>
      </c>
    </row>
    <row r="39" ht="12.75" customFormat="1" customHeight="1" s="315">
      <c r="A39" s="48" t="inlineStr">
        <is>
          <t>Total North Vista Medical Annual</t>
        </is>
      </c>
      <c r="B39" s="50" t="n"/>
      <c r="C39" s="96" t="n"/>
      <c r="D39" s="96" t="n"/>
      <c r="E39" s="448">
        <f>E38*12</f>
        <v/>
      </c>
      <c r="F39" s="448">
        <f>F38*12</f>
        <v/>
      </c>
      <c r="G39" s="448">
        <f>G38*12</f>
        <v/>
      </c>
      <c r="H39" s="449" t="n"/>
      <c r="I39" s="449" t="n"/>
      <c r="K39" s="96" t="n"/>
      <c r="L39" s="96" t="n"/>
      <c r="M39" s="96" t="n"/>
      <c r="N39" s="96" t="n"/>
      <c r="O39" s="96" t="n"/>
      <c r="P39" s="96" t="n"/>
      <c r="Q39" s="96" t="n"/>
      <c r="R39" s="96" t="n"/>
      <c r="S39" s="96" t="n"/>
      <c r="T39" s="96" t="n"/>
      <c r="U39" s="96" t="n"/>
      <c r="V39" s="96" t="n"/>
      <c r="W39" s="96" t="n"/>
      <c r="X39" s="96" t="n"/>
      <c r="Y39" s="96" t="n"/>
      <c r="Z39" s="96" t="n"/>
      <c r="AA39" s="96" t="n"/>
      <c r="AB39" s="96" t="n"/>
      <c r="AC39" s="96" t="n"/>
      <c r="AD39" s="96" t="n"/>
      <c r="AE39" s="96" t="n"/>
      <c r="AF39" s="96" t="n"/>
      <c r="AG39" s="96" t="n"/>
      <c r="AH39" s="96" t="n"/>
      <c r="AI39" s="96" t="n"/>
      <c r="AJ39" s="96" t="n"/>
      <c r="AK39" s="96" t="n"/>
      <c r="AL39" s="96" t="n"/>
      <c r="AM39" s="96" t="n"/>
      <c r="AN39" s="96" t="n"/>
      <c r="AO39" s="96" t="n"/>
      <c r="AP39" s="96" t="n"/>
      <c r="AQ39" s="96" t="n"/>
      <c r="AR39" s="96" t="n"/>
      <c r="AS39" s="96" t="n"/>
      <c r="AT39" s="96" t="n"/>
      <c r="AU39" s="96" t="n"/>
      <c r="AV39" s="96" t="n"/>
      <c r="AW39" s="96" t="n"/>
      <c r="AX39" s="96" t="n"/>
      <c r="AY39" s="96" t="n"/>
      <c r="AZ39" s="96" t="n"/>
      <c r="BA39" s="96" t="n"/>
      <c r="BB39" s="96" t="n"/>
      <c r="BC39" s="96" t="n"/>
      <c r="BD39" s="96" t="n"/>
      <c r="BE39" s="96" t="n"/>
      <c r="BF39" s="96" t="n"/>
      <c r="BG39" s="96" t="n"/>
      <c r="BH39" s="96" t="n"/>
      <c r="BI39" s="96" t="n"/>
      <c r="BJ39" s="96" t="n"/>
      <c r="BK39" s="96" t="n"/>
      <c r="BL39" s="96" t="n"/>
      <c r="BM39" s="96" t="n"/>
      <c r="BN39" s="96" t="n"/>
      <c r="BO39" s="96" t="n"/>
      <c r="BP39" s="96" t="n"/>
      <c r="BQ39" s="96" t="n"/>
      <c r="BR39" s="96" t="n"/>
      <c r="BS39" s="96" t="n"/>
      <c r="BT39" s="96" t="n"/>
      <c r="BU39" s="96" t="n"/>
      <c r="BV39" s="96" t="n"/>
      <c r="BW39" s="96" t="n"/>
      <c r="BX39" s="96" t="n"/>
      <c r="BY39" s="96" t="n"/>
      <c r="BZ39" s="96" t="n"/>
      <c r="CA39" s="96" t="n"/>
      <c r="CB39" s="96" t="n"/>
      <c r="CC39" s="96" t="n"/>
      <c r="CD39" s="96" t="n"/>
      <c r="CE39" s="96" t="n"/>
      <c r="CF39" s="96" t="n"/>
      <c r="CG39" s="96" t="n"/>
      <c r="CH39" s="96" t="n"/>
      <c r="CI39" s="96" t="n"/>
      <c r="CJ39" s="96" t="n"/>
      <c r="CK39" s="96" t="n"/>
      <c r="CL39" s="96" t="n"/>
      <c r="CM39" s="96" t="n"/>
      <c r="CN39" s="96" t="n"/>
      <c r="CO39" s="96" t="n"/>
      <c r="CP39" s="96" t="n"/>
      <c r="CQ39" s="96" t="n"/>
      <c r="CR39" s="96" t="n"/>
      <c r="CS39" s="96" t="n"/>
      <c r="CT39" s="96" t="n"/>
      <c r="CU39" s="96" t="n"/>
      <c r="CV39" s="96" t="n"/>
      <c r="CW39" s="96" t="n"/>
    </row>
    <row r="40" ht="15" customFormat="1" customHeight="1" s="315">
      <c r="A40" s="291" t="n"/>
      <c r="B40" s="292" t="n"/>
      <c r="C40" s="292" t="n"/>
      <c r="D40" s="294" t="n"/>
      <c r="E40" s="292" t="n"/>
      <c r="F40" s="292" t="n"/>
      <c r="G40" s="292" t="n"/>
      <c r="H40" s="292" t="n"/>
      <c r="I40" s="292" t="n"/>
      <c r="K40" s="294" t="n"/>
      <c r="L40" s="294" t="n"/>
      <c r="M40" s="294" t="n"/>
      <c r="N40" s="294" t="n"/>
      <c r="O40" s="294" t="n"/>
      <c r="P40" s="294" t="n"/>
      <c r="Q40" s="294" t="n"/>
      <c r="R40" s="294" t="n"/>
      <c r="S40" s="294" t="n"/>
      <c r="T40" s="294" t="n"/>
      <c r="U40" s="294" t="n"/>
      <c r="V40" s="294" t="n"/>
      <c r="W40" s="294" t="n"/>
      <c r="X40" s="294" t="n"/>
      <c r="Y40" s="294" t="n"/>
      <c r="Z40" s="294" t="n"/>
      <c r="AA40" s="294" t="n"/>
      <c r="AB40" s="294" t="n"/>
      <c r="AC40" s="294" t="n"/>
      <c r="AD40" s="294" t="n"/>
      <c r="AE40" s="294" t="n"/>
      <c r="AF40" s="294" t="n"/>
      <c r="AG40" s="294" t="n"/>
      <c r="AH40" s="294" t="n"/>
      <c r="AI40" s="294" t="n"/>
      <c r="AJ40" s="294" t="n"/>
      <c r="AK40" s="294" t="n"/>
      <c r="AL40" s="294" t="n"/>
      <c r="AM40" s="294" t="n"/>
      <c r="AN40" s="294" t="n"/>
      <c r="AO40" s="294" t="n"/>
      <c r="AP40" s="294" t="n"/>
      <c r="AQ40" s="294" t="n"/>
      <c r="AR40" s="294" t="n"/>
      <c r="AS40" s="294" t="n"/>
      <c r="AT40" s="294" t="n"/>
      <c r="AU40" s="294" t="n"/>
      <c r="AV40" s="294" t="n"/>
      <c r="AW40" s="294" t="n"/>
      <c r="AX40" s="294" t="n"/>
      <c r="AY40" s="294" t="n"/>
      <c r="AZ40" s="294" t="n"/>
      <c r="BA40" s="294" t="n"/>
      <c r="BB40" s="294" t="n"/>
      <c r="BC40" s="294" t="n"/>
      <c r="BD40" s="294" t="n"/>
      <c r="BE40" s="294" t="n"/>
      <c r="BF40" s="294" t="n"/>
      <c r="BG40" s="294" t="n"/>
      <c r="BH40" s="294" t="n"/>
      <c r="BI40" s="294" t="n"/>
      <c r="BJ40" s="294" t="n"/>
      <c r="BK40" s="294" t="n"/>
      <c r="BL40" s="294" t="n"/>
      <c r="BM40" s="294" t="n"/>
      <c r="BN40" s="294" t="n"/>
      <c r="BO40" s="294" t="n"/>
      <c r="BP40" s="294" t="n"/>
      <c r="BQ40" s="294" t="n"/>
      <c r="BR40" s="294" t="n"/>
      <c r="BS40" s="294" t="n"/>
      <c r="BT40" s="294" t="n"/>
      <c r="BU40" s="294" t="n"/>
      <c r="BV40" s="294" t="n"/>
      <c r="BW40" s="294" t="n"/>
      <c r="BX40" s="294" t="n"/>
      <c r="BY40" s="294" t="n"/>
      <c r="BZ40" s="294" t="n"/>
      <c r="CA40" s="294" t="n"/>
      <c r="CB40" s="294" t="n"/>
      <c r="CC40" s="294" t="n"/>
      <c r="CD40" s="294" t="n"/>
      <c r="CE40" s="294" t="n"/>
      <c r="CF40" s="294" t="n"/>
      <c r="CG40" s="294" t="n"/>
      <c r="CH40" s="294" t="n"/>
      <c r="CI40" s="294" t="n"/>
      <c r="CJ40" s="294" t="n"/>
      <c r="CK40" s="294" t="n"/>
      <c r="CL40" s="294" t="n"/>
      <c r="CM40" s="294" t="n"/>
      <c r="CN40" s="294" t="n"/>
      <c r="CO40" s="294" t="n"/>
      <c r="CP40" s="294" t="n"/>
      <c r="CQ40" s="294" t="n"/>
      <c r="CR40" s="294" t="n"/>
      <c r="CS40" s="294" t="n"/>
      <c r="CT40" s="294" t="n"/>
      <c r="CU40" s="294" t="n"/>
      <c r="CV40" s="294" t="n"/>
      <c r="CW40" s="294" t="n"/>
    </row>
    <row r="41" ht="15" customFormat="1" customHeight="1" s="315">
      <c r="A41" s="195" t="inlineStr">
        <is>
          <t>Assumes contributions of FT employees. Does not account for difference in contribution for PT or C-Suite employees.</t>
        </is>
      </c>
      <c r="B41" s="58" t="n"/>
      <c r="C41" s="58" t="n"/>
      <c r="D41" s="285" t="n"/>
      <c r="E41" s="453" t="n"/>
      <c r="F41" s="453" t="n"/>
      <c r="G41" s="453" t="n"/>
      <c r="H41" s="453" t="n"/>
      <c r="I41" s="453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  <c r="X41" s="285" t="n"/>
      <c r="Y41" s="285" t="n"/>
      <c r="Z41" s="285" t="n"/>
      <c r="AA41" s="285" t="n"/>
      <c r="AB41" s="285" t="n"/>
      <c r="AC41" s="285" t="n"/>
      <c r="AD41" s="285" t="n"/>
      <c r="AE41" s="285" t="n"/>
      <c r="AF41" s="285" t="n"/>
      <c r="AG41" s="285" t="n"/>
      <c r="AH41" s="285" t="n"/>
      <c r="AI41" s="285" t="n"/>
      <c r="AJ41" s="285" t="n"/>
      <c r="AK41" s="285" t="n"/>
      <c r="AL41" s="285" t="n"/>
      <c r="AM41" s="285" t="n"/>
      <c r="AN41" s="285" t="n"/>
      <c r="AO41" s="285" t="n"/>
      <c r="AP41" s="285" t="n"/>
      <c r="AQ41" s="285" t="n"/>
      <c r="AR41" s="285" t="n"/>
      <c r="AS41" s="285" t="n"/>
      <c r="AT41" s="285" t="n"/>
      <c r="AU41" s="285" t="n"/>
      <c r="AV41" s="285" t="n"/>
      <c r="AW41" s="285" t="n"/>
      <c r="AX41" s="285" t="n"/>
      <c r="AY41" s="285" t="n"/>
      <c r="AZ41" s="285" t="n"/>
      <c r="BA41" s="285" t="n"/>
      <c r="BB41" s="285" t="n"/>
      <c r="BC41" s="285" t="n"/>
      <c r="BD41" s="285" t="n"/>
      <c r="BE41" s="285" t="n"/>
      <c r="BF41" s="285" t="n"/>
      <c r="BG41" s="285" t="n"/>
      <c r="BH41" s="285" t="n"/>
      <c r="BI41" s="285" t="n"/>
      <c r="BJ41" s="285" t="n"/>
      <c r="BK41" s="285" t="n"/>
      <c r="BL41" s="285" t="n"/>
      <c r="BM41" s="285" t="n"/>
      <c r="BN41" s="285" t="n"/>
      <c r="BO41" s="285" t="n"/>
      <c r="BP41" s="285" t="n"/>
      <c r="BQ41" s="285" t="n"/>
      <c r="BR41" s="285" t="n"/>
      <c r="BS41" s="285" t="n"/>
      <c r="BT41" s="285" t="n"/>
      <c r="BU41" s="285" t="n"/>
      <c r="BV41" s="285" t="n"/>
      <c r="BW41" s="285" t="n"/>
      <c r="BX41" s="285" t="n"/>
      <c r="BY41" s="285" t="n"/>
      <c r="BZ41" s="285" t="n"/>
      <c r="CA41" s="285" t="n"/>
      <c r="CB41" s="285" t="n"/>
      <c r="CC41" s="285" t="n"/>
      <c r="CD41" s="285" t="n"/>
      <c r="CE41" s="285" t="n"/>
      <c r="CF41" s="285" t="n"/>
      <c r="CG41" s="285" t="n"/>
      <c r="CH41" s="285" t="n"/>
      <c r="CI41" s="285" t="n"/>
      <c r="CJ41" s="285" t="n"/>
      <c r="CK41" s="285" t="n"/>
      <c r="CL41" s="285" t="n"/>
      <c r="CM41" s="285" t="n"/>
      <c r="CN41" s="285" t="n"/>
      <c r="CO41" s="285" t="n"/>
      <c r="CP41" s="285" t="n"/>
      <c r="CQ41" s="285" t="n"/>
      <c r="CR41" s="285" t="n"/>
      <c r="CS41" s="285" t="n"/>
      <c r="CT41" s="285" t="n"/>
      <c r="CU41" s="285" t="n"/>
      <c r="CV41" s="285" t="n"/>
      <c r="CW41" s="285" t="n"/>
    </row>
    <row r="42" ht="15" customFormat="1" customHeight="1" s="315">
      <c r="A42" s="57" t="n"/>
      <c r="B42" s="58" t="n"/>
      <c r="C42" s="58" t="n"/>
      <c r="D42" s="285" t="n"/>
      <c r="E42" s="453" t="n"/>
      <c r="F42" s="453" t="n"/>
      <c r="G42" s="453" t="n"/>
      <c r="H42" s="453" t="n"/>
      <c r="I42" s="453" t="n"/>
      <c r="K42" s="285" t="n"/>
      <c r="L42" s="285" t="n"/>
      <c r="M42" s="285" t="n"/>
      <c r="N42" s="285" t="n"/>
      <c r="O42" s="285" t="n"/>
      <c r="P42" s="285" t="n"/>
      <c r="Q42" s="285" t="n"/>
      <c r="R42" s="285" t="n"/>
      <c r="S42" s="285" t="n"/>
      <c r="T42" s="285" t="n"/>
      <c r="U42" s="285" t="n"/>
      <c r="V42" s="285" t="n"/>
      <c r="W42" s="285" t="n"/>
      <c r="X42" s="285" t="n"/>
      <c r="Y42" s="285" t="n"/>
      <c r="Z42" s="285" t="n"/>
      <c r="AA42" s="285" t="n"/>
      <c r="AB42" s="285" t="n"/>
      <c r="AC42" s="285" t="n"/>
      <c r="AD42" s="285" t="n"/>
      <c r="AE42" s="285" t="n"/>
      <c r="AF42" s="285" t="n"/>
      <c r="AG42" s="285" t="n"/>
      <c r="AH42" s="285" t="n"/>
      <c r="AI42" s="285" t="n"/>
      <c r="AJ42" s="285" t="n"/>
      <c r="AK42" s="285" t="n"/>
      <c r="AL42" s="285" t="n"/>
      <c r="AM42" s="285" t="n"/>
      <c r="AN42" s="285" t="n"/>
      <c r="AO42" s="285" t="n"/>
      <c r="AP42" s="285" t="n"/>
      <c r="AQ42" s="285" t="n"/>
      <c r="AR42" s="285" t="n"/>
      <c r="AS42" s="285" t="n"/>
      <c r="AT42" s="285" t="n"/>
      <c r="AU42" s="285" t="n"/>
      <c r="AV42" s="285" t="n"/>
      <c r="AW42" s="285" t="n"/>
      <c r="AX42" s="285" t="n"/>
      <c r="AY42" s="285" t="n"/>
      <c r="AZ42" s="285" t="n"/>
      <c r="BA42" s="285" t="n"/>
      <c r="BB42" s="285" t="n"/>
      <c r="BC42" s="285" t="n"/>
      <c r="BD42" s="285" t="n"/>
      <c r="BE42" s="285" t="n"/>
      <c r="BF42" s="285" t="n"/>
      <c r="BG42" s="285" t="n"/>
      <c r="BH42" s="285" t="n"/>
      <c r="BI42" s="285" t="n"/>
      <c r="BJ42" s="285" t="n"/>
      <c r="BK42" s="285" t="n"/>
      <c r="BL42" s="285" t="n"/>
      <c r="BM42" s="285" t="n"/>
      <c r="BN42" s="285" t="n"/>
      <c r="BO42" s="285" t="n"/>
      <c r="BP42" s="285" t="n"/>
      <c r="BQ42" s="285" t="n"/>
      <c r="BR42" s="285" t="n"/>
      <c r="BS42" s="285" t="n"/>
      <c r="BT42" s="285" t="n"/>
      <c r="BU42" s="285" t="n"/>
      <c r="BV42" s="285" t="n"/>
      <c r="BW42" s="285" t="n"/>
      <c r="BX42" s="285" t="n"/>
      <c r="BY42" s="285" t="n"/>
      <c r="BZ42" s="285" t="n"/>
      <c r="CA42" s="285" t="n"/>
      <c r="CB42" s="285" t="n"/>
      <c r="CC42" s="285" t="n"/>
      <c r="CD42" s="285" t="n"/>
      <c r="CE42" s="285" t="n"/>
      <c r="CF42" s="285" t="n"/>
      <c r="CG42" s="285" t="n"/>
      <c r="CH42" s="285" t="n"/>
      <c r="CI42" s="285" t="n"/>
      <c r="CJ42" s="285" t="n"/>
      <c r="CK42" s="285" t="n"/>
      <c r="CL42" s="285" t="n"/>
      <c r="CM42" s="285" t="n"/>
      <c r="CN42" s="285" t="n"/>
      <c r="CO42" s="285" t="n"/>
      <c r="CP42" s="285" t="n"/>
      <c r="CQ42" s="285" t="n"/>
      <c r="CR42" s="285" t="n"/>
      <c r="CS42" s="285" t="n"/>
      <c r="CT42" s="285" t="n"/>
      <c r="CU42" s="285" t="n"/>
      <c r="CV42" s="285" t="n"/>
      <c r="CW42" s="285" t="n"/>
    </row>
    <row r="43" ht="15" customFormat="1" customHeight="1" s="315">
      <c r="A43" s="36" t="n"/>
      <c r="B43" s="451" t="n"/>
      <c r="C43" s="19" t="n"/>
      <c r="D43" s="283" t="n"/>
      <c r="E43" s="397" t="n"/>
      <c r="F43" s="397" t="n"/>
      <c r="G43" s="402" t="n"/>
      <c r="H43" s="402" t="n"/>
      <c r="I43" s="402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A44" s="36" t="n"/>
      <c r="B44" s="451" t="n"/>
      <c r="C44" s="19" t="n"/>
      <c r="D44" s="283" t="n"/>
      <c r="E44" s="397" t="n"/>
      <c r="F44" s="397" t="n"/>
      <c r="G44" s="402" t="n"/>
      <c r="H44" s="402" t="n"/>
      <c r="I44" s="402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5" customFormat="1" customHeight="1" s="315">
      <c r="B45" s="451" t="n"/>
      <c r="C45" s="19" t="n"/>
      <c r="D45" s="283" t="n"/>
      <c r="E45" s="397" t="n"/>
      <c r="F45" s="397" t="n"/>
      <c r="G45" s="402" t="n"/>
      <c r="H45" s="402" t="n"/>
      <c r="I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&amp;C&amp;"Garamond,Bold"NORTH VISTA HOSPITAL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40" min="0" max="6" man="1"/>
  </rowBreaks>
</worksheet>
</file>

<file path=xl/worksheets/sheet17.xml><?xml version="1.0" encoding="utf-8"?>
<worksheet xmlns="http://schemas.openxmlformats.org/spreadsheetml/2006/main">
  <sheetPr codeName="Sheet16">
    <tabColor rgb="FFFF0000"/>
    <outlinePr summaryBelow="1" summaryRight="1"/>
    <pageSetUpPr/>
  </sheetPr>
  <dimension ref="A1:CW43"/>
  <sheetViews>
    <sheetView view="pageBreakPreview" topLeftCell="BV1" zoomScale="110" zoomScaleNormal="100" zoomScaleSheetLayoutView="110" workbookViewId="0">
      <selection activeCell="CK25" sqref="CK2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0"/>
    <col width="8.5" bestFit="1" customWidth="1" style="294" min="91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Dallas Regional Medical Center - Client ID H3337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303" t="n">
        <v>163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+'[2]Dallas Regional'!E3</f>
        <v/>
      </c>
      <c r="J3" s="397">
        <f>+'[2]Dallas Regional'!G3</f>
        <v/>
      </c>
      <c r="K3" s="303">
        <f>185+4</f>
        <v/>
      </c>
      <c r="L3" s="303" t="n">
        <v>184</v>
      </c>
      <c r="M3" s="303" t="n">
        <v>186</v>
      </c>
      <c r="N3" s="303" t="n">
        <v>186</v>
      </c>
      <c r="O3" s="303" t="n">
        <v>187</v>
      </c>
      <c r="P3" s="303" t="n">
        <v>187</v>
      </c>
      <c r="Q3" s="303" t="n">
        <v>189</v>
      </c>
      <c r="R3" s="303" t="n">
        <v>190</v>
      </c>
      <c r="S3" s="303" t="n">
        <v>188</v>
      </c>
      <c r="T3" s="303" t="n">
        <v>187</v>
      </c>
      <c r="U3" s="303" t="n">
        <v>186</v>
      </c>
      <c r="V3" s="303" t="n">
        <v>182</v>
      </c>
      <c r="W3" s="303" t="n">
        <v>191</v>
      </c>
      <c r="X3" s="303" t="n">
        <v>190</v>
      </c>
      <c r="Y3" s="303" t="n">
        <v>189</v>
      </c>
      <c r="Z3" s="303" t="n">
        <v>189</v>
      </c>
      <c r="AA3" s="303" t="n">
        <v>190</v>
      </c>
      <c r="AB3" s="303" t="n">
        <v>190</v>
      </c>
      <c r="AC3" s="303" t="n">
        <v>185</v>
      </c>
      <c r="AD3" s="303" t="n">
        <v>186</v>
      </c>
      <c r="AE3" s="303" t="n">
        <v>183</v>
      </c>
      <c r="AF3" s="303" t="n">
        <v>184</v>
      </c>
      <c r="AG3" s="303" t="n">
        <v>183</v>
      </c>
      <c r="AH3" s="303" t="n">
        <v>184</v>
      </c>
      <c r="AI3" s="303" t="n">
        <v>193</v>
      </c>
      <c r="AJ3" s="303" t="n">
        <v>194</v>
      </c>
      <c r="AK3" s="303" t="n">
        <v>187</v>
      </c>
      <c r="AL3" s="303" t="n">
        <v>182</v>
      </c>
      <c r="AM3" s="303" t="n">
        <v>177</v>
      </c>
      <c r="AN3" s="303" t="n">
        <v>180</v>
      </c>
      <c r="AO3" s="303" t="n">
        <v>179</v>
      </c>
      <c r="AP3" s="303" t="n">
        <v>179</v>
      </c>
      <c r="AQ3" s="303" t="n">
        <v>175</v>
      </c>
      <c r="AR3" s="303" t="n">
        <v>173</v>
      </c>
      <c r="AS3" s="303" t="n">
        <v>175</v>
      </c>
      <c r="AT3" s="303" t="n">
        <v>180</v>
      </c>
      <c r="AU3" s="303" t="n">
        <v>191</v>
      </c>
      <c r="AV3" s="303" t="n">
        <v>186</v>
      </c>
      <c r="AW3" s="303" t="n">
        <v>176</v>
      </c>
      <c r="AX3" s="303" t="n">
        <v>176</v>
      </c>
      <c r="AY3" s="303" t="n">
        <v>172</v>
      </c>
      <c r="AZ3" s="303" t="n">
        <v>171</v>
      </c>
      <c r="BA3" s="303" t="n">
        <v>171</v>
      </c>
      <c r="BB3" s="303" t="n">
        <v>170</v>
      </c>
      <c r="BC3" s="303" t="n">
        <v>177</v>
      </c>
      <c r="BD3" s="303" t="n">
        <v>169</v>
      </c>
      <c r="BE3" s="303" t="n">
        <v>163</v>
      </c>
      <c r="BF3" s="303" t="n">
        <v>155</v>
      </c>
      <c r="BG3" s="303" t="n">
        <v>156</v>
      </c>
      <c r="BH3" s="303" t="n">
        <v>154</v>
      </c>
      <c r="BI3" s="303" t="n">
        <v>157</v>
      </c>
      <c r="BJ3" s="303" t="n">
        <v>157</v>
      </c>
      <c r="BK3" s="303" t="n">
        <v>147</v>
      </c>
      <c r="BL3" s="303" t="n">
        <v>142</v>
      </c>
      <c r="BM3" s="303" t="n">
        <v>140</v>
      </c>
      <c r="BN3" s="303" t="n">
        <v>132</v>
      </c>
      <c r="BO3" s="303" t="n">
        <v>136</v>
      </c>
      <c r="BP3" s="303" t="n">
        <v>134</v>
      </c>
      <c r="BQ3" s="303" t="n">
        <v>133</v>
      </c>
      <c r="BR3" s="303" t="n">
        <v>134</v>
      </c>
      <c r="BS3" s="303" t="n">
        <v>140</v>
      </c>
      <c r="BT3" s="303" t="n">
        <v>141</v>
      </c>
      <c r="BU3" s="303" t="n">
        <v>140</v>
      </c>
      <c r="BV3" s="303" t="n">
        <v>141</v>
      </c>
      <c r="BW3" s="303" t="n">
        <v>139</v>
      </c>
      <c r="BX3" s="303" t="n">
        <v>145</v>
      </c>
      <c r="BY3" s="303" t="n">
        <v>143</v>
      </c>
      <c r="BZ3" s="303" t="n">
        <v>144</v>
      </c>
      <c r="CA3" s="303" t="n">
        <v>149</v>
      </c>
      <c r="CB3" s="303" t="n">
        <v>144</v>
      </c>
      <c r="CC3" s="303" t="n">
        <v>149</v>
      </c>
      <c r="CD3" s="303" t="n">
        <v>146</v>
      </c>
      <c r="CE3" s="303" t="n">
        <v>157</v>
      </c>
      <c r="CF3" s="303" t="n">
        <v>157</v>
      </c>
      <c r="CG3" s="303" t="n">
        <v>153</v>
      </c>
      <c r="CH3" s="303" t="n">
        <v>155</v>
      </c>
      <c r="CI3" s="303" t="n">
        <v>161</v>
      </c>
      <c r="CJ3" s="303" t="n">
        <v>160</v>
      </c>
      <c r="CK3" s="303" t="n">
        <v>164</v>
      </c>
      <c r="CL3" s="303" t="n">
        <v>163</v>
      </c>
      <c r="CM3" s="303" t="n">
        <v>162</v>
      </c>
      <c r="CN3" s="303" t="n">
        <v>162</v>
      </c>
      <c r="CO3" s="303" t="n">
        <v>160</v>
      </c>
      <c r="CP3" s="303" t="n">
        <v>162</v>
      </c>
      <c r="CQ3" s="303" t="n">
        <v>163</v>
      </c>
      <c r="CR3" s="303" t="n">
        <v>165</v>
      </c>
      <c r="CS3" s="303" t="n">
        <v>165</v>
      </c>
      <c r="CT3" s="303" t="n">
        <v>171</v>
      </c>
      <c r="CU3" s="303" t="n">
        <v>168</v>
      </c>
      <c r="CV3" s="303" t="n">
        <v>169</v>
      </c>
      <c r="CW3" s="303" t="n">
        <v>169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303" t="n">
        <v>36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+'[2]Dallas Regional'!E4</f>
        <v/>
      </c>
      <c r="J4" s="397">
        <f>+'[2]Dallas Regional'!G4</f>
        <v/>
      </c>
      <c r="K4" s="303" t="n">
        <v>42</v>
      </c>
      <c r="L4" s="303" t="n">
        <v>43</v>
      </c>
      <c r="M4" s="303" t="n">
        <v>42</v>
      </c>
      <c r="N4" s="303" t="n">
        <v>45</v>
      </c>
      <c r="O4" s="303" t="n">
        <v>45</v>
      </c>
      <c r="P4" s="303" t="n">
        <v>44</v>
      </c>
      <c r="Q4" s="303" t="n">
        <v>41</v>
      </c>
      <c r="R4" s="303" t="n">
        <v>38</v>
      </c>
      <c r="S4" s="303" t="n">
        <v>38</v>
      </c>
      <c r="T4" s="303" t="n">
        <v>37</v>
      </c>
      <c r="U4" s="303" t="n">
        <v>38</v>
      </c>
      <c r="V4" s="303" t="n">
        <v>38</v>
      </c>
      <c r="W4" s="303" t="n">
        <v>40</v>
      </c>
      <c r="X4" s="303" t="n">
        <v>41</v>
      </c>
      <c r="Y4" s="303" t="n">
        <v>42</v>
      </c>
      <c r="Z4" s="303" t="n">
        <v>42</v>
      </c>
      <c r="AA4" s="303" t="n">
        <v>42</v>
      </c>
      <c r="AB4" s="303" t="n">
        <v>42</v>
      </c>
      <c r="AC4" s="303" t="n">
        <v>41</v>
      </c>
      <c r="AD4" s="303" t="n">
        <v>41</v>
      </c>
      <c r="AE4" s="303" t="n">
        <v>40</v>
      </c>
      <c r="AF4" s="303" t="n">
        <v>40</v>
      </c>
      <c r="AG4" s="303" t="n">
        <v>40</v>
      </c>
      <c r="AH4" s="303" t="n">
        <v>40</v>
      </c>
      <c r="AI4" s="303" t="n">
        <v>41</v>
      </c>
      <c r="AJ4" s="303" t="n">
        <v>42</v>
      </c>
      <c r="AK4" s="303" t="n">
        <v>42</v>
      </c>
      <c r="AL4" s="303" t="n">
        <v>42</v>
      </c>
      <c r="AM4" s="303" t="n">
        <v>44</v>
      </c>
      <c r="AN4" s="303" t="n">
        <v>44</v>
      </c>
      <c r="AO4" s="303" t="n">
        <v>44</v>
      </c>
      <c r="AP4" s="303" t="n">
        <v>44</v>
      </c>
      <c r="AQ4" s="303" t="n">
        <v>44</v>
      </c>
      <c r="AR4" s="303" t="n">
        <v>45</v>
      </c>
      <c r="AS4" s="303" t="n">
        <v>45</v>
      </c>
      <c r="AT4" s="303" t="n">
        <v>44</v>
      </c>
      <c r="AU4" s="303" t="n">
        <v>41</v>
      </c>
      <c r="AV4" s="303" t="n">
        <v>39</v>
      </c>
      <c r="AW4" s="303" t="n">
        <v>38</v>
      </c>
      <c r="AX4" s="303" t="n">
        <v>39</v>
      </c>
      <c r="AY4" s="303" t="n">
        <v>38</v>
      </c>
      <c r="AZ4" s="303" t="n">
        <v>33</v>
      </c>
      <c r="BA4" s="303" t="n">
        <v>34</v>
      </c>
      <c r="BB4" s="303" t="n">
        <v>35</v>
      </c>
      <c r="BC4" s="303" t="n">
        <v>34</v>
      </c>
      <c r="BD4" s="303" t="n">
        <v>34</v>
      </c>
      <c r="BE4" s="303" t="n">
        <v>31</v>
      </c>
      <c r="BF4" s="303" t="n">
        <v>31</v>
      </c>
      <c r="BG4" s="303" t="n">
        <v>38</v>
      </c>
      <c r="BH4" s="303" t="n">
        <v>38</v>
      </c>
      <c r="BI4" s="303" t="n">
        <v>36</v>
      </c>
      <c r="BJ4" s="303" t="n">
        <v>36</v>
      </c>
      <c r="BK4" s="303" t="n">
        <v>35</v>
      </c>
      <c r="BL4" s="303" t="n">
        <v>35</v>
      </c>
      <c r="BM4" s="303" t="n">
        <v>34</v>
      </c>
      <c r="BN4" s="303" t="n">
        <v>33</v>
      </c>
      <c r="BO4" s="303" t="n">
        <v>32</v>
      </c>
      <c r="BP4" s="303" t="n">
        <v>31</v>
      </c>
      <c r="BQ4" s="303" t="n">
        <v>32</v>
      </c>
      <c r="BR4" s="303" t="n">
        <v>32</v>
      </c>
      <c r="BS4" s="303" t="n">
        <v>34</v>
      </c>
      <c r="BT4" s="303" t="n">
        <v>36</v>
      </c>
      <c r="BU4" s="303" t="n">
        <v>32</v>
      </c>
      <c r="BV4" s="303" t="n">
        <v>34</v>
      </c>
      <c r="BW4" s="303" t="n">
        <v>32</v>
      </c>
      <c r="BX4" s="303" t="n">
        <v>32</v>
      </c>
      <c r="BY4" s="303" t="n">
        <v>35</v>
      </c>
      <c r="BZ4" s="303" t="n">
        <v>34</v>
      </c>
      <c r="CA4" s="303" t="n">
        <v>34</v>
      </c>
      <c r="CB4" s="303" t="n">
        <v>35</v>
      </c>
      <c r="CC4" s="303" t="n">
        <v>34</v>
      </c>
      <c r="CD4" s="303" t="n">
        <v>36</v>
      </c>
      <c r="CE4" s="303" t="n">
        <v>36</v>
      </c>
      <c r="CF4" s="303" t="n">
        <v>34</v>
      </c>
      <c r="CG4" s="303" t="n">
        <v>35</v>
      </c>
      <c r="CH4" s="303" t="n">
        <v>34</v>
      </c>
      <c r="CI4" s="303" t="n">
        <v>36</v>
      </c>
      <c r="CJ4" s="303" t="n">
        <v>36</v>
      </c>
      <c r="CK4" s="303" t="n">
        <v>38</v>
      </c>
      <c r="CL4" s="303" t="n">
        <v>39</v>
      </c>
      <c r="CM4" s="303" t="n">
        <v>39</v>
      </c>
      <c r="CN4" s="303" t="n">
        <v>39</v>
      </c>
      <c r="CO4" s="303" t="n">
        <v>37</v>
      </c>
      <c r="CP4" s="303" t="n">
        <v>40</v>
      </c>
      <c r="CQ4" s="303" t="n">
        <v>40</v>
      </c>
      <c r="CR4" s="303" t="n">
        <v>39</v>
      </c>
      <c r="CS4" s="303" t="n">
        <v>36</v>
      </c>
      <c r="CT4" s="303" t="n">
        <v>33</v>
      </c>
      <c r="CU4" s="303" t="n">
        <v>35</v>
      </c>
      <c r="CV4" s="303" t="n">
        <v>37</v>
      </c>
      <c r="CW4" s="303" t="n">
        <v>36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303" t="n">
        <v>64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+'[2]Dallas Regional'!E5</f>
        <v/>
      </c>
      <c r="J5" s="397">
        <f>+'[2]Dallas Regional'!G5</f>
        <v/>
      </c>
      <c r="K5" s="303" t="n">
        <v>106</v>
      </c>
      <c r="L5" s="303" t="n">
        <v>103</v>
      </c>
      <c r="M5" s="303" t="n">
        <v>98</v>
      </c>
      <c r="N5" s="303" t="n">
        <v>95</v>
      </c>
      <c r="O5" s="303" t="n">
        <v>96</v>
      </c>
      <c r="P5" s="303" t="n">
        <v>96</v>
      </c>
      <c r="Q5" s="303" t="n">
        <v>96</v>
      </c>
      <c r="R5" s="303" t="n">
        <v>97</v>
      </c>
      <c r="S5" s="303" t="n">
        <v>96</v>
      </c>
      <c r="T5" s="303" t="n">
        <v>97</v>
      </c>
      <c r="U5" s="303" t="n">
        <v>98</v>
      </c>
      <c r="V5" s="303" t="n">
        <v>98</v>
      </c>
      <c r="W5" s="303" t="n">
        <v>101</v>
      </c>
      <c r="X5" s="303" t="n">
        <v>99</v>
      </c>
      <c r="Y5" s="303" t="n">
        <v>99</v>
      </c>
      <c r="Z5" s="303" t="n">
        <v>102</v>
      </c>
      <c r="AA5" s="303" t="n">
        <v>98</v>
      </c>
      <c r="AB5" s="303" t="n">
        <v>97</v>
      </c>
      <c r="AC5" s="303" t="n">
        <v>95</v>
      </c>
      <c r="AD5" s="303" t="n">
        <v>95</v>
      </c>
      <c r="AE5" s="303" t="n">
        <v>97</v>
      </c>
      <c r="AF5" s="303" t="n">
        <v>99</v>
      </c>
      <c r="AG5" s="303" t="n">
        <v>99</v>
      </c>
      <c r="AH5" s="303" t="n">
        <v>99</v>
      </c>
      <c r="AI5" s="303" t="n">
        <v>100</v>
      </c>
      <c r="AJ5" s="303" t="n">
        <v>101</v>
      </c>
      <c r="AK5" s="303" t="n">
        <v>98</v>
      </c>
      <c r="AL5" s="303" t="n">
        <v>98</v>
      </c>
      <c r="AM5" s="303" t="n">
        <v>96</v>
      </c>
      <c r="AN5" s="303" t="n">
        <v>96</v>
      </c>
      <c r="AO5" s="303" t="n">
        <v>97</v>
      </c>
      <c r="AP5" s="303" t="n">
        <v>95</v>
      </c>
      <c r="AQ5" s="303" t="n">
        <v>94</v>
      </c>
      <c r="AR5" s="303" t="n">
        <v>92</v>
      </c>
      <c r="AS5" s="303" t="n">
        <v>92</v>
      </c>
      <c r="AT5" s="303" t="n">
        <v>89</v>
      </c>
      <c r="AU5" s="303" t="n">
        <v>80</v>
      </c>
      <c r="AV5" s="303" t="n">
        <v>78</v>
      </c>
      <c r="AW5" s="303" t="n">
        <v>77</v>
      </c>
      <c r="AX5" s="303" t="n">
        <v>76</v>
      </c>
      <c r="AY5" s="303" t="n">
        <v>72</v>
      </c>
      <c r="AZ5" s="303" t="n">
        <v>71</v>
      </c>
      <c r="BA5" s="303" t="n">
        <v>71</v>
      </c>
      <c r="BB5" s="303" t="n">
        <v>73</v>
      </c>
      <c r="BC5" s="303" t="n">
        <v>72</v>
      </c>
      <c r="BD5" s="303" t="n">
        <v>68</v>
      </c>
      <c r="BE5" s="303" t="n">
        <v>66</v>
      </c>
      <c r="BF5" s="303" t="n">
        <v>66</v>
      </c>
      <c r="BG5" s="303" t="n">
        <v>69</v>
      </c>
      <c r="BH5" s="303" t="n">
        <v>68</v>
      </c>
      <c r="BI5" s="303" t="n">
        <v>70</v>
      </c>
      <c r="BJ5" s="303" t="n">
        <v>70</v>
      </c>
      <c r="BK5" s="303" t="n">
        <v>69</v>
      </c>
      <c r="BL5" s="303" t="n">
        <v>66</v>
      </c>
      <c r="BM5" s="303" t="n">
        <v>68</v>
      </c>
      <c r="BN5" s="303" t="n">
        <v>69</v>
      </c>
      <c r="BO5" s="303" t="n">
        <v>68</v>
      </c>
      <c r="BP5" s="303" t="n">
        <v>71</v>
      </c>
      <c r="BQ5" s="303" t="n">
        <v>66</v>
      </c>
      <c r="BR5" s="303" t="n">
        <v>64</v>
      </c>
      <c r="BS5" s="303" t="n">
        <v>62</v>
      </c>
      <c r="BT5" s="303" t="n">
        <v>63</v>
      </c>
      <c r="BU5" s="303" t="n">
        <v>63</v>
      </c>
      <c r="BV5" s="303" t="n">
        <v>63</v>
      </c>
      <c r="BW5" s="303" t="n">
        <v>65</v>
      </c>
      <c r="BX5" s="303" t="n">
        <v>63</v>
      </c>
      <c r="BY5" s="303" t="n">
        <v>67</v>
      </c>
      <c r="BZ5" s="303" t="n">
        <v>67</v>
      </c>
      <c r="CA5" s="303" t="n">
        <v>67</v>
      </c>
      <c r="CB5" s="303" t="n">
        <v>66</v>
      </c>
      <c r="CC5" s="303" t="n">
        <v>66</v>
      </c>
      <c r="CD5" s="303" t="n">
        <v>65</v>
      </c>
      <c r="CE5" s="303" t="n">
        <v>65</v>
      </c>
      <c r="CF5" s="303" t="n">
        <v>64</v>
      </c>
      <c r="CG5" s="303" t="n">
        <v>64</v>
      </c>
      <c r="CH5" s="303" t="n">
        <v>66</v>
      </c>
      <c r="CI5" s="303" t="n">
        <v>65</v>
      </c>
      <c r="CJ5" s="303" t="n">
        <v>66</v>
      </c>
      <c r="CK5" s="303" t="n">
        <v>65</v>
      </c>
      <c r="CL5" s="303" t="n">
        <v>64</v>
      </c>
      <c r="CM5" s="303" t="n">
        <v>64</v>
      </c>
      <c r="CN5" s="303" t="n">
        <v>63</v>
      </c>
      <c r="CO5" s="303" t="n">
        <v>61</v>
      </c>
      <c r="CP5" s="303" t="n">
        <v>59</v>
      </c>
      <c r="CQ5" s="303" t="n">
        <v>66</v>
      </c>
      <c r="CR5" s="303" t="n">
        <v>66</v>
      </c>
      <c r="CS5" s="303" t="n">
        <v>64</v>
      </c>
      <c r="CT5" s="303" t="n">
        <v>65</v>
      </c>
      <c r="CU5" s="303" t="n">
        <v>62</v>
      </c>
      <c r="CV5" s="303" t="n">
        <v>64</v>
      </c>
      <c r="CW5" s="303" t="n">
        <v>64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4" t="n">
        <v>54</v>
      </c>
      <c r="E6" s="399" t="n">
        <v>2353.48</v>
      </c>
      <c r="F6" s="400">
        <f>+E6-G6</f>
        <v/>
      </c>
      <c r="G6" s="400" t="n">
        <v>295.13</v>
      </c>
      <c r="H6" s="397">
        <f>+"Total:"&amp;TEXT(E6/I6-1,"0.00%")&amp;"/ EE:"&amp;TEXT(G6/J6-1,"0.00%")</f>
        <v/>
      </c>
      <c r="I6" s="397">
        <f>+'[2]Dallas Regional'!E6</f>
        <v/>
      </c>
      <c r="J6" s="397">
        <f>+'[2]Dallas Regional'!G6</f>
        <v/>
      </c>
      <c r="K6" s="304" t="n">
        <v>54</v>
      </c>
      <c r="L6" s="304" t="n">
        <v>57</v>
      </c>
      <c r="M6" s="304" t="n">
        <v>59</v>
      </c>
      <c r="N6" s="304" t="n">
        <v>63</v>
      </c>
      <c r="O6" s="304" t="n">
        <v>70</v>
      </c>
      <c r="P6" s="304" t="n">
        <v>73</v>
      </c>
      <c r="Q6" s="304" t="n">
        <v>73</v>
      </c>
      <c r="R6" s="304" t="n">
        <v>73</v>
      </c>
      <c r="S6" s="304" t="n">
        <v>71</v>
      </c>
      <c r="T6" s="304" t="n">
        <v>73</v>
      </c>
      <c r="U6" s="304" t="n">
        <v>75</v>
      </c>
      <c r="V6" s="304" t="n">
        <v>72</v>
      </c>
      <c r="W6" s="304" t="n">
        <v>67</v>
      </c>
      <c r="X6" s="304" t="n">
        <v>66</v>
      </c>
      <c r="Y6" s="304" t="n">
        <v>66</v>
      </c>
      <c r="Z6" s="304" t="n">
        <v>66</v>
      </c>
      <c r="AA6" s="304" t="n">
        <v>68</v>
      </c>
      <c r="AB6" s="304" t="n">
        <v>67</v>
      </c>
      <c r="AC6" s="304" t="n">
        <v>67</v>
      </c>
      <c r="AD6" s="304" t="n">
        <v>67</v>
      </c>
      <c r="AE6" s="304" t="n">
        <v>66</v>
      </c>
      <c r="AF6" s="304" t="n">
        <v>66</v>
      </c>
      <c r="AG6" s="304" t="n">
        <v>68</v>
      </c>
      <c r="AH6" s="304" t="n">
        <v>68</v>
      </c>
      <c r="AI6" s="304" t="n">
        <v>70</v>
      </c>
      <c r="AJ6" s="304" t="n">
        <v>67</v>
      </c>
      <c r="AK6" s="304" t="n">
        <v>67</v>
      </c>
      <c r="AL6" s="304" t="n">
        <v>67</v>
      </c>
      <c r="AM6" s="304" t="n">
        <v>66</v>
      </c>
      <c r="AN6" s="304" t="n">
        <v>66</v>
      </c>
      <c r="AO6" s="304" t="n">
        <v>66</v>
      </c>
      <c r="AP6" s="304" t="n">
        <v>67</v>
      </c>
      <c r="AQ6" s="304" t="n">
        <v>62</v>
      </c>
      <c r="AR6" s="304" t="n">
        <v>64</v>
      </c>
      <c r="AS6" s="304" t="n">
        <v>63</v>
      </c>
      <c r="AT6" s="304" t="n">
        <v>63</v>
      </c>
      <c r="AU6" s="304" t="n">
        <v>67</v>
      </c>
      <c r="AV6" s="304" t="n">
        <v>67</v>
      </c>
      <c r="AW6" s="304" t="n">
        <v>66</v>
      </c>
      <c r="AX6" s="304" t="n">
        <v>64</v>
      </c>
      <c r="AY6" s="304" t="n">
        <v>65</v>
      </c>
      <c r="AZ6" s="304" t="n">
        <v>65</v>
      </c>
      <c r="BA6" s="304" t="n">
        <v>66</v>
      </c>
      <c r="BB6" s="304" t="n">
        <v>65</v>
      </c>
      <c r="BC6" s="304" t="n">
        <v>63</v>
      </c>
      <c r="BD6" s="304" t="n">
        <v>61</v>
      </c>
      <c r="BE6" s="304" t="n">
        <v>55</v>
      </c>
      <c r="BF6" s="304" t="n">
        <v>52</v>
      </c>
      <c r="BG6" s="304" t="n">
        <v>51</v>
      </c>
      <c r="BH6" s="304" t="n">
        <v>48</v>
      </c>
      <c r="BI6" s="304" t="n">
        <v>48</v>
      </c>
      <c r="BJ6" s="304" t="n">
        <v>47</v>
      </c>
      <c r="BK6" s="304" t="n">
        <v>44</v>
      </c>
      <c r="BL6" s="304" t="n">
        <v>45</v>
      </c>
      <c r="BM6" s="304" t="n">
        <v>45</v>
      </c>
      <c r="BN6" s="304" t="n">
        <v>46</v>
      </c>
      <c r="BO6" s="304" t="n">
        <v>46</v>
      </c>
      <c r="BP6" s="304" t="n">
        <v>46</v>
      </c>
      <c r="BQ6" s="304" t="n">
        <v>45</v>
      </c>
      <c r="BR6" s="304" t="n">
        <v>46</v>
      </c>
      <c r="BS6" s="304" t="n">
        <v>45</v>
      </c>
      <c r="BT6" s="304" t="n">
        <v>44</v>
      </c>
      <c r="BU6" s="304" t="n">
        <v>42</v>
      </c>
      <c r="BV6" s="304" t="n">
        <v>43</v>
      </c>
      <c r="BW6" s="304" t="n">
        <v>41</v>
      </c>
      <c r="BX6" s="304" t="n">
        <v>41</v>
      </c>
      <c r="BY6" s="304" t="n">
        <v>41</v>
      </c>
      <c r="BZ6" s="304" t="n">
        <v>40</v>
      </c>
      <c r="CA6" s="304" t="n">
        <v>41</v>
      </c>
      <c r="CB6" s="304" t="n">
        <v>40</v>
      </c>
      <c r="CC6" s="304" t="n">
        <v>39</v>
      </c>
      <c r="CD6" s="304" t="n">
        <v>40</v>
      </c>
      <c r="CE6" s="304" t="n">
        <v>42</v>
      </c>
      <c r="CF6" s="304" t="n">
        <v>40</v>
      </c>
      <c r="CG6" s="304" t="n">
        <v>39</v>
      </c>
      <c r="CH6" s="304" t="n">
        <v>38</v>
      </c>
      <c r="CI6" s="304" t="n">
        <v>38</v>
      </c>
      <c r="CJ6" s="304" t="n">
        <v>41</v>
      </c>
      <c r="CK6" s="304" t="n">
        <v>41</v>
      </c>
      <c r="CL6" s="304" t="n">
        <v>41</v>
      </c>
      <c r="CM6" s="304" t="n">
        <v>43</v>
      </c>
      <c r="CN6" s="304" t="n">
        <v>45</v>
      </c>
      <c r="CO6" s="304" t="n">
        <v>43</v>
      </c>
      <c r="CP6" s="304" t="n">
        <v>43</v>
      </c>
      <c r="CQ6" s="304" t="n">
        <v>48</v>
      </c>
      <c r="CR6" s="304" t="n">
        <v>49</v>
      </c>
      <c r="CS6" s="304" t="n">
        <v>52</v>
      </c>
      <c r="CT6" s="304" t="n">
        <v>54</v>
      </c>
      <c r="CU6" s="304" t="n">
        <v>57</v>
      </c>
      <c r="CV6" s="304" t="n">
        <v>55</v>
      </c>
      <c r="CW6" s="304" t="n">
        <v>55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319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303" t="n">
        <v>43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+'[2]Dallas Regional'!E9</f>
        <v/>
      </c>
      <c r="J9" s="397">
        <f>+'[2]Dallas Regional'!G9</f>
        <v/>
      </c>
      <c r="K9" s="303" t="n">
        <v>14</v>
      </c>
      <c r="L9" s="303" t="n">
        <v>13</v>
      </c>
      <c r="M9" s="303" t="n">
        <v>13</v>
      </c>
      <c r="N9" s="303" t="n">
        <v>12</v>
      </c>
      <c r="O9" s="303" t="n">
        <v>12</v>
      </c>
      <c r="P9" s="303" t="n">
        <v>12</v>
      </c>
      <c r="Q9" s="303" t="n">
        <v>12</v>
      </c>
      <c r="R9" s="303" t="n">
        <v>11</v>
      </c>
      <c r="S9" s="303" t="n">
        <v>12</v>
      </c>
      <c r="T9" s="303" t="n">
        <v>12</v>
      </c>
      <c r="U9" s="303" t="n">
        <v>14</v>
      </c>
      <c r="V9" s="303" t="n">
        <v>14</v>
      </c>
      <c r="W9" s="303" t="n">
        <v>22</v>
      </c>
      <c r="X9" s="303" t="n">
        <v>22</v>
      </c>
      <c r="Y9" s="303" t="n">
        <v>22</v>
      </c>
      <c r="Z9" s="303" t="n">
        <v>18</v>
      </c>
      <c r="AA9" s="303" t="n">
        <v>19</v>
      </c>
      <c r="AB9" s="303" t="n">
        <v>19</v>
      </c>
      <c r="AC9" s="303" t="n">
        <v>19</v>
      </c>
      <c r="AD9" s="303" t="n">
        <v>19</v>
      </c>
      <c r="AE9" s="303" t="n">
        <v>17</v>
      </c>
      <c r="AF9" s="303" t="n">
        <v>17</v>
      </c>
      <c r="AG9" s="303" t="n">
        <v>16</v>
      </c>
      <c r="AH9" s="303" t="n">
        <v>15</v>
      </c>
      <c r="AI9" s="303" t="n">
        <v>18</v>
      </c>
      <c r="AJ9" s="303" t="n">
        <v>19</v>
      </c>
      <c r="AK9" s="303" t="n">
        <v>17</v>
      </c>
      <c r="AL9" s="303" t="n">
        <v>18</v>
      </c>
      <c r="AM9" s="303" t="n">
        <v>19</v>
      </c>
      <c r="AN9" s="303" t="n">
        <v>19</v>
      </c>
      <c r="AO9" s="303" t="n">
        <v>19</v>
      </c>
      <c r="AP9" s="303" t="n">
        <v>19</v>
      </c>
      <c r="AQ9" s="303" t="n">
        <v>22</v>
      </c>
      <c r="AR9" s="303" t="n">
        <v>26</v>
      </c>
      <c r="AS9" s="303" t="n">
        <v>28</v>
      </c>
      <c r="AT9" s="303" t="n">
        <v>29</v>
      </c>
      <c r="AU9" s="303" t="n">
        <v>30</v>
      </c>
      <c r="AV9" s="303" t="n">
        <v>23</v>
      </c>
      <c r="AW9" s="303" t="n">
        <v>23</v>
      </c>
      <c r="AX9" s="303" t="n">
        <v>22</v>
      </c>
      <c r="AY9" s="303" t="n">
        <v>22</v>
      </c>
      <c r="AZ9" s="303" t="n">
        <v>23</v>
      </c>
      <c r="BA9" s="303" t="n">
        <v>25</v>
      </c>
      <c r="BB9" s="303" t="n">
        <v>25</v>
      </c>
      <c r="BC9" s="303" t="n">
        <v>23</v>
      </c>
      <c r="BD9" s="303" t="n">
        <v>21</v>
      </c>
      <c r="BE9" s="303" t="n">
        <v>18</v>
      </c>
      <c r="BF9" s="303" t="n">
        <v>17</v>
      </c>
      <c r="BG9" s="303" t="n">
        <v>20</v>
      </c>
      <c r="BH9" s="303" t="n">
        <v>24</v>
      </c>
      <c r="BI9" s="303" t="n">
        <v>24</v>
      </c>
      <c r="BJ9" s="303" t="n">
        <v>24</v>
      </c>
      <c r="BK9" s="303" t="n">
        <v>24</v>
      </c>
      <c r="BL9" s="303" t="n">
        <v>23</v>
      </c>
      <c r="BM9" s="303" t="n">
        <v>26</v>
      </c>
      <c r="BN9" s="303" t="n">
        <v>26</v>
      </c>
      <c r="BO9" s="303" t="n">
        <v>26</v>
      </c>
      <c r="BP9" s="303" t="n">
        <v>25</v>
      </c>
      <c r="BQ9" s="303" t="n">
        <v>25</v>
      </c>
      <c r="BR9" s="303" t="n">
        <v>28</v>
      </c>
      <c r="BS9" s="303" t="n">
        <v>35</v>
      </c>
      <c r="BT9" s="303" t="n">
        <v>34</v>
      </c>
      <c r="BU9" s="303" t="n">
        <v>28</v>
      </c>
      <c r="BV9" s="303" t="n">
        <v>31</v>
      </c>
      <c r="BW9" s="303" t="n">
        <v>29</v>
      </c>
      <c r="BX9" s="303" t="n">
        <v>26</v>
      </c>
      <c r="BY9" s="303" t="n">
        <v>30</v>
      </c>
      <c r="BZ9" s="303" t="n">
        <v>29</v>
      </c>
      <c r="CA9" s="303" t="n">
        <v>30</v>
      </c>
      <c r="CB9" s="303" t="n">
        <v>26</v>
      </c>
      <c r="CC9" s="303" t="n">
        <v>27</v>
      </c>
      <c r="CD9" s="303" t="n">
        <v>29</v>
      </c>
      <c r="CE9" s="303" t="n">
        <v>44</v>
      </c>
      <c r="CF9" s="303" t="n">
        <v>42</v>
      </c>
      <c r="CG9" s="303" t="n">
        <v>40</v>
      </c>
      <c r="CH9" s="303" t="n">
        <v>41</v>
      </c>
      <c r="CI9" s="303" t="n">
        <v>39</v>
      </c>
      <c r="CJ9" s="303" t="n">
        <v>39</v>
      </c>
      <c r="CK9" s="303" t="n">
        <v>39</v>
      </c>
      <c r="CL9" s="303" t="n">
        <v>41</v>
      </c>
      <c r="CM9" s="303" t="n">
        <v>41</v>
      </c>
      <c r="CN9" s="303" t="n">
        <v>44</v>
      </c>
      <c r="CO9" s="303" t="n">
        <v>44</v>
      </c>
      <c r="CP9" s="303" t="n">
        <v>45</v>
      </c>
      <c r="CQ9" s="303" t="n">
        <v>55</v>
      </c>
      <c r="CR9" s="303" t="n">
        <v>55</v>
      </c>
      <c r="CS9" s="303" t="n">
        <v>48</v>
      </c>
      <c r="CT9" s="303" t="n">
        <v>44</v>
      </c>
      <c r="CU9" s="303" t="n">
        <v>44</v>
      </c>
      <c r="CV9" s="303" t="n">
        <v>46</v>
      </c>
      <c r="CW9" s="303" t="n">
        <v>46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303" t="n">
        <v>6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+'[2]Dallas Regional'!E10</f>
        <v/>
      </c>
      <c r="J10" s="397">
        <f>+'[2]Dallas Regional'!G10</f>
        <v/>
      </c>
      <c r="K10" s="303" t="n">
        <v>0</v>
      </c>
      <c r="L10" s="303" t="n">
        <v>0</v>
      </c>
      <c r="M10" s="303" t="n">
        <v>0</v>
      </c>
      <c r="N10" s="303" t="n">
        <v>0</v>
      </c>
      <c r="O10" s="303" t="n">
        <v>0</v>
      </c>
      <c r="P10" s="303" t="n">
        <v>0</v>
      </c>
      <c r="Q10" s="303" t="n">
        <v>0</v>
      </c>
      <c r="R10" s="303" t="n">
        <v>0</v>
      </c>
      <c r="S10" s="303" t="n">
        <v>0</v>
      </c>
      <c r="T10" s="303" t="n">
        <v>0</v>
      </c>
      <c r="U10" s="303" t="n">
        <v>0</v>
      </c>
      <c r="V10" s="303" t="n">
        <v>0</v>
      </c>
      <c r="W10" s="303" t="n">
        <v>0</v>
      </c>
      <c r="X10" s="303" t="n">
        <v>0</v>
      </c>
      <c r="Y10" s="303" t="n">
        <v>0</v>
      </c>
      <c r="Z10" s="303" t="n">
        <v>0</v>
      </c>
      <c r="AA10" s="303" t="n">
        <v>0</v>
      </c>
      <c r="AB10" s="303" t="n">
        <v>0</v>
      </c>
      <c r="AC10" s="303" t="n">
        <v>0</v>
      </c>
      <c r="AD10" s="303" t="n">
        <v>0</v>
      </c>
      <c r="AE10" s="303" t="n">
        <v>0</v>
      </c>
      <c r="AF10" s="303" t="n">
        <v>0</v>
      </c>
      <c r="AG10" s="303" t="n">
        <v>0</v>
      </c>
      <c r="AH10" s="303" t="n">
        <v>0</v>
      </c>
      <c r="AI10" s="303" t="n">
        <v>0</v>
      </c>
      <c r="AJ10" s="303" t="n">
        <v>1</v>
      </c>
      <c r="AK10" s="303" t="n">
        <v>1</v>
      </c>
      <c r="AL10" s="303" t="n">
        <v>1</v>
      </c>
      <c r="AM10" s="303" t="n">
        <v>1</v>
      </c>
      <c r="AN10" s="303" t="n">
        <v>1</v>
      </c>
      <c r="AO10" s="303" t="n">
        <v>1</v>
      </c>
      <c r="AP10" s="303" t="n">
        <v>2</v>
      </c>
      <c r="AQ10" s="303" t="n">
        <v>2</v>
      </c>
      <c r="AR10" s="303" t="n">
        <v>1</v>
      </c>
      <c r="AS10" s="303" t="n">
        <v>1</v>
      </c>
      <c r="AT10" s="303" t="n">
        <v>1</v>
      </c>
      <c r="AU10" s="303" t="n">
        <v>3</v>
      </c>
      <c r="AV10" s="303" t="n">
        <v>3</v>
      </c>
      <c r="AW10" s="303" t="n">
        <v>3</v>
      </c>
      <c r="AX10" s="303" t="n">
        <v>3</v>
      </c>
      <c r="AY10" s="303" t="n">
        <v>3</v>
      </c>
      <c r="AZ10" s="303" t="n">
        <v>3</v>
      </c>
      <c r="BA10" s="303" t="n">
        <v>3</v>
      </c>
      <c r="BB10" s="303" t="n">
        <v>3</v>
      </c>
      <c r="BC10" s="303" t="n">
        <v>2</v>
      </c>
      <c r="BD10" s="303" t="n">
        <v>2</v>
      </c>
      <c r="BE10" s="303" t="n">
        <v>2</v>
      </c>
      <c r="BF10" s="303" t="n">
        <v>2</v>
      </c>
      <c r="BG10" s="303" t="n">
        <v>2</v>
      </c>
      <c r="BH10" s="303" t="n">
        <v>2</v>
      </c>
      <c r="BI10" s="303" t="n">
        <v>2</v>
      </c>
      <c r="BJ10" s="303" t="n">
        <v>2</v>
      </c>
      <c r="BK10" s="303" t="n">
        <v>3</v>
      </c>
      <c r="BL10" s="303" t="n">
        <v>3</v>
      </c>
      <c r="BM10" s="303" t="n">
        <v>4</v>
      </c>
      <c r="BN10" s="303" t="n">
        <v>4</v>
      </c>
      <c r="BO10" s="303" t="n">
        <v>3</v>
      </c>
      <c r="BP10" s="303" t="n">
        <v>2</v>
      </c>
      <c r="BQ10" s="303" t="n">
        <v>2</v>
      </c>
      <c r="BR10" s="303" t="n">
        <v>1</v>
      </c>
      <c r="BS10" s="303" t="n">
        <v>2</v>
      </c>
      <c r="BT10" s="303" t="n">
        <v>1</v>
      </c>
      <c r="BU10" s="303" t="n">
        <v>1</v>
      </c>
      <c r="BV10" s="303" t="n">
        <v>1</v>
      </c>
      <c r="BW10" s="303" t="n">
        <v>0</v>
      </c>
      <c r="BX10" s="303" t="n">
        <v>0</v>
      </c>
      <c r="BY10" s="303" t="n">
        <v>0</v>
      </c>
      <c r="BZ10" s="303" t="n">
        <v>0</v>
      </c>
      <c r="CA10" s="303" t="n">
        <v>1</v>
      </c>
      <c r="CB10" s="303" t="n">
        <v>2</v>
      </c>
      <c r="CC10" s="303" t="n">
        <v>2</v>
      </c>
      <c r="CD10" s="303" t="n">
        <v>2</v>
      </c>
      <c r="CE10" s="303" t="n">
        <v>3</v>
      </c>
      <c r="CF10" s="303" t="n">
        <v>3</v>
      </c>
      <c r="CG10" s="303" t="n">
        <v>3</v>
      </c>
      <c r="CH10" s="303" t="n">
        <v>3</v>
      </c>
      <c r="CI10" s="303" t="n">
        <v>3</v>
      </c>
      <c r="CJ10" s="303" t="n">
        <v>3</v>
      </c>
      <c r="CK10" s="303" t="n">
        <v>3</v>
      </c>
      <c r="CL10" s="303" t="n">
        <v>3</v>
      </c>
      <c r="CM10" s="303" t="n">
        <v>3</v>
      </c>
      <c r="CN10" s="303" t="n">
        <v>3</v>
      </c>
      <c r="CO10" s="303" t="n">
        <v>3</v>
      </c>
      <c r="CP10" s="303" t="n">
        <v>3</v>
      </c>
      <c r="CQ10" s="303" t="n">
        <v>5</v>
      </c>
      <c r="CR10" s="303" t="n">
        <v>5</v>
      </c>
      <c r="CS10" s="303" t="n">
        <v>5</v>
      </c>
      <c r="CT10" s="303" t="n">
        <v>6</v>
      </c>
      <c r="CU10" s="303" t="n">
        <v>6</v>
      </c>
      <c r="CV10" s="303" t="n">
        <v>6</v>
      </c>
      <c r="CW10" s="303" t="n">
        <v>6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303" t="n">
        <v>12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+'[2]Dallas Regional'!E11</f>
        <v/>
      </c>
      <c r="J11" s="397">
        <f>+'[2]Dallas Regional'!G11</f>
        <v/>
      </c>
      <c r="K11" s="303" t="n">
        <v>5</v>
      </c>
      <c r="L11" s="303" t="n">
        <v>5</v>
      </c>
      <c r="M11" s="303" t="n">
        <v>5</v>
      </c>
      <c r="N11" s="303" t="n">
        <v>6</v>
      </c>
      <c r="O11" s="303" t="n">
        <v>6</v>
      </c>
      <c r="P11" s="303" t="n">
        <v>6</v>
      </c>
      <c r="Q11" s="303" t="n">
        <v>5</v>
      </c>
      <c r="R11" s="303" t="n">
        <v>6</v>
      </c>
      <c r="S11" s="303" t="n">
        <v>6</v>
      </c>
      <c r="T11" s="303" t="n">
        <v>6</v>
      </c>
      <c r="U11" s="303" t="n">
        <v>5</v>
      </c>
      <c r="V11" s="303" t="n">
        <v>5</v>
      </c>
      <c r="W11" s="303" t="n">
        <v>3</v>
      </c>
      <c r="X11" s="303" t="n">
        <v>3</v>
      </c>
      <c r="Y11" s="303" t="n">
        <v>3</v>
      </c>
      <c r="Z11" s="303" t="n">
        <v>3</v>
      </c>
      <c r="AA11" s="303" t="n">
        <v>4</v>
      </c>
      <c r="AB11" s="303" t="n">
        <v>4</v>
      </c>
      <c r="AC11" s="303" t="n">
        <v>4</v>
      </c>
      <c r="AD11" s="303" t="n">
        <v>4</v>
      </c>
      <c r="AE11" s="303" t="n">
        <v>4</v>
      </c>
      <c r="AF11" s="303" t="n">
        <v>3</v>
      </c>
      <c r="AG11" s="303" t="n">
        <v>3</v>
      </c>
      <c r="AH11" s="303" t="n">
        <v>3</v>
      </c>
      <c r="AI11" s="303" t="n">
        <v>3</v>
      </c>
      <c r="AJ11" s="303" t="n">
        <v>3</v>
      </c>
      <c r="AK11" s="303" t="n">
        <v>3</v>
      </c>
      <c r="AL11" s="303" t="n">
        <v>5</v>
      </c>
      <c r="AM11" s="303" t="n">
        <v>4</v>
      </c>
      <c r="AN11" s="303" t="n">
        <v>4</v>
      </c>
      <c r="AO11" s="303" t="n">
        <v>3</v>
      </c>
      <c r="AP11" s="303" t="n">
        <v>3</v>
      </c>
      <c r="AQ11" s="303" t="n">
        <v>5</v>
      </c>
      <c r="AR11" s="303" t="n">
        <v>6</v>
      </c>
      <c r="AS11" s="303" t="n">
        <v>5</v>
      </c>
      <c r="AT11" s="303" t="n">
        <v>6</v>
      </c>
      <c r="AU11" s="303" t="n">
        <v>7</v>
      </c>
      <c r="AV11" s="303" t="n">
        <v>7</v>
      </c>
      <c r="AW11" s="303" t="n">
        <v>7</v>
      </c>
      <c r="AX11" s="303" t="n">
        <v>8</v>
      </c>
      <c r="AY11" s="303" t="n">
        <v>8</v>
      </c>
      <c r="AZ11" s="303" t="n">
        <v>8</v>
      </c>
      <c r="BA11" s="303" t="n">
        <v>8</v>
      </c>
      <c r="BB11" s="303" t="n">
        <v>8</v>
      </c>
      <c r="BC11" s="303" t="n">
        <v>8</v>
      </c>
      <c r="BD11" s="303" t="n">
        <v>9</v>
      </c>
      <c r="BE11" s="303" t="n">
        <v>9</v>
      </c>
      <c r="BF11" s="303" t="n">
        <v>8</v>
      </c>
      <c r="BG11" s="303" t="n">
        <v>10</v>
      </c>
      <c r="BH11" s="303" t="n">
        <v>9</v>
      </c>
      <c r="BI11" s="303" t="n">
        <v>10</v>
      </c>
      <c r="BJ11" s="303" t="n">
        <v>10</v>
      </c>
      <c r="BK11" s="303" t="n">
        <v>14</v>
      </c>
      <c r="BL11" s="303" t="n">
        <v>13</v>
      </c>
      <c r="BM11" s="303" t="n">
        <v>16</v>
      </c>
      <c r="BN11" s="303" t="n">
        <v>16</v>
      </c>
      <c r="BO11" s="303" t="n">
        <v>16</v>
      </c>
      <c r="BP11" s="303" t="n">
        <v>17</v>
      </c>
      <c r="BQ11" s="303" t="n">
        <v>16</v>
      </c>
      <c r="BR11" s="303" t="n">
        <v>18</v>
      </c>
      <c r="BS11" s="303" t="n">
        <v>18</v>
      </c>
      <c r="BT11" s="303" t="n">
        <v>18</v>
      </c>
      <c r="BU11" s="303" t="n">
        <v>18</v>
      </c>
      <c r="BV11" s="303" t="n">
        <v>18</v>
      </c>
      <c r="BW11" s="303" t="n">
        <v>17</v>
      </c>
      <c r="BX11" s="303" t="n">
        <v>16</v>
      </c>
      <c r="BY11" s="303" t="n">
        <v>15</v>
      </c>
      <c r="BZ11" s="303" t="n">
        <v>15</v>
      </c>
      <c r="CA11" s="303" t="n">
        <v>12</v>
      </c>
      <c r="CB11" s="303" t="n">
        <v>13</v>
      </c>
      <c r="CC11" s="303" t="n">
        <v>14</v>
      </c>
      <c r="CD11" s="303" t="n">
        <v>15</v>
      </c>
      <c r="CE11" s="303" t="n">
        <v>15</v>
      </c>
      <c r="CF11" s="303" t="n">
        <v>15</v>
      </c>
      <c r="CG11" s="303" t="n">
        <v>16</v>
      </c>
      <c r="CH11" s="303" t="n">
        <v>14</v>
      </c>
      <c r="CI11" s="303" t="n">
        <v>13</v>
      </c>
      <c r="CJ11" s="303" t="n">
        <v>13</v>
      </c>
      <c r="CK11" s="303" t="n">
        <v>13</v>
      </c>
      <c r="CL11" s="303" t="n">
        <v>14</v>
      </c>
      <c r="CM11" s="303" t="n">
        <v>12</v>
      </c>
      <c r="CN11" s="303" t="n">
        <v>13</v>
      </c>
      <c r="CO11" s="303" t="n">
        <v>13</v>
      </c>
      <c r="CP11" s="303" t="n">
        <v>11</v>
      </c>
      <c r="CQ11" s="303" t="n">
        <v>12</v>
      </c>
      <c r="CR11" s="303" t="n">
        <v>13</v>
      </c>
      <c r="CS11" s="303" t="n">
        <v>13</v>
      </c>
      <c r="CT11" s="303" t="n">
        <v>13</v>
      </c>
      <c r="CU11" s="303" t="n">
        <v>13</v>
      </c>
      <c r="CV11" s="303" t="n">
        <v>13</v>
      </c>
      <c r="CW11" s="303" t="n">
        <v>14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4" t="n">
        <v>10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+'[2]Dallas Regional'!E12</f>
        <v/>
      </c>
      <c r="J12" s="397">
        <f>+'[2]Dallas Regional'!G12</f>
        <v/>
      </c>
      <c r="K12" s="304" t="n">
        <v>4</v>
      </c>
      <c r="L12" s="304" t="n">
        <v>4</v>
      </c>
      <c r="M12" s="304" t="n">
        <v>4</v>
      </c>
      <c r="N12" s="304" t="n">
        <v>4</v>
      </c>
      <c r="O12" s="304" t="n">
        <v>4</v>
      </c>
      <c r="P12" s="304" t="n">
        <v>4</v>
      </c>
      <c r="Q12" s="304" t="n">
        <v>4</v>
      </c>
      <c r="R12" s="304" t="n">
        <v>4</v>
      </c>
      <c r="S12" s="304" t="n">
        <v>4</v>
      </c>
      <c r="T12" s="304" t="n">
        <v>4</v>
      </c>
      <c r="U12" s="304" t="n">
        <v>4</v>
      </c>
      <c r="V12" s="304" t="n">
        <v>5</v>
      </c>
      <c r="W12" s="304" t="n">
        <v>2</v>
      </c>
      <c r="X12" s="304" t="n">
        <v>2</v>
      </c>
      <c r="Y12" s="304" t="n">
        <v>2</v>
      </c>
      <c r="Z12" s="304" t="n">
        <v>2</v>
      </c>
      <c r="AA12" s="304" t="n">
        <v>2</v>
      </c>
      <c r="AB12" s="304" t="n">
        <v>2</v>
      </c>
      <c r="AC12" s="304" t="n">
        <v>2</v>
      </c>
      <c r="AD12" s="304" t="n">
        <v>2</v>
      </c>
      <c r="AE12" s="304" t="n">
        <v>3</v>
      </c>
      <c r="AF12" s="304" t="n">
        <v>3</v>
      </c>
      <c r="AG12" s="304" t="n">
        <v>3</v>
      </c>
      <c r="AH12" s="304" t="n">
        <v>4</v>
      </c>
      <c r="AI12" s="304" t="n">
        <v>3</v>
      </c>
      <c r="AJ12" s="304" t="n">
        <v>3</v>
      </c>
      <c r="AK12" s="304" t="n">
        <v>3</v>
      </c>
      <c r="AL12" s="304" t="n">
        <v>3</v>
      </c>
      <c r="AM12" s="304" t="n">
        <v>3</v>
      </c>
      <c r="AN12" s="304" t="n">
        <v>4</v>
      </c>
      <c r="AO12" s="304" t="n">
        <v>5</v>
      </c>
      <c r="AP12" s="304" t="n">
        <v>5</v>
      </c>
      <c r="AQ12" s="304" t="n">
        <v>5</v>
      </c>
      <c r="AR12" s="304" t="n">
        <v>6</v>
      </c>
      <c r="AS12" s="304" t="n">
        <v>5</v>
      </c>
      <c r="AT12" s="304" t="n">
        <v>5</v>
      </c>
      <c r="AU12" s="304" t="n">
        <v>6</v>
      </c>
      <c r="AV12" s="304" t="n">
        <v>5</v>
      </c>
      <c r="AW12" s="304" t="n">
        <v>5</v>
      </c>
      <c r="AX12" s="304" t="n">
        <v>6</v>
      </c>
      <c r="AY12" s="304" t="n">
        <v>7</v>
      </c>
      <c r="AZ12" s="304" t="n">
        <v>7</v>
      </c>
      <c r="BA12" s="304" t="n">
        <v>7</v>
      </c>
      <c r="BB12" s="304" t="n">
        <v>7</v>
      </c>
      <c r="BC12" s="304" t="n">
        <v>7</v>
      </c>
      <c r="BD12" s="304" t="n">
        <v>6</v>
      </c>
      <c r="BE12" s="304" t="n">
        <v>6</v>
      </c>
      <c r="BF12" s="304" t="n">
        <v>6</v>
      </c>
      <c r="BG12" s="304" t="n">
        <v>5</v>
      </c>
      <c r="BH12" s="304" t="n">
        <v>5</v>
      </c>
      <c r="BI12" s="304" t="n">
        <v>4</v>
      </c>
      <c r="BJ12" s="304" t="n">
        <v>4</v>
      </c>
      <c r="BK12" s="304" t="n">
        <v>4</v>
      </c>
      <c r="BL12" s="304" t="n">
        <v>4</v>
      </c>
      <c r="BM12" s="304" t="n">
        <v>4</v>
      </c>
      <c r="BN12" s="304" t="n">
        <v>5</v>
      </c>
      <c r="BO12" s="304" t="n">
        <v>7</v>
      </c>
      <c r="BP12" s="304" t="n">
        <v>7</v>
      </c>
      <c r="BQ12" s="304" t="n">
        <v>8</v>
      </c>
      <c r="BR12" s="304" t="n">
        <v>8</v>
      </c>
      <c r="BS12" s="304" t="n">
        <v>7</v>
      </c>
      <c r="BT12" s="304" t="n">
        <v>10</v>
      </c>
      <c r="BU12" s="304" t="n">
        <v>10</v>
      </c>
      <c r="BV12" s="304" t="n">
        <v>9</v>
      </c>
      <c r="BW12" s="304" t="n">
        <v>8</v>
      </c>
      <c r="BX12" s="304" t="n">
        <v>8</v>
      </c>
      <c r="BY12" s="304" t="n">
        <v>7</v>
      </c>
      <c r="BZ12" s="304" t="n">
        <v>7</v>
      </c>
      <c r="CA12" s="304" t="n">
        <v>5</v>
      </c>
      <c r="CB12" s="304" t="n">
        <v>5</v>
      </c>
      <c r="CC12" s="304" t="n">
        <v>5</v>
      </c>
      <c r="CD12" s="304" t="n">
        <v>5</v>
      </c>
      <c r="CE12" s="304" t="n">
        <v>6</v>
      </c>
      <c r="CF12" s="304" t="n">
        <v>5</v>
      </c>
      <c r="CG12" s="304" t="n">
        <v>5</v>
      </c>
      <c r="CH12" s="304" t="n">
        <v>5</v>
      </c>
      <c r="CI12" s="304" t="n">
        <v>5</v>
      </c>
      <c r="CJ12" s="304" t="n">
        <v>6</v>
      </c>
      <c r="CK12" s="304" t="n">
        <v>7</v>
      </c>
      <c r="CL12" s="304" t="n">
        <v>8</v>
      </c>
      <c r="CM12" s="304" t="n">
        <v>8</v>
      </c>
      <c r="CN12" s="304" t="n">
        <v>8</v>
      </c>
      <c r="CO12" s="304" t="n">
        <v>8</v>
      </c>
      <c r="CP12" s="304" t="n">
        <v>8</v>
      </c>
      <c r="CQ12" s="304" t="n">
        <v>10</v>
      </c>
      <c r="CR12" s="304" t="n">
        <v>10</v>
      </c>
      <c r="CS12" s="304" t="n">
        <v>10</v>
      </c>
      <c r="CT12" s="304" t="n">
        <v>9</v>
      </c>
      <c r="CU12" s="304" t="n">
        <v>9</v>
      </c>
      <c r="CV12" s="304" t="n">
        <v>10</v>
      </c>
      <c r="CW12" s="304" t="n">
        <v>10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402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3.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&amp;C&amp;"Garamond,Bold"DALLAS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8.xml><?xml version="1.0" encoding="utf-8"?>
<worksheet xmlns="http://schemas.openxmlformats.org/spreadsheetml/2006/main">
  <sheetPr codeName="Sheet17">
    <tabColor rgb="FFFF0000"/>
    <outlinePr summaryBelow="1" summaryRight="1"/>
    <pageSetUpPr/>
  </sheetPr>
  <dimension ref="A1:CW39"/>
  <sheetViews>
    <sheetView view="pageBreakPreview" topLeftCell="BS1" zoomScaleNormal="100" zoomScaleSheetLayoutView="100" workbookViewId="0">
      <selection activeCell="CP11" sqref="CP1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Riverview Regional Medical Center - Client ID H3338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255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+'[2]Riverview &amp; Gadsden'!E3</f>
        <v/>
      </c>
      <c r="J3" s="397">
        <f>+'[2]Riverview &amp; Gadsden'!G3</f>
        <v/>
      </c>
      <c r="K3" s="244" t="n">
        <v>302</v>
      </c>
      <c r="L3" s="244" t="n">
        <v>326</v>
      </c>
      <c r="M3" s="244" t="n">
        <v>319</v>
      </c>
      <c r="N3" s="244" t="n">
        <v>309</v>
      </c>
      <c r="O3" s="244" t="n">
        <v>309</v>
      </c>
      <c r="P3" s="244" t="n">
        <v>314</v>
      </c>
      <c r="Q3" s="244" t="n">
        <v>308</v>
      </c>
      <c r="R3" s="244" t="n">
        <v>308</v>
      </c>
      <c r="S3" s="244" t="n">
        <v>305</v>
      </c>
      <c r="T3" s="244" t="n">
        <v>302</v>
      </c>
      <c r="U3" s="244" t="n">
        <v>294</v>
      </c>
      <c r="V3" s="244" t="n">
        <v>301</v>
      </c>
      <c r="W3" s="244" t="n">
        <v>318</v>
      </c>
      <c r="X3" s="244" t="n">
        <v>310</v>
      </c>
      <c r="Y3" s="244" t="n">
        <v>306</v>
      </c>
      <c r="Z3" s="244" t="n">
        <v>289</v>
      </c>
      <c r="AA3" s="244" t="n">
        <v>294</v>
      </c>
      <c r="AB3" s="244" t="n">
        <v>291</v>
      </c>
      <c r="AC3" s="244" t="n">
        <v>282</v>
      </c>
      <c r="AD3" s="244" t="n">
        <v>285</v>
      </c>
      <c r="AE3" s="244" t="n">
        <v>291</v>
      </c>
      <c r="AF3" s="244" t="n">
        <v>297</v>
      </c>
      <c r="AG3" s="244" t="n">
        <v>296</v>
      </c>
      <c r="AH3" s="244" t="n">
        <v>286</v>
      </c>
      <c r="AI3" s="244" t="n">
        <v>307</v>
      </c>
      <c r="AJ3" s="244" t="n">
        <v>301</v>
      </c>
      <c r="AK3" s="244" t="n">
        <v>295</v>
      </c>
      <c r="AL3" s="244" t="n">
        <v>295</v>
      </c>
      <c r="AM3" s="244" t="n">
        <v>287</v>
      </c>
      <c r="AN3" s="244" t="n">
        <v>282</v>
      </c>
      <c r="AO3" s="244" t="n">
        <v>264</v>
      </c>
      <c r="AP3" s="244" t="n">
        <v>262</v>
      </c>
      <c r="AQ3" s="244" t="n">
        <v>258</v>
      </c>
      <c r="AR3" s="244" t="n">
        <v>252</v>
      </c>
      <c r="AS3" s="244" t="n">
        <v>253</v>
      </c>
      <c r="AT3" s="244" t="n">
        <v>252</v>
      </c>
      <c r="AU3" s="244" t="n">
        <v>274</v>
      </c>
      <c r="AV3" s="244" t="n">
        <v>279</v>
      </c>
      <c r="AW3" s="244" t="n">
        <v>277</v>
      </c>
      <c r="AX3" s="244" t="n">
        <v>269</v>
      </c>
      <c r="AY3" s="244" t="n">
        <v>269</v>
      </c>
      <c r="AZ3" s="244" t="n">
        <v>265</v>
      </c>
      <c r="BA3" s="244" t="n">
        <v>263</v>
      </c>
      <c r="BB3" s="244" t="n">
        <v>266</v>
      </c>
      <c r="BC3" s="244" t="n">
        <v>267</v>
      </c>
      <c r="BD3" s="244" t="n">
        <v>270</v>
      </c>
      <c r="BE3" s="244" t="n">
        <v>266</v>
      </c>
      <c r="BF3" s="244" t="n">
        <v>269</v>
      </c>
      <c r="BG3" s="244" t="n">
        <v>269</v>
      </c>
      <c r="BH3" s="244" t="n">
        <v>273</v>
      </c>
      <c r="BI3" s="244" t="n">
        <v>260</v>
      </c>
      <c r="BJ3" s="244" t="n">
        <v>254</v>
      </c>
      <c r="BK3" s="244" t="n">
        <v>250</v>
      </c>
      <c r="BL3" s="244" t="n">
        <v>248</v>
      </c>
      <c r="BM3" s="244" t="n">
        <v>240</v>
      </c>
      <c r="BN3" s="244" t="n">
        <v>237</v>
      </c>
      <c r="BO3" s="244" t="n">
        <v>242</v>
      </c>
      <c r="BP3" s="244" t="n">
        <v>243</v>
      </c>
      <c r="BQ3" s="244" t="n">
        <v>249</v>
      </c>
      <c r="BR3" s="244" t="n">
        <v>253</v>
      </c>
      <c r="BS3" s="244" t="n">
        <v>273</v>
      </c>
      <c r="BT3" s="244" t="n">
        <v>271</v>
      </c>
      <c r="BU3" s="244" t="n">
        <v>265</v>
      </c>
      <c r="BV3" s="244" t="n">
        <v>269</v>
      </c>
      <c r="BW3" s="244" t="n">
        <v>267</v>
      </c>
      <c r="BX3" s="244" t="n">
        <v>269</v>
      </c>
      <c r="BY3" s="244" t="n">
        <v>271</v>
      </c>
      <c r="BZ3" s="244" t="n">
        <v>275</v>
      </c>
      <c r="CA3" s="244" t="n">
        <v>272</v>
      </c>
      <c r="CB3" s="244" t="n">
        <v>273</v>
      </c>
      <c r="CC3" s="244" t="n">
        <v>267</v>
      </c>
      <c r="CD3" s="244" t="n">
        <v>272</v>
      </c>
      <c r="CE3" s="244" t="n">
        <v>281</v>
      </c>
      <c r="CF3" s="244" t="n">
        <v>274</v>
      </c>
      <c r="CG3" s="244" t="n">
        <v>274</v>
      </c>
      <c r="CH3" s="244" t="n">
        <v>277</v>
      </c>
      <c r="CI3" s="244" t="n">
        <v>272</v>
      </c>
      <c r="CJ3" s="244" t="n">
        <v>278</v>
      </c>
      <c r="CK3" s="244" t="n">
        <v>273</v>
      </c>
      <c r="CL3" s="244" t="n">
        <v>273</v>
      </c>
      <c r="CM3" s="244" t="n">
        <v>276</v>
      </c>
      <c r="CN3" s="244" t="n">
        <v>272</v>
      </c>
      <c r="CO3" s="244" t="n">
        <v>265</v>
      </c>
      <c r="CP3" s="244" t="n">
        <v>270</v>
      </c>
      <c r="CQ3" s="244" t="n">
        <v>278</v>
      </c>
      <c r="CR3" s="244" t="n">
        <v>272</v>
      </c>
      <c r="CS3" s="244" t="n">
        <v>272</v>
      </c>
      <c r="CT3" s="244" t="n">
        <v>266</v>
      </c>
      <c r="CU3" s="244" t="n">
        <v>264</v>
      </c>
      <c r="CV3" s="244" t="n">
        <v>266</v>
      </c>
      <c r="CW3" s="244" t="n">
        <v>265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69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+'[2]Riverview &amp; Gadsden'!E4</f>
        <v/>
      </c>
      <c r="J4" s="397">
        <f>+'[2]Riverview &amp; Gadsden'!G4</f>
        <v/>
      </c>
      <c r="K4" s="244" t="n">
        <v>63</v>
      </c>
      <c r="L4" s="244" t="n">
        <v>63</v>
      </c>
      <c r="M4" s="244" t="n">
        <v>62</v>
      </c>
      <c r="N4" s="244" t="n">
        <v>62</v>
      </c>
      <c r="O4" s="244" t="n">
        <v>66</v>
      </c>
      <c r="P4" s="244" t="n">
        <v>64</v>
      </c>
      <c r="Q4" s="244" t="n">
        <v>67</v>
      </c>
      <c r="R4" s="244" t="n">
        <v>67</v>
      </c>
      <c r="S4" s="244" t="n">
        <v>66</v>
      </c>
      <c r="T4" s="244" t="n">
        <v>67</v>
      </c>
      <c r="U4" s="244" t="n">
        <v>68</v>
      </c>
      <c r="V4" s="244" t="n">
        <v>67</v>
      </c>
      <c r="W4" s="244" t="n">
        <v>71</v>
      </c>
      <c r="X4" s="244" t="n">
        <v>69</v>
      </c>
      <c r="Y4" s="244" t="n">
        <v>70</v>
      </c>
      <c r="Z4" s="244" t="n">
        <v>69</v>
      </c>
      <c r="AA4" s="244" t="n">
        <v>69</v>
      </c>
      <c r="AB4" s="244" t="n">
        <v>71</v>
      </c>
      <c r="AC4" s="244" t="n">
        <v>70</v>
      </c>
      <c r="AD4" s="244" t="n">
        <v>70</v>
      </c>
      <c r="AE4" s="244" t="n">
        <v>66</v>
      </c>
      <c r="AF4" s="244" t="n">
        <v>69</v>
      </c>
      <c r="AG4" s="244" t="n">
        <v>74</v>
      </c>
      <c r="AH4" s="244" t="n">
        <v>73</v>
      </c>
      <c r="AI4" s="244" t="n">
        <v>75</v>
      </c>
      <c r="AJ4" s="244" t="n">
        <v>74</v>
      </c>
      <c r="AK4" s="244" t="n">
        <v>71</v>
      </c>
      <c r="AL4" s="244" t="n">
        <v>67</v>
      </c>
      <c r="AM4" s="244" t="n">
        <v>71</v>
      </c>
      <c r="AN4" s="244" t="n">
        <v>70</v>
      </c>
      <c r="AO4" s="244" t="n">
        <v>65</v>
      </c>
      <c r="AP4" s="244" t="n">
        <v>65</v>
      </c>
      <c r="AQ4" s="244" t="n">
        <v>66</v>
      </c>
      <c r="AR4" s="244" t="n">
        <v>66</v>
      </c>
      <c r="AS4" s="244" t="n">
        <v>66</v>
      </c>
      <c r="AT4" s="244" t="n">
        <v>70</v>
      </c>
      <c r="AU4" s="244" t="n">
        <v>68</v>
      </c>
      <c r="AV4" s="244" t="n">
        <v>68</v>
      </c>
      <c r="AW4" s="244" t="n">
        <v>65</v>
      </c>
      <c r="AX4" s="244" t="n">
        <v>63</v>
      </c>
      <c r="AY4" s="244" t="n">
        <v>64</v>
      </c>
      <c r="AZ4" s="244" t="n">
        <v>59</v>
      </c>
      <c r="BA4" s="244" t="n">
        <v>61</v>
      </c>
      <c r="BB4" s="244" t="n">
        <v>62</v>
      </c>
      <c r="BC4" s="244" t="n">
        <v>62</v>
      </c>
      <c r="BD4" s="244" t="n">
        <v>62</v>
      </c>
      <c r="BE4" s="244" t="n">
        <v>63</v>
      </c>
      <c r="BF4" s="244" t="n">
        <v>66</v>
      </c>
      <c r="BG4" s="244" t="n">
        <v>67</v>
      </c>
      <c r="BH4" s="244" t="n">
        <v>67</v>
      </c>
      <c r="BI4" s="244" t="n">
        <v>64</v>
      </c>
      <c r="BJ4" s="244" t="n">
        <v>64</v>
      </c>
      <c r="BK4" s="244" t="n">
        <v>65</v>
      </c>
      <c r="BL4" s="244" t="n">
        <v>66</v>
      </c>
      <c r="BM4" s="244" t="n">
        <v>66</v>
      </c>
      <c r="BN4" s="244" t="n">
        <v>68</v>
      </c>
      <c r="BO4" s="244" t="n">
        <v>67</v>
      </c>
      <c r="BP4" s="244" t="n">
        <v>65</v>
      </c>
      <c r="BQ4" s="244" t="n">
        <v>65</v>
      </c>
      <c r="BR4" s="244" t="n">
        <v>65</v>
      </c>
      <c r="BS4" s="244" t="n">
        <v>62</v>
      </c>
      <c r="BT4" s="244" t="n">
        <v>59</v>
      </c>
      <c r="BU4" s="244" t="n">
        <v>58</v>
      </c>
      <c r="BV4" s="244" t="n">
        <v>60</v>
      </c>
      <c r="BW4" s="244" t="n">
        <v>62</v>
      </c>
      <c r="BX4" s="244" t="n">
        <v>62</v>
      </c>
      <c r="BY4" s="244" t="n">
        <v>60</v>
      </c>
      <c r="BZ4" s="244" t="n">
        <v>61</v>
      </c>
      <c r="CA4" s="244" t="n">
        <v>63</v>
      </c>
      <c r="CB4" s="244" t="n">
        <v>67</v>
      </c>
      <c r="CC4" s="244" t="n">
        <v>67</v>
      </c>
      <c r="CD4" s="244" t="n">
        <v>66</v>
      </c>
      <c r="CE4" s="244" t="n">
        <v>67</v>
      </c>
      <c r="CF4" s="244" t="n">
        <v>67</v>
      </c>
      <c r="CG4" s="244" t="n">
        <v>67</v>
      </c>
      <c r="CH4" s="244" t="n">
        <v>67</v>
      </c>
      <c r="CI4" s="244" t="n">
        <v>70</v>
      </c>
      <c r="CJ4" s="244" t="n">
        <v>68</v>
      </c>
      <c r="CK4" s="244" t="n">
        <v>72</v>
      </c>
      <c r="CL4" s="244" t="n">
        <v>71</v>
      </c>
      <c r="CM4" s="244" t="n">
        <v>69</v>
      </c>
      <c r="CN4" s="244" t="n">
        <v>70</v>
      </c>
      <c r="CO4" s="244" t="n">
        <v>69</v>
      </c>
      <c r="CP4" s="244" t="n">
        <v>67</v>
      </c>
      <c r="CQ4" s="244" t="n">
        <v>69</v>
      </c>
      <c r="CR4" s="244" t="n">
        <v>70</v>
      </c>
      <c r="CS4" s="244" t="n">
        <v>70</v>
      </c>
      <c r="CT4" s="244" t="n">
        <v>72</v>
      </c>
      <c r="CU4" s="244" t="n">
        <v>71</v>
      </c>
      <c r="CV4" s="244" t="n">
        <v>71</v>
      </c>
      <c r="CW4" s="244" t="n">
        <v>73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69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+'[2]Riverview &amp; Gadsden'!E5</f>
        <v/>
      </c>
      <c r="J5" s="397">
        <f>+'[2]Riverview &amp; Gadsden'!G5</f>
        <v/>
      </c>
      <c r="K5" s="244" t="n">
        <v>67</v>
      </c>
      <c r="L5" s="244" t="n">
        <v>72</v>
      </c>
      <c r="M5" s="244" t="n">
        <v>73</v>
      </c>
      <c r="N5" s="244" t="n">
        <v>75</v>
      </c>
      <c r="O5" s="244" t="n">
        <v>76</v>
      </c>
      <c r="P5" s="244" t="n">
        <v>78</v>
      </c>
      <c r="Q5" s="244" t="n">
        <v>75</v>
      </c>
      <c r="R5" s="244" t="n">
        <v>69</v>
      </c>
      <c r="S5" s="244" t="n">
        <v>67</v>
      </c>
      <c r="T5" s="244" t="n">
        <v>66</v>
      </c>
      <c r="U5" s="244" t="n">
        <v>65</v>
      </c>
      <c r="V5" s="244" t="n">
        <v>65</v>
      </c>
      <c r="W5" s="244" t="n">
        <v>69</v>
      </c>
      <c r="X5" s="244" t="n">
        <v>73</v>
      </c>
      <c r="Y5" s="244" t="n">
        <v>73</v>
      </c>
      <c r="Z5" s="244" t="n">
        <v>73</v>
      </c>
      <c r="AA5" s="244" t="n">
        <v>74</v>
      </c>
      <c r="AB5" s="244" t="n">
        <v>74</v>
      </c>
      <c r="AC5" s="244" t="n">
        <v>77</v>
      </c>
      <c r="AD5" s="244" t="n">
        <v>78</v>
      </c>
      <c r="AE5" s="244" t="n">
        <v>78</v>
      </c>
      <c r="AF5" s="244" t="n">
        <v>74</v>
      </c>
      <c r="AG5" s="244" t="n">
        <v>75</v>
      </c>
      <c r="AH5" s="244" t="n">
        <v>75</v>
      </c>
      <c r="AI5" s="244" t="n">
        <v>77</v>
      </c>
      <c r="AJ5" s="244" t="n">
        <v>76</v>
      </c>
      <c r="AK5" s="244" t="n">
        <v>75</v>
      </c>
      <c r="AL5" s="244" t="n">
        <v>71</v>
      </c>
      <c r="AM5" s="244" t="n">
        <v>71</v>
      </c>
      <c r="AN5" s="244" t="n">
        <v>73</v>
      </c>
      <c r="AO5" s="244" t="n">
        <v>68</v>
      </c>
      <c r="AP5" s="244" t="n">
        <v>72</v>
      </c>
      <c r="AQ5" s="244" t="n">
        <v>70</v>
      </c>
      <c r="AR5" s="244" t="n">
        <v>69</v>
      </c>
      <c r="AS5" s="244" t="n">
        <v>70</v>
      </c>
      <c r="AT5" s="244" t="n">
        <v>69</v>
      </c>
      <c r="AU5" s="244" t="n">
        <v>66</v>
      </c>
      <c r="AV5" s="244" t="n">
        <v>64</v>
      </c>
      <c r="AW5" s="244" t="n">
        <v>64</v>
      </c>
      <c r="AX5" s="244" t="n">
        <v>60</v>
      </c>
      <c r="AY5" s="244" t="n">
        <v>62</v>
      </c>
      <c r="AZ5" s="244" t="n">
        <v>64</v>
      </c>
      <c r="BA5" s="244" t="n">
        <v>63</v>
      </c>
      <c r="BB5" s="244" t="n">
        <v>62</v>
      </c>
      <c r="BC5" s="244" t="n">
        <v>61</v>
      </c>
      <c r="BD5" s="244" t="n">
        <v>60</v>
      </c>
      <c r="BE5" s="244" t="n">
        <v>58</v>
      </c>
      <c r="BF5" s="244" t="n">
        <v>58</v>
      </c>
      <c r="BG5" s="244" t="n">
        <v>66</v>
      </c>
      <c r="BH5" s="244" t="n">
        <v>65</v>
      </c>
      <c r="BI5" s="244" t="n">
        <v>63</v>
      </c>
      <c r="BJ5" s="244" t="n">
        <v>62</v>
      </c>
      <c r="BK5" s="244" t="n">
        <v>63</v>
      </c>
      <c r="BL5" s="244" t="n">
        <v>63</v>
      </c>
      <c r="BM5" s="244" t="n">
        <v>59</v>
      </c>
      <c r="BN5" s="244" t="n">
        <v>60</v>
      </c>
      <c r="BO5" s="244" t="n">
        <v>56</v>
      </c>
      <c r="BP5" s="244" t="n">
        <v>58</v>
      </c>
      <c r="BQ5" s="244" t="n">
        <v>60</v>
      </c>
      <c r="BR5" s="244" t="n">
        <v>60</v>
      </c>
      <c r="BS5" s="244" t="n">
        <v>64</v>
      </c>
      <c r="BT5" s="244" t="n">
        <v>65</v>
      </c>
      <c r="BU5" s="244" t="n">
        <v>65</v>
      </c>
      <c r="BV5" s="244" t="n">
        <v>64</v>
      </c>
      <c r="BW5" s="244" t="n">
        <v>65</v>
      </c>
      <c r="BX5" s="244" t="n">
        <v>63</v>
      </c>
      <c r="BY5" s="244" t="n">
        <v>61</v>
      </c>
      <c r="BZ5" s="244" t="n">
        <v>62</v>
      </c>
      <c r="CA5" s="244" t="n">
        <v>65</v>
      </c>
      <c r="CB5" s="244" t="n">
        <v>66</v>
      </c>
      <c r="CC5" s="244" t="n">
        <v>67</v>
      </c>
      <c r="CD5" s="244" t="n">
        <v>66</v>
      </c>
      <c r="CE5" s="244" t="n">
        <v>69</v>
      </c>
      <c r="CF5" s="244" t="n">
        <v>67</v>
      </c>
      <c r="CG5" s="244" t="n">
        <v>66</v>
      </c>
      <c r="CH5" s="244" t="n">
        <v>67</v>
      </c>
      <c r="CI5" s="244" t="n">
        <v>66</v>
      </c>
      <c r="CJ5" s="244" t="n">
        <v>64</v>
      </c>
      <c r="CK5" s="244" t="n">
        <v>66</v>
      </c>
      <c r="CL5" s="244" t="n">
        <v>69</v>
      </c>
      <c r="CM5" s="244" t="n">
        <v>71</v>
      </c>
      <c r="CN5" s="244" t="n">
        <v>67</v>
      </c>
      <c r="CO5" s="244" t="n">
        <v>68</v>
      </c>
      <c r="CP5" s="244" t="n">
        <v>71</v>
      </c>
      <c r="CQ5" s="244" t="n">
        <v>70</v>
      </c>
      <c r="CR5" s="244" t="n">
        <v>68</v>
      </c>
      <c r="CS5" s="244" t="n">
        <v>66</v>
      </c>
      <c r="CT5" s="244" t="n">
        <v>68</v>
      </c>
      <c r="CU5" s="244" t="n">
        <v>67</v>
      </c>
      <c r="CV5" s="244" t="n">
        <v>68</v>
      </c>
      <c r="CW5" s="244" t="n">
        <v>69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58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+'[2]Riverview &amp; Gadsden'!E6</f>
        <v/>
      </c>
      <c r="J6" s="397">
        <f>+'[2]Riverview &amp; Gadsden'!G6</f>
        <v/>
      </c>
      <c r="K6" s="245" t="n">
        <v>61</v>
      </c>
      <c r="L6" s="245" t="n">
        <v>62</v>
      </c>
      <c r="M6" s="245" t="n">
        <v>59</v>
      </c>
      <c r="N6" s="245" t="n">
        <v>58</v>
      </c>
      <c r="O6" s="245" t="n">
        <v>59</v>
      </c>
      <c r="P6" s="245" t="n">
        <v>61</v>
      </c>
      <c r="Q6" s="245" t="n">
        <v>63</v>
      </c>
      <c r="R6" s="245" t="n">
        <v>63</v>
      </c>
      <c r="S6" s="245" t="n">
        <v>63</v>
      </c>
      <c r="T6" s="245" t="n">
        <v>68</v>
      </c>
      <c r="U6" s="245" t="n">
        <v>66</v>
      </c>
      <c r="V6" s="245" t="n">
        <v>66</v>
      </c>
      <c r="W6" s="245" t="n">
        <v>52</v>
      </c>
      <c r="X6" s="245" t="n">
        <v>48</v>
      </c>
      <c r="Y6" s="245" t="n">
        <v>48</v>
      </c>
      <c r="Z6" s="245" t="n">
        <v>51</v>
      </c>
      <c r="AA6" s="245" t="n">
        <v>53</v>
      </c>
      <c r="AB6" s="245" t="n">
        <v>52</v>
      </c>
      <c r="AC6" s="245" t="n">
        <v>51</v>
      </c>
      <c r="AD6" s="245" t="n">
        <v>51</v>
      </c>
      <c r="AE6" s="245" t="n">
        <v>47</v>
      </c>
      <c r="AF6" s="245" t="n">
        <v>46</v>
      </c>
      <c r="AG6" s="245" t="n">
        <v>46</v>
      </c>
      <c r="AH6" s="245" t="n">
        <v>46</v>
      </c>
      <c r="AI6" s="245" t="n">
        <v>49</v>
      </c>
      <c r="AJ6" s="245" t="n">
        <v>51</v>
      </c>
      <c r="AK6" s="245" t="n">
        <v>51</v>
      </c>
      <c r="AL6" s="245" t="n">
        <v>53</v>
      </c>
      <c r="AM6" s="245" t="n">
        <v>53</v>
      </c>
      <c r="AN6" s="245" t="n">
        <v>54</v>
      </c>
      <c r="AO6" s="245" t="n">
        <v>54</v>
      </c>
      <c r="AP6" s="245" t="n">
        <v>58</v>
      </c>
      <c r="AQ6" s="245" t="n">
        <v>54</v>
      </c>
      <c r="AR6" s="245" t="n">
        <v>54</v>
      </c>
      <c r="AS6" s="245" t="n">
        <v>54</v>
      </c>
      <c r="AT6" s="245" t="n">
        <v>55</v>
      </c>
      <c r="AU6" s="245" t="n">
        <v>46</v>
      </c>
      <c r="AV6" s="245" t="n">
        <v>47</v>
      </c>
      <c r="AW6" s="245" t="n">
        <v>45</v>
      </c>
      <c r="AX6" s="245" t="n">
        <v>43</v>
      </c>
      <c r="AY6" s="245" t="n">
        <v>42</v>
      </c>
      <c r="AZ6" s="245" t="n">
        <v>43</v>
      </c>
      <c r="BA6" s="245" t="n">
        <v>43</v>
      </c>
      <c r="BB6" s="245" t="n">
        <v>43</v>
      </c>
      <c r="BC6" s="245" t="n">
        <v>42</v>
      </c>
      <c r="BD6" s="245" t="n">
        <v>41</v>
      </c>
      <c r="BE6" s="245" t="n">
        <v>45</v>
      </c>
      <c r="BF6" s="245" t="n">
        <v>46</v>
      </c>
      <c r="BG6" s="245" t="n">
        <v>45</v>
      </c>
      <c r="BH6" s="245" t="n">
        <v>45</v>
      </c>
      <c r="BI6" s="245" t="n">
        <v>44</v>
      </c>
      <c r="BJ6" s="245" t="n">
        <v>47</v>
      </c>
      <c r="BK6" s="245" t="n">
        <v>46</v>
      </c>
      <c r="BL6" s="245" t="n">
        <v>45</v>
      </c>
      <c r="BM6" s="245" t="n">
        <v>45</v>
      </c>
      <c r="BN6" s="245" t="n">
        <v>44</v>
      </c>
      <c r="BO6" s="245" t="n">
        <v>46</v>
      </c>
      <c r="BP6" s="245" t="n">
        <v>47</v>
      </c>
      <c r="BQ6" s="245" t="n">
        <v>50</v>
      </c>
      <c r="BR6" s="245" t="n">
        <v>50</v>
      </c>
      <c r="BS6" s="245" t="n">
        <v>46</v>
      </c>
      <c r="BT6" s="245" t="n">
        <v>48</v>
      </c>
      <c r="BU6" s="245" t="n">
        <v>49</v>
      </c>
      <c r="BV6" s="245" t="n">
        <v>48</v>
      </c>
      <c r="BW6" s="245" t="n">
        <v>51</v>
      </c>
      <c r="BX6" s="245" t="n">
        <v>53</v>
      </c>
      <c r="BY6" s="245" t="n">
        <v>53</v>
      </c>
      <c r="BZ6" s="245" t="n">
        <v>54</v>
      </c>
      <c r="CA6" s="245" t="n">
        <v>54</v>
      </c>
      <c r="CB6" s="245" t="n">
        <v>51</v>
      </c>
      <c r="CC6" s="245" t="n">
        <v>52</v>
      </c>
      <c r="CD6" s="245" t="n">
        <v>52</v>
      </c>
      <c r="CE6" s="245" t="n">
        <v>50</v>
      </c>
      <c r="CF6" s="245" t="n">
        <v>48</v>
      </c>
      <c r="CG6" s="245" t="n">
        <v>49</v>
      </c>
      <c r="CH6" s="245" t="n">
        <v>50</v>
      </c>
      <c r="CI6" s="245" t="n">
        <v>50</v>
      </c>
      <c r="CJ6" s="245" t="n">
        <v>49</v>
      </c>
      <c r="CK6" s="245" t="n">
        <v>49</v>
      </c>
      <c r="CL6" s="245" t="n">
        <v>49</v>
      </c>
      <c r="CM6" s="245" t="n">
        <v>49</v>
      </c>
      <c r="CN6" s="245" t="n">
        <v>51</v>
      </c>
      <c r="CO6" s="245" t="n">
        <v>55</v>
      </c>
      <c r="CP6" s="245" t="n">
        <v>55</v>
      </c>
      <c r="CQ6" s="245" t="n">
        <v>54</v>
      </c>
      <c r="CR6" s="245" t="n">
        <v>54</v>
      </c>
      <c r="CS6" s="245" t="n">
        <v>54</v>
      </c>
      <c r="CT6" s="245" t="n">
        <v>54</v>
      </c>
      <c r="CU6" s="245" t="n">
        <v>53</v>
      </c>
      <c r="CV6" s="245" t="n">
        <v>56</v>
      </c>
      <c r="CW6" s="245" t="n">
        <v>59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464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+'[2]Riverview &amp; Gadsden'!E9</f>
        <v/>
      </c>
      <c r="J9" s="397">
        <f>+'[2]Riverview &amp; Gadsden'!G9</f>
        <v/>
      </c>
      <c r="K9" s="244" t="n">
        <v>9</v>
      </c>
      <c r="L9" s="244" t="n">
        <v>8</v>
      </c>
      <c r="M9" s="244" t="n">
        <v>8</v>
      </c>
      <c r="N9" s="244" t="n">
        <v>7</v>
      </c>
      <c r="O9" s="244" t="n">
        <v>8</v>
      </c>
      <c r="P9" s="244" t="n">
        <v>7</v>
      </c>
      <c r="Q9" s="244" t="n">
        <v>7</v>
      </c>
      <c r="R9" s="244" t="n">
        <v>5</v>
      </c>
      <c r="S9" s="244" t="n">
        <v>4</v>
      </c>
      <c r="T9" s="244" t="n">
        <v>6</v>
      </c>
      <c r="U9" s="244" t="n">
        <v>4</v>
      </c>
      <c r="V9" s="244" t="n">
        <v>4</v>
      </c>
      <c r="W9" s="244" t="n">
        <v>4</v>
      </c>
      <c r="X9" s="244" t="n">
        <v>3</v>
      </c>
      <c r="Y9" s="244" t="n">
        <v>3</v>
      </c>
      <c r="Z9" s="244" t="n">
        <v>3</v>
      </c>
      <c r="AA9" s="244" t="n">
        <v>3</v>
      </c>
      <c r="AB9" s="244" t="n">
        <v>5</v>
      </c>
      <c r="AC9" s="244" t="n">
        <v>6</v>
      </c>
      <c r="AD9" s="244" t="n">
        <v>7</v>
      </c>
      <c r="AE9" s="244" t="n">
        <v>9</v>
      </c>
      <c r="AF9" s="244" t="n">
        <v>8</v>
      </c>
      <c r="AG9" s="244" t="n">
        <v>6</v>
      </c>
      <c r="AH9" s="244" t="n">
        <v>6</v>
      </c>
      <c r="AI9" s="244" t="n">
        <v>4</v>
      </c>
      <c r="AJ9" s="244" t="n">
        <v>5</v>
      </c>
      <c r="AK9" s="244" t="n">
        <v>6</v>
      </c>
      <c r="AL9" s="244" t="n">
        <v>7</v>
      </c>
      <c r="AM9" s="244" t="n">
        <v>6</v>
      </c>
      <c r="AN9" s="244" t="n">
        <v>6</v>
      </c>
      <c r="AO9" s="244" t="n">
        <v>6</v>
      </c>
      <c r="AP9" s="244" t="n">
        <v>4</v>
      </c>
      <c r="AQ9" s="244" t="n">
        <v>4</v>
      </c>
      <c r="AR9" s="244" t="n">
        <v>4</v>
      </c>
      <c r="AS9" s="244" t="n">
        <v>8</v>
      </c>
      <c r="AT9" s="244" t="n">
        <v>8</v>
      </c>
      <c r="AU9" s="244" t="n">
        <v>10</v>
      </c>
      <c r="AV9" s="244" t="n">
        <v>10</v>
      </c>
      <c r="AW9" s="244" t="n">
        <v>9</v>
      </c>
      <c r="AX9" s="244" t="n">
        <v>8</v>
      </c>
      <c r="AY9" s="244" t="n">
        <v>9</v>
      </c>
      <c r="AZ9" s="244" t="n">
        <v>9</v>
      </c>
      <c r="BA9" s="244" t="n">
        <v>10</v>
      </c>
      <c r="BB9" s="244" t="n">
        <v>9</v>
      </c>
      <c r="BC9" s="244" t="n">
        <v>10</v>
      </c>
      <c r="BD9" s="244" t="n">
        <v>8</v>
      </c>
      <c r="BE9" s="244" t="n">
        <v>10</v>
      </c>
      <c r="BF9" s="244" t="n">
        <v>11</v>
      </c>
      <c r="BG9" s="244" t="n">
        <v>15</v>
      </c>
      <c r="BH9" s="244" t="n">
        <v>15</v>
      </c>
      <c r="BI9" s="244" t="n">
        <v>16</v>
      </c>
      <c r="BJ9" s="244" t="n">
        <v>20</v>
      </c>
      <c r="BK9" s="244" t="n">
        <v>25</v>
      </c>
      <c r="BL9" s="244" t="n">
        <v>24</v>
      </c>
      <c r="BM9" s="244" t="n">
        <v>19</v>
      </c>
      <c r="BN9" s="244" t="n">
        <v>21</v>
      </c>
      <c r="BO9" s="244" t="n">
        <v>23</v>
      </c>
      <c r="BP9" s="244" t="n">
        <v>27</v>
      </c>
      <c r="BQ9" s="244" t="n">
        <v>25</v>
      </c>
      <c r="BR9" s="244" t="n">
        <v>26</v>
      </c>
      <c r="BS9" s="244" t="n">
        <v>23</v>
      </c>
      <c r="BT9" s="244" t="n">
        <v>29</v>
      </c>
      <c r="BU9" s="244" t="n">
        <v>30</v>
      </c>
      <c r="BV9" s="244" t="n">
        <v>23</v>
      </c>
      <c r="BW9" s="244" t="n">
        <v>36</v>
      </c>
      <c r="BX9" s="244" t="n">
        <v>39</v>
      </c>
      <c r="BY9" s="244" t="n">
        <v>38</v>
      </c>
      <c r="BZ9" s="244" t="n">
        <v>40</v>
      </c>
      <c r="CA9" s="244" t="n">
        <v>40</v>
      </c>
      <c r="CB9" s="244" t="n">
        <v>41</v>
      </c>
      <c r="CC9" s="244" t="n">
        <v>42</v>
      </c>
      <c r="CD9" s="244" t="n">
        <v>42</v>
      </c>
      <c r="CE9" s="244" t="n">
        <v>36</v>
      </c>
      <c r="CF9" s="244" t="n">
        <v>35</v>
      </c>
      <c r="CG9" s="244" t="n">
        <v>36</v>
      </c>
      <c r="CH9" s="244" t="n">
        <v>38</v>
      </c>
      <c r="CI9" s="244" t="n">
        <v>40</v>
      </c>
      <c r="CJ9" s="244" t="n">
        <v>39</v>
      </c>
      <c r="CK9" s="244" t="n">
        <v>42</v>
      </c>
      <c r="CL9" s="244" t="n">
        <v>41</v>
      </c>
      <c r="CM9" s="244" t="n">
        <v>41</v>
      </c>
      <c r="CN9" s="244" t="n">
        <v>42</v>
      </c>
      <c r="CO9" s="244" t="n">
        <v>39</v>
      </c>
      <c r="CP9" s="244" t="n">
        <v>36</v>
      </c>
      <c r="CQ9" s="244" t="n">
        <v>42</v>
      </c>
      <c r="CR9" s="244" t="n">
        <v>41</v>
      </c>
      <c r="CS9" s="244" t="n">
        <v>45</v>
      </c>
      <c r="CT9" s="244" t="n">
        <v>45</v>
      </c>
      <c r="CU9" s="244" t="n">
        <v>45</v>
      </c>
      <c r="CV9" s="244" t="n">
        <v>43</v>
      </c>
      <c r="CW9" s="244" t="n">
        <v>44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7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+'[2]Riverview &amp; Gadsden'!E10</f>
        <v/>
      </c>
      <c r="J10" s="397">
        <f>+'[2]Riverview &amp; Gadsden'!G10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2</v>
      </c>
      <c r="Q10" s="244" t="n">
        <v>2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2</v>
      </c>
      <c r="AA10" s="244" t="n">
        <v>2</v>
      </c>
      <c r="AB10" s="244" t="n">
        <v>2</v>
      </c>
      <c r="AC10" s="244" t="n">
        <v>2</v>
      </c>
      <c r="AD10" s="244" t="n">
        <v>2</v>
      </c>
      <c r="AE10" s="244" t="n">
        <v>0</v>
      </c>
      <c r="AF10" s="244" t="n">
        <v>0</v>
      </c>
      <c r="AG10" s="244" t="n">
        <v>0</v>
      </c>
      <c r="AH10" s="244" t="n">
        <v>1</v>
      </c>
      <c r="AI10" s="244" t="n">
        <v>1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2</v>
      </c>
      <c r="AS10" s="244" t="n">
        <v>1</v>
      </c>
      <c r="AT10" s="244" t="n">
        <v>1</v>
      </c>
      <c r="AU10" s="244" t="n">
        <v>0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3</v>
      </c>
      <c r="BB10" s="244" t="n">
        <v>3</v>
      </c>
      <c r="BC10" s="244" t="n">
        <v>3</v>
      </c>
      <c r="BD10" s="244" t="n">
        <v>2</v>
      </c>
      <c r="BE10" s="244" t="n">
        <v>2</v>
      </c>
      <c r="BF10" s="244" t="n">
        <v>2</v>
      </c>
      <c r="BG10" s="244" t="n">
        <v>3</v>
      </c>
      <c r="BH10" s="244" t="n">
        <v>3</v>
      </c>
      <c r="BI10" s="244" t="n">
        <v>3</v>
      </c>
      <c r="BJ10" s="244" t="n">
        <v>3</v>
      </c>
      <c r="BK10" s="244" t="n">
        <v>5</v>
      </c>
      <c r="BL10" s="244" t="n">
        <v>4</v>
      </c>
      <c r="BM10" s="244" t="n">
        <v>5</v>
      </c>
      <c r="BN10" s="244" t="n">
        <v>4</v>
      </c>
      <c r="BO10" s="244" t="n">
        <v>5</v>
      </c>
      <c r="BP10" s="244" t="n">
        <v>5</v>
      </c>
      <c r="BQ10" s="244" t="n">
        <v>5</v>
      </c>
      <c r="BR10" s="244" t="n">
        <v>5</v>
      </c>
      <c r="BS10" s="244" t="n">
        <v>5</v>
      </c>
      <c r="BT10" s="244" t="n">
        <v>5</v>
      </c>
      <c r="BU10" s="244" t="n">
        <v>5</v>
      </c>
      <c r="BV10" s="244" t="n">
        <v>5</v>
      </c>
      <c r="BW10" s="244" t="n">
        <v>5</v>
      </c>
      <c r="BX10" s="244" t="n">
        <v>5</v>
      </c>
      <c r="BY10" s="244" t="n">
        <v>5</v>
      </c>
      <c r="BZ10" s="244" t="n">
        <v>6</v>
      </c>
      <c r="CA10" s="244" t="n">
        <v>6</v>
      </c>
      <c r="CB10" s="244" t="n">
        <v>6</v>
      </c>
      <c r="CC10" s="244" t="n">
        <v>7</v>
      </c>
      <c r="CD10" s="244" t="n">
        <v>7</v>
      </c>
      <c r="CE10" s="244" t="n">
        <v>3</v>
      </c>
      <c r="CF10" s="244" t="n">
        <v>6</v>
      </c>
      <c r="CG10" s="244" t="n">
        <v>7</v>
      </c>
      <c r="CH10" s="244" t="n">
        <v>7</v>
      </c>
      <c r="CI10" s="244" t="n">
        <v>6</v>
      </c>
      <c r="CJ10" s="244" t="n">
        <v>6</v>
      </c>
      <c r="CK10" s="244" t="n">
        <v>6</v>
      </c>
      <c r="CL10" s="244" t="n">
        <v>7</v>
      </c>
      <c r="CM10" s="244" t="n">
        <v>7</v>
      </c>
      <c r="CN10" s="244" t="n">
        <v>7</v>
      </c>
      <c r="CO10" s="244" t="n">
        <v>7</v>
      </c>
      <c r="CP10" s="244" t="n">
        <v>6</v>
      </c>
      <c r="CQ10" s="244" t="n">
        <v>6</v>
      </c>
      <c r="CR10" s="244" t="n">
        <v>5</v>
      </c>
      <c r="CS10" s="244" t="n">
        <v>6</v>
      </c>
      <c r="CT10" s="244" t="n">
        <v>6</v>
      </c>
      <c r="CU10" s="244" t="n">
        <v>6</v>
      </c>
      <c r="CV10" s="244" t="n">
        <v>6</v>
      </c>
      <c r="CW10" s="244" t="n">
        <v>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8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+'[2]Riverview &amp; Gadsden'!E11</f>
        <v/>
      </c>
      <c r="J11" s="397">
        <f>+'[2]Riverview &amp; Gadsden'!G11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1</v>
      </c>
      <c r="U11" s="244" t="n">
        <v>1</v>
      </c>
      <c r="V11" s="244" t="n">
        <v>1</v>
      </c>
      <c r="W11" s="244" t="n">
        <v>0</v>
      </c>
      <c r="X11" s="244" t="n">
        <v>0</v>
      </c>
      <c r="Y11" s="244" t="n">
        <v>0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1</v>
      </c>
      <c r="AS11" s="244" t="n">
        <v>2</v>
      </c>
      <c r="AT11" s="244" t="n">
        <v>2</v>
      </c>
      <c r="AU11" s="244" t="n">
        <v>1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3</v>
      </c>
      <c r="BF11" s="244" t="n">
        <v>3</v>
      </c>
      <c r="BG11" s="244" t="n">
        <v>3</v>
      </c>
      <c r="BH11" s="244" t="n">
        <v>4</v>
      </c>
      <c r="BI11" s="244" t="n">
        <v>4</v>
      </c>
      <c r="BJ11" s="244" t="n">
        <v>5</v>
      </c>
      <c r="BK11" s="244" t="n">
        <v>5</v>
      </c>
      <c r="BL11" s="244" t="n">
        <v>5</v>
      </c>
      <c r="BM11" s="244" t="n">
        <v>4</v>
      </c>
      <c r="BN11" s="244" t="n">
        <v>3</v>
      </c>
      <c r="BO11" s="244" t="n">
        <v>2</v>
      </c>
      <c r="BP11" s="244" t="n">
        <v>2</v>
      </c>
      <c r="BQ11" s="244" t="n">
        <v>4</v>
      </c>
      <c r="BR11" s="244" t="n">
        <v>4</v>
      </c>
      <c r="BS11" s="244" t="n">
        <v>8</v>
      </c>
      <c r="BT11" s="244" t="n">
        <v>9</v>
      </c>
      <c r="BU11" s="244" t="n">
        <v>8</v>
      </c>
      <c r="BV11" s="244" t="n">
        <v>8</v>
      </c>
      <c r="BW11" s="244" t="n">
        <v>10</v>
      </c>
      <c r="BX11" s="244" t="n">
        <v>10</v>
      </c>
      <c r="BY11" s="244" t="n">
        <v>10</v>
      </c>
      <c r="BZ11" s="244" t="n">
        <v>11</v>
      </c>
      <c r="CA11" s="244" t="n">
        <v>8</v>
      </c>
      <c r="CB11" s="244" t="n">
        <v>8</v>
      </c>
      <c r="CC11" s="244" t="n">
        <v>8</v>
      </c>
      <c r="CD11" s="244" t="n">
        <v>8</v>
      </c>
      <c r="CE11" s="244" t="n">
        <v>6</v>
      </c>
      <c r="CF11" s="244" t="n">
        <v>7</v>
      </c>
      <c r="CG11" s="244" t="n">
        <v>8</v>
      </c>
      <c r="CH11" s="244" t="n">
        <v>7</v>
      </c>
      <c r="CI11" s="244" t="n">
        <v>7</v>
      </c>
      <c r="CJ11" s="244" t="n">
        <v>9</v>
      </c>
      <c r="CK11" s="244" t="n">
        <v>9</v>
      </c>
      <c r="CL11" s="244" t="n">
        <v>9</v>
      </c>
      <c r="CM11" s="244" t="n">
        <v>9</v>
      </c>
      <c r="CN11" s="244" t="n">
        <v>8</v>
      </c>
      <c r="CO11" s="244" t="n">
        <v>8</v>
      </c>
      <c r="CP11" s="244" t="n">
        <v>8</v>
      </c>
      <c r="CQ11" s="244" t="n">
        <v>8</v>
      </c>
      <c r="CR11" s="244" t="n">
        <v>6</v>
      </c>
      <c r="CS11" s="244" t="n">
        <v>6</v>
      </c>
      <c r="CT11" s="244" t="n">
        <v>6</v>
      </c>
      <c r="CU11" s="244" t="n">
        <v>6</v>
      </c>
      <c r="CV11" s="244" t="n">
        <v>6</v>
      </c>
      <c r="CW11" s="244" t="n">
        <v>7</v>
      </c>
    </row>
    <row r="12" ht="12.75" customFormat="1" customHeight="1" s="315">
      <c r="A12" s="22" t="n"/>
      <c r="B12" s="398" t="n"/>
      <c r="C12" s="246" t="inlineStr">
        <is>
          <t>EE &amp; Family</t>
        </is>
      </c>
      <c r="D12" s="245" t="n">
        <v>4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+'[2]Riverview &amp; Gadsden'!E12</f>
        <v/>
      </c>
      <c r="J12" s="397">
        <f>+'[2]Riverview &amp; Gadsden'!G12</f>
        <v/>
      </c>
      <c r="K12" s="245" t="n">
        <v>0</v>
      </c>
      <c r="L12" s="245" t="n">
        <v>2</v>
      </c>
      <c r="M12" s="245" t="n">
        <v>2</v>
      </c>
      <c r="N12" s="245" t="n">
        <v>2</v>
      </c>
      <c r="O12" s="245" t="n">
        <v>2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1</v>
      </c>
      <c r="X12" s="245" t="n">
        <v>1</v>
      </c>
      <c r="Y12" s="245" t="n">
        <v>1</v>
      </c>
      <c r="Z12" s="245" t="n">
        <v>1</v>
      </c>
      <c r="AA12" s="245" t="n">
        <v>1</v>
      </c>
      <c r="AB12" s="245" t="n">
        <v>1</v>
      </c>
      <c r="AC12" s="245" t="n">
        <v>1</v>
      </c>
      <c r="AD12" s="245" t="n">
        <v>1</v>
      </c>
      <c r="AE12" s="245" t="n">
        <v>1</v>
      </c>
      <c r="AF12" s="245" t="n">
        <v>1</v>
      </c>
      <c r="AG12" s="245" t="n">
        <v>2</v>
      </c>
      <c r="AH12" s="245" t="n">
        <v>2</v>
      </c>
      <c r="AI12" s="245" t="n">
        <v>1</v>
      </c>
      <c r="AJ12" s="245" t="n">
        <v>2</v>
      </c>
      <c r="AK12" s="245" t="n">
        <v>2</v>
      </c>
      <c r="AL12" s="245" t="n">
        <v>2</v>
      </c>
      <c r="AM12" s="245" t="n">
        <v>2</v>
      </c>
      <c r="AN12" s="245" t="n">
        <v>2</v>
      </c>
      <c r="AO12" s="245" t="n">
        <v>2</v>
      </c>
      <c r="AP12" s="245" t="n">
        <v>2</v>
      </c>
      <c r="AQ12" s="245" t="n">
        <v>2</v>
      </c>
      <c r="AR12" s="245" t="n">
        <v>3</v>
      </c>
      <c r="AS12" s="245" t="n">
        <v>3</v>
      </c>
      <c r="AT12" s="245" t="n">
        <v>2</v>
      </c>
      <c r="AU12" s="245" t="n">
        <v>1</v>
      </c>
      <c r="AV12" s="245" t="n">
        <v>1</v>
      </c>
      <c r="AW12" s="245" t="n">
        <v>1</v>
      </c>
      <c r="AX12" s="245" t="n">
        <v>1</v>
      </c>
      <c r="AY12" s="245" t="n">
        <v>1</v>
      </c>
      <c r="AZ12" s="245" t="n">
        <v>1</v>
      </c>
      <c r="BA12" s="245" t="n">
        <v>1</v>
      </c>
      <c r="BB12" s="245" t="n">
        <v>1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2</v>
      </c>
      <c r="BJ12" s="245" t="n">
        <v>2</v>
      </c>
      <c r="BK12" s="245" t="n">
        <v>1</v>
      </c>
      <c r="BL12" s="245" t="n">
        <v>3</v>
      </c>
      <c r="BM12" s="245" t="n">
        <v>3</v>
      </c>
      <c r="BN12" s="245" t="n">
        <v>3</v>
      </c>
      <c r="BO12" s="245" t="n">
        <v>3</v>
      </c>
      <c r="BP12" s="245" t="n">
        <v>4</v>
      </c>
      <c r="BQ12" s="245" t="n">
        <v>4</v>
      </c>
      <c r="BR12" s="245" t="n">
        <v>4</v>
      </c>
      <c r="BS12" s="245" t="n">
        <v>3</v>
      </c>
      <c r="BT12" s="245" t="n">
        <v>3</v>
      </c>
      <c r="BU12" s="245" t="n">
        <v>3</v>
      </c>
      <c r="BV12" s="245" t="n">
        <v>3</v>
      </c>
      <c r="BW12" s="245" t="n">
        <v>3</v>
      </c>
      <c r="BX12" s="245" t="n">
        <v>3</v>
      </c>
      <c r="BY12" s="245" t="n">
        <v>1</v>
      </c>
      <c r="BZ12" s="245" t="n">
        <v>1</v>
      </c>
      <c r="CA12" s="245" t="n">
        <v>1</v>
      </c>
      <c r="CB12" s="245" t="n">
        <v>2</v>
      </c>
      <c r="CC12" s="245" t="n">
        <v>1</v>
      </c>
      <c r="CD12" s="245" t="n">
        <v>1</v>
      </c>
      <c r="CE12" s="245" t="n">
        <v>5</v>
      </c>
      <c r="CF12" s="245" t="n">
        <v>6</v>
      </c>
      <c r="CG12" s="245" t="n">
        <v>6</v>
      </c>
      <c r="CH12" s="245" t="n">
        <v>6</v>
      </c>
      <c r="CI12" s="245" t="n">
        <v>6</v>
      </c>
      <c r="CJ12" s="245" t="n">
        <v>6</v>
      </c>
      <c r="CK12" s="245" t="n">
        <v>6</v>
      </c>
      <c r="CL12" s="245" t="n">
        <v>5</v>
      </c>
      <c r="CM12" s="245" t="n">
        <v>5</v>
      </c>
      <c r="CN12" s="245" t="n">
        <v>5</v>
      </c>
      <c r="CO12" s="245" t="n">
        <v>5</v>
      </c>
      <c r="CP12" s="245" t="n">
        <v>5</v>
      </c>
      <c r="CQ12" s="245" t="n">
        <v>6</v>
      </c>
      <c r="CR12" s="245" t="n">
        <v>6</v>
      </c>
      <c r="CS12" s="245" t="n">
        <v>5</v>
      </c>
      <c r="CT12" s="245" t="n">
        <v>4</v>
      </c>
      <c r="CU12" s="245" t="n">
        <v>3</v>
      </c>
      <c r="CV12" s="245" t="n">
        <v>3</v>
      </c>
      <c r="CW12" s="245" t="n">
        <v>3</v>
      </c>
    </row>
    <row r="13" ht="12.7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58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2.7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2.75" customFormat="1" customHeight="1" s="183">
      <c r="A15" s="71" t="inlineStr">
        <is>
          <t>Total Medical Monthly</t>
        </is>
      </c>
      <c r="B15" s="405" t="n"/>
      <c r="C15" s="29" t="inlineStr">
        <is>
          <t xml:space="preserve"> 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J15" s="282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522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2.75" customFormat="1" customHeight="1" s="315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J16" s="402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2.7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J17" s="46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2.75" customFormat="1" customHeight="1" s="315">
      <c r="A18" s="76" t="inlineStr">
        <is>
          <t>Gadsden Physicians Management - Client ID H3339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J18" s="116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2.7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19</v>
      </c>
      <c r="E19" s="395">
        <f>E3</f>
        <v/>
      </c>
      <c r="F19" s="395">
        <f>F3</f>
        <v/>
      </c>
      <c r="G19" s="395">
        <f>G3</f>
        <v/>
      </c>
      <c r="H19" s="397">
        <f>+"Total:"&amp;TEXT(E19/I19-1,"0.00%")&amp;"/ EE:"&amp;TEXT(G19/J19-1,"0.00%")</f>
        <v/>
      </c>
      <c r="I19" s="397">
        <f>+'[2]Riverview &amp; Gadsden'!E19</f>
        <v/>
      </c>
      <c r="J19" s="397">
        <f>+'[2]Riverview &amp; Gadsden'!G19</f>
        <v/>
      </c>
      <c r="K19" s="244" t="n">
        <v>10</v>
      </c>
      <c r="L19" s="244" t="n">
        <v>11</v>
      </c>
      <c r="M19" s="244" t="n">
        <v>11</v>
      </c>
      <c r="N19" s="244" t="n">
        <v>11</v>
      </c>
      <c r="O19" s="244" t="n">
        <v>10</v>
      </c>
      <c r="P19" s="244" t="n">
        <v>10</v>
      </c>
      <c r="Q19" s="244" t="n">
        <v>10</v>
      </c>
      <c r="R19" s="244" t="n">
        <v>10</v>
      </c>
      <c r="S19" s="244" t="n">
        <v>10</v>
      </c>
      <c r="T19" s="244" t="n">
        <v>9</v>
      </c>
      <c r="U19" s="244" t="n">
        <v>9</v>
      </c>
      <c r="V19" s="244" t="n">
        <v>11</v>
      </c>
      <c r="W19" s="244" t="n">
        <v>13</v>
      </c>
      <c r="X19" s="244" t="n">
        <v>12</v>
      </c>
      <c r="Y19" s="244" t="n">
        <v>12</v>
      </c>
      <c r="Z19" s="244" t="n">
        <v>12</v>
      </c>
      <c r="AA19" s="244" t="n">
        <v>12</v>
      </c>
      <c r="AB19" s="244" t="n">
        <v>11</v>
      </c>
      <c r="AC19" s="244" t="n">
        <v>10</v>
      </c>
      <c r="AD19" s="244" t="n">
        <v>11</v>
      </c>
      <c r="AE19" s="244" t="n">
        <v>11</v>
      </c>
      <c r="AF19" s="244" t="n">
        <v>11</v>
      </c>
      <c r="AG19" s="244" t="n">
        <v>10</v>
      </c>
      <c r="AH19" s="244" t="n">
        <v>10</v>
      </c>
      <c r="AI19" s="244" t="n">
        <v>10</v>
      </c>
      <c r="AJ19" s="244" t="n">
        <v>10</v>
      </c>
      <c r="AK19" s="244" t="n">
        <v>10</v>
      </c>
      <c r="AL19" s="244" t="n">
        <v>10</v>
      </c>
      <c r="AM19" s="244" t="n">
        <v>10</v>
      </c>
      <c r="AN19" s="244" t="n">
        <v>10</v>
      </c>
      <c r="AO19" s="244" t="n">
        <v>10</v>
      </c>
      <c r="AP19" s="244" t="n">
        <v>10</v>
      </c>
      <c r="AQ19" s="244" t="n">
        <v>9</v>
      </c>
      <c r="AR19" s="244" t="n">
        <v>8</v>
      </c>
      <c r="AS19" s="244" t="n">
        <v>8</v>
      </c>
      <c r="AT19" s="244" t="n">
        <v>8</v>
      </c>
      <c r="AU19" s="244" t="n">
        <v>11</v>
      </c>
      <c r="AV19" s="244" t="n">
        <v>10</v>
      </c>
      <c r="AW19" s="244" t="n">
        <v>10</v>
      </c>
      <c r="AX19" s="244" t="n">
        <v>11</v>
      </c>
      <c r="AY19" s="244" t="n">
        <v>11</v>
      </c>
      <c r="AZ19" s="244" t="n">
        <v>10</v>
      </c>
      <c r="BA19" s="244" t="n">
        <v>10</v>
      </c>
      <c r="BB19" s="244" t="n">
        <v>10</v>
      </c>
      <c r="BC19" s="244" t="n">
        <v>11</v>
      </c>
      <c r="BD19" s="244" t="n">
        <v>11</v>
      </c>
      <c r="BE19" s="244" t="n">
        <v>11</v>
      </c>
      <c r="BF19" s="244" t="n">
        <v>13</v>
      </c>
      <c r="BG19" s="244" t="n">
        <v>12</v>
      </c>
      <c r="BH19" s="244" t="n">
        <v>12</v>
      </c>
      <c r="BI19" s="244" t="n">
        <v>11</v>
      </c>
      <c r="BJ19" s="244" t="n">
        <v>11</v>
      </c>
      <c r="BK19" s="244" t="n">
        <v>12</v>
      </c>
      <c r="BL19" s="244" t="n">
        <v>12</v>
      </c>
      <c r="BM19" s="244" t="n">
        <v>12</v>
      </c>
      <c r="BN19" s="244" t="n">
        <v>15</v>
      </c>
      <c r="BO19" s="244" t="n">
        <v>15</v>
      </c>
      <c r="BP19" s="244" t="n">
        <v>16</v>
      </c>
      <c r="BQ19" s="244" t="n">
        <v>15</v>
      </c>
      <c r="BR19" s="244" t="n">
        <v>16</v>
      </c>
      <c r="BS19" s="244" t="n">
        <v>18</v>
      </c>
      <c r="BT19" s="244" t="n">
        <v>19</v>
      </c>
      <c r="BU19" s="244" t="n">
        <v>19</v>
      </c>
      <c r="BV19" s="244" t="n">
        <v>18</v>
      </c>
      <c r="BW19" s="244" t="n">
        <v>19</v>
      </c>
      <c r="BX19" s="244" t="n">
        <v>20</v>
      </c>
      <c r="BY19" s="244" t="n">
        <v>19</v>
      </c>
      <c r="BZ19" s="244" t="n">
        <v>19</v>
      </c>
      <c r="CA19" s="244" t="n">
        <v>21</v>
      </c>
      <c r="CB19" s="244" t="n">
        <v>18</v>
      </c>
      <c r="CC19" s="244" t="n">
        <v>18</v>
      </c>
      <c r="CD19" s="244" t="n">
        <v>17</v>
      </c>
      <c r="CE19" s="244" t="n">
        <v>18</v>
      </c>
      <c r="CF19" s="244" t="n">
        <v>18</v>
      </c>
      <c r="CG19" s="244" t="n">
        <v>18</v>
      </c>
      <c r="CH19" s="244" t="n">
        <v>17</v>
      </c>
      <c r="CI19" s="244" t="n">
        <v>17</v>
      </c>
      <c r="CJ19" s="244" t="n">
        <v>18</v>
      </c>
      <c r="CK19" s="244" t="n">
        <v>21</v>
      </c>
      <c r="CL19" s="244" t="n">
        <v>21</v>
      </c>
      <c r="CM19" s="244" t="n">
        <v>19</v>
      </c>
      <c r="CN19" s="244" t="n">
        <v>19</v>
      </c>
      <c r="CO19" s="244" t="n">
        <v>17</v>
      </c>
      <c r="CP19" s="244" t="n">
        <v>18</v>
      </c>
      <c r="CQ19" s="244" t="n">
        <v>18</v>
      </c>
      <c r="CR19" s="244" t="n">
        <v>17</v>
      </c>
      <c r="CS19" s="244" t="n">
        <v>18</v>
      </c>
      <c r="CT19" s="244" t="n">
        <v>19</v>
      </c>
      <c r="CU19" s="244" t="n">
        <v>20</v>
      </c>
      <c r="CV19" s="244" t="n">
        <v>21</v>
      </c>
      <c r="CW19" s="244" t="n">
        <v>20</v>
      </c>
    </row>
    <row r="20" ht="12.75" customFormat="1" customHeight="1" s="315">
      <c r="A20" s="22" t="n"/>
      <c r="B20" s="398" t="n"/>
      <c r="C20" s="246" t="inlineStr">
        <is>
          <t>EE &amp; Spouse</t>
        </is>
      </c>
      <c r="D20" s="244" t="n">
        <v>5</v>
      </c>
      <c r="E20" s="395">
        <f>E4</f>
        <v/>
      </c>
      <c r="F20" s="395">
        <f>F4</f>
        <v/>
      </c>
      <c r="G20" s="395">
        <f>G4</f>
        <v/>
      </c>
      <c r="H20" s="397">
        <f>+"Total:"&amp;TEXT(E20/I20-1,"0.00%")&amp;"/ EE:"&amp;TEXT(G20/J20-1,"0.00%")</f>
        <v/>
      </c>
      <c r="I20" s="397">
        <f>+'[2]Riverview &amp; Gadsden'!E20</f>
        <v/>
      </c>
      <c r="J20" s="397">
        <f>+'[2]Riverview &amp; Gadsden'!G20</f>
        <v/>
      </c>
      <c r="K20" s="244" t="n">
        <v>3</v>
      </c>
      <c r="L20" s="244" t="n">
        <v>3</v>
      </c>
      <c r="M20" s="244" t="n">
        <v>3</v>
      </c>
      <c r="N20" s="244" t="n">
        <v>3</v>
      </c>
      <c r="O20" s="244" t="n">
        <v>3</v>
      </c>
      <c r="P20" s="244" t="n">
        <v>3</v>
      </c>
      <c r="Q20" s="244" t="n">
        <v>3</v>
      </c>
      <c r="R20" s="244" t="n">
        <v>1</v>
      </c>
      <c r="S20" s="244" t="n">
        <v>1</v>
      </c>
      <c r="T20" s="244" t="n">
        <v>1</v>
      </c>
      <c r="U20" s="244" t="n">
        <v>1</v>
      </c>
      <c r="V20" s="244" t="n">
        <v>1</v>
      </c>
      <c r="W20" s="244" t="n">
        <v>1</v>
      </c>
      <c r="X20" s="244" t="n">
        <v>1</v>
      </c>
      <c r="Y20" s="244" t="n">
        <v>1</v>
      </c>
      <c r="Z20" s="244" t="n">
        <v>1</v>
      </c>
      <c r="AA20" s="244" t="n">
        <v>1</v>
      </c>
      <c r="AB20" s="244" t="n">
        <v>1</v>
      </c>
      <c r="AC20" s="244" t="n">
        <v>1</v>
      </c>
      <c r="AD20" s="244" t="n">
        <v>1</v>
      </c>
      <c r="AE20" s="244" t="n">
        <v>1</v>
      </c>
      <c r="AF20" s="244" t="n">
        <v>1</v>
      </c>
      <c r="AG20" s="244" t="n">
        <v>1</v>
      </c>
      <c r="AH20" s="244" t="n">
        <v>1</v>
      </c>
      <c r="AI20" s="244" t="n">
        <v>1</v>
      </c>
      <c r="AJ20" s="244" t="n">
        <v>1</v>
      </c>
      <c r="AK20" s="244" t="n">
        <v>1</v>
      </c>
      <c r="AL20" s="244" t="n">
        <v>1</v>
      </c>
      <c r="AM20" s="244" t="n">
        <v>1</v>
      </c>
      <c r="AN20" s="244" t="n">
        <v>1</v>
      </c>
      <c r="AO20" s="244" t="n">
        <v>1</v>
      </c>
      <c r="AP20" s="244" t="n">
        <v>1</v>
      </c>
      <c r="AQ20" s="244" t="n">
        <v>2</v>
      </c>
      <c r="AR20" s="244" t="n">
        <v>2</v>
      </c>
      <c r="AS20" s="244" t="n">
        <v>2</v>
      </c>
      <c r="AT20" s="244" t="n">
        <v>2</v>
      </c>
      <c r="AU20" s="244" t="n">
        <v>1</v>
      </c>
      <c r="AV20" s="244" t="n">
        <v>2</v>
      </c>
      <c r="AW20" s="244" t="n">
        <v>2</v>
      </c>
      <c r="AX20" s="244" t="n">
        <v>2</v>
      </c>
      <c r="AY20" s="244" t="n">
        <v>2</v>
      </c>
      <c r="AZ20" s="244" t="n">
        <v>2</v>
      </c>
      <c r="BA20" s="244" t="n">
        <v>2</v>
      </c>
      <c r="BB20" s="244" t="n">
        <v>2</v>
      </c>
      <c r="BC20" s="244" t="n">
        <v>2</v>
      </c>
      <c r="BD20" s="244" t="n">
        <v>2</v>
      </c>
      <c r="BE20" s="244" t="n">
        <v>2</v>
      </c>
      <c r="BF20" s="244" t="n">
        <v>2</v>
      </c>
      <c r="BG20" s="244" t="n">
        <v>2</v>
      </c>
      <c r="BH20" s="244" t="n">
        <v>2</v>
      </c>
      <c r="BI20" s="244" t="n">
        <v>2</v>
      </c>
      <c r="BJ20" s="244" t="n">
        <v>2</v>
      </c>
      <c r="BK20" s="244" t="n">
        <v>2</v>
      </c>
      <c r="BL20" s="244" t="n">
        <v>2</v>
      </c>
      <c r="BM20" s="244" t="n">
        <v>2</v>
      </c>
      <c r="BN20" s="244" t="n">
        <v>3</v>
      </c>
      <c r="BO20" s="244" t="n">
        <v>4</v>
      </c>
      <c r="BP20" s="244" t="n">
        <v>4</v>
      </c>
      <c r="BQ20" s="244" t="n">
        <v>4</v>
      </c>
      <c r="BR20" s="244" t="n">
        <v>4</v>
      </c>
      <c r="BS20" s="244" t="n">
        <v>4</v>
      </c>
      <c r="BT20" s="244" t="n">
        <v>4</v>
      </c>
      <c r="BU20" s="244" t="n">
        <v>4</v>
      </c>
      <c r="BV20" s="244" t="n">
        <v>4</v>
      </c>
      <c r="BW20" s="244" t="n">
        <v>4</v>
      </c>
      <c r="BX20" s="244" t="n">
        <v>4</v>
      </c>
      <c r="BY20" s="244" t="n">
        <v>4</v>
      </c>
      <c r="BZ20" s="244" t="n">
        <v>4</v>
      </c>
      <c r="CA20" s="244" t="n">
        <v>4</v>
      </c>
      <c r="CB20" s="244" t="n">
        <v>4</v>
      </c>
      <c r="CC20" s="244" t="n">
        <v>4</v>
      </c>
      <c r="CD20" s="244" t="n">
        <v>5</v>
      </c>
      <c r="CE20" s="244" t="n">
        <v>4</v>
      </c>
      <c r="CF20" s="244" t="n">
        <v>4</v>
      </c>
      <c r="CG20" s="244" t="n">
        <v>4</v>
      </c>
      <c r="CH20" s="244" t="n">
        <v>3</v>
      </c>
      <c r="CI20" s="244" t="n">
        <v>3</v>
      </c>
      <c r="CJ20" s="244" t="n">
        <v>3</v>
      </c>
      <c r="CK20" s="244" t="n">
        <v>3</v>
      </c>
      <c r="CL20" s="244" t="n">
        <v>3</v>
      </c>
      <c r="CM20" s="244" t="n">
        <v>3</v>
      </c>
      <c r="CN20" s="244" t="n">
        <v>3</v>
      </c>
      <c r="CO20" s="244" t="n">
        <v>3</v>
      </c>
      <c r="CP20" s="244" t="n">
        <v>3</v>
      </c>
      <c r="CQ20" s="244" t="n">
        <v>3</v>
      </c>
      <c r="CR20" s="244" t="n">
        <v>3</v>
      </c>
      <c r="CS20" s="244" t="n">
        <v>3</v>
      </c>
      <c r="CT20" s="244" t="n">
        <v>4</v>
      </c>
      <c r="CU20" s="244" t="n">
        <v>4</v>
      </c>
      <c r="CV20" s="244" t="n">
        <v>4</v>
      </c>
      <c r="CW20" s="244" t="n">
        <v>4</v>
      </c>
    </row>
    <row r="21" ht="12.75" customFormat="1" customHeight="1" s="315">
      <c r="A21" s="22" t="n"/>
      <c r="B21" s="398" t="n"/>
      <c r="C21" s="246" t="inlineStr">
        <is>
          <t>EE &amp; Child(ren)</t>
        </is>
      </c>
      <c r="D21" s="244" t="n">
        <v>4</v>
      </c>
      <c r="E21" s="395">
        <f>E5</f>
        <v/>
      </c>
      <c r="F21" s="395">
        <f>F5</f>
        <v/>
      </c>
      <c r="G21" s="395">
        <f>G5</f>
        <v/>
      </c>
      <c r="H21" s="397">
        <f>+"Total:"&amp;TEXT(E21/I21-1,"0.00%")&amp;"/ EE:"&amp;TEXT(G21/J21-1,"0.00%")</f>
        <v/>
      </c>
      <c r="I21" s="397">
        <f>+'[2]Riverview &amp; Gadsden'!E21</f>
        <v/>
      </c>
      <c r="J21" s="397">
        <f>+'[2]Riverview &amp; Gadsden'!G21</f>
        <v/>
      </c>
      <c r="K21" s="244" t="n">
        <v>1</v>
      </c>
      <c r="L21" s="244" t="n">
        <v>1</v>
      </c>
      <c r="M21" s="244" t="n">
        <v>1</v>
      </c>
      <c r="N21" s="244" t="n">
        <v>1</v>
      </c>
      <c r="O21" s="244" t="n">
        <v>1</v>
      </c>
      <c r="P21" s="244" t="n">
        <v>1</v>
      </c>
      <c r="Q21" s="244" t="n">
        <v>1</v>
      </c>
      <c r="R21" s="244" t="n">
        <v>1</v>
      </c>
      <c r="S21" s="244" t="n">
        <v>1</v>
      </c>
      <c r="T21" s="244" t="n">
        <v>1</v>
      </c>
      <c r="U21" s="244" t="n">
        <v>1</v>
      </c>
      <c r="V21" s="244" t="n">
        <v>1</v>
      </c>
      <c r="W21" s="244" t="n">
        <v>3</v>
      </c>
      <c r="X21" s="244" t="n">
        <v>3</v>
      </c>
      <c r="Y21" s="244" t="n">
        <v>3</v>
      </c>
      <c r="Z21" s="244" t="n">
        <v>3</v>
      </c>
      <c r="AA21" s="244" t="n">
        <v>3</v>
      </c>
      <c r="AB21" s="244" t="n">
        <v>2</v>
      </c>
      <c r="AC21" s="244" t="n">
        <v>2</v>
      </c>
      <c r="AD21" s="244" t="n">
        <v>2</v>
      </c>
      <c r="AE21" s="244" t="n">
        <v>3</v>
      </c>
      <c r="AF21" s="244" t="n">
        <v>3</v>
      </c>
      <c r="AG21" s="244" t="n">
        <v>2</v>
      </c>
      <c r="AH21" s="244" t="n">
        <v>2</v>
      </c>
      <c r="AI21" s="244" t="n">
        <v>2</v>
      </c>
      <c r="AJ21" s="244" t="n">
        <v>2</v>
      </c>
      <c r="AK21" s="244" t="n">
        <v>2</v>
      </c>
      <c r="AL21" s="244" t="n">
        <v>2</v>
      </c>
      <c r="AM21" s="244" t="n">
        <v>3</v>
      </c>
      <c r="AN21" s="244" t="n">
        <v>3</v>
      </c>
      <c r="AO21" s="244" t="n">
        <v>3</v>
      </c>
      <c r="AP21" s="244" t="n">
        <v>3</v>
      </c>
      <c r="AQ21" s="244" t="n">
        <v>3</v>
      </c>
      <c r="AR21" s="244" t="n">
        <v>3</v>
      </c>
      <c r="AS21" s="244" t="n">
        <v>3</v>
      </c>
      <c r="AT21" s="244" t="n">
        <v>3</v>
      </c>
      <c r="AU21" s="244" t="n">
        <v>2</v>
      </c>
      <c r="AV21" s="244" t="n">
        <v>2</v>
      </c>
      <c r="AW21" s="244" t="n">
        <v>2</v>
      </c>
      <c r="AX21" s="244" t="n">
        <v>2</v>
      </c>
      <c r="AY21" s="244" t="n">
        <v>2</v>
      </c>
      <c r="AZ21" s="244" t="n">
        <v>3</v>
      </c>
      <c r="BA21" s="244" t="n">
        <v>3</v>
      </c>
      <c r="BB21" s="244" t="n">
        <v>3</v>
      </c>
      <c r="BC21" s="244" t="n">
        <v>4</v>
      </c>
      <c r="BD21" s="244" t="n">
        <v>4</v>
      </c>
      <c r="BE21" s="244" t="n">
        <v>4</v>
      </c>
      <c r="BF21" s="244" t="n">
        <v>3</v>
      </c>
      <c r="BG21" s="244" t="n">
        <v>3</v>
      </c>
      <c r="BH21" s="244" t="n">
        <v>3</v>
      </c>
      <c r="BI21" s="244" t="n">
        <v>4</v>
      </c>
      <c r="BJ21" s="244" t="n">
        <v>5</v>
      </c>
      <c r="BK21" s="244" t="n">
        <v>5</v>
      </c>
      <c r="BL21" s="244" t="n">
        <v>5</v>
      </c>
      <c r="BM21" s="244" t="n">
        <v>5</v>
      </c>
      <c r="BN21" s="244" t="n">
        <v>5</v>
      </c>
      <c r="BO21" s="244" t="n">
        <v>6</v>
      </c>
      <c r="BP21" s="244" t="n">
        <v>6</v>
      </c>
      <c r="BQ21" s="244" t="n">
        <v>6</v>
      </c>
      <c r="BR21" s="244" t="n">
        <v>6</v>
      </c>
      <c r="BS21" s="244" t="n">
        <v>5</v>
      </c>
      <c r="BT21" s="244" t="n">
        <v>5</v>
      </c>
      <c r="BU21" s="244" t="n">
        <v>5</v>
      </c>
      <c r="BV21" s="244" t="n">
        <v>5</v>
      </c>
      <c r="BW21" s="244" t="n">
        <v>4</v>
      </c>
      <c r="BX21" s="244" t="n">
        <v>4</v>
      </c>
      <c r="BY21" s="244" t="n">
        <v>4</v>
      </c>
      <c r="BZ21" s="244" t="n">
        <v>4</v>
      </c>
      <c r="CA21" s="244" t="n">
        <v>4</v>
      </c>
      <c r="CB21" s="244" t="n">
        <v>4</v>
      </c>
      <c r="CC21" s="244" t="n">
        <v>3</v>
      </c>
      <c r="CD21" s="244" t="n">
        <v>2</v>
      </c>
      <c r="CE21" s="244" t="n">
        <v>2</v>
      </c>
      <c r="CF21" s="244" t="n">
        <v>2</v>
      </c>
      <c r="CG21" s="244" t="n">
        <v>2</v>
      </c>
      <c r="CH21" s="244" t="n">
        <v>2</v>
      </c>
      <c r="CI21" s="244" t="n">
        <v>2</v>
      </c>
      <c r="CJ21" s="244" t="n">
        <v>2</v>
      </c>
      <c r="CK21" s="244" t="n">
        <v>2</v>
      </c>
      <c r="CL21" s="244" t="n">
        <v>2</v>
      </c>
      <c r="CM21" s="244" t="n">
        <v>2</v>
      </c>
      <c r="CN21" s="244" t="n">
        <v>2</v>
      </c>
      <c r="CO21" s="244" t="n">
        <v>2</v>
      </c>
      <c r="CP21" s="244" t="n">
        <v>2</v>
      </c>
      <c r="CQ21" s="244" t="n">
        <v>2</v>
      </c>
      <c r="CR21" s="244" t="n">
        <v>4</v>
      </c>
      <c r="CS21" s="244" t="n">
        <v>4</v>
      </c>
      <c r="CT21" s="244" t="n">
        <v>4</v>
      </c>
      <c r="CU21" s="244" t="n">
        <v>4</v>
      </c>
      <c r="CV21" s="244" t="n">
        <v>4</v>
      </c>
      <c r="CW21" s="244" t="n">
        <v>4</v>
      </c>
    </row>
    <row r="22" ht="12.75" customFormat="1" customHeight="1" s="315">
      <c r="A22" s="22" t="n"/>
      <c r="B22" s="398" t="n"/>
      <c r="C22" s="246" t="inlineStr">
        <is>
          <t>EE &amp; Family</t>
        </is>
      </c>
      <c r="D22" s="245" t="n">
        <v>6</v>
      </c>
      <c r="E22" s="399">
        <f>E6</f>
        <v/>
      </c>
      <c r="F22" s="399">
        <f>F6</f>
        <v/>
      </c>
      <c r="G22" s="399">
        <f>G6</f>
        <v/>
      </c>
      <c r="H22" s="408">
        <f>+"Total:"&amp;TEXT(E22/I22-1,"0.00%")&amp;"/ EE:"&amp;TEXT(G22/J22-1,"0.00%")</f>
        <v/>
      </c>
      <c r="I22" s="397">
        <f>+'[2]Riverview &amp; Gadsden'!E22</f>
        <v/>
      </c>
      <c r="J22" s="397">
        <f>+'[2]Riverview &amp; Gadsden'!G22</f>
        <v/>
      </c>
      <c r="K22" s="245" t="n">
        <v>2</v>
      </c>
      <c r="L22" s="245" t="n">
        <v>2</v>
      </c>
      <c r="M22" s="245" t="n">
        <v>2</v>
      </c>
      <c r="N22" s="245" t="n">
        <v>2</v>
      </c>
      <c r="O22" s="245" t="n">
        <v>2</v>
      </c>
      <c r="P22" s="245" t="n">
        <v>2</v>
      </c>
      <c r="Q22" s="245" t="n">
        <v>2</v>
      </c>
      <c r="R22" s="245" t="n">
        <v>2</v>
      </c>
      <c r="S22" s="245" t="n">
        <v>2</v>
      </c>
      <c r="T22" s="245" t="n">
        <v>1</v>
      </c>
      <c r="U22" s="245" t="n">
        <v>1</v>
      </c>
      <c r="V22" s="245" t="n">
        <v>1</v>
      </c>
      <c r="W22" s="245" t="n">
        <v>2</v>
      </c>
      <c r="X22" s="245" t="n">
        <v>2</v>
      </c>
      <c r="Y22" s="245" t="n">
        <v>2</v>
      </c>
      <c r="Z22" s="245" t="n">
        <v>2</v>
      </c>
      <c r="AA22" s="245" t="n">
        <v>2</v>
      </c>
      <c r="AB22" s="245" t="n">
        <v>3</v>
      </c>
      <c r="AC22" s="245" t="n">
        <v>3</v>
      </c>
      <c r="AD22" s="245" t="n">
        <v>3</v>
      </c>
      <c r="AE22" s="245" t="n">
        <v>3</v>
      </c>
      <c r="AF22" s="245" t="n">
        <v>3</v>
      </c>
      <c r="AG22" s="245" t="n">
        <v>3</v>
      </c>
      <c r="AH22" s="245" t="n">
        <v>3</v>
      </c>
      <c r="AI22" s="245" t="n">
        <v>3</v>
      </c>
      <c r="AJ22" s="245" t="n">
        <v>3</v>
      </c>
      <c r="AK22" s="245" t="n">
        <v>3</v>
      </c>
      <c r="AL22" s="245" t="n">
        <v>3</v>
      </c>
      <c r="AM22" s="245" t="n">
        <v>2</v>
      </c>
      <c r="AN22" s="245" t="n">
        <v>2</v>
      </c>
      <c r="AO22" s="245" t="n">
        <v>2</v>
      </c>
      <c r="AP22" s="245" t="n">
        <v>2</v>
      </c>
      <c r="AQ22" s="245" t="n">
        <v>2</v>
      </c>
      <c r="AR22" s="245" t="n">
        <v>2</v>
      </c>
      <c r="AS22" s="245" t="n">
        <v>1</v>
      </c>
      <c r="AT22" s="245" t="n">
        <v>1</v>
      </c>
      <c r="AU22" s="245" t="n">
        <v>1</v>
      </c>
      <c r="AV22" s="245" t="n">
        <v>1</v>
      </c>
      <c r="AW22" s="245" t="n">
        <v>1</v>
      </c>
      <c r="AX22" s="245" t="n">
        <v>1</v>
      </c>
      <c r="AY22" s="245" t="n">
        <v>1</v>
      </c>
      <c r="AZ22" s="245" t="n">
        <v>1</v>
      </c>
      <c r="BA22" s="245" t="n">
        <v>1</v>
      </c>
      <c r="BB22" s="245" t="n">
        <v>1</v>
      </c>
      <c r="BC22" s="245" t="n">
        <v>1</v>
      </c>
      <c r="BD22" s="245" t="n">
        <v>1</v>
      </c>
      <c r="BE22" s="245" t="n">
        <v>2</v>
      </c>
      <c r="BF22" s="245" t="n">
        <v>2</v>
      </c>
      <c r="BG22" s="245" t="n">
        <v>2</v>
      </c>
      <c r="BH22" s="245" t="n">
        <v>2</v>
      </c>
      <c r="BI22" s="245" t="n">
        <v>2</v>
      </c>
      <c r="BJ22" s="245" t="n">
        <v>3</v>
      </c>
      <c r="BK22" s="245" t="n">
        <v>3</v>
      </c>
      <c r="BL22" s="245" t="n">
        <v>3</v>
      </c>
      <c r="BM22" s="245" t="n">
        <v>3</v>
      </c>
      <c r="BN22" s="245" t="n">
        <v>2</v>
      </c>
      <c r="BO22" s="245" t="n">
        <v>3</v>
      </c>
      <c r="BP22" s="245" t="n">
        <v>4</v>
      </c>
      <c r="BQ22" s="245" t="n">
        <v>4</v>
      </c>
      <c r="BR22" s="245" t="n">
        <v>4</v>
      </c>
      <c r="BS22" s="245" t="n">
        <v>4</v>
      </c>
      <c r="BT22" s="245" t="n">
        <v>4</v>
      </c>
      <c r="BU22" s="245" t="n">
        <v>4</v>
      </c>
      <c r="BV22" s="245" t="n">
        <v>4</v>
      </c>
      <c r="BW22" s="245" t="n">
        <v>3</v>
      </c>
      <c r="BX22" s="245" t="n">
        <v>4</v>
      </c>
      <c r="BY22" s="245" t="n">
        <v>4</v>
      </c>
      <c r="BZ22" s="245" t="n">
        <v>4</v>
      </c>
      <c r="CA22" s="245" t="n">
        <v>4</v>
      </c>
      <c r="CB22" s="245" t="n">
        <v>4</v>
      </c>
      <c r="CC22" s="245" t="n">
        <v>5</v>
      </c>
      <c r="CD22" s="245" t="n">
        <v>4</v>
      </c>
      <c r="CE22" s="245" t="n">
        <v>4</v>
      </c>
      <c r="CF22" s="245" t="n">
        <v>4</v>
      </c>
      <c r="CG22" s="245" t="n">
        <v>4</v>
      </c>
      <c r="CH22" s="245" t="n">
        <v>4</v>
      </c>
      <c r="CI22" s="245" t="n">
        <v>4</v>
      </c>
      <c r="CJ22" s="245" t="n">
        <v>4</v>
      </c>
      <c r="CK22" s="245" t="n">
        <v>4</v>
      </c>
      <c r="CL22" s="245" t="n">
        <v>4</v>
      </c>
      <c r="CM22" s="245" t="n">
        <v>4</v>
      </c>
      <c r="CN22" s="245" t="n">
        <v>4</v>
      </c>
      <c r="CO22" s="245" t="n">
        <v>4</v>
      </c>
      <c r="CP22" s="245" t="n">
        <v>4</v>
      </c>
      <c r="CQ22" s="245" t="n">
        <v>4</v>
      </c>
      <c r="CR22" s="245" t="n">
        <v>4</v>
      </c>
      <c r="CS22" s="245" t="n">
        <v>4</v>
      </c>
      <c r="CT22" s="245" t="n">
        <v>4</v>
      </c>
      <c r="CU22" s="245" t="n">
        <v>4</v>
      </c>
      <c r="CV22" s="245" t="n">
        <v>4</v>
      </c>
      <c r="CW22" s="245" t="n">
        <v>4</v>
      </c>
    </row>
    <row r="23" ht="12.7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J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28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2.7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J24" s="402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2.7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0</v>
      </c>
      <c r="E25" s="395">
        <f>E9</f>
        <v/>
      </c>
      <c r="F25" s="395">
        <f>F9</f>
        <v/>
      </c>
      <c r="G25" s="395">
        <f>G9</f>
        <v/>
      </c>
      <c r="H25" s="397">
        <f>+"Total:"&amp;TEXT(E25/I25-1,"0.00%")&amp;"/ EE:"&amp;TEXT(G25/J25-1,"0.00%")</f>
        <v/>
      </c>
      <c r="I25" s="397">
        <f>+'[2]Riverview &amp; Gadsden'!E25</f>
        <v/>
      </c>
      <c r="J25" s="397">
        <f>+'[2]Riverview &amp; Gadsden'!G25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0</v>
      </c>
      <c r="X25" s="299" t="n">
        <v>0</v>
      </c>
      <c r="Y25" s="299" t="n">
        <v>0</v>
      </c>
      <c r="Z25" s="299" t="n">
        <v>0</v>
      </c>
      <c r="AA25" s="299" t="n">
        <v>0</v>
      </c>
      <c r="AB25" s="299" t="n">
        <v>0</v>
      </c>
      <c r="AC25" s="299" t="n">
        <v>0</v>
      </c>
      <c r="AD25" s="299" t="n">
        <v>0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0</v>
      </c>
      <c r="AK25" s="299" t="n">
        <v>0</v>
      </c>
      <c r="AL25" s="299" t="n">
        <v>0</v>
      </c>
      <c r="AM25" s="299" t="n">
        <v>0</v>
      </c>
      <c r="AN25" s="299" t="n">
        <v>0</v>
      </c>
      <c r="AO25" s="299" t="n">
        <v>0</v>
      </c>
      <c r="AP25" s="299" t="n">
        <v>0</v>
      </c>
      <c r="AQ25" s="299" t="n">
        <v>0</v>
      </c>
      <c r="AR25" s="299" t="n">
        <v>0</v>
      </c>
      <c r="AS25" s="299" t="n">
        <v>0</v>
      </c>
      <c r="AT25" s="299" t="n">
        <v>0</v>
      </c>
      <c r="AU25" s="299" t="n">
        <v>1</v>
      </c>
      <c r="AV25" s="299" t="n">
        <v>1</v>
      </c>
      <c r="AW25" s="299" t="n">
        <v>1</v>
      </c>
      <c r="AX25" s="299" t="n">
        <v>1</v>
      </c>
      <c r="AY25" s="299" t="n">
        <v>1</v>
      </c>
      <c r="AZ25" s="299" t="n">
        <v>1</v>
      </c>
      <c r="BA25" s="299" t="n">
        <v>1</v>
      </c>
      <c r="BB25" s="299" t="n">
        <v>1</v>
      </c>
      <c r="BC25" s="299" t="n">
        <v>1</v>
      </c>
      <c r="BD25" s="299" t="n">
        <v>1</v>
      </c>
      <c r="BE25" s="299" t="n">
        <v>1</v>
      </c>
      <c r="BF25" s="299" t="n">
        <v>0</v>
      </c>
      <c r="BG25" s="299" t="n">
        <v>0</v>
      </c>
      <c r="BH25" s="299" t="n">
        <v>0</v>
      </c>
      <c r="BI25" s="299" t="n">
        <v>0</v>
      </c>
      <c r="BJ25" s="299" t="n">
        <v>0</v>
      </c>
      <c r="BK25" s="299" t="n">
        <v>0</v>
      </c>
      <c r="BL25" s="299" t="n">
        <v>0</v>
      </c>
      <c r="BM25" s="299" t="n">
        <v>0</v>
      </c>
      <c r="BN25" s="299" t="n">
        <v>0</v>
      </c>
      <c r="BO25" s="299" t="n">
        <v>0</v>
      </c>
      <c r="BP25" s="299" t="n">
        <v>0</v>
      </c>
      <c r="BQ25" s="299" t="n">
        <v>0</v>
      </c>
      <c r="BR25" s="299" t="n">
        <v>0</v>
      </c>
      <c r="BS25" s="299" t="n">
        <v>1</v>
      </c>
      <c r="BT25" s="299" t="n">
        <v>1</v>
      </c>
      <c r="BU25" s="299" t="n">
        <v>1</v>
      </c>
      <c r="BV25" s="299" t="n">
        <v>1</v>
      </c>
      <c r="BW25" s="299" t="n">
        <v>1</v>
      </c>
      <c r="BX25" s="299" t="n">
        <v>1</v>
      </c>
      <c r="BY25" s="299" t="n">
        <v>1</v>
      </c>
      <c r="BZ25" s="299" t="n">
        <v>1</v>
      </c>
      <c r="CA25" s="299" t="n">
        <v>1</v>
      </c>
      <c r="CB25" s="299" t="n">
        <v>1</v>
      </c>
      <c r="CC25" s="299" t="n">
        <v>1</v>
      </c>
      <c r="CD25" s="299" t="n">
        <v>1</v>
      </c>
      <c r="CE25" s="299" t="n">
        <v>1</v>
      </c>
      <c r="CF25" s="299" t="n">
        <v>2</v>
      </c>
      <c r="CG25" s="299" t="n">
        <v>1</v>
      </c>
      <c r="CH25" s="299" t="n">
        <v>1</v>
      </c>
      <c r="CI25" s="299" t="n">
        <v>1</v>
      </c>
      <c r="CJ25" s="299" t="n">
        <v>1</v>
      </c>
      <c r="CK25" s="299" t="n">
        <v>1</v>
      </c>
      <c r="CL25" s="299" t="n">
        <v>1</v>
      </c>
      <c r="CM25" s="299" t="n">
        <v>1</v>
      </c>
      <c r="CN25" s="299" t="n">
        <v>1</v>
      </c>
      <c r="CO25" s="299" t="n">
        <v>2</v>
      </c>
      <c r="CP25" s="299" t="n">
        <v>2</v>
      </c>
      <c r="CQ25" s="299" t="n">
        <v>1</v>
      </c>
      <c r="CR25" s="299" t="n">
        <v>1</v>
      </c>
      <c r="CS25" s="299" t="n">
        <v>1</v>
      </c>
      <c r="CT25" s="299" t="n">
        <v>1</v>
      </c>
      <c r="CU25" s="299" t="n">
        <v>0</v>
      </c>
      <c r="CV25" s="299" t="n">
        <v>0</v>
      </c>
      <c r="CW25" s="299" t="n">
        <v>0</v>
      </c>
    </row>
    <row r="26" ht="12.7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5">
        <f>E10</f>
        <v/>
      </c>
      <c r="F26" s="395">
        <f>F10</f>
        <v/>
      </c>
      <c r="G26" s="395">
        <f>G10</f>
        <v/>
      </c>
      <c r="H26" s="397">
        <f>+"Total:"&amp;TEXT(E26/I26-1,"0.00%")&amp;"/ EE:"&amp;TEXT(G26/J26-1,"0.00%")</f>
        <v/>
      </c>
      <c r="I26" s="397">
        <f>+'[2]Riverview &amp; Gadsden'!E26</f>
        <v/>
      </c>
      <c r="J26" s="397">
        <f>+'[2]Riverview &amp; Gadsden'!G26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0</v>
      </c>
      <c r="BE26" s="299" t="n">
        <v>0</v>
      </c>
      <c r="BF26" s="299" t="n">
        <v>0</v>
      </c>
      <c r="BG26" s="299" t="n">
        <v>0</v>
      </c>
      <c r="BH26" s="299" t="n">
        <v>0</v>
      </c>
      <c r="BI26" s="299" t="n">
        <v>0</v>
      </c>
      <c r="BJ26" s="299" t="n">
        <v>0</v>
      </c>
      <c r="BK26" s="299" t="n">
        <v>0</v>
      </c>
      <c r="BL26" s="299" t="n">
        <v>0</v>
      </c>
      <c r="BM26" s="299" t="n">
        <v>0</v>
      </c>
      <c r="BN26" s="299" t="n">
        <v>0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2.75" customFormat="1" customHeight="1" s="315">
      <c r="A27" s="22" t="n"/>
      <c r="B27" s="398" t="n"/>
      <c r="C27" s="246" t="inlineStr">
        <is>
          <t>EE &amp; Child(ren)</t>
        </is>
      </c>
      <c r="D27" s="299" t="n">
        <v>0</v>
      </c>
      <c r="E27" s="395">
        <f>E11</f>
        <v/>
      </c>
      <c r="F27" s="395">
        <f>F11</f>
        <v/>
      </c>
      <c r="G27" s="395">
        <f>G11</f>
        <v/>
      </c>
      <c r="H27" s="397">
        <f>+"Total:"&amp;TEXT(E27/I27-1,"0.00%")&amp;"/ EE:"&amp;TEXT(G27/J27-1,"0.00%")</f>
        <v/>
      </c>
      <c r="I27" s="397">
        <f>+'[2]Riverview &amp; Gadsden'!E27</f>
        <v/>
      </c>
      <c r="J27" s="397">
        <f>+'[2]Riverview &amp; Gadsden'!G27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1</v>
      </c>
      <c r="AS27" s="299" t="n">
        <v>1</v>
      </c>
      <c r="AT27" s="299" t="n">
        <v>1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0</v>
      </c>
      <c r="BX27" s="299" t="n">
        <v>0</v>
      </c>
      <c r="BY27" s="299" t="n">
        <v>0</v>
      </c>
      <c r="BZ27" s="299" t="n">
        <v>0</v>
      </c>
      <c r="CA27" s="299" t="n">
        <v>0</v>
      </c>
      <c r="CB27" s="299" t="n">
        <v>0</v>
      </c>
      <c r="CC27" s="299" t="n">
        <v>0</v>
      </c>
      <c r="CD27" s="299" t="n">
        <v>0</v>
      </c>
      <c r="CE27" s="299" t="n">
        <v>0</v>
      </c>
      <c r="CF27" s="299" t="n">
        <v>0</v>
      </c>
      <c r="CG27" s="299" t="n">
        <v>0</v>
      </c>
      <c r="CH27" s="299" t="n">
        <v>0</v>
      </c>
      <c r="CI27" s="299" t="n">
        <v>0</v>
      </c>
      <c r="CJ27" s="299" t="n">
        <v>0</v>
      </c>
      <c r="CK27" s="299" t="n">
        <v>0</v>
      </c>
      <c r="CL27" s="299" t="n">
        <v>0</v>
      </c>
      <c r="CM27" s="299" t="n">
        <v>0</v>
      </c>
      <c r="CN27" s="299" t="n">
        <v>0</v>
      </c>
      <c r="CO27" s="299" t="n">
        <v>0</v>
      </c>
      <c r="CP27" s="299" t="n">
        <v>0</v>
      </c>
      <c r="CQ27" s="299" t="n">
        <v>0</v>
      </c>
      <c r="CR27" s="299" t="n">
        <v>0</v>
      </c>
      <c r="CS27" s="299" t="n">
        <v>0</v>
      </c>
      <c r="CT27" s="299" t="n">
        <v>0</v>
      </c>
      <c r="CU27" s="299" t="n">
        <v>0</v>
      </c>
      <c r="CV27" s="299" t="n">
        <v>0</v>
      </c>
      <c r="CW27" s="299" t="n">
        <v>0</v>
      </c>
    </row>
    <row r="28" ht="12.75" customFormat="1" customHeight="1" s="315">
      <c r="A28" s="22" t="n"/>
      <c r="B28" s="398" t="n"/>
      <c r="C28" s="246" t="inlineStr">
        <is>
          <t>EE &amp; Family</t>
        </is>
      </c>
      <c r="D28" s="300" t="n">
        <v>1</v>
      </c>
      <c r="E28" s="399">
        <f>E12</f>
        <v/>
      </c>
      <c r="F28" s="399">
        <f>F12</f>
        <v/>
      </c>
      <c r="G28" s="399">
        <f>G12</f>
        <v/>
      </c>
      <c r="H28" s="408">
        <f>+"Total:"&amp;TEXT(E28/I28-1,"0.00%")&amp;"/ EE:"&amp;TEXT(G28/J28-1,"0.00%")</f>
        <v/>
      </c>
      <c r="I28" s="397">
        <f>+'[2]Riverview &amp; Gadsden'!E28</f>
        <v/>
      </c>
      <c r="J28" s="397">
        <f>+'[2]Riverview &amp; Gadsden'!G28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0</v>
      </c>
      <c r="X28" s="300" t="n">
        <v>0</v>
      </c>
      <c r="Y28" s="300" t="n">
        <v>0</v>
      </c>
      <c r="Z28" s="300" t="n">
        <v>0</v>
      </c>
      <c r="AA28" s="300" t="n">
        <v>0</v>
      </c>
      <c r="AB28" s="300" t="n">
        <v>0</v>
      </c>
      <c r="AC28" s="300" t="n">
        <v>0</v>
      </c>
      <c r="AD28" s="300" t="n">
        <v>0</v>
      </c>
      <c r="AE28" s="300" t="n">
        <v>0</v>
      </c>
      <c r="AF28" s="300" t="n">
        <v>0</v>
      </c>
      <c r="AG28" s="300" t="n">
        <v>0</v>
      </c>
      <c r="AH28" s="300" t="n">
        <v>0</v>
      </c>
      <c r="AI28" s="300" t="n">
        <v>0</v>
      </c>
      <c r="AJ28" s="300" t="n">
        <v>0</v>
      </c>
      <c r="AK28" s="300" t="n">
        <v>0</v>
      </c>
      <c r="AL28" s="300" t="n">
        <v>0</v>
      </c>
      <c r="AM28" s="300" t="n">
        <v>0</v>
      </c>
      <c r="AN28" s="300" t="n">
        <v>0</v>
      </c>
      <c r="AO28" s="300" t="n">
        <v>0</v>
      </c>
      <c r="AP28" s="300" t="n">
        <v>0</v>
      </c>
      <c r="AQ28" s="300" t="n">
        <v>0</v>
      </c>
      <c r="AR28" s="300" t="n">
        <v>0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0</v>
      </c>
      <c r="BA28" s="300" t="n">
        <v>0</v>
      </c>
      <c r="BB28" s="300" t="n">
        <v>0</v>
      </c>
      <c r="BC28" s="300" t="n">
        <v>0</v>
      </c>
      <c r="BD28" s="300" t="n">
        <v>0</v>
      </c>
      <c r="BE28" s="300" t="n">
        <v>0</v>
      </c>
      <c r="BF28" s="300" t="n">
        <v>0</v>
      </c>
      <c r="BG28" s="300" t="n">
        <v>0</v>
      </c>
      <c r="BH28" s="300" t="n">
        <v>0</v>
      </c>
      <c r="BI28" s="300" t="n">
        <v>0</v>
      </c>
      <c r="BJ28" s="300" t="n">
        <v>0</v>
      </c>
      <c r="BK28" s="300" t="n">
        <v>0</v>
      </c>
      <c r="BL28" s="300" t="n">
        <v>0</v>
      </c>
      <c r="BM28" s="300" t="n">
        <v>0</v>
      </c>
      <c r="BN28" s="300" t="n">
        <v>0</v>
      </c>
      <c r="BO28" s="300" t="n">
        <v>0</v>
      </c>
      <c r="BP28" s="300" t="n">
        <v>0</v>
      </c>
      <c r="BQ28" s="300" t="n">
        <v>0</v>
      </c>
      <c r="BR28" s="300" t="n">
        <v>0</v>
      </c>
      <c r="BS28" s="300" t="n">
        <v>0</v>
      </c>
      <c r="BT28" s="300" t="n">
        <v>0</v>
      </c>
      <c r="BU28" s="300" t="n">
        <v>0</v>
      </c>
      <c r="BV28" s="300" t="n">
        <v>0</v>
      </c>
      <c r="BW28" s="300" t="n">
        <v>0</v>
      </c>
      <c r="BX28" s="300" t="n">
        <v>0</v>
      </c>
      <c r="BY28" s="300" t="n">
        <v>0</v>
      </c>
      <c r="BZ28" s="300" t="n">
        <v>0</v>
      </c>
      <c r="CA28" s="300" t="n">
        <v>0</v>
      </c>
      <c r="CB28" s="300" t="n">
        <v>0</v>
      </c>
      <c r="CC28" s="300" t="n">
        <v>0</v>
      </c>
      <c r="CD28" s="300" t="n">
        <v>0</v>
      </c>
      <c r="CE28" s="300" t="n">
        <v>0</v>
      </c>
      <c r="CF28" s="300" t="n">
        <v>0</v>
      </c>
      <c r="CG28" s="300" t="n">
        <v>0</v>
      </c>
      <c r="CH28" s="300" t="n">
        <v>0</v>
      </c>
      <c r="CI28" s="300" t="n">
        <v>0</v>
      </c>
      <c r="CJ28" s="300" t="n">
        <v>0</v>
      </c>
      <c r="CK28" s="300" t="n">
        <v>0</v>
      </c>
      <c r="CL28" s="300" t="n">
        <v>0</v>
      </c>
      <c r="CM28" s="300" t="n">
        <v>0</v>
      </c>
      <c r="CN28" s="300" t="n">
        <v>0</v>
      </c>
      <c r="CO28" s="300" t="n">
        <v>0</v>
      </c>
      <c r="CP28" s="300" t="n">
        <v>0</v>
      </c>
      <c r="CQ28" s="300" t="n">
        <v>0</v>
      </c>
      <c r="CR28" s="300" t="n">
        <v>0</v>
      </c>
      <c r="CS28" s="300" t="n">
        <v>0</v>
      </c>
      <c r="CT28" s="300" t="n">
        <v>0</v>
      </c>
      <c r="CU28" s="300" t="n">
        <v>1</v>
      </c>
      <c r="CV28" s="300" t="n">
        <v>1</v>
      </c>
      <c r="CW28" s="300" t="n">
        <v>1</v>
      </c>
    </row>
    <row r="29" ht="12.7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J29" s="451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2.7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J30" s="451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2.75" customFormat="1" customHeight="1" s="315">
      <c r="A31" s="71" t="inlineStr">
        <is>
          <t>Total Medical Monthly</t>
        </is>
      </c>
      <c r="B31" s="405" t="n"/>
      <c r="C31" s="29" t="inlineStr">
        <is>
          <t xml:space="preserve"> 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J31" s="451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29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2.75" customFormat="1" customHeight="1" s="315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J32" s="451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2.7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J33" s="402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2.75" customFormat="1" customHeight="1" s="315">
      <c r="A34" s="48" t="inlineStr">
        <is>
          <t>Total Riverview &amp; Gadsden Medical Monthly</t>
        </is>
      </c>
      <c r="B34" s="432" t="n"/>
      <c r="C34" s="50" t="inlineStr">
        <is>
          <t>Total Medical Employees</t>
        </is>
      </c>
      <c r="D34" s="51">
        <f>D15+D31</f>
        <v/>
      </c>
      <c r="E34" s="472">
        <f>E15+E31</f>
        <v/>
      </c>
      <c r="F34" s="472">
        <f>F15+F31</f>
        <v/>
      </c>
      <c r="G34" s="472">
        <f>G15+G31</f>
        <v/>
      </c>
      <c r="H34" s="478" t="n"/>
      <c r="I34" s="478" t="n"/>
      <c r="J34" s="402" t="n"/>
      <c r="K34" s="51">
        <f>K15+K31</f>
        <v/>
      </c>
      <c r="L34" s="51">
        <f>L15+L31</f>
        <v/>
      </c>
      <c r="M34" s="51">
        <f>M15+M31</f>
        <v/>
      </c>
      <c r="N34" s="51">
        <f>N15+N31</f>
        <v/>
      </c>
      <c r="O34" s="51">
        <f>O15+O31</f>
        <v/>
      </c>
      <c r="P34" s="51">
        <f>P15+P31</f>
        <v/>
      </c>
      <c r="Q34" s="51">
        <f>Q15+Q31</f>
        <v/>
      </c>
      <c r="R34" s="51">
        <f>R15+R31</f>
        <v/>
      </c>
      <c r="S34" s="51">
        <f>S15+S31</f>
        <v/>
      </c>
      <c r="T34" s="51">
        <f>T15+T31</f>
        <v/>
      </c>
      <c r="U34" s="51">
        <f>U15+U31</f>
        <v/>
      </c>
      <c r="V34" s="51">
        <f>V15+V31</f>
        <v/>
      </c>
      <c r="W34" s="51">
        <f>W15+W31</f>
        <v/>
      </c>
      <c r="X34" s="51">
        <f>X15+X31</f>
        <v/>
      </c>
      <c r="Y34" s="51">
        <f>Y15+Y31</f>
        <v/>
      </c>
      <c r="Z34" s="51">
        <f>Z15+Z31</f>
        <v/>
      </c>
      <c r="AA34" s="51">
        <f>AA15+AA31</f>
        <v/>
      </c>
      <c r="AB34" s="51">
        <f>AB15+AB31</f>
        <v/>
      </c>
      <c r="AC34" s="51">
        <f>AC15+AC31</f>
        <v/>
      </c>
      <c r="AD34" s="51">
        <f>AD15+AD31</f>
        <v/>
      </c>
      <c r="AE34" s="51">
        <f>AE15+AE31</f>
        <v/>
      </c>
      <c r="AF34" s="51">
        <f>AF15+AF31</f>
        <v/>
      </c>
      <c r="AG34" s="51">
        <f>AG15+AG31</f>
        <v/>
      </c>
      <c r="AH34" s="51">
        <f>AH15+AH31</f>
        <v/>
      </c>
      <c r="AI34" s="51">
        <f>AI15+AI31</f>
        <v/>
      </c>
      <c r="AJ34" s="51">
        <f>AJ15+AJ31</f>
        <v/>
      </c>
      <c r="AK34" s="51">
        <f>AK15+AK31</f>
        <v/>
      </c>
      <c r="AL34" s="51">
        <f>AL15+AL31</f>
        <v/>
      </c>
      <c r="AM34" s="51">
        <f>AM15+AM31</f>
        <v/>
      </c>
      <c r="AN34" s="51">
        <f>AN15+AN31</f>
        <v/>
      </c>
      <c r="AO34" s="51">
        <f>AO15+AO31</f>
        <v/>
      </c>
      <c r="AP34" s="51">
        <f>AP15+AP31</f>
        <v/>
      </c>
      <c r="AQ34" s="51">
        <f>AQ15+AQ31</f>
        <v/>
      </c>
      <c r="AR34" s="51">
        <f>AR15+AR31</f>
        <v/>
      </c>
      <c r="AS34" s="51">
        <f>AS15+AS31</f>
        <v/>
      </c>
      <c r="AT34" s="51">
        <f>AT15+AT31</f>
        <v/>
      </c>
      <c r="AU34" s="51">
        <f>AU15+AU31</f>
        <v/>
      </c>
      <c r="AV34" s="51">
        <f>AV15+AV31</f>
        <v/>
      </c>
      <c r="AW34" s="51">
        <f>AW15+AW31</f>
        <v/>
      </c>
      <c r="AX34" s="51">
        <f>AX15+AX31</f>
        <v/>
      </c>
      <c r="AY34" s="51">
        <f>AY15+AY31</f>
        <v/>
      </c>
      <c r="AZ34" s="51">
        <f>AZ15+AZ31</f>
        <v/>
      </c>
      <c r="BA34" s="51">
        <f>BA15+BA31</f>
        <v/>
      </c>
      <c r="BB34" s="51">
        <f>BB15+BB31</f>
        <v/>
      </c>
      <c r="BC34" s="51">
        <f>BC15+BC31</f>
        <v/>
      </c>
      <c r="BD34" s="51">
        <f>BD15+BD31</f>
        <v/>
      </c>
      <c r="BE34" s="51">
        <f>BE15+BE31</f>
        <v/>
      </c>
      <c r="BF34" s="51">
        <f>BF15+BF31</f>
        <v/>
      </c>
      <c r="BG34" s="51">
        <f>BG15+BG31</f>
        <v/>
      </c>
      <c r="BH34" s="51">
        <f>BH15+BH31</f>
        <v/>
      </c>
      <c r="BI34" s="51">
        <f>BI15+BI31</f>
        <v/>
      </c>
      <c r="BJ34" s="51">
        <f>BJ15+BJ31</f>
        <v/>
      </c>
      <c r="BK34" s="51">
        <f>BK15+BK31</f>
        <v/>
      </c>
      <c r="BL34" s="51">
        <f>BL15+BL31</f>
        <v/>
      </c>
      <c r="BM34" s="51">
        <f>BM15+BM31</f>
        <v/>
      </c>
      <c r="BN34" s="51">
        <f>BN15+BN31</f>
        <v/>
      </c>
      <c r="BO34" s="51">
        <f>BO15+BO31</f>
        <v/>
      </c>
      <c r="BP34" s="51">
        <f>BP15+BP31</f>
        <v/>
      </c>
      <c r="BQ34" s="51">
        <f>BQ15+BQ31</f>
        <v/>
      </c>
      <c r="BR34" s="51">
        <f>BR15+BR31</f>
        <v/>
      </c>
      <c r="BS34" s="51">
        <f>BS15+BS31</f>
        <v/>
      </c>
      <c r="BT34" s="51">
        <f>BT15+BT31</f>
        <v/>
      </c>
      <c r="BU34" s="51">
        <f>BU15+BU31</f>
        <v/>
      </c>
      <c r="BV34" s="51">
        <f>BV15+BV31</f>
        <v/>
      </c>
      <c r="BW34" s="51">
        <f>BW15+BW31</f>
        <v/>
      </c>
      <c r="BX34" s="51">
        <f>BX15+BX31</f>
        <v/>
      </c>
      <c r="BY34" s="51">
        <f>BY15+BY31</f>
        <v/>
      </c>
      <c r="BZ34" s="51">
        <f>BZ15+BZ31</f>
        <v/>
      </c>
      <c r="CA34" s="51">
        <f>CA15+CA31</f>
        <v/>
      </c>
      <c r="CB34" s="51">
        <f>CB15+CB31</f>
        <v/>
      </c>
      <c r="CC34" s="51">
        <f>CC15+CC31</f>
        <v/>
      </c>
      <c r="CD34" s="51">
        <f>CD15+CD31</f>
        <v/>
      </c>
      <c r="CE34" s="51">
        <f>CE15+CE31</f>
        <v/>
      </c>
      <c r="CF34" s="51">
        <f>CF15+CF31</f>
        <v/>
      </c>
      <c r="CG34" s="51">
        <f>CG15+CG31</f>
        <v/>
      </c>
      <c r="CH34" s="51">
        <f>CH15+CH31</f>
        <v/>
      </c>
      <c r="CI34" s="51">
        <f>CI15+CI31</f>
        <v/>
      </c>
      <c r="CJ34" s="51">
        <f>CJ15+CJ31</f>
        <v/>
      </c>
      <c r="CK34" s="51">
        <f>CK15+CK31</f>
        <v/>
      </c>
      <c r="CL34" s="51">
        <f>CL15+CL31</f>
        <v/>
      </c>
      <c r="CM34" s="51">
        <f>CM15+CM31</f>
        <v/>
      </c>
      <c r="CN34" s="51">
        <f>CN15+CN31</f>
        <v/>
      </c>
      <c r="CO34" s="51">
        <f>CO15+CO31</f>
        <v/>
      </c>
      <c r="CP34" s="51">
        <f>CP15+CP31</f>
        <v/>
      </c>
      <c r="CQ34" s="51">
        <f>CQ15+CQ31</f>
        <v/>
      </c>
      <c r="CR34" s="51" t="n">
        <v>551</v>
      </c>
      <c r="CS34" s="51">
        <f>CS15+CS31</f>
        <v/>
      </c>
      <c r="CT34" s="51">
        <f>CT15+CT31</f>
        <v/>
      </c>
      <c r="CU34" s="51">
        <f>CU15+CU31</f>
        <v/>
      </c>
      <c r="CV34" s="51">
        <f>CV15+CV31</f>
        <v/>
      </c>
      <c r="CW34" s="51">
        <f>CW15+CW31</f>
        <v/>
      </c>
    </row>
    <row r="35" ht="12.75" customFormat="1" customHeight="1" s="315">
      <c r="A35" s="48" t="inlineStr">
        <is>
          <t>Total Riverview &amp; Gadsden Medical Annual</t>
        </is>
      </c>
      <c r="B35" s="50" t="n"/>
      <c r="C35" s="96" t="n"/>
      <c r="D35" s="96" t="n"/>
      <c r="E35" s="448">
        <f>E34*12</f>
        <v/>
      </c>
      <c r="F35" s="448">
        <f>F34*12</f>
        <v/>
      </c>
      <c r="G35" s="448">
        <f>G34*12</f>
        <v/>
      </c>
      <c r="H35" s="449" t="n"/>
      <c r="I35" s="449" t="n"/>
      <c r="J35" s="451" t="n"/>
      <c r="K35" s="96" t="n"/>
      <c r="L35" s="96" t="n"/>
      <c r="M35" s="96" t="n"/>
      <c r="N35" s="96" t="n"/>
      <c r="O35" s="96" t="n"/>
      <c r="P35" s="96" t="n"/>
      <c r="Q35" s="96" t="n"/>
      <c r="R35" s="96" t="n"/>
      <c r="S35" s="96" t="n"/>
      <c r="T35" s="96" t="n"/>
      <c r="U35" s="96" t="n"/>
      <c r="V35" s="96" t="n"/>
      <c r="W35" s="96" t="n"/>
      <c r="X35" s="96" t="n"/>
      <c r="Y35" s="96" t="n"/>
      <c r="Z35" s="96" t="n"/>
      <c r="AA35" s="96" t="n"/>
      <c r="AB35" s="96" t="n"/>
      <c r="AC35" s="96" t="n"/>
      <c r="AD35" s="96" t="n"/>
      <c r="AE35" s="96" t="n"/>
      <c r="AF35" s="96" t="n"/>
      <c r="AG35" s="96" t="n"/>
      <c r="AH35" s="96" t="n"/>
      <c r="AI35" s="96" t="n"/>
      <c r="AJ35" s="96" t="n"/>
      <c r="AK35" s="96" t="n"/>
      <c r="AL35" s="96" t="n"/>
      <c r="AM35" s="96" t="n"/>
      <c r="AN35" s="96" t="n"/>
      <c r="AO35" s="96" t="n"/>
      <c r="AP35" s="96" t="n"/>
      <c r="AQ35" s="96" t="n"/>
      <c r="AR35" s="96" t="n"/>
      <c r="AS35" s="96" t="n"/>
      <c r="AT35" s="96" t="n"/>
      <c r="AU35" s="96" t="n"/>
      <c r="AV35" s="96" t="n"/>
      <c r="AW35" s="96" t="n"/>
      <c r="AX35" s="96" t="n"/>
      <c r="AY35" s="96" t="n"/>
      <c r="AZ35" s="96" t="n"/>
      <c r="BA35" s="96" t="n"/>
      <c r="BB35" s="96" t="n"/>
      <c r="BC35" s="96" t="n"/>
      <c r="BD35" s="96" t="n"/>
      <c r="BE35" s="96" t="n"/>
      <c r="BF35" s="96" t="n"/>
      <c r="BG35" s="96" t="n"/>
      <c r="BH35" s="96" t="n"/>
      <c r="BI35" s="96" t="n"/>
      <c r="BJ35" s="96" t="n"/>
      <c r="BK35" s="96" t="n"/>
      <c r="BL35" s="96" t="n"/>
      <c r="BM35" s="96" t="n"/>
      <c r="BN35" s="96" t="n"/>
      <c r="BO35" s="96" t="n"/>
      <c r="BP35" s="96" t="n"/>
      <c r="BQ35" s="96" t="n"/>
      <c r="BR35" s="96" t="n"/>
      <c r="BS35" s="96" t="n"/>
      <c r="BT35" s="96" t="n"/>
      <c r="BU35" s="96" t="n"/>
      <c r="BV35" s="96" t="n"/>
      <c r="BW35" s="96" t="n"/>
      <c r="BX35" s="96" t="n"/>
      <c r="BY35" s="96" t="n"/>
      <c r="BZ35" s="96" t="n"/>
      <c r="CA35" s="96" t="n"/>
      <c r="CB35" s="96" t="n"/>
      <c r="CC35" s="96" t="n"/>
      <c r="CD35" s="96" t="n"/>
      <c r="CE35" s="96" t="n"/>
      <c r="CF35" s="96" t="n"/>
      <c r="CG35" s="96" t="n"/>
      <c r="CH35" s="96" t="n"/>
      <c r="CI35" s="96" t="n"/>
      <c r="CJ35" s="96" t="n"/>
      <c r="CK35" s="96" t="n"/>
      <c r="CL35" s="96" t="n"/>
      <c r="CM35" s="96" t="n"/>
      <c r="CN35" s="96" t="n"/>
      <c r="CO35" s="96" t="n"/>
      <c r="CP35" s="96" t="n"/>
      <c r="CQ35" s="96" t="n"/>
      <c r="CR35" s="96" t="n"/>
      <c r="CS35" s="96" t="n"/>
      <c r="CT35" s="96" t="n"/>
      <c r="CU35" s="96" t="n"/>
      <c r="CV35" s="96" t="n"/>
      <c r="CW35" s="96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195" t="inlineStr">
        <is>
          <t>Assumes contributions of FT employees. Does not account for difference in contribution for PT or C-Suite employees.</t>
        </is>
      </c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&amp;C&amp;"Garamond,Bold"RIVERVIEW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9.xml><?xml version="1.0" encoding="utf-8"?>
<worksheet xmlns="http://schemas.openxmlformats.org/spreadsheetml/2006/main">
  <sheetPr codeName="Sheet19">
    <tabColor rgb="FFFF0000"/>
    <outlinePr summaryBelow="1" summaryRight="1"/>
    <pageSetUpPr/>
  </sheetPr>
  <dimension ref="A1:CW43"/>
  <sheetViews>
    <sheetView view="pageBreakPreview" topLeftCell="BS1" zoomScaleNormal="100" zoomScaleSheetLayoutView="100" workbookViewId="0">
      <selection activeCell="CR23" sqref="CR23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Saint Clare's Health System - Client ID H3500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OPEN ACCESS PLAN (Self-Insured)</t>
        </is>
      </c>
      <c r="B3" s="394">
        <f>Legacy!E4</f>
        <v/>
      </c>
      <c r="C3" s="246" t="inlineStr">
        <is>
          <t>EE</t>
        </is>
      </c>
      <c r="D3" s="244" t="n">
        <v>729</v>
      </c>
      <c r="E3" s="395" t="n">
        <v>766.92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+'[2]Saint Clare''s'!E3</f>
        <v/>
      </c>
      <c r="J3" s="397">
        <f>+'[2]Saint Clare''s'!G3</f>
        <v/>
      </c>
      <c r="K3" s="244" t="n">
        <v>697</v>
      </c>
      <c r="L3" s="244" t="n">
        <v>704</v>
      </c>
      <c r="M3" s="244" t="n">
        <v>688</v>
      </c>
      <c r="N3" s="244" t="n">
        <v>693</v>
      </c>
      <c r="O3" s="244" t="n">
        <v>692</v>
      </c>
      <c r="P3" s="244" t="n">
        <v>698</v>
      </c>
      <c r="Q3" s="244" t="n">
        <v>693</v>
      </c>
      <c r="R3" s="244" t="n">
        <v>698</v>
      </c>
      <c r="S3" s="244" t="n">
        <v>694</v>
      </c>
      <c r="T3" s="244" t="n">
        <v>694</v>
      </c>
      <c r="U3" s="244" t="n">
        <v>692</v>
      </c>
      <c r="V3" s="244" t="n">
        <v>692</v>
      </c>
      <c r="W3" s="244" t="n">
        <v>766</v>
      </c>
      <c r="X3" s="244" t="n">
        <v>755</v>
      </c>
      <c r="Y3" s="244" t="n">
        <v>756</v>
      </c>
      <c r="Z3" s="244" t="n">
        <v>754</v>
      </c>
      <c r="AA3" s="244" t="n">
        <v>769</v>
      </c>
      <c r="AB3" s="244" t="n">
        <v>761</v>
      </c>
      <c r="AC3" s="244" t="n">
        <v>759</v>
      </c>
      <c r="AD3" s="244" t="n">
        <v>752</v>
      </c>
      <c r="AE3" s="244" t="n">
        <v>737</v>
      </c>
      <c r="AF3" s="244" t="n">
        <v>742</v>
      </c>
      <c r="AG3" s="244" t="n">
        <v>731</v>
      </c>
      <c r="AH3" s="244" t="n">
        <v>732</v>
      </c>
      <c r="AI3" s="244" t="n">
        <v>755</v>
      </c>
      <c r="AJ3" s="244" t="n">
        <v>747</v>
      </c>
      <c r="AK3" s="244" t="n">
        <v>741</v>
      </c>
      <c r="AL3" s="244" t="n">
        <v>746</v>
      </c>
      <c r="AM3" s="244" t="n">
        <v>740</v>
      </c>
      <c r="AN3" s="244" t="n">
        <v>744</v>
      </c>
      <c r="AO3" s="244" t="n">
        <v>752</v>
      </c>
      <c r="AP3" s="244" t="n">
        <v>755</v>
      </c>
      <c r="AQ3" s="244" t="n">
        <v>769</v>
      </c>
      <c r="AR3" s="244" t="n">
        <v>775</v>
      </c>
      <c r="AS3" s="244" t="n">
        <v>753</v>
      </c>
      <c r="AT3" s="244" t="n">
        <v>765</v>
      </c>
      <c r="AU3" s="244" t="n">
        <v>806</v>
      </c>
      <c r="AV3" s="244" t="n">
        <v>777</v>
      </c>
      <c r="AW3" s="244" t="n">
        <v>749</v>
      </c>
      <c r="AX3" s="244" t="n">
        <v>748</v>
      </c>
      <c r="AY3" s="244" t="n">
        <v>751</v>
      </c>
      <c r="AZ3" s="244" t="n">
        <v>725</v>
      </c>
      <c r="BA3" s="244" t="n">
        <v>727</v>
      </c>
      <c r="BB3" s="244" t="n">
        <v>741</v>
      </c>
      <c r="BC3" s="244" t="n">
        <v>742</v>
      </c>
      <c r="BD3" s="244" t="n">
        <v>731</v>
      </c>
      <c r="BE3" s="244" t="n">
        <v>729</v>
      </c>
      <c r="BF3" s="244" t="n">
        <v>722</v>
      </c>
      <c r="BG3" s="244" t="n">
        <v>745</v>
      </c>
      <c r="BH3" s="244" t="n">
        <v>762</v>
      </c>
      <c r="BI3" s="244" t="n">
        <v>732</v>
      </c>
      <c r="BJ3" s="244" t="n">
        <v>740</v>
      </c>
      <c r="BK3" s="244" t="n">
        <v>717</v>
      </c>
      <c r="BL3" s="244" t="n">
        <v>717</v>
      </c>
      <c r="BM3" s="244" t="n">
        <v>721</v>
      </c>
      <c r="BN3" s="244" t="n">
        <v>705</v>
      </c>
      <c r="BO3" s="244" t="n">
        <v>679</v>
      </c>
      <c r="BP3" s="244" t="n">
        <v>665</v>
      </c>
      <c r="BQ3" s="244" t="n">
        <v>660</v>
      </c>
      <c r="BR3" s="244" t="n">
        <v>663</v>
      </c>
      <c r="BS3" s="244" t="n">
        <v>679</v>
      </c>
      <c r="BT3" s="244" t="n">
        <v>677</v>
      </c>
      <c r="BU3" s="244" t="n">
        <v>655</v>
      </c>
      <c r="BV3" s="244" t="n">
        <v>668</v>
      </c>
      <c r="BW3" s="244" t="n">
        <v>660</v>
      </c>
      <c r="BX3" s="244" t="n">
        <v>651</v>
      </c>
      <c r="BY3" s="244" t="n">
        <v>648</v>
      </c>
      <c r="BZ3" s="244" t="n">
        <v>671</v>
      </c>
      <c r="CA3" s="244" t="n">
        <v>652</v>
      </c>
      <c r="CB3" s="244" t="n">
        <v>648</v>
      </c>
      <c r="CC3" s="244" t="n">
        <v>653</v>
      </c>
      <c r="CD3" s="244" t="n">
        <v>662</v>
      </c>
      <c r="CE3" s="244" t="n">
        <v>692</v>
      </c>
      <c r="CF3" s="244" t="n">
        <v>685</v>
      </c>
      <c r="CG3" s="244" t="n">
        <v>665</v>
      </c>
      <c r="CH3" s="244" t="n">
        <v>664</v>
      </c>
      <c r="CI3" s="244" t="n">
        <v>661</v>
      </c>
      <c r="CJ3" s="244" t="n">
        <v>662</v>
      </c>
      <c r="CK3" s="244" t="n">
        <v>665</v>
      </c>
      <c r="CL3" s="244" t="n">
        <v>660</v>
      </c>
      <c r="CM3" s="244" t="n">
        <v>700</v>
      </c>
      <c r="CN3" s="244" t="n">
        <v>715</v>
      </c>
      <c r="CO3" s="244" t="n">
        <v>724</v>
      </c>
      <c r="CP3" s="244" t="n">
        <v>716</v>
      </c>
      <c r="CQ3" s="244" t="n">
        <v>756</v>
      </c>
      <c r="CR3" s="244" t="n">
        <v>749</v>
      </c>
      <c r="CS3" s="244" t="n">
        <v>739</v>
      </c>
      <c r="CT3" s="244" t="n">
        <v>736</v>
      </c>
      <c r="CU3" s="244" t="n">
        <v>744</v>
      </c>
      <c r="CV3" s="244" t="n">
        <v>749</v>
      </c>
      <c r="CW3" s="244" t="n">
        <v>752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144</v>
      </c>
      <c r="E4" s="395" t="n">
        <v>1610.56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+'[2]Saint Clare''s'!E4</f>
        <v/>
      </c>
      <c r="J4" s="397">
        <f>+'[2]Saint Clare''s'!G4</f>
        <v/>
      </c>
      <c r="K4" s="244" t="n">
        <v>255</v>
      </c>
      <c r="L4" s="244" t="n">
        <v>261</v>
      </c>
      <c r="M4" s="244" t="n">
        <v>257</v>
      </c>
      <c r="N4" s="244" t="n">
        <v>256</v>
      </c>
      <c r="O4" s="244" t="n">
        <v>257</v>
      </c>
      <c r="P4" s="244" t="n">
        <v>255</v>
      </c>
      <c r="Q4" s="244" t="n">
        <v>259</v>
      </c>
      <c r="R4" s="244" t="n">
        <v>264</v>
      </c>
      <c r="S4" s="244" t="n">
        <v>262</v>
      </c>
      <c r="T4" s="244" t="n">
        <v>262</v>
      </c>
      <c r="U4" s="244" t="n">
        <v>262</v>
      </c>
      <c r="V4" s="244" t="n">
        <v>260</v>
      </c>
      <c r="W4" s="244" t="n">
        <v>214</v>
      </c>
      <c r="X4" s="244" t="n">
        <v>216</v>
      </c>
      <c r="Y4" s="244" t="n">
        <v>217</v>
      </c>
      <c r="Z4" s="244" t="n">
        <v>212</v>
      </c>
      <c r="AA4" s="244" t="n">
        <v>211</v>
      </c>
      <c r="AB4" s="244" t="n">
        <v>206</v>
      </c>
      <c r="AC4" s="244" t="n">
        <v>202</v>
      </c>
      <c r="AD4" s="244" t="n">
        <v>198</v>
      </c>
      <c r="AE4" s="244" t="n">
        <v>193</v>
      </c>
      <c r="AF4" s="244" t="n">
        <v>194</v>
      </c>
      <c r="AG4" s="244" t="n">
        <v>199</v>
      </c>
      <c r="AH4" s="244" t="n">
        <v>199</v>
      </c>
      <c r="AI4" s="244" t="n">
        <v>195</v>
      </c>
      <c r="AJ4" s="244" t="n">
        <v>195</v>
      </c>
      <c r="AK4" s="244" t="n">
        <v>183</v>
      </c>
      <c r="AL4" s="244" t="n">
        <v>188</v>
      </c>
      <c r="AM4" s="244" t="n">
        <v>185</v>
      </c>
      <c r="AN4" s="244" t="n">
        <v>193</v>
      </c>
      <c r="AO4" s="244" t="n">
        <v>196</v>
      </c>
      <c r="AP4" s="244" t="n">
        <v>194</v>
      </c>
      <c r="AQ4" s="244" t="n">
        <v>194</v>
      </c>
      <c r="AR4" s="244" t="n">
        <v>188</v>
      </c>
      <c r="AS4" s="244" t="n">
        <v>189</v>
      </c>
      <c r="AT4" s="244" t="n">
        <v>187</v>
      </c>
      <c r="AU4" s="244" t="n">
        <v>169</v>
      </c>
      <c r="AV4" s="244" t="n">
        <v>172</v>
      </c>
      <c r="AW4" s="244" t="n">
        <v>173</v>
      </c>
      <c r="AX4" s="244" t="n">
        <v>172</v>
      </c>
      <c r="AY4" s="244" t="n">
        <v>173</v>
      </c>
      <c r="AZ4" s="244" t="n">
        <v>172</v>
      </c>
      <c r="BA4" s="244" t="n">
        <v>173</v>
      </c>
      <c r="BB4" s="244" t="n">
        <v>176</v>
      </c>
      <c r="BC4" s="244" t="n">
        <v>175</v>
      </c>
      <c r="BD4" s="244" t="n">
        <v>175</v>
      </c>
      <c r="BE4" s="244" t="n">
        <v>175</v>
      </c>
      <c r="BF4" s="244" t="n">
        <v>172</v>
      </c>
      <c r="BG4" s="244" t="n">
        <v>164</v>
      </c>
      <c r="BH4" s="244" t="n">
        <v>166</v>
      </c>
      <c r="BI4" s="244" t="n">
        <v>160</v>
      </c>
      <c r="BJ4" s="244" t="n">
        <v>159</v>
      </c>
      <c r="BK4" s="244" t="n">
        <v>158</v>
      </c>
      <c r="BL4" s="244" t="n">
        <v>157</v>
      </c>
      <c r="BM4" s="244" t="n">
        <v>158</v>
      </c>
      <c r="BN4" s="244" t="n">
        <v>158</v>
      </c>
      <c r="BO4" s="244" t="n">
        <v>149</v>
      </c>
      <c r="BP4" s="244" t="n">
        <v>151</v>
      </c>
      <c r="BQ4" s="244" t="n">
        <v>144</v>
      </c>
      <c r="BR4" s="244" t="n">
        <v>146</v>
      </c>
      <c r="BS4" s="244" t="n">
        <v>139</v>
      </c>
      <c r="BT4" s="244" t="n">
        <v>145</v>
      </c>
      <c r="BU4" s="244" t="n">
        <v>142</v>
      </c>
      <c r="BV4" s="244" t="n">
        <v>141</v>
      </c>
      <c r="BW4" s="244" t="n">
        <v>139</v>
      </c>
      <c r="BX4" s="244" t="n">
        <v>137</v>
      </c>
      <c r="BY4" s="244" t="n">
        <v>137</v>
      </c>
      <c r="BZ4" s="244" t="n">
        <v>136</v>
      </c>
      <c r="CA4" s="244" t="n">
        <v>137</v>
      </c>
      <c r="CB4" s="244" t="n">
        <v>133</v>
      </c>
      <c r="CC4" s="244" t="n">
        <v>136</v>
      </c>
      <c r="CD4" s="244" t="n">
        <v>132</v>
      </c>
      <c r="CE4" s="244" t="n">
        <v>131</v>
      </c>
      <c r="CF4" s="244" t="n">
        <v>132</v>
      </c>
      <c r="CG4" s="244" t="n">
        <v>131</v>
      </c>
      <c r="CH4" s="244" t="n">
        <v>135</v>
      </c>
      <c r="CI4" s="244" t="n">
        <v>135</v>
      </c>
      <c r="CJ4" s="244" t="n">
        <v>130</v>
      </c>
      <c r="CK4" s="244" t="n">
        <v>134</v>
      </c>
      <c r="CL4" s="244" t="n">
        <v>131</v>
      </c>
      <c r="CM4" s="244" t="n">
        <v>134</v>
      </c>
      <c r="CN4" s="244" t="n">
        <v>135</v>
      </c>
      <c r="CO4" s="244" t="n">
        <v>138</v>
      </c>
      <c r="CP4" s="244" t="n">
        <v>136</v>
      </c>
      <c r="CQ4" s="244" t="n">
        <v>138</v>
      </c>
      <c r="CR4" s="244" t="n">
        <v>137</v>
      </c>
      <c r="CS4" s="244" t="n">
        <v>142</v>
      </c>
      <c r="CT4" s="244" t="n">
        <v>143</v>
      </c>
      <c r="CU4" s="244" t="n">
        <v>139</v>
      </c>
      <c r="CV4" s="244" t="n">
        <v>140</v>
      </c>
      <c r="CW4" s="244" t="n">
        <v>141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194</v>
      </c>
      <c r="E5" s="395" t="n">
        <v>1449.48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+'[2]Saint Clare''s'!E5</f>
        <v/>
      </c>
      <c r="J5" s="397">
        <f>+'[2]Saint Clare''s'!G5</f>
        <v/>
      </c>
      <c r="K5" s="244" t="n">
        <v>187</v>
      </c>
      <c r="L5" s="244" t="n">
        <v>184</v>
      </c>
      <c r="M5" s="244" t="n">
        <v>183</v>
      </c>
      <c r="N5" s="244" t="n">
        <v>181</v>
      </c>
      <c r="O5" s="244" t="n">
        <v>184</v>
      </c>
      <c r="P5" s="244" t="n">
        <v>190</v>
      </c>
      <c r="Q5" s="244" t="n">
        <v>194</v>
      </c>
      <c r="R5" s="244" t="n">
        <v>193</v>
      </c>
      <c r="S5" s="244" t="n">
        <v>191</v>
      </c>
      <c r="T5" s="244" t="n">
        <v>193</v>
      </c>
      <c r="U5" s="244" t="n">
        <v>189</v>
      </c>
      <c r="V5" s="244" t="n">
        <v>188</v>
      </c>
      <c r="W5" s="244" t="n">
        <v>242</v>
      </c>
      <c r="X5" s="244" t="n">
        <v>237</v>
      </c>
      <c r="Y5" s="244" t="n">
        <v>240</v>
      </c>
      <c r="Z5" s="244" t="n">
        <v>233</v>
      </c>
      <c r="AA5" s="244" t="n">
        <v>234</v>
      </c>
      <c r="AB5" s="244" t="n">
        <v>233</v>
      </c>
      <c r="AC5" s="244" t="n">
        <v>230</v>
      </c>
      <c r="AD5" s="244" t="n">
        <v>229</v>
      </c>
      <c r="AE5" s="244" t="n">
        <v>234</v>
      </c>
      <c r="AF5" s="244" t="n">
        <v>235</v>
      </c>
      <c r="AG5" s="244" t="n">
        <v>226</v>
      </c>
      <c r="AH5" s="244" t="n">
        <v>230</v>
      </c>
      <c r="AI5" s="244" t="n">
        <v>230</v>
      </c>
      <c r="AJ5" s="244" t="n">
        <v>228</v>
      </c>
      <c r="AK5" s="244" t="n">
        <v>231</v>
      </c>
      <c r="AL5" s="244" t="n">
        <v>229</v>
      </c>
      <c r="AM5" s="244" t="n">
        <v>225</v>
      </c>
      <c r="AN5" s="244" t="n">
        <v>224</v>
      </c>
      <c r="AO5" s="244" t="n">
        <v>227</v>
      </c>
      <c r="AP5" s="244" t="n">
        <v>220</v>
      </c>
      <c r="AQ5" s="244" t="n">
        <v>217</v>
      </c>
      <c r="AR5" s="244" t="n">
        <v>221</v>
      </c>
      <c r="AS5" s="244" t="n">
        <v>220</v>
      </c>
      <c r="AT5" s="244" t="n">
        <v>214</v>
      </c>
      <c r="AU5" s="244" t="n">
        <v>192</v>
      </c>
      <c r="AV5" s="244" t="n">
        <v>196</v>
      </c>
      <c r="AW5" s="244" t="n">
        <v>206</v>
      </c>
      <c r="AX5" s="244" t="n">
        <v>207</v>
      </c>
      <c r="AY5" s="244" t="n">
        <v>211</v>
      </c>
      <c r="AZ5" s="244" t="n">
        <v>207</v>
      </c>
      <c r="BA5" s="244" t="n">
        <v>203</v>
      </c>
      <c r="BB5" s="244" t="n">
        <v>203</v>
      </c>
      <c r="BC5" s="244" t="n">
        <v>206</v>
      </c>
      <c r="BD5" s="244" t="n">
        <v>210</v>
      </c>
      <c r="BE5" s="244" t="n">
        <v>207</v>
      </c>
      <c r="BF5" s="244" t="n">
        <v>201</v>
      </c>
      <c r="BG5" s="244" t="n">
        <v>212</v>
      </c>
      <c r="BH5" s="244" t="n">
        <v>212</v>
      </c>
      <c r="BI5" s="244" t="n">
        <v>202</v>
      </c>
      <c r="BJ5" s="244" t="n">
        <v>202</v>
      </c>
      <c r="BK5" s="244" t="n">
        <v>202</v>
      </c>
      <c r="BL5" s="244" t="n">
        <v>200</v>
      </c>
      <c r="BM5" s="244" t="n">
        <v>204</v>
      </c>
      <c r="BN5" s="244" t="n">
        <v>203</v>
      </c>
      <c r="BO5" s="244" t="n">
        <v>196</v>
      </c>
      <c r="BP5" s="244" t="n">
        <v>197</v>
      </c>
      <c r="BQ5" s="244" t="n">
        <v>192</v>
      </c>
      <c r="BR5" s="244" t="n">
        <v>194</v>
      </c>
      <c r="BS5" s="244" t="n">
        <v>209</v>
      </c>
      <c r="BT5" s="244" t="n">
        <v>208</v>
      </c>
      <c r="BU5" s="244" t="n">
        <v>203</v>
      </c>
      <c r="BV5" s="244" t="n">
        <v>207</v>
      </c>
      <c r="BW5" s="244" t="n">
        <v>195</v>
      </c>
      <c r="BX5" s="244" t="n">
        <v>187</v>
      </c>
      <c r="BY5" s="244" t="n">
        <v>189</v>
      </c>
      <c r="BZ5" s="244" t="n">
        <v>197</v>
      </c>
      <c r="CA5" s="244" t="n">
        <v>194</v>
      </c>
      <c r="CB5" s="244" t="n">
        <v>190</v>
      </c>
      <c r="CC5" s="244" t="n">
        <v>191</v>
      </c>
      <c r="CD5" s="244" t="n">
        <v>192</v>
      </c>
      <c r="CE5" s="244" t="n">
        <v>196</v>
      </c>
      <c r="CF5" s="244" t="n">
        <v>195</v>
      </c>
      <c r="CG5" s="244" t="n">
        <v>190</v>
      </c>
      <c r="CH5" s="244" t="n">
        <v>190</v>
      </c>
      <c r="CI5" s="244" t="n">
        <v>188</v>
      </c>
      <c r="CJ5" s="244" t="n">
        <v>180</v>
      </c>
      <c r="CK5" s="244" t="n">
        <v>182</v>
      </c>
      <c r="CL5" s="244" t="n">
        <v>185</v>
      </c>
      <c r="CM5" s="244" t="n">
        <v>181</v>
      </c>
      <c r="CN5" s="244" t="n">
        <v>180</v>
      </c>
      <c r="CO5" s="244" t="n">
        <v>182</v>
      </c>
      <c r="CP5" s="244" t="n">
        <v>186</v>
      </c>
      <c r="CQ5" s="244" t="n">
        <v>198</v>
      </c>
      <c r="CR5" s="244" t="n">
        <v>205</v>
      </c>
      <c r="CS5" s="244" t="n">
        <v>200</v>
      </c>
      <c r="CT5" s="244" t="n">
        <v>202</v>
      </c>
      <c r="CU5" s="244" t="n">
        <v>195</v>
      </c>
      <c r="CV5" s="244" t="n">
        <v>195</v>
      </c>
      <c r="CW5" s="244" t="n">
        <v>193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168</v>
      </c>
      <c r="E6" s="399" t="n">
        <v>2415.84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397">
        <f>+'[2]Saint Clare''s'!E6</f>
        <v/>
      </c>
      <c r="J6" s="397">
        <f>+'[2]Saint Clare''s'!G6</f>
        <v/>
      </c>
      <c r="K6" s="245" t="n">
        <v>323</v>
      </c>
      <c r="L6" s="245" t="n">
        <v>330</v>
      </c>
      <c r="M6" s="245" t="n">
        <v>325</v>
      </c>
      <c r="N6" s="245" t="n">
        <v>325</v>
      </c>
      <c r="O6" s="245" t="n">
        <v>327</v>
      </c>
      <c r="P6" s="245" t="n">
        <v>332</v>
      </c>
      <c r="Q6" s="245" t="n">
        <v>327</v>
      </c>
      <c r="R6" s="245" t="n">
        <v>325</v>
      </c>
      <c r="S6" s="245" t="n">
        <v>326</v>
      </c>
      <c r="T6" s="245" t="n">
        <v>324</v>
      </c>
      <c r="U6" s="245" t="n">
        <v>325</v>
      </c>
      <c r="V6" s="245" t="n">
        <v>324</v>
      </c>
      <c r="W6" s="245" t="n">
        <v>247</v>
      </c>
      <c r="X6" s="245" t="n">
        <v>251</v>
      </c>
      <c r="Y6" s="245" t="n">
        <v>249</v>
      </c>
      <c r="Z6" s="245" t="n">
        <v>245</v>
      </c>
      <c r="AA6" s="245" t="n">
        <v>242</v>
      </c>
      <c r="AB6" s="245" t="n">
        <v>244</v>
      </c>
      <c r="AC6" s="245" t="n">
        <v>244</v>
      </c>
      <c r="AD6" s="245" t="n">
        <v>244</v>
      </c>
      <c r="AE6" s="245" t="n">
        <v>245</v>
      </c>
      <c r="AF6" s="245" t="n">
        <v>245</v>
      </c>
      <c r="AG6" s="245" t="n">
        <v>245</v>
      </c>
      <c r="AH6" s="245" t="n">
        <v>246</v>
      </c>
      <c r="AI6" s="245" t="n">
        <v>247</v>
      </c>
      <c r="AJ6" s="245" t="n">
        <v>250</v>
      </c>
      <c r="AK6" s="245" t="n">
        <v>251</v>
      </c>
      <c r="AL6" s="245" t="n">
        <v>249</v>
      </c>
      <c r="AM6" s="245" t="n">
        <v>251</v>
      </c>
      <c r="AN6" s="245" t="n">
        <v>240</v>
      </c>
      <c r="AO6" s="245" t="n">
        <v>245</v>
      </c>
      <c r="AP6" s="245" t="n">
        <v>252</v>
      </c>
      <c r="AQ6" s="245" t="n">
        <v>250</v>
      </c>
      <c r="AR6" s="245" t="n">
        <v>248</v>
      </c>
      <c r="AS6" s="245" t="n">
        <v>237</v>
      </c>
      <c r="AT6" s="245" t="n">
        <v>241</v>
      </c>
      <c r="AU6" s="245" t="n">
        <v>205</v>
      </c>
      <c r="AV6" s="245" t="n">
        <v>215</v>
      </c>
      <c r="AW6" s="245" t="n">
        <v>223</v>
      </c>
      <c r="AX6" s="245" t="n">
        <v>226</v>
      </c>
      <c r="AY6" s="245" t="n">
        <v>224</v>
      </c>
      <c r="AZ6" s="245" t="n">
        <v>225</v>
      </c>
      <c r="BA6" s="245" t="n">
        <v>219</v>
      </c>
      <c r="BB6" s="245" t="n">
        <v>219</v>
      </c>
      <c r="BC6" s="245" t="n">
        <v>219</v>
      </c>
      <c r="BD6" s="245" t="n">
        <v>213</v>
      </c>
      <c r="BE6" s="245" t="n">
        <v>207</v>
      </c>
      <c r="BF6" s="245" t="n">
        <v>201</v>
      </c>
      <c r="BG6" s="245" t="n">
        <v>194</v>
      </c>
      <c r="BH6" s="245" t="n">
        <v>196</v>
      </c>
      <c r="BI6" s="245" t="n">
        <v>187</v>
      </c>
      <c r="BJ6" s="245" t="n">
        <v>188</v>
      </c>
      <c r="BK6" s="245" t="n">
        <v>183</v>
      </c>
      <c r="BL6" s="245" t="n">
        <v>185</v>
      </c>
      <c r="BM6" s="245" t="n">
        <v>185</v>
      </c>
      <c r="BN6" s="245" t="n">
        <v>182</v>
      </c>
      <c r="BO6" s="245" t="n">
        <v>179</v>
      </c>
      <c r="BP6" s="245" t="n">
        <v>181</v>
      </c>
      <c r="BQ6" s="245" t="n">
        <v>182</v>
      </c>
      <c r="BR6" s="245" t="n">
        <v>182</v>
      </c>
      <c r="BS6" s="245" t="n">
        <v>170</v>
      </c>
      <c r="BT6" s="245" t="n">
        <v>172</v>
      </c>
      <c r="BU6" s="245" t="n">
        <v>170</v>
      </c>
      <c r="BV6" s="245" t="n">
        <v>173</v>
      </c>
      <c r="BW6" s="245" t="n">
        <v>169</v>
      </c>
      <c r="BX6" s="245" t="n">
        <v>167</v>
      </c>
      <c r="BY6" s="245" t="n">
        <v>168</v>
      </c>
      <c r="BZ6" s="245" t="n">
        <v>169</v>
      </c>
      <c r="CA6" s="245" t="n">
        <v>162</v>
      </c>
      <c r="CB6" s="245" t="n">
        <v>160</v>
      </c>
      <c r="CC6" s="245" t="n">
        <v>158</v>
      </c>
      <c r="CD6" s="245" t="n">
        <v>163</v>
      </c>
      <c r="CE6" s="245" t="n">
        <v>163</v>
      </c>
      <c r="CF6" s="245" t="n">
        <v>159</v>
      </c>
      <c r="CG6" s="245" t="n">
        <v>163</v>
      </c>
      <c r="CH6" s="245" t="n">
        <v>163</v>
      </c>
      <c r="CI6" s="245" t="n">
        <v>165</v>
      </c>
      <c r="CJ6" s="245" t="n">
        <v>170</v>
      </c>
      <c r="CK6" s="245" t="n">
        <v>170</v>
      </c>
      <c r="CL6" s="245" t="n">
        <v>172</v>
      </c>
      <c r="CM6" s="245" t="n">
        <v>173</v>
      </c>
      <c r="CN6" s="245" t="n">
        <v>175</v>
      </c>
      <c r="CO6" s="245" t="n">
        <v>170</v>
      </c>
      <c r="CP6" s="245" t="n">
        <v>170</v>
      </c>
      <c r="CQ6" s="245" t="n">
        <v>168</v>
      </c>
      <c r="CR6" s="245" t="n">
        <v>173</v>
      </c>
      <c r="CS6" s="245" t="n">
        <v>166</v>
      </c>
      <c r="CT6" s="245" t="n">
        <v>168</v>
      </c>
      <c r="CU6" s="245" t="n">
        <v>172</v>
      </c>
      <c r="CV6" s="245" t="n">
        <v>174</v>
      </c>
      <c r="CW6" s="245" t="n">
        <v>172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7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1264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7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77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+'[2]Saint Clare''s'!E9</f>
        <v/>
      </c>
      <c r="J9" s="397">
        <f>+'[2]Saint Clare''s'!G9</f>
        <v/>
      </c>
      <c r="K9" s="244" t="n">
        <v>64</v>
      </c>
      <c r="L9" s="244" t="n">
        <v>66</v>
      </c>
      <c r="M9" s="244" t="n">
        <v>64</v>
      </c>
      <c r="N9" s="244" t="n">
        <v>64</v>
      </c>
      <c r="O9" s="244" t="n">
        <v>63</v>
      </c>
      <c r="P9" s="244" t="n">
        <v>60</v>
      </c>
      <c r="Q9" s="244" t="n">
        <v>62</v>
      </c>
      <c r="R9" s="244" t="n">
        <v>58</v>
      </c>
      <c r="S9" s="244" t="n">
        <v>54</v>
      </c>
      <c r="T9" s="244" t="n">
        <v>57</v>
      </c>
      <c r="U9" s="244" t="n">
        <v>56</v>
      </c>
      <c r="V9" s="244" t="n">
        <v>52</v>
      </c>
      <c r="W9" s="244" t="n">
        <v>51</v>
      </c>
      <c r="X9" s="244" t="n">
        <v>46</v>
      </c>
      <c r="Y9" s="244" t="n">
        <v>46</v>
      </c>
      <c r="Z9" s="244" t="n">
        <v>41</v>
      </c>
      <c r="AA9" s="244" t="n">
        <v>40</v>
      </c>
      <c r="AB9" s="244" t="n">
        <v>42</v>
      </c>
      <c r="AC9" s="244" t="n">
        <v>40</v>
      </c>
      <c r="AD9" s="244" t="n">
        <v>42</v>
      </c>
      <c r="AE9" s="244" t="n">
        <v>41</v>
      </c>
      <c r="AF9" s="244" t="n">
        <v>41</v>
      </c>
      <c r="AG9" s="244" t="n">
        <v>38</v>
      </c>
      <c r="AH9" s="244" t="n">
        <v>38</v>
      </c>
      <c r="AI9" s="244" t="n">
        <v>43</v>
      </c>
      <c r="AJ9" s="244" t="n">
        <v>43</v>
      </c>
      <c r="AK9" s="244" t="n">
        <v>39</v>
      </c>
      <c r="AL9" s="244" t="n">
        <v>40</v>
      </c>
      <c r="AM9" s="244" t="n">
        <v>40</v>
      </c>
      <c r="AN9" s="244" t="n">
        <v>44</v>
      </c>
      <c r="AO9" s="244" t="n">
        <v>43</v>
      </c>
      <c r="AP9" s="244" t="n">
        <v>42</v>
      </c>
      <c r="AQ9" s="244" t="n">
        <v>41</v>
      </c>
      <c r="AR9" s="244" t="n">
        <v>37</v>
      </c>
      <c r="AS9" s="244" t="n">
        <v>37</v>
      </c>
      <c r="AT9" s="244" t="n">
        <v>38</v>
      </c>
      <c r="AU9" s="244" t="n">
        <v>40</v>
      </c>
      <c r="AV9" s="244" t="n">
        <v>41</v>
      </c>
      <c r="AW9" s="244" t="n">
        <v>38</v>
      </c>
      <c r="AX9" s="244" t="n">
        <v>38</v>
      </c>
      <c r="AY9" s="244" t="n">
        <v>36</v>
      </c>
      <c r="AZ9" s="244" t="n">
        <v>39</v>
      </c>
      <c r="BA9" s="244" t="n">
        <v>42</v>
      </c>
      <c r="BB9" s="244" t="n">
        <v>41</v>
      </c>
      <c r="BC9" s="244" t="n">
        <v>44</v>
      </c>
      <c r="BD9" s="244" t="n">
        <v>42</v>
      </c>
      <c r="BE9" s="244" t="n">
        <v>40</v>
      </c>
      <c r="BF9" s="244" t="n">
        <v>44</v>
      </c>
      <c r="BG9" s="244" t="n">
        <v>44</v>
      </c>
      <c r="BH9" s="244" t="n">
        <v>47</v>
      </c>
      <c r="BI9" s="244" t="n">
        <v>48</v>
      </c>
      <c r="BJ9" s="244" t="n">
        <v>48</v>
      </c>
      <c r="BK9" s="244" t="n">
        <v>46</v>
      </c>
      <c r="BL9" s="244" t="n">
        <v>43</v>
      </c>
      <c r="BM9" s="244" t="n">
        <v>42</v>
      </c>
      <c r="BN9" s="244" t="n">
        <v>46</v>
      </c>
      <c r="BO9" s="244" t="n">
        <v>41</v>
      </c>
      <c r="BP9" s="244" t="n">
        <v>47</v>
      </c>
      <c r="BQ9" s="244" t="n">
        <v>49</v>
      </c>
      <c r="BR9" s="244" t="n">
        <v>50</v>
      </c>
      <c r="BS9" s="244" t="n">
        <v>52</v>
      </c>
      <c r="BT9" s="244" t="n">
        <v>50</v>
      </c>
      <c r="BU9" s="244" t="n">
        <v>50</v>
      </c>
      <c r="BV9" s="244" t="n">
        <v>49</v>
      </c>
      <c r="BW9" s="244" t="n">
        <v>50</v>
      </c>
      <c r="BX9" s="244" t="n">
        <v>52</v>
      </c>
      <c r="BY9" s="244" t="n">
        <v>54</v>
      </c>
      <c r="BZ9" s="244" t="n">
        <v>57</v>
      </c>
      <c r="CA9" s="244" t="n">
        <v>55</v>
      </c>
      <c r="CB9" s="244" t="n">
        <v>59</v>
      </c>
      <c r="CC9" s="244" t="n">
        <v>61</v>
      </c>
      <c r="CD9" s="244" t="n">
        <v>58</v>
      </c>
      <c r="CE9" s="244" t="n">
        <v>62</v>
      </c>
      <c r="CF9" s="244" t="n">
        <v>64</v>
      </c>
      <c r="CG9" s="244" t="n">
        <v>60</v>
      </c>
      <c r="CH9" s="244" t="n">
        <v>63</v>
      </c>
      <c r="CI9" s="244" t="n">
        <v>61</v>
      </c>
      <c r="CJ9" s="244" t="n">
        <v>65</v>
      </c>
      <c r="CK9" s="244" t="n">
        <v>62</v>
      </c>
      <c r="CL9" s="244" t="n">
        <v>62</v>
      </c>
      <c r="CM9" s="244" t="n">
        <v>68</v>
      </c>
      <c r="CN9" s="244" t="n">
        <v>64</v>
      </c>
      <c r="CO9" s="244" t="n">
        <v>65</v>
      </c>
      <c r="CP9" s="244" t="n">
        <v>65</v>
      </c>
      <c r="CQ9" s="244" t="n">
        <v>72</v>
      </c>
      <c r="CR9" s="244" t="n">
        <v>71</v>
      </c>
      <c r="CS9" s="244" t="n">
        <v>74</v>
      </c>
      <c r="CT9" s="244" t="n">
        <v>76</v>
      </c>
      <c r="CU9" s="244" t="n">
        <v>75</v>
      </c>
      <c r="CV9" s="244" t="n">
        <v>76</v>
      </c>
      <c r="CW9" s="244" t="n">
        <v>78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+'[2]Saint Clare''s'!E10</f>
        <v/>
      </c>
      <c r="J10" s="397">
        <f>+'[2]Saint Clare''s'!G10</f>
        <v/>
      </c>
      <c r="K10" s="244" t="n">
        <v>6</v>
      </c>
      <c r="L10" s="244" t="n">
        <v>7</v>
      </c>
      <c r="M10" s="244" t="n">
        <v>6</v>
      </c>
      <c r="N10" s="244" t="n">
        <v>6</v>
      </c>
      <c r="O10" s="244" t="n">
        <v>6</v>
      </c>
      <c r="P10" s="244" t="n">
        <v>6</v>
      </c>
      <c r="Q10" s="244" t="n">
        <v>8</v>
      </c>
      <c r="R10" s="244" t="n">
        <v>7</v>
      </c>
      <c r="S10" s="244" t="n">
        <v>8</v>
      </c>
      <c r="T10" s="244" t="n">
        <v>9</v>
      </c>
      <c r="U10" s="244" t="n">
        <v>8</v>
      </c>
      <c r="V10" s="244" t="n">
        <v>7</v>
      </c>
      <c r="W10" s="244" t="n">
        <v>4</v>
      </c>
      <c r="X10" s="244" t="n">
        <v>4</v>
      </c>
      <c r="Y10" s="244" t="n">
        <v>4</v>
      </c>
      <c r="Z10" s="244" t="n">
        <v>5</v>
      </c>
      <c r="AA10" s="244" t="n">
        <v>5</v>
      </c>
      <c r="AB10" s="244" t="n">
        <v>5</v>
      </c>
      <c r="AC10" s="244" t="n">
        <v>5</v>
      </c>
      <c r="AD10" s="244" t="n">
        <v>6</v>
      </c>
      <c r="AE10" s="244" t="n">
        <v>6</v>
      </c>
      <c r="AF10" s="244" t="n">
        <v>5</v>
      </c>
      <c r="AG10" s="244" t="n">
        <v>5</v>
      </c>
      <c r="AH10" s="244" t="n">
        <v>6</v>
      </c>
      <c r="AI10" s="244" t="n">
        <v>7</v>
      </c>
      <c r="AJ10" s="244" t="n">
        <v>6</v>
      </c>
      <c r="AK10" s="244" t="n">
        <v>6</v>
      </c>
      <c r="AL10" s="244" t="n">
        <v>6</v>
      </c>
      <c r="AM10" s="244" t="n">
        <v>6</v>
      </c>
      <c r="AN10" s="244" t="n">
        <v>5</v>
      </c>
      <c r="AO10" s="244" t="n">
        <v>5</v>
      </c>
      <c r="AP10" s="244" t="n">
        <v>3</v>
      </c>
      <c r="AQ10" s="244" t="n">
        <v>3</v>
      </c>
      <c r="AR10" s="244" t="n">
        <v>4</v>
      </c>
      <c r="AS10" s="244" t="n">
        <v>4</v>
      </c>
      <c r="AT10" s="244" t="n">
        <v>4</v>
      </c>
      <c r="AU10" s="244" t="n">
        <v>5</v>
      </c>
      <c r="AV10" s="244" t="n">
        <v>5</v>
      </c>
      <c r="AW10" s="244" t="n">
        <v>3</v>
      </c>
      <c r="AX10" s="244" t="n">
        <v>3</v>
      </c>
      <c r="AY10" s="244" t="n">
        <v>3</v>
      </c>
      <c r="AZ10" s="244" t="n">
        <v>5</v>
      </c>
      <c r="BA10" s="244" t="n">
        <v>5</v>
      </c>
      <c r="BB10" s="244" t="n">
        <v>5</v>
      </c>
      <c r="BC10" s="244" t="n">
        <v>3</v>
      </c>
      <c r="BD10" s="244" t="n">
        <v>3</v>
      </c>
      <c r="BE10" s="244" t="n">
        <v>3</v>
      </c>
      <c r="BF10" s="244" t="n">
        <v>4</v>
      </c>
      <c r="BG10" s="244" t="n">
        <v>5</v>
      </c>
      <c r="BH10" s="244" t="n">
        <v>5</v>
      </c>
      <c r="BI10" s="244" t="n">
        <v>5</v>
      </c>
      <c r="BJ10" s="244" t="n">
        <v>4</v>
      </c>
      <c r="BK10" s="244" t="n">
        <v>4</v>
      </c>
      <c r="BL10" s="244" t="n">
        <v>4</v>
      </c>
      <c r="BM10" s="244" t="n">
        <v>4</v>
      </c>
      <c r="BN10" s="244" t="n">
        <v>4</v>
      </c>
      <c r="BO10" s="244" t="n">
        <v>5</v>
      </c>
      <c r="BP10" s="244" t="n">
        <v>4</v>
      </c>
      <c r="BQ10" s="244" t="n">
        <v>5</v>
      </c>
      <c r="BR10" s="244" t="n">
        <v>5</v>
      </c>
      <c r="BS10" s="244" t="n">
        <v>5</v>
      </c>
      <c r="BT10" s="244" t="n">
        <v>4</v>
      </c>
      <c r="BU10" s="244" t="n">
        <v>3</v>
      </c>
      <c r="BV10" s="244" t="n">
        <v>3</v>
      </c>
      <c r="BW10" s="244" t="n">
        <v>4</v>
      </c>
      <c r="BX10" s="244" t="n">
        <v>4</v>
      </c>
      <c r="BY10" s="244" t="n">
        <v>4</v>
      </c>
      <c r="BZ10" s="244" t="n">
        <v>4</v>
      </c>
      <c r="CA10" s="244" t="n">
        <v>7</v>
      </c>
      <c r="CB10" s="244" t="n">
        <v>9</v>
      </c>
      <c r="CC10" s="244" t="n">
        <v>9</v>
      </c>
      <c r="CD10" s="244" t="n">
        <v>9</v>
      </c>
      <c r="CE10" s="244" t="n">
        <v>10</v>
      </c>
      <c r="CF10" s="244" t="n">
        <v>10</v>
      </c>
      <c r="CG10" s="244" t="n">
        <v>10</v>
      </c>
      <c r="CH10" s="244" t="n">
        <v>12</v>
      </c>
      <c r="CI10" s="244" t="n">
        <v>12</v>
      </c>
      <c r="CJ10" s="244" t="n">
        <v>10</v>
      </c>
      <c r="CK10" s="244" t="n">
        <v>10</v>
      </c>
      <c r="CL10" s="244" t="n">
        <v>10</v>
      </c>
      <c r="CM10" s="244" t="n">
        <v>9</v>
      </c>
      <c r="CN10" s="244" t="n">
        <v>8</v>
      </c>
      <c r="CO10" s="244" t="n">
        <v>6</v>
      </c>
      <c r="CP10" s="244" t="n">
        <v>7</v>
      </c>
      <c r="CQ10" s="244" t="n">
        <v>10</v>
      </c>
      <c r="CR10" s="244" t="n">
        <v>10</v>
      </c>
      <c r="CS10" s="244" t="n">
        <v>9</v>
      </c>
      <c r="CT10" s="244" t="n">
        <v>10</v>
      </c>
      <c r="CU10" s="244" t="n">
        <v>10</v>
      </c>
      <c r="CV10" s="244" t="n">
        <v>10</v>
      </c>
      <c r="CW10" s="244" t="n">
        <v>11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16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+'[2]Saint Clare''s'!E11</f>
        <v/>
      </c>
      <c r="J11" s="397">
        <f>+'[2]Saint Clare''s'!G11</f>
        <v/>
      </c>
      <c r="K11" s="244" t="n">
        <v>9</v>
      </c>
      <c r="L11" s="244" t="n">
        <v>8</v>
      </c>
      <c r="M11" s="244" t="n">
        <v>8</v>
      </c>
      <c r="N11" s="244" t="n">
        <v>9</v>
      </c>
      <c r="O11" s="244" t="n">
        <v>9</v>
      </c>
      <c r="P11" s="244" t="n">
        <v>9</v>
      </c>
      <c r="Q11" s="244" t="n">
        <v>9</v>
      </c>
      <c r="R11" s="244" t="n">
        <v>9</v>
      </c>
      <c r="S11" s="244" t="n">
        <v>9</v>
      </c>
      <c r="T11" s="244" t="n">
        <v>10</v>
      </c>
      <c r="U11" s="244" t="n">
        <v>9</v>
      </c>
      <c r="V11" s="244" t="n">
        <v>9</v>
      </c>
      <c r="W11" s="244" t="n">
        <v>11</v>
      </c>
      <c r="X11" s="244" t="n">
        <v>11</v>
      </c>
      <c r="Y11" s="244" t="n">
        <v>10</v>
      </c>
      <c r="Z11" s="244" t="n">
        <v>10</v>
      </c>
      <c r="AA11" s="244" t="n">
        <v>11</v>
      </c>
      <c r="AB11" s="244" t="n">
        <v>11</v>
      </c>
      <c r="AC11" s="244" t="n">
        <v>12</v>
      </c>
      <c r="AD11" s="244" t="n">
        <v>12</v>
      </c>
      <c r="AE11" s="244" t="n">
        <v>11</v>
      </c>
      <c r="AF11" s="244" t="n">
        <v>11</v>
      </c>
      <c r="AG11" s="244" t="n">
        <v>14</v>
      </c>
      <c r="AH11" s="244" t="n">
        <v>15</v>
      </c>
      <c r="AI11" s="244" t="n">
        <v>18</v>
      </c>
      <c r="AJ11" s="244" t="n">
        <v>14</v>
      </c>
      <c r="AK11" s="244" t="n">
        <v>13</v>
      </c>
      <c r="AL11" s="244" t="n">
        <v>13</v>
      </c>
      <c r="AM11" s="244" t="n">
        <v>13</v>
      </c>
      <c r="AN11" s="244" t="n">
        <v>12</v>
      </c>
      <c r="AO11" s="244" t="n">
        <v>11</v>
      </c>
      <c r="AP11" s="244" t="n">
        <v>11</v>
      </c>
      <c r="AQ11" s="244" t="n">
        <v>11</v>
      </c>
      <c r="AR11" s="244" t="n">
        <v>10</v>
      </c>
      <c r="AS11" s="244" t="n">
        <v>9</v>
      </c>
      <c r="AT11" s="244" t="n">
        <v>10</v>
      </c>
      <c r="AU11" s="244" t="n">
        <v>9</v>
      </c>
      <c r="AV11" s="244" t="n">
        <v>9</v>
      </c>
      <c r="AW11" s="244" t="n">
        <v>9</v>
      </c>
      <c r="AX11" s="244" t="n">
        <v>12</v>
      </c>
      <c r="AY11" s="244" t="n">
        <v>10</v>
      </c>
      <c r="AZ11" s="244" t="n">
        <v>10</v>
      </c>
      <c r="BA11" s="244" t="n">
        <v>11</v>
      </c>
      <c r="BB11" s="244" t="n">
        <v>12</v>
      </c>
      <c r="BC11" s="244" t="n">
        <v>12</v>
      </c>
      <c r="BD11" s="244" t="n">
        <v>11</v>
      </c>
      <c r="BE11" s="244" t="n">
        <v>12</v>
      </c>
      <c r="BF11" s="244" t="n">
        <v>13</v>
      </c>
      <c r="BG11" s="244" t="n">
        <v>11</v>
      </c>
      <c r="BH11" s="244" t="n">
        <v>11</v>
      </c>
      <c r="BI11" s="244" t="n">
        <v>12</v>
      </c>
      <c r="BJ11" s="244" t="n">
        <v>13</v>
      </c>
      <c r="BK11" s="244" t="n">
        <v>11</v>
      </c>
      <c r="BL11" s="244" t="n">
        <v>9</v>
      </c>
      <c r="BM11" s="244" t="n">
        <v>9</v>
      </c>
      <c r="BN11" s="244" t="n">
        <v>9</v>
      </c>
      <c r="BO11" s="244" t="n">
        <v>8</v>
      </c>
      <c r="BP11" s="244" t="n">
        <v>7</v>
      </c>
      <c r="BQ11" s="244" t="n">
        <v>7</v>
      </c>
      <c r="BR11" s="244" t="n">
        <v>8</v>
      </c>
      <c r="BS11" s="244" t="n">
        <v>13</v>
      </c>
      <c r="BT11" s="244" t="n">
        <v>13</v>
      </c>
      <c r="BU11" s="244" t="n">
        <v>12</v>
      </c>
      <c r="BV11" s="244" t="n">
        <v>12</v>
      </c>
      <c r="BW11" s="244" t="n">
        <v>13</v>
      </c>
      <c r="BX11" s="244" t="n">
        <v>13</v>
      </c>
      <c r="BY11" s="244" t="n">
        <v>13</v>
      </c>
      <c r="BZ11" s="244" t="n">
        <v>14</v>
      </c>
      <c r="CA11" s="244" t="n">
        <v>14</v>
      </c>
      <c r="CB11" s="244" t="n">
        <v>15</v>
      </c>
      <c r="CC11" s="244" t="n">
        <v>14</v>
      </c>
      <c r="CD11" s="244" t="n">
        <v>15</v>
      </c>
      <c r="CE11" s="244" t="n">
        <v>17</v>
      </c>
      <c r="CF11" s="244" t="n">
        <v>15</v>
      </c>
      <c r="CG11" s="244" t="n">
        <v>13</v>
      </c>
      <c r="CH11" s="244" t="n">
        <v>13</v>
      </c>
      <c r="CI11" s="244" t="n">
        <v>15</v>
      </c>
      <c r="CJ11" s="244" t="n">
        <v>16</v>
      </c>
      <c r="CK11" s="244" t="n">
        <v>16</v>
      </c>
      <c r="CL11" s="244" t="n">
        <v>19</v>
      </c>
      <c r="CM11" s="244" t="n">
        <v>19</v>
      </c>
      <c r="CN11" s="244" t="n">
        <v>20</v>
      </c>
      <c r="CO11" s="244" t="n">
        <v>18</v>
      </c>
      <c r="CP11" s="244" t="n">
        <v>17</v>
      </c>
      <c r="CQ11" s="244" t="n">
        <v>18</v>
      </c>
      <c r="CR11" s="244" t="n">
        <v>17</v>
      </c>
      <c r="CS11" s="244" t="n">
        <v>16</v>
      </c>
      <c r="CT11" s="244" t="n">
        <v>15</v>
      </c>
      <c r="CU11" s="244" t="n">
        <v>16</v>
      </c>
      <c r="CV11" s="244" t="n">
        <v>16</v>
      </c>
      <c r="CW11" s="244" t="n">
        <v>15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7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+'[2]Saint Clare''s'!E12</f>
        <v/>
      </c>
      <c r="J12" s="397">
        <f>+'[2]Saint Clare''s'!G12</f>
        <v/>
      </c>
      <c r="K12" s="245" t="n">
        <v>7</v>
      </c>
      <c r="L12" s="245" t="n">
        <v>5</v>
      </c>
      <c r="M12" s="245" t="n">
        <v>4</v>
      </c>
      <c r="N12" s="245" t="n">
        <v>5</v>
      </c>
      <c r="O12" s="245" t="n">
        <v>7</v>
      </c>
      <c r="P12" s="245" t="n">
        <v>4</v>
      </c>
      <c r="Q12" s="245" t="n">
        <v>4</v>
      </c>
      <c r="R12" s="245" t="n">
        <v>5</v>
      </c>
      <c r="S12" s="245" t="n">
        <v>5</v>
      </c>
      <c r="T12" s="245" t="n">
        <v>7</v>
      </c>
      <c r="U12" s="245" t="n">
        <v>7</v>
      </c>
      <c r="V12" s="245" t="n">
        <v>8</v>
      </c>
      <c r="W12" s="245" t="n">
        <v>9</v>
      </c>
      <c r="X12" s="245" t="n">
        <v>9</v>
      </c>
      <c r="Y12" s="245" t="n">
        <v>9</v>
      </c>
      <c r="Z12" s="245" t="n">
        <v>8</v>
      </c>
      <c r="AA12" s="245" t="n">
        <v>9</v>
      </c>
      <c r="AB12" s="245" t="n">
        <v>8</v>
      </c>
      <c r="AC12" s="245" t="n">
        <v>7</v>
      </c>
      <c r="AD12" s="245" t="n">
        <v>7</v>
      </c>
      <c r="AE12" s="245" t="n">
        <v>5</v>
      </c>
      <c r="AF12" s="245" t="n">
        <v>6</v>
      </c>
      <c r="AG12" s="245" t="n">
        <v>6</v>
      </c>
      <c r="AH12" s="245" t="n">
        <v>5</v>
      </c>
      <c r="AI12" s="245" t="n">
        <v>5</v>
      </c>
      <c r="AJ12" s="245" t="n">
        <v>7</v>
      </c>
      <c r="AK12" s="245" t="n">
        <v>7</v>
      </c>
      <c r="AL12" s="245" t="n">
        <v>7</v>
      </c>
      <c r="AM12" s="245" t="n">
        <v>7</v>
      </c>
      <c r="AN12" s="245" t="n">
        <v>7</v>
      </c>
      <c r="AO12" s="245" t="n">
        <v>6</v>
      </c>
      <c r="AP12" s="245" t="n">
        <v>7</v>
      </c>
      <c r="AQ12" s="245" t="n">
        <v>5</v>
      </c>
      <c r="AR12" s="245" t="n">
        <v>4</v>
      </c>
      <c r="AS12" s="245" t="n">
        <v>4</v>
      </c>
      <c r="AT12" s="245" t="n">
        <v>4</v>
      </c>
      <c r="AU12" s="245" t="n">
        <v>4</v>
      </c>
      <c r="AV12" s="245" t="n">
        <v>4</v>
      </c>
      <c r="AW12" s="245" t="n">
        <v>4</v>
      </c>
      <c r="AX12" s="245" t="n">
        <v>3</v>
      </c>
      <c r="AY12" s="245" t="n">
        <v>3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3</v>
      </c>
      <c r="BG12" s="245" t="n">
        <v>3</v>
      </c>
      <c r="BH12" s="245" t="n">
        <v>4</v>
      </c>
      <c r="BI12" s="245" t="n">
        <v>4</v>
      </c>
      <c r="BJ12" s="245" t="n">
        <v>4</v>
      </c>
      <c r="BK12" s="245" t="n">
        <v>4</v>
      </c>
      <c r="BL12" s="245" t="n">
        <v>4</v>
      </c>
      <c r="BM12" s="245" t="n">
        <v>4</v>
      </c>
      <c r="BN12" s="245" t="n">
        <v>4</v>
      </c>
      <c r="BO12" s="245" t="n">
        <v>4</v>
      </c>
      <c r="BP12" s="245" t="n">
        <v>4</v>
      </c>
      <c r="BQ12" s="245" t="n">
        <v>4</v>
      </c>
      <c r="BR12" s="245" t="n">
        <v>4</v>
      </c>
      <c r="BS12" s="245" t="n">
        <v>2</v>
      </c>
      <c r="BT12" s="245" t="n">
        <v>2</v>
      </c>
      <c r="BU12" s="245" t="n">
        <v>2</v>
      </c>
      <c r="BV12" s="245" t="n">
        <v>2</v>
      </c>
      <c r="BW12" s="245" t="n">
        <v>6</v>
      </c>
      <c r="BX12" s="245" t="n">
        <v>6</v>
      </c>
      <c r="BY12" s="245" t="n">
        <v>7</v>
      </c>
      <c r="BZ12" s="245" t="n">
        <v>8</v>
      </c>
      <c r="CA12" s="245" t="n">
        <v>9</v>
      </c>
      <c r="CB12" s="245" t="n">
        <v>10</v>
      </c>
      <c r="CC12" s="245" t="n">
        <v>10</v>
      </c>
      <c r="CD12" s="245" t="n">
        <v>10</v>
      </c>
      <c r="CE12" s="245" t="n">
        <v>9</v>
      </c>
      <c r="CF12" s="245" t="n">
        <v>9</v>
      </c>
      <c r="CG12" s="245" t="n">
        <v>9</v>
      </c>
      <c r="CH12" s="245" t="n">
        <v>10</v>
      </c>
      <c r="CI12" s="245" t="n">
        <v>10</v>
      </c>
      <c r="CJ12" s="245" t="n">
        <v>8</v>
      </c>
      <c r="CK12" s="245" t="n">
        <v>8</v>
      </c>
      <c r="CL12" s="245" t="n">
        <v>8</v>
      </c>
      <c r="CM12" s="245" t="n">
        <v>5</v>
      </c>
      <c r="CN12" s="245" t="n">
        <v>6</v>
      </c>
      <c r="CO12" s="245" t="n">
        <v>6</v>
      </c>
      <c r="CP12" s="245" t="n">
        <v>6</v>
      </c>
      <c r="CQ12" s="245" t="n">
        <v>7</v>
      </c>
      <c r="CR12" s="245" t="n">
        <v>6</v>
      </c>
      <c r="CS12" s="245" t="n">
        <v>7</v>
      </c>
      <c r="CT12" s="245" t="n">
        <v>8</v>
      </c>
      <c r="CU12" s="245" t="n">
        <v>7</v>
      </c>
      <c r="CV12" s="245" t="n">
        <v>7</v>
      </c>
      <c r="CW12" s="245" t="n">
        <v>7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73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104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1368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CLARE'S HEALTH SYSTEM_x000a_FUNDING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  <colBreaks count="1" manualBreakCount="1">
    <brk id="7" min="0" max="1048575" man="1"/>
  </colBreaks>
</worksheet>
</file>

<file path=xl/worksheets/sheet20.xml><?xml version="1.0" encoding="utf-8"?>
<worksheet xmlns="http://schemas.openxmlformats.org/spreadsheetml/2006/main">
  <sheetPr codeName="Sheet21">
    <tabColor rgb="FFFF0000"/>
    <outlinePr summaryBelow="1" summaryRight="1"/>
    <pageSetUpPr/>
  </sheetPr>
  <dimension ref="A1:CW41"/>
  <sheetViews>
    <sheetView view="pageBreakPreview" topLeftCell="BS1" zoomScaleNormal="100" zoomScaleSheetLayoutView="100" workbookViewId="0">
      <selection activeCell="CW11" sqref="CW1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Landmark Medical Center - Client ID H3392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6" t="n">
        <v>222</v>
      </c>
      <c r="E3" s="395" t="n">
        <v>686.49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+[2]Landmark!E3</f>
        <v/>
      </c>
      <c r="J3" s="397">
        <f>+[2]Landmark!G3</f>
        <v/>
      </c>
      <c r="K3" s="94" t="n">
        <v>196</v>
      </c>
      <c r="L3" s="94" t="n">
        <v>195</v>
      </c>
      <c r="M3" s="94" t="n">
        <v>197</v>
      </c>
      <c r="N3" s="94" t="n">
        <v>196</v>
      </c>
      <c r="O3" s="94" t="n">
        <v>197</v>
      </c>
      <c r="P3" s="94" t="n">
        <v>202</v>
      </c>
      <c r="Q3" s="94" t="n">
        <v>200</v>
      </c>
      <c r="R3" s="94" t="n">
        <v>198</v>
      </c>
      <c r="S3" s="94" t="n">
        <v>198</v>
      </c>
      <c r="T3" s="94" t="n">
        <v>192</v>
      </c>
      <c r="U3" s="94" t="n">
        <v>202</v>
      </c>
      <c r="V3" s="94" t="n">
        <v>202</v>
      </c>
      <c r="W3" s="94" t="n">
        <v>209</v>
      </c>
      <c r="X3" s="94" t="n">
        <v>208</v>
      </c>
      <c r="Y3" s="94" t="n">
        <v>209</v>
      </c>
      <c r="Z3" s="94" t="n">
        <v>212</v>
      </c>
      <c r="AA3" s="94" t="n">
        <v>211</v>
      </c>
      <c r="AB3" s="94" t="n">
        <v>199</v>
      </c>
      <c r="AC3" s="94" t="n">
        <v>198</v>
      </c>
      <c r="AD3" s="94" t="n">
        <v>197</v>
      </c>
      <c r="AE3" s="94" t="n">
        <v>198</v>
      </c>
      <c r="AF3" s="94" t="n">
        <v>198</v>
      </c>
      <c r="AG3" s="94" t="n">
        <v>193</v>
      </c>
      <c r="AH3" s="94" t="n">
        <v>192</v>
      </c>
      <c r="AI3" s="94" t="n">
        <v>190</v>
      </c>
      <c r="AJ3" s="94" t="n">
        <v>188</v>
      </c>
      <c r="AK3" s="94" t="n">
        <v>189</v>
      </c>
      <c r="AL3" s="94" t="n">
        <v>189</v>
      </c>
      <c r="AM3" s="94" t="n">
        <v>189</v>
      </c>
      <c r="AN3" s="94" t="n">
        <v>186</v>
      </c>
      <c r="AO3" s="94" t="n">
        <v>188</v>
      </c>
      <c r="AP3" s="94" t="n">
        <v>188</v>
      </c>
      <c r="AQ3" s="94" t="n">
        <v>186</v>
      </c>
      <c r="AR3" s="94" t="n">
        <v>184</v>
      </c>
      <c r="AS3" s="94" t="n">
        <v>185</v>
      </c>
      <c r="AT3" s="246" t="n">
        <v>185</v>
      </c>
      <c r="AU3" s="246" t="n">
        <v>189</v>
      </c>
      <c r="AV3" s="246" t="n">
        <v>187</v>
      </c>
      <c r="AW3" s="246" t="n">
        <v>182</v>
      </c>
      <c r="AX3" s="246" t="n">
        <v>179</v>
      </c>
      <c r="AY3" s="246" t="n">
        <v>182</v>
      </c>
      <c r="AZ3" s="246" t="n">
        <v>181</v>
      </c>
      <c r="BA3" s="246" t="n">
        <v>171</v>
      </c>
      <c r="BB3" s="246" t="n">
        <v>187</v>
      </c>
      <c r="BC3" s="246" t="n">
        <v>188</v>
      </c>
      <c r="BD3" s="246" t="n">
        <v>190</v>
      </c>
      <c r="BE3" s="246" t="n">
        <v>196</v>
      </c>
      <c r="BF3" s="246" t="n">
        <v>197</v>
      </c>
      <c r="BG3" s="246" t="n">
        <v>208</v>
      </c>
      <c r="BH3" s="246" t="n">
        <v>216</v>
      </c>
      <c r="BI3" s="246" t="n">
        <v>207</v>
      </c>
      <c r="BJ3" s="246" t="n">
        <v>210</v>
      </c>
      <c r="BK3" s="246" t="n">
        <v>205</v>
      </c>
      <c r="BL3" s="246" t="n">
        <v>202</v>
      </c>
      <c r="BM3" s="246" t="n">
        <v>200</v>
      </c>
      <c r="BN3" s="246" t="n">
        <v>206</v>
      </c>
      <c r="BO3" s="246" t="n">
        <v>208</v>
      </c>
      <c r="BP3" s="246" t="n">
        <v>215</v>
      </c>
      <c r="BQ3" s="246" t="n">
        <v>211</v>
      </c>
      <c r="BR3" s="246" t="n">
        <v>212</v>
      </c>
      <c r="BS3" s="246" t="n">
        <v>211</v>
      </c>
      <c r="BT3" s="246" t="n">
        <v>210</v>
      </c>
      <c r="BU3" s="246" t="n">
        <v>205</v>
      </c>
      <c r="BV3" s="246" t="n">
        <v>206</v>
      </c>
      <c r="BW3" s="246" t="n">
        <v>207</v>
      </c>
      <c r="BX3" s="246" t="n">
        <v>206</v>
      </c>
      <c r="BY3" s="246" t="n">
        <v>205</v>
      </c>
      <c r="BZ3" s="246" t="n">
        <v>203</v>
      </c>
      <c r="CA3" s="246" t="n">
        <v>208</v>
      </c>
      <c r="CB3" s="246" t="n">
        <v>205</v>
      </c>
      <c r="CC3" s="246" t="n">
        <v>208</v>
      </c>
      <c r="CD3" s="246" t="n">
        <v>213</v>
      </c>
      <c r="CE3" s="246" t="n">
        <v>217</v>
      </c>
      <c r="CF3" s="246" t="n">
        <v>216</v>
      </c>
      <c r="CG3" s="246" t="n">
        <v>218</v>
      </c>
      <c r="CH3" s="246" t="n">
        <v>212</v>
      </c>
      <c r="CI3" s="246" t="n">
        <v>223</v>
      </c>
      <c r="CJ3" s="246" t="n">
        <v>223</v>
      </c>
      <c r="CK3" s="246" t="n">
        <v>220</v>
      </c>
      <c r="CL3" s="246" t="n">
        <v>221</v>
      </c>
      <c r="CM3" s="246" t="n">
        <v>231</v>
      </c>
      <c r="CN3" s="246" t="n">
        <v>232</v>
      </c>
      <c r="CO3" s="246" t="n">
        <v>227</v>
      </c>
      <c r="CP3" s="246" t="n">
        <v>227</v>
      </c>
      <c r="CQ3" s="246" t="n">
        <v>231</v>
      </c>
      <c r="CR3" s="246" t="n">
        <v>223</v>
      </c>
      <c r="CS3" s="246" t="n">
        <v>221</v>
      </c>
      <c r="CT3" s="246" t="n">
        <v>217</v>
      </c>
      <c r="CU3" s="246" t="n">
        <v>220</v>
      </c>
      <c r="CV3" s="246" t="n">
        <v>218</v>
      </c>
      <c r="CW3" s="246" t="n">
        <v>217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6" t="n">
        <v>69</v>
      </c>
      <c r="E4" s="395" t="n">
        <v>1441.6</v>
      </c>
      <c r="F4" s="396">
        <f>+E4-G4</f>
        <v/>
      </c>
      <c r="G4" s="396" t="n">
        <v>80.62</v>
      </c>
      <c r="H4" s="397">
        <f>+"Total:"&amp;TEXT(E4/I4-1,"0.00%")&amp;"/ EE:"&amp;TEXT(G4/J4-1,"0.00%")</f>
        <v/>
      </c>
      <c r="I4" s="397">
        <f>+[2]Landmark!E4</f>
        <v/>
      </c>
      <c r="J4" s="397">
        <f>+[2]Landmark!G4</f>
        <v/>
      </c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94" t="n"/>
      <c r="W4" s="94" t="n"/>
      <c r="X4" s="94" t="n"/>
      <c r="Y4" s="94" t="n">
        <v>144</v>
      </c>
      <c r="Z4" s="94" t="n">
        <v>137</v>
      </c>
      <c r="AA4" s="94" t="n">
        <v>137</v>
      </c>
      <c r="AB4" s="94" t="n">
        <v>136</v>
      </c>
      <c r="AC4" s="94" t="n">
        <v>129</v>
      </c>
      <c r="AD4" s="94" t="n">
        <v>128</v>
      </c>
      <c r="AE4" s="94" t="n">
        <v>124</v>
      </c>
      <c r="AF4" s="94" t="n">
        <v>125</v>
      </c>
      <c r="AG4" s="94" t="n">
        <v>121</v>
      </c>
      <c r="AH4" s="94" t="n">
        <v>121</v>
      </c>
      <c r="AI4" s="94" t="n">
        <v>105</v>
      </c>
      <c r="AJ4" s="94" t="n">
        <v>100</v>
      </c>
      <c r="AK4" s="94" t="n">
        <v>100</v>
      </c>
      <c r="AL4" s="94" t="n">
        <v>99</v>
      </c>
      <c r="AM4" s="94" t="n">
        <v>97</v>
      </c>
      <c r="AN4" s="94" t="n">
        <v>95</v>
      </c>
      <c r="AO4" s="94" t="n">
        <v>92</v>
      </c>
      <c r="AP4" s="94" t="n">
        <v>96</v>
      </c>
      <c r="AQ4" s="94" t="n">
        <v>95</v>
      </c>
      <c r="AR4" s="94" t="n">
        <v>95</v>
      </c>
      <c r="AS4" s="94" t="n">
        <v>92</v>
      </c>
      <c r="AT4" s="246" t="n">
        <v>94</v>
      </c>
      <c r="AU4" s="246" t="n">
        <v>85</v>
      </c>
      <c r="AV4" s="246" t="n">
        <v>81</v>
      </c>
      <c r="AW4" s="246" t="n">
        <v>77</v>
      </c>
      <c r="AX4" s="246" t="n">
        <v>76</v>
      </c>
      <c r="AY4" s="246" t="n">
        <v>77</v>
      </c>
      <c r="AZ4" s="246" t="n">
        <v>75</v>
      </c>
      <c r="BA4" s="246" t="n">
        <v>76</v>
      </c>
      <c r="BB4" s="246" t="n">
        <v>74</v>
      </c>
      <c r="BC4" s="246" t="n">
        <v>72</v>
      </c>
      <c r="BD4" s="246" t="n">
        <v>70</v>
      </c>
      <c r="BE4" s="246" t="n">
        <v>71</v>
      </c>
      <c r="BF4" s="246" t="n">
        <v>70</v>
      </c>
      <c r="BG4" s="246" t="n">
        <v>70</v>
      </c>
      <c r="BH4" s="246" t="n">
        <v>71</v>
      </c>
      <c r="BI4" s="246" t="n">
        <v>66</v>
      </c>
      <c r="BJ4" s="246" t="n">
        <v>67</v>
      </c>
      <c r="BK4" s="246" t="n">
        <v>65</v>
      </c>
      <c r="BL4" s="246" t="n">
        <v>65</v>
      </c>
      <c r="BM4" s="246" t="n">
        <v>66</v>
      </c>
      <c r="BN4" s="246" t="n">
        <v>66</v>
      </c>
      <c r="BO4" s="246" t="n">
        <v>64</v>
      </c>
      <c r="BP4" s="246" t="n">
        <v>64</v>
      </c>
      <c r="BQ4" s="246" t="n">
        <v>64</v>
      </c>
      <c r="BR4" s="246" t="n">
        <v>62</v>
      </c>
      <c r="BS4" s="246" t="n">
        <v>61</v>
      </c>
      <c r="BT4" s="246" t="n">
        <v>60</v>
      </c>
      <c r="BU4" s="246" t="n">
        <v>61</v>
      </c>
      <c r="BV4" s="246" t="n">
        <v>61</v>
      </c>
      <c r="BW4" s="246" t="n">
        <v>58</v>
      </c>
      <c r="BX4" s="246" t="n">
        <v>58</v>
      </c>
      <c r="BY4" s="246" t="n">
        <v>61</v>
      </c>
      <c r="BZ4" s="246" t="n">
        <v>62</v>
      </c>
      <c r="CA4" s="246" t="n">
        <v>63</v>
      </c>
      <c r="CB4" s="246" t="n">
        <v>64</v>
      </c>
      <c r="CC4" s="246" t="n">
        <v>64</v>
      </c>
      <c r="CD4" s="246" t="n">
        <v>65</v>
      </c>
      <c r="CE4" s="246" t="n">
        <v>67</v>
      </c>
      <c r="CF4" s="246" t="n">
        <v>68</v>
      </c>
      <c r="CG4" s="246" t="n">
        <v>68</v>
      </c>
      <c r="CH4" s="246" t="n">
        <v>69</v>
      </c>
      <c r="CI4" s="246" t="n">
        <v>68</v>
      </c>
      <c r="CJ4" s="246" t="n">
        <v>67</v>
      </c>
      <c r="CK4" s="246" t="n">
        <v>67</v>
      </c>
      <c r="CL4" s="246" t="n">
        <v>67</v>
      </c>
      <c r="CM4" s="246" t="n">
        <v>67</v>
      </c>
      <c r="CN4" s="246" t="n">
        <v>68</v>
      </c>
      <c r="CO4" s="246" t="n">
        <v>65</v>
      </c>
      <c r="CP4" s="246" t="n">
        <v>66</v>
      </c>
      <c r="CQ4" s="246" t="n">
        <v>68</v>
      </c>
      <c r="CR4" s="246" t="n">
        <v>67</v>
      </c>
      <c r="CS4" s="246" t="n">
        <v>66</v>
      </c>
      <c r="CT4" s="246" t="n">
        <v>68</v>
      </c>
      <c r="CU4" s="246" t="n">
        <v>64</v>
      </c>
      <c r="CV4" s="246" t="n">
        <v>69</v>
      </c>
      <c r="CW4" s="246" t="n">
        <v>68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6" t="n">
        <v>46</v>
      </c>
      <c r="E5" s="395" t="n">
        <v>1297.44</v>
      </c>
      <c r="F5" s="396">
        <f>+E5-G5</f>
        <v/>
      </c>
      <c r="G5" s="396" t="n">
        <v>72.56</v>
      </c>
      <c r="H5" s="397">
        <f>+"Total:"&amp;TEXT(E5/I5-1,"0.00%")&amp;"/ EE:"&amp;TEXT(G5/J5-1,"0.00%")</f>
        <v/>
      </c>
      <c r="I5" s="397">
        <f>+[2]Landmark!E5</f>
        <v/>
      </c>
      <c r="J5" s="397">
        <f>+[2]Landmark!G5</f>
        <v/>
      </c>
      <c r="K5" s="94" t="n"/>
      <c r="L5" s="94" t="n"/>
      <c r="M5" s="94" t="n"/>
      <c r="N5" s="94" t="n"/>
      <c r="O5" s="94" t="n"/>
      <c r="P5" s="94" t="n"/>
      <c r="Q5" s="94" t="n"/>
      <c r="R5" s="94" t="n"/>
      <c r="S5" s="94" t="n"/>
      <c r="T5" s="94" t="n"/>
      <c r="U5" s="94" t="n"/>
      <c r="V5" s="94" t="n"/>
      <c r="W5" s="94" t="n"/>
      <c r="X5" s="94" t="n"/>
      <c r="Y5" s="94" t="n">
        <v>82</v>
      </c>
      <c r="Z5" s="94" t="n">
        <v>78</v>
      </c>
      <c r="AA5" s="94" t="n">
        <v>78</v>
      </c>
      <c r="AB5" s="94" t="n">
        <v>76</v>
      </c>
      <c r="AC5" s="94" t="n">
        <v>77</v>
      </c>
      <c r="AD5" s="94" t="n">
        <v>76</v>
      </c>
      <c r="AE5" s="94" t="n">
        <v>72</v>
      </c>
      <c r="AF5" s="94" t="n">
        <v>74</v>
      </c>
      <c r="AG5" s="94" t="n">
        <v>71</v>
      </c>
      <c r="AH5" s="94" t="n">
        <v>71</v>
      </c>
      <c r="AI5" s="94" t="n">
        <v>71</v>
      </c>
      <c r="AJ5" s="94" t="n">
        <v>70</v>
      </c>
      <c r="AK5" s="94" t="n">
        <v>69</v>
      </c>
      <c r="AL5" s="94" t="n">
        <v>71</v>
      </c>
      <c r="AM5" s="94" t="n">
        <v>66</v>
      </c>
      <c r="AN5" s="94" t="n">
        <v>62</v>
      </c>
      <c r="AO5" s="94" t="n">
        <v>67</v>
      </c>
      <c r="AP5" s="94" t="n">
        <v>70</v>
      </c>
      <c r="AQ5" s="94" t="n">
        <v>69</v>
      </c>
      <c r="AR5" s="94" t="n">
        <v>68</v>
      </c>
      <c r="AS5" s="94" t="n">
        <v>64</v>
      </c>
      <c r="AT5" s="246" t="n">
        <v>66</v>
      </c>
      <c r="AU5" s="246" t="n">
        <v>69</v>
      </c>
      <c r="AV5" s="246" t="n">
        <v>72</v>
      </c>
      <c r="AW5" s="246" t="n">
        <v>70</v>
      </c>
      <c r="AX5" s="246" t="n">
        <v>73</v>
      </c>
      <c r="AY5" s="246" t="n">
        <v>73</v>
      </c>
      <c r="AZ5" s="246" t="n">
        <v>71</v>
      </c>
      <c r="BA5" s="246" t="n">
        <v>72</v>
      </c>
      <c r="BB5" s="246" t="n">
        <v>71</v>
      </c>
      <c r="BC5" s="246" t="n">
        <v>67</v>
      </c>
      <c r="BD5" s="246" t="n">
        <v>66</v>
      </c>
      <c r="BE5" s="246" t="n">
        <v>63</v>
      </c>
      <c r="BF5" s="246" t="n">
        <v>59</v>
      </c>
      <c r="BG5" s="246" t="n">
        <v>58</v>
      </c>
      <c r="BH5" s="246" t="n">
        <v>54</v>
      </c>
      <c r="BI5" s="246" t="n">
        <v>52</v>
      </c>
      <c r="BJ5" s="246" t="n">
        <v>52</v>
      </c>
      <c r="BK5" s="246" t="n">
        <v>49</v>
      </c>
      <c r="BL5" s="246" t="n">
        <v>47</v>
      </c>
      <c r="BM5" s="246" t="n">
        <v>50</v>
      </c>
      <c r="BN5" s="246" t="n">
        <v>50</v>
      </c>
      <c r="BO5" s="246" t="n">
        <v>48</v>
      </c>
      <c r="BP5" s="246" t="n">
        <v>46</v>
      </c>
      <c r="BQ5" s="246" t="n">
        <v>47</v>
      </c>
      <c r="BR5" s="246" t="n">
        <v>46</v>
      </c>
      <c r="BS5" s="246" t="n">
        <v>43</v>
      </c>
      <c r="BT5" s="246" t="n">
        <v>43</v>
      </c>
      <c r="BU5" s="246" t="n">
        <v>43</v>
      </c>
      <c r="BV5" s="246" t="n">
        <v>43</v>
      </c>
      <c r="BW5" s="246" t="n">
        <v>42</v>
      </c>
      <c r="BX5" s="246" t="n">
        <v>42</v>
      </c>
      <c r="BY5" s="246" t="n">
        <v>37</v>
      </c>
      <c r="BZ5" s="246" t="n">
        <v>37</v>
      </c>
      <c r="CA5" s="246" t="n">
        <v>36</v>
      </c>
      <c r="CB5" s="246" t="n">
        <v>36</v>
      </c>
      <c r="CC5" s="246" t="n">
        <v>36</v>
      </c>
      <c r="CD5" s="246" t="n">
        <v>36</v>
      </c>
      <c r="CE5" s="246" t="n">
        <v>41</v>
      </c>
      <c r="CF5" s="246" t="n">
        <v>43</v>
      </c>
      <c r="CG5" s="246" t="n">
        <v>42</v>
      </c>
      <c r="CH5" s="246" t="n">
        <v>46</v>
      </c>
      <c r="CI5" s="246" t="n">
        <v>44</v>
      </c>
      <c r="CJ5" s="246" t="n">
        <v>44</v>
      </c>
      <c r="CK5" s="246" t="n">
        <v>44</v>
      </c>
      <c r="CL5" s="246" t="n">
        <v>43</v>
      </c>
      <c r="CM5" s="246" t="n">
        <v>43</v>
      </c>
      <c r="CN5" s="246" t="n">
        <v>43</v>
      </c>
      <c r="CO5" s="246" t="n">
        <v>45</v>
      </c>
      <c r="CP5" s="246" t="n">
        <v>45</v>
      </c>
      <c r="CQ5" s="246" t="n">
        <v>49</v>
      </c>
      <c r="CR5" s="246" t="n">
        <v>48</v>
      </c>
      <c r="CS5" s="246" t="n">
        <v>48</v>
      </c>
      <c r="CT5" s="246" t="n">
        <v>49</v>
      </c>
      <c r="CU5" s="246" t="n">
        <v>47</v>
      </c>
      <c r="CV5" s="246" t="n">
        <v>46</v>
      </c>
      <c r="CW5" s="246" t="n">
        <v>50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5" t="n">
        <v>72</v>
      </c>
      <c r="E6" s="399" t="n">
        <v>2162.39</v>
      </c>
      <c r="F6" s="400">
        <f>+E6-G6</f>
        <v/>
      </c>
      <c r="G6" s="400" t="n">
        <v>120.92</v>
      </c>
      <c r="H6" s="397">
        <f>+"Total:"&amp;TEXT(E6/I6-1,"0.00%")&amp;"/ EE:"&amp;TEXT(G6/J6-1,"0.00%")</f>
        <v/>
      </c>
      <c r="I6" s="397">
        <f>+[2]Landmark!E6</f>
        <v/>
      </c>
      <c r="J6" s="397">
        <f>+[2]Landmark!G6</f>
        <v/>
      </c>
      <c r="K6" s="250" t="n">
        <v>436</v>
      </c>
      <c r="L6" s="250" t="n">
        <v>436</v>
      </c>
      <c r="M6" s="250" t="n">
        <v>435</v>
      </c>
      <c r="N6" s="250" t="n">
        <v>439</v>
      </c>
      <c r="O6" s="250" t="n">
        <v>435</v>
      </c>
      <c r="P6" s="250" t="n">
        <v>430</v>
      </c>
      <c r="Q6" s="250">
        <f>630-Q3</f>
        <v/>
      </c>
      <c r="R6" s="250">
        <f>630-R3</f>
        <v/>
      </c>
      <c r="S6" s="250">
        <f>634-S3</f>
        <v/>
      </c>
      <c r="T6" s="250">
        <f>630-T3</f>
        <v/>
      </c>
      <c r="U6" s="250">
        <f>635-U3</f>
        <v/>
      </c>
      <c r="V6" s="250">
        <f>631-V3</f>
        <v/>
      </c>
      <c r="W6" s="250" t="n">
        <v>426</v>
      </c>
      <c r="X6" s="250">
        <f>632-X3</f>
        <v/>
      </c>
      <c r="Y6" s="250" t="n">
        <v>197</v>
      </c>
      <c r="Z6" s="250" t="n">
        <v>186</v>
      </c>
      <c r="AA6" s="250" t="n">
        <v>183</v>
      </c>
      <c r="AB6" s="250" t="n">
        <v>179</v>
      </c>
      <c r="AC6" s="250" t="n">
        <v>175</v>
      </c>
      <c r="AD6" s="250" t="n">
        <v>175</v>
      </c>
      <c r="AE6" s="250" t="n">
        <v>174</v>
      </c>
      <c r="AF6" s="250" t="n">
        <v>172</v>
      </c>
      <c r="AG6" s="250" t="n">
        <v>168</v>
      </c>
      <c r="AH6" s="250" t="n">
        <v>168</v>
      </c>
      <c r="AI6" s="250" t="n">
        <v>147</v>
      </c>
      <c r="AJ6" s="250" t="n">
        <v>149</v>
      </c>
      <c r="AK6" s="250" t="n">
        <v>149</v>
      </c>
      <c r="AL6" s="250" t="n">
        <v>149</v>
      </c>
      <c r="AM6" s="250" t="n">
        <v>147</v>
      </c>
      <c r="AN6" s="250" t="n">
        <v>138</v>
      </c>
      <c r="AO6" s="250" t="n">
        <v>140</v>
      </c>
      <c r="AP6" s="250" t="n">
        <v>139</v>
      </c>
      <c r="AQ6" s="250" t="n">
        <v>138</v>
      </c>
      <c r="AR6" s="250" t="n">
        <v>137</v>
      </c>
      <c r="AS6" s="250" t="n">
        <v>137</v>
      </c>
      <c r="AT6" s="305" t="n">
        <v>134</v>
      </c>
      <c r="AU6" s="305" t="n">
        <v>122</v>
      </c>
      <c r="AV6" s="305" t="n">
        <v>116</v>
      </c>
      <c r="AW6" s="305" t="n">
        <v>115</v>
      </c>
      <c r="AX6" s="305" t="n">
        <v>111</v>
      </c>
      <c r="AY6" s="305" t="n">
        <v>111</v>
      </c>
      <c r="AZ6" s="305" t="n">
        <v>107</v>
      </c>
      <c r="BA6" s="305" t="n">
        <v>107</v>
      </c>
      <c r="BB6" s="305" t="n">
        <v>108</v>
      </c>
      <c r="BC6" s="305" t="n">
        <v>106</v>
      </c>
      <c r="BD6" s="305" t="n">
        <v>104</v>
      </c>
      <c r="BE6" s="305" t="n">
        <v>105</v>
      </c>
      <c r="BF6" s="305" t="n">
        <v>104</v>
      </c>
      <c r="BG6" s="305" t="n">
        <v>99</v>
      </c>
      <c r="BH6" s="305" t="n">
        <v>99</v>
      </c>
      <c r="BI6" s="305" t="n">
        <v>95</v>
      </c>
      <c r="BJ6" s="305" t="n">
        <v>98</v>
      </c>
      <c r="BK6" s="305" t="n">
        <v>95</v>
      </c>
      <c r="BL6" s="305" t="n">
        <v>93</v>
      </c>
      <c r="BM6" s="305" t="n">
        <v>92</v>
      </c>
      <c r="BN6" s="305" t="n">
        <v>93</v>
      </c>
      <c r="BO6" s="305" t="n">
        <v>93</v>
      </c>
      <c r="BP6" s="305" t="n">
        <v>92</v>
      </c>
      <c r="BQ6" s="305" t="n">
        <v>89</v>
      </c>
      <c r="BR6" s="305" t="n">
        <v>89</v>
      </c>
      <c r="BS6" s="305" t="n">
        <v>85</v>
      </c>
      <c r="BT6" s="305" t="n">
        <v>84</v>
      </c>
      <c r="BU6" s="305" t="n">
        <v>82</v>
      </c>
      <c r="BV6" s="305" t="n">
        <v>84</v>
      </c>
      <c r="BW6" s="305" t="n">
        <v>79</v>
      </c>
      <c r="BX6" s="305" t="n">
        <v>79</v>
      </c>
      <c r="BY6" s="305" t="n">
        <v>74</v>
      </c>
      <c r="BZ6" s="305" t="n">
        <v>76</v>
      </c>
      <c r="CA6" s="305" t="n">
        <v>76</v>
      </c>
      <c r="CB6" s="305" t="n">
        <v>75</v>
      </c>
      <c r="CC6" s="305" t="n">
        <v>76</v>
      </c>
      <c r="CD6" s="305" t="n">
        <v>75</v>
      </c>
      <c r="CE6" s="305" t="n">
        <v>72</v>
      </c>
      <c r="CF6" s="305" t="n">
        <v>74</v>
      </c>
      <c r="CG6" s="305" t="n">
        <v>75</v>
      </c>
      <c r="CH6" s="305" t="n">
        <v>76</v>
      </c>
      <c r="CI6" s="305" t="n">
        <v>74</v>
      </c>
      <c r="CJ6" s="305" t="n">
        <v>75</v>
      </c>
      <c r="CK6" s="305" t="n">
        <v>74</v>
      </c>
      <c r="CL6" s="305" t="n">
        <v>77</v>
      </c>
      <c r="CM6" s="305" t="n">
        <v>79</v>
      </c>
      <c r="CN6" s="305" t="n">
        <v>79</v>
      </c>
      <c r="CO6" s="305" t="n">
        <v>78</v>
      </c>
      <c r="CP6" s="305" t="n">
        <v>76</v>
      </c>
      <c r="CQ6" s="305" t="n">
        <v>73</v>
      </c>
      <c r="CR6" s="305" t="n">
        <v>74</v>
      </c>
      <c r="CS6" s="305" t="n">
        <v>74</v>
      </c>
      <c r="CT6" s="305" t="n">
        <v>72</v>
      </c>
      <c r="CU6" s="305" t="n">
        <v>72</v>
      </c>
      <c r="CV6" s="305" t="n">
        <v>73</v>
      </c>
      <c r="CW6" s="305" t="n">
        <v>73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412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94" t="n">
        <v>16</v>
      </c>
      <c r="E9" s="396" t="n">
        <v>518.77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+[2]Landmark!E9</f>
        <v/>
      </c>
      <c r="J9" s="397">
        <f>+[2]Landmark!G9</f>
        <v/>
      </c>
      <c r="K9" s="94" t="n">
        <v>2</v>
      </c>
      <c r="L9" s="94" t="n">
        <v>3</v>
      </c>
      <c r="M9" s="94" t="n">
        <v>3</v>
      </c>
      <c r="N9" s="94" t="n">
        <v>3</v>
      </c>
      <c r="O9" s="94" t="n">
        <v>3</v>
      </c>
      <c r="P9" s="94" t="n">
        <v>2</v>
      </c>
      <c r="Q9" s="94" t="n">
        <v>2</v>
      </c>
      <c r="R9" s="94" t="n">
        <v>3</v>
      </c>
      <c r="S9" s="94" t="n">
        <v>4</v>
      </c>
      <c r="T9" s="94" t="n">
        <v>4</v>
      </c>
      <c r="U9" s="94" t="n">
        <v>3</v>
      </c>
      <c r="V9" s="94" t="n">
        <v>5</v>
      </c>
      <c r="W9" s="94" t="n">
        <v>4</v>
      </c>
      <c r="X9" s="94" t="n">
        <v>5</v>
      </c>
      <c r="Y9" s="94" t="n">
        <v>5</v>
      </c>
      <c r="Z9" s="94" t="n">
        <v>4</v>
      </c>
      <c r="AA9" s="94" t="n">
        <v>3</v>
      </c>
      <c r="AB9" s="94" t="n">
        <v>3</v>
      </c>
      <c r="AC9" s="94" t="n">
        <v>2</v>
      </c>
      <c r="AD9" s="94" t="n">
        <v>2</v>
      </c>
      <c r="AE9" s="94" t="n">
        <v>3</v>
      </c>
      <c r="AF9" s="94" t="n">
        <v>3</v>
      </c>
      <c r="AG9" s="94" t="n">
        <v>5</v>
      </c>
      <c r="AH9" s="94" t="n">
        <v>5</v>
      </c>
      <c r="AI9" s="94" t="n">
        <v>9</v>
      </c>
      <c r="AJ9" s="94" t="n">
        <v>7</v>
      </c>
      <c r="AK9" s="94" t="n">
        <v>6</v>
      </c>
      <c r="AL9" s="94" t="n">
        <v>6</v>
      </c>
      <c r="AM9" s="94" t="n">
        <v>6</v>
      </c>
      <c r="AN9" s="94" t="n">
        <v>7</v>
      </c>
      <c r="AO9" s="94" t="n">
        <v>6</v>
      </c>
      <c r="AP9" s="94" t="n">
        <v>7</v>
      </c>
      <c r="AQ9" s="94" t="n">
        <v>5</v>
      </c>
      <c r="AR9" s="94" t="n">
        <v>6</v>
      </c>
      <c r="AS9" s="94" t="n">
        <v>7</v>
      </c>
      <c r="AT9" s="94" t="n">
        <v>6</v>
      </c>
      <c r="AU9" s="94" t="n">
        <v>6</v>
      </c>
      <c r="AV9" s="94" t="n">
        <v>6</v>
      </c>
      <c r="AW9" s="94" t="n">
        <v>6</v>
      </c>
      <c r="AX9" s="94" t="n">
        <v>6</v>
      </c>
      <c r="AY9" s="94" t="n">
        <v>6</v>
      </c>
      <c r="AZ9" s="94" t="n">
        <v>6</v>
      </c>
      <c r="BA9" s="94" t="n">
        <v>6</v>
      </c>
      <c r="BB9" s="94" t="n">
        <v>6</v>
      </c>
      <c r="BC9" s="94" t="n">
        <v>6</v>
      </c>
      <c r="BD9" s="94" t="n">
        <v>5</v>
      </c>
      <c r="BE9" s="94" t="n">
        <v>4</v>
      </c>
      <c r="BF9" s="94" t="n">
        <v>4</v>
      </c>
      <c r="BG9" s="94" t="n">
        <v>4</v>
      </c>
      <c r="BH9" s="94" t="n">
        <v>5</v>
      </c>
      <c r="BI9" s="94" t="n">
        <v>5</v>
      </c>
      <c r="BJ9" s="94" t="n">
        <v>6</v>
      </c>
      <c r="BK9" s="94" t="n">
        <v>6</v>
      </c>
      <c r="BL9" s="94" t="n">
        <v>7</v>
      </c>
      <c r="BM9" s="94" t="n">
        <v>7</v>
      </c>
      <c r="BN9" s="94" t="n">
        <v>7</v>
      </c>
      <c r="BO9" s="94" t="n">
        <v>7</v>
      </c>
      <c r="BP9" s="94" t="n">
        <v>8</v>
      </c>
      <c r="BQ9" s="94" t="n">
        <v>7</v>
      </c>
      <c r="BR9" s="94" t="n">
        <v>7</v>
      </c>
      <c r="BS9" s="94" t="n">
        <v>7</v>
      </c>
      <c r="BT9" s="94" t="n">
        <v>8</v>
      </c>
      <c r="BU9" s="94" t="n">
        <v>7</v>
      </c>
      <c r="BV9" s="94" t="n">
        <v>7</v>
      </c>
      <c r="BW9" s="94" t="n">
        <v>8</v>
      </c>
      <c r="BX9" s="94" t="n">
        <v>9</v>
      </c>
      <c r="BY9" s="94" t="n">
        <v>10</v>
      </c>
      <c r="BZ9" s="94" t="n">
        <v>13</v>
      </c>
      <c r="CA9" s="94" t="n">
        <v>14</v>
      </c>
      <c r="CB9" s="94" t="n">
        <v>14</v>
      </c>
      <c r="CC9" s="94" t="n">
        <v>14</v>
      </c>
      <c r="CD9" s="94" t="n">
        <v>16</v>
      </c>
      <c r="CE9" s="94" t="n">
        <v>16</v>
      </c>
      <c r="CF9" s="94" t="n">
        <v>16</v>
      </c>
      <c r="CG9" s="94" t="n">
        <v>16</v>
      </c>
      <c r="CH9" s="94" t="n">
        <v>17</v>
      </c>
      <c r="CI9" s="94" t="n">
        <v>15</v>
      </c>
      <c r="CJ9" s="94" t="n">
        <v>17</v>
      </c>
      <c r="CK9" s="94" t="n">
        <v>17</v>
      </c>
      <c r="CL9" s="94" t="n">
        <v>18</v>
      </c>
      <c r="CM9" s="94" t="n">
        <v>18</v>
      </c>
      <c r="CN9" s="94" t="n">
        <v>19</v>
      </c>
      <c r="CO9" s="94" t="n">
        <v>19</v>
      </c>
      <c r="CP9" s="94" t="n">
        <v>19</v>
      </c>
      <c r="CQ9" s="94" t="n">
        <v>16</v>
      </c>
      <c r="CR9" s="94" t="n">
        <v>14</v>
      </c>
      <c r="CS9" s="94" t="n">
        <v>14</v>
      </c>
      <c r="CT9" s="94" t="n">
        <v>16</v>
      </c>
      <c r="CU9" s="94" t="n">
        <v>15</v>
      </c>
      <c r="CV9" s="94" t="n">
        <v>15</v>
      </c>
      <c r="CW9" s="94" t="n">
        <v>16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94" t="n">
        <v>2</v>
      </c>
      <c r="E10" s="396" t="n">
        <v>1037.57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+[2]Landmark!E10</f>
        <v/>
      </c>
      <c r="J10" s="397">
        <f>+[2]Landmark!G10</f>
        <v/>
      </c>
      <c r="K10" s="94" t="n"/>
      <c r="L10" s="94" t="n"/>
      <c r="M10" s="94" t="n"/>
      <c r="N10" s="94" t="n"/>
      <c r="O10" s="94" t="n"/>
      <c r="P10" s="94" t="n"/>
      <c r="Q10" s="94" t="n"/>
      <c r="R10" s="94" t="n"/>
      <c r="S10" s="94" t="n"/>
      <c r="T10" s="94" t="n"/>
      <c r="U10" s="94" t="n"/>
      <c r="V10" s="94" t="n"/>
      <c r="W10" s="94" t="n"/>
      <c r="X10" s="94" t="n"/>
      <c r="Y10" s="94" t="n">
        <v>0</v>
      </c>
      <c r="Z10" s="94" t="n">
        <v>0</v>
      </c>
      <c r="AA10" s="94" t="n">
        <v>0</v>
      </c>
      <c r="AB10" s="94" t="n">
        <v>0</v>
      </c>
      <c r="AC10" s="94" t="n">
        <v>0</v>
      </c>
      <c r="AD10" s="94" t="n">
        <v>0</v>
      </c>
      <c r="AE10" s="94" t="n">
        <v>0</v>
      </c>
      <c r="AF10" s="94" t="n">
        <v>0</v>
      </c>
      <c r="AG10" s="94" t="n">
        <v>0</v>
      </c>
      <c r="AH10" s="94" t="n">
        <v>0</v>
      </c>
      <c r="AI10" s="94" t="n">
        <v>1</v>
      </c>
      <c r="AJ10" s="94" t="n">
        <v>1</v>
      </c>
      <c r="AK10" s="94" t="n">
        <v>1</v>
      </c>
      <c r="AL10" s="94" t="n">
        <v>1</v>
      </c>
      <c r="AM10" s="94" t="n">
        <v>1</v>
      </c>
      <c r="AN10" s="94" t="n">
        <v>1</v>
      </c>
      <c r="AO10" s="94" t="n">
        <v>1</v>
      </c>
      <c r="AP10" s="94" t="n">
        <v>2</v>
      </c>
      <c r="AQ10" s="94" t="n">
        <v>2</v>
      </c>
      <c r="AR10" s="94" t="n">
        <v>2</v>
      </c>
      <c r="AS10" s="94" t="n">
        <v>2</v>
      </c>
      <c r="AT10" s="94" t="n">
        <v>2</v>
      </c>
      <c r="AU10" s="94" t="n">
        <v>2</v>
      </c>
      <c r="AV10" s="94" t="n">
        <v>0</v>
      </c>
      <c r="AW10" s="94" t="n">
        <v>0</v>
      </c>
      <c r="AX10" s="94" t="n">
        <v>0</v>
      </c>
      <c r="AY10" s="94" t="n">
        <v>0</v>
      </c>
      <c r="AZ10" s="94" t="n">
        <v>0</v>
      </c>
      <c r="BA10" s="94" t="n">
        <v>0</v>
      </c>
      <c r="BB10" s="94" t="n">
        <v>0</v>
      </c>
      <c r="BC10" s="94" t="n">
        <v>0</v>
      </c>
      <c r="BD10" s="94" t="n">
        <v>0</v>
      </c>
      <c r="BE10" s="94" t="n">
        <v>0</v>
      </c>
      <c r="BF10" s="94" t="n">
        <v>0</v>
      </c>
      <c r="BG10" s="94" t="n">
        <v>1</v>
      </c>
      <c r="BH10" s="94" t="n">
        <v>1</v>
      </c>
      <c r="BI10" s="94" t="n">
        <v>1</v>
      </c>
      <c r="BJ10" s="94" t="n">
        <v>1</v>
      </c>
      <c r="BK10" s="94" t="n">
        <v>1</v>
      </c>
      <c r="BL10" s="94" t="n">
        <v>1</v>
      </c>
      <c r="BM10" s="94" t="n">
        <v>1</v>
      </c>
      <c r="BN10" s="94" t="n">
        <v>1</v>
      </c>
      <c r="BO10" s="94" t="n">
        <v>1</v>
      </c>
      <c r="BP10" s="94" t="n">
        <v>1</v>
      </c>
      <c r="BQ10" s="94" t="n">
        <v>1</v>
      </c>
      <c r="BR10" s="94" t="n">
        <v>1</v>
      </c>
      <c r="BS10" s="94" t="n">
        <v>1</v>
      </c>
      <c r="BT10" s="94" t="n">
        <v>1</v>
      </c>
      <c r="BU10" s="94" t="n">
        <v>1</v>
      </c>
      <c r="BV10" s="94" t="n">
        <v>1</v>
      </c>
      <c r="BW10" s="94" t="n">
        <v>1</v>
      </c>
      <c r="BX10" s="94" t="n">
        <v>1</v>
      </c>
      <c r="BY10" s="94" t="n">
        <v>0</v>
      </c>
      <c r="BZ10" s="94" t="n">
        <v>0</v>
      </c>
      <c r="CA10" s="94" t="n">
        <v>0</v>
      </c>
      <c r="CB10" s="94" t="n">
        <v>0</v>
      </c>
      <c r="CC10" s="94" t="n">
        <v>0</v>
      </c>
      <c r="CD10" s="94" t="n">
        <v>0</v>
      </c>
      <c r="CE10" s="94" t="n">
        <v>2</v>
      </c>
      <c r="CF10" s="94" t="n">
        <v>2</v>
      </c>
      <c r="CG10" s="94" t="n">
        <v>2</v>
      </c>
      <c r="CH10" s="94" t="n">
        <v>2</v>
      </c>
      <c r="CI10" s="94" t="n">
        <v>2</v>
      </c>
      <c r="CJ10" s="94" t="n">
        <v>2</v>
      </c>
      <c r="CK10" s="94" t="n">
        <v>2</v>
      </c>
      <c r="CL10" s="94" t="n">
        <v>2</v>
      </c>
      <c r="CM10" s="94" t="n">
        <v>3</v>
      </c>
      <c r="CN10" s="94" t="n">
        <v>3</v>
      </c>
      <c r="CO10" s="94" t="n">
        <v>3</v>
      </c>
      <c r="CP10" s="94" t="n">
        <v>3</v>
      </c>
      <c r="CQ10" s="94" t="n">
        <v>2</v>
      </c>
      <c r="CR10" s="94" t="n">
        <v>2</v>
      </c>
      <c r="CS10" s="94" t="n">
        <v>2</v>
      </c>
      <c r="CT10" s="94" t="n">
        <v>2</v>
      </c>
      <c r="CU10" s="94" t="n">
        <v>2</v>
      </c>
      <c r="CV10" s="94" t="n">
        <v>2</v>
      </c>
      <c r="CW10" s="94" t="n">
        <v>2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94" t="n">
        <v>4</v>
      </c>
      <c r=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+[2]Landmark!E11</f>
        <v/>
      </c>
      <c r="J11" s="397">
        <f>+[2]Landmark!G11</f>
        <v/>
      </c>
      <c r="K11" s="94" t="n"/>
      <c r="L11" s="94" t="n"/>
      <c r="M11" s="94" t="n"/>
      <c r="N11" s="94" t="n"/>
      <c r="O11" s="94" t="n"/>
      <c r="P11" s="94" t="n"/>
      <c r="Q11" s="94" t="n"/>
      <c r="R11" s="94" t="n"/>
      <c r="S11" s="94" t="n"/>
      <c r="T11" s="94" t="n"/>
      <c r="U11" s="94" t="n"/>
      <c r="V11" s="94" t="n"/>
      <c r="W11" s="94" t="n"/>
      <c r="X11" s="94" t="n"/>
      <c r="Y11" s="94" t="n">
        <v>1</v>
      </c>
      <c r="Z11" s="94" t="n">
        <v>2</v>
      </c>
      <c r="AA11" s="94" t="n">
        <v>3</v>
      </c>
      <c r="AB11" s="94" t="n">
        <v>3</v>
      </c>
      <c r="AC11" s="94" t="n">
        <v>4</v>
      </c>
      <c r="AD11" s="94" t="n">
        <v>4</v>
      </c>
      <c r="AE11" s="94" t="n">
        <v>4</v>
      </c>
      <c r="AF11" s="94" t="n">
        <v>3</v>
      </c>
      <c r="AG11" s="94" t="n">
        <v>4</v>
      </c>
      <c r="AH11" s="94" t="n">
        <v>4</v>
      </c>
      <c r="AI11" s="94" t="n">
        <v>3</v>
      </c>
      <c r="AJ11" s="94" t="n">
        <v>2</v>
      </c>
      <c r="AK11" s="94" t="n">
        <v>2</v>
      </c>
      <c r="AL11" s="94" t="n">
        <v>2</v>
      </c>
      <c r="AM11" s="94" t="n">
        <v>3</v>
      </c>
      <c r="AN11" s="94" t="n">
        <v>3</v>
      </c>
      <c r="AO11" s="94" t="n">
        <v>3</v>
      </c>
      <c r="AP11" s="94" t="n">
        <v>2</v>
      </c>
      <c r="AQ11" s="94" t="n">
        <v>2</v>
      </c>
      <c r="AR11" s="94" t="n">
        <v>2</v>
      </c>
      <c r="AS11" s="94" t="n">
        <v>2</v>
      </c>
      <c r="AT11" s="94" t="n">
        <v>3</v>
      </c>
      <c r="AU11" s="94" t="n">
        <v>3</v>
      </c>
      <c r="AV11" s="94" t="n">
        <v>3</v>
      </c>
      <c r="AW11" s="94" t="n">
        <v>2</v>
      </c>
      <c r="AX11" s="94" t="n">
        <v>1</v>
      </c>
      <c r="AY11" s="94" t="n">
        <v>1</v>
      </c>
      <c r="AZ11" s="94" t="n">
        <v>1</v>
      </c>
      <c r="BA11" s="94" t="n">
        <v>1</v>
      </c>
      <c r="BB11" s="94" t="n">
        <v>1</v>
      </c>
      <c r="BC11" s="94" t="n">
        <v>1</v>
      </c>
      <c r="BD11" s="94" t="n">
        <v>1</v>
      </c>
      <c r="BE11" s="94" t="n">
        <v>1</v>
      </c>
      <c r="BF11" s="94" t="n">
        <v>1</v>
      </c>
      <c r="BG11" s="94" t="n">
        <v>1</v>
      </c>
      <c r="BH11" s="94" t="n">
        <v>1</v>
      </c>
      <c r="BI11" s="94" t="n">
        <v>1</v>
      </c>
      <c r="BJ11" s="94" t="n">
        <v>1</v>
      </c>
      <c r="BK11" s="94" t="n">
        <v>2</v>
      </c>
      <c r="BL11" s="94" t="n">
        <v>2</v>
      </c>
      <c r="BM11" s="94" t="n">
        <v>2</v>
      </c>
      <c r="BN11" s="94" t="n">
        <v>2</v>
      </c>
      <c r="BO11" s="94" t="n">
        <v>1</v>
      </c>
      <c r="BP11" s="94" t="n">
        <v>2</v>
      </c>
      <c r="BQ11" s="94" t="n">
        <v>2</v>
      </c>
      <c r="BR11" s="94" t="n">
        <v>2</v>
      </c>
      <c r="BS11" s="94" t="n">
        <v>1</v>
      </c>
      <c r="BT11" s="94" t="n">
        <v>1</v>
      </c>
      <c r="BU11" s="94" t="n">
        <v>1</v>
      </c>
      <c r="BV11" s="94" t="n">
        <v>2</v>
      </c>
      <c r="BW11" s="94" t="n">
        <v>2</v>
      </c>
      <c r="BX11" s="94" t="n">
        <v>2</v>
      </c>
      <c r="BY11" s="94" t="n">
        <v>2</v>
      </c>
      <c r="BZ11" s="94" t="n">
        <v>2</v>
      </c>
      <c r="CA11" s="94" t="n">
        <v>3</v>
      </c>
      <c r="CB11" s="94" t="n">
        <v>2</v>
      </c>
      <c r="CC11" s="94" t="n">
        <v>3</v>
      </c>
      <c r="CD11" s="94" t="n">
        <v>3</v>
      </c>
      <c r="CE11" s="94" t="n">
        <v>2</v>
      </c>
      <c r="CF11" s="94" t="n">
        <v>3</v>
      </c>
      <c r="CG11" s="94" t="n">
        <v>3</v>
      </c>
      <c r="CH11" s="94" t="n">
        <v>3</v>
      </c>
      <c r="CI11" s="94" t="n">
        <v>3</v>
      </c>
      <c r="CJ11" s="94" t="n">
        <v>3</v>
      </c>
      <c r="CK11" s="94" t="n">
        <v>3</v>
      </c>
      <c r="CL11" s="94" t="n">
        <v>3</v>
      </c>
      <c r="CM11" s="94" t="n">
        <v>3</v>
      </c>
      <c r="CN11" s="94" t="n">
        <v>3</v>
      </c>
      <c r="CO11" s="94" t="n">
        <v>3</v>
      </c>
      <c r="CP11" s="94" t="n">
        <v>3</v>
      </c>
      <c r="CQ11" s="94" t="n">
        <v>3</v>
      </c>
      <c r="CR11" s="94" t="n">
        <v>2</v>
      </c>
      <c r="CS11" s="94" t="n">
        <v>2</v>
      </c>
      <c r="CT11" s="94" t="n">
        <v>3</v>
      </c>
      <c r="CU11" s="94" t="n">
        <v>3</v>
      </c>
      <c r="CV11" s="94" t="n">
        <v>4</v>
      </c>
      <c r="CW11" s="94" t="n">
        <v>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50" t="n">
        <v>2</v>
      </c>
      <c r="E12" s="400" t="n">
        <v>1556.37</v>
      </c>
      <c r="F12" s="400">
        <f>+E12-G12</f>
        <v/>
      </c>
      <c r="G12" s="400" t="n">
        <v>396.28</v>
      </c>
      <c r="H12" s="397">
        <f>+"Total:"&amp;TEXT(E12/I12-1,"0.00%")&amp;"/ EE:"&amp;TEXT(G12/J12-1,"0.00%")</f>
        <v/>
      </c>
      <c r="I12" s="397">
        <f>+[2]Landmark!E12</f>
        <v/>
      </c>
      <c r="J12" s="397">
        <f>+[2]Landmark!G12</f>
        <v/>
      </c>
      <c r="K12" s="250" t="n">
        <v>2</v>
      </c>
      <c r="L12" s="250" t="n">
        <v>2</v>
      </c>
      <c r="M12" s="250" t="n">
        <v>2</v>
      </c>
      <c r="N12" s="250" t="n">
        <v>3</v>
      </c>
      <c r="O12" s="250" t="n">
        <v>3</v>
      </c>
      <c r="P12" s="250" t="n">
        <v>3</v>
      </c>
      <c r="Q12" s="250">
        <f>5-Q9</f>
        <v/>
      </c>
      <c r="R12" s="250">
        <f>6-R9</f>
        <v/>
      </c>
      <c r="S12" s="250">
        <f>6-S9</f>
        <v/>
      </c>
      <c r="T12" s="250">
        <f>6-T9</f>
        <v/>
      </c>
      <c r="U12" s="250" t="n">
        <v>2</v>
      </c>
      <c r="V12" s="250" t="n">
        <v>2</v>
      </c>
      <c r="W12" s="250" t="n">
        <v>3</v>
      </c>
      <c r="X12" s="250">
        <f>8-X9</f>
        <v/>
      </c>
      <c r="Y12" s="250" t="n">
        <v>2</v>
      </c>
      <c r="Z12" s="250" t="n">
        <v>2</v>
      </c>
      <c r="AA12" s="250" t="n">
        <v>2</v>
      </c>
      <c r="AB12" s="250" t="n">
        <v>2</v>
      </c>
      <c r="AC12" s="250" t="n">
        <v>1</v>
      </c>
      <c r="AD12" s="250" t="n">
        <v>1</v>
      </c>
      <c r="AE12" s="250" t="n">
        <v>1</v>
      </c>
      <c r="AF12" s="250" t="n">
        <v>1</v>
      </c>
      <c r="AG12" s="250" t="n">
        <v>1</v>
      </c>
      <c r="AH12" s="250" t="n">
        <v>1</v>
      </c>
      <c r="AI12" s="250" t="n">
        <v>2</v>
      </c>
      <c r="AJ12" s="250" t="n">
        <v>2</v>
      </c>
      <c r="AK12" s="250" t="n">
        <v>2</v>
      </c>
      <c r="AL12" s="250" t="n">
        <v>2</v>
      </c>
      <c r="AM12" s="250" t="n">
        <v>2</v>
      </c>
      <c r="AN12" s="250" t="n">
        <v>2</v>
      </c>
      <c r="AO12" s="250" t="n">
        <v>2</v>
      </c>
      <c r="AP12" s="250" t="n">
        <v>2</v>
      </c>
      <c r="AQ12" s="250" t="n">
        <v>2</v>
      </c>
      <c r="AR12" s="250" t="n">
        <v>2</v>
      </c>
      <c r="AS12" s="250" t="n">
        <v>2</v>
      </c>
      <c r="AT12" s="250" t="n">
        <v>2</v>
      </c>
      <c r="AU12" s="250" t="n">
        <v>2</v>
      </c>
      <c r="AV12" s="250" t="n">
        <v>1</v>
      </c>
      <c r="AW12" s="250" t="n">
        <v>1</v>
      </c>
      <c r="AX12" s="250" t="n">
        <v>1</v>
      </c>
      <c r="AY12" s="250" t="n">
        <v>1</v>
      </c>
      <c r="AZ12" s="250" t="n">
        <v>1</v>
      </c>
      <c r="BA12" s="250" t="n">
        <v>1</v>
      </c>
      <c r="BB12" s="250" t="n">
        <v>1</v>
      </c>
      <c r="BC12" s="250" t="n">
        <v>1</v>
      </c>
      <c r="BD12" s="250" t="n">
        <v>1</v>
      </c>
      <c r="BE12" s="250" t="n">
        <v>1</v>
      </c>
      <c r="BF12" s="250" t="n">
        <v>1</v>
      </c>
      <c r="BG12" s="250" t="n">
        <v>1</v>
      </c>
      <c r="BH12" s="250" t="n">
        <v>1</v>
      </c>
      <c r="BI12" s="250" t="n">
        <v>1</v>
      </c>
      <c r="BJ12" s="250" t="n">
        <v>2</v>
      </c>
      <c r="BK12" s="250" t="n">
        <v>1</v>
      </c>
      <c r="BL12" s="250" t="n">
        <v>1</v>
      </c>
      <c r="BM12" s="250" t="n">
        <v>1</v>
      </c>
      <c r="BN12" s="250" t="n">
        <v>1</v>
      </c>
      <c r="BO12" s="250" t="n">
        <v>1</v>
      </c>
      <c r="BP12" s="250" t="n">
        <v>1</v>
      </c>
      <c r="BQ12" s="250" t="n">
        <v>1</v>
      </c>
      <c r="BR12" s="250" t="n">
        <v>1</v>
      </c>
      <c r="BS12" s="250" t="n">
        <v>1</v>
      </c>
      <c r="BT12" s="250" t="n">
        <v>1</v>
      </c>
      <c r="BU12" s="250" t="n">
        <v>0</v>
      </c>
      <c r="BV12" s="250" t="n">
        <v>1</v>
      </c>
      <c r="BW12" s="250" t="n">
        <v>0</v>
      </c>
      <c r="BX12" s="250" t="n">
        <v>0</v>
      </c>
      <c r="BY12" s="250" t="n">
        <v>0</v>
      </c>
      <c r="BZ12" s="250" t="n">
        <v>0</v>
      </c>
      <c r="CA12" s="250" t="n">
        <v>0</v>
      </c>
      <c r="CB12" s="250" t="n">
        <v>0</v>
      </c>
      <c r="CC12" s="250" t="n">
        <v>0</v>
      </c>
      <c r="CD12" s="250" t="n">
        <v>2</v>
      </c>
      <c r="CE12" s="250" t="n">
        <v>2</v>
      </c>
      <c r="CF12" s="250" t="n">
        <v>2</v>
      </c>
      <c r="CG12" s="250" t="n">
        <v>2</v>
      </c>
      <c r="CH12" s="250" t="n">
        <v>2</v>
      </c>
      <c r="CI12" s="250" t="n">
        <v>3</v>
      </c>
      <c r="CJ12" s="250" t="n">
        <v>3</v>
      </c>
      <c r="CK12" s="250" t="n">
        <v>3</v>
      </c>
      <c r="CL12" s="250" t="n">
        <v>3</v>
      </c>
      <c r="CM12" s="250" t="n">
        <v>3</v>
      </c>
      <c r="CN12" s="250" t="n">
        <v>2</v>
      </c>
      <c r="CO12" s="250" t="n">
        <v>3</v>
      </c>
      <c r="CP12" s="250" t="n">
        <v>3</v>
      </c>
      <c r="CQ12" s="250" t="n">
        <v>3</v>
      </c>
      <c r="CR12" s="250" t="n">
        <v>3</v>
      </c>
      <c r="CS12" s="250" t="n">
        <v>2</v>
      </c>
      <c r="CT12" s="250" t="n">
        <v>1</v>
      </c>
      <c r="CU12" s="250" t="n">
        <v>1</v>
      </c>
      <c r="CV12" s="250" t="n">
        <v>1</v>
      </c>
      <c r="CW12" s="250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433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283" t="n"/>
      <c r="F18" s="283" t="n"/>
      <c r="G18" s="283" t="n"/>
      <c r="H18" s="283" t="n"/>
      <c r="I18" s="283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130" t="n"/>
      <c r="B19" s="451" t="n"/>
      <c r="C19" s="19" t="n"/>
      <c r="D19" s="283" t="n"/>
      <c r="E19" s="397" t="n"/>
      <c r="F19" s="397" t="n"/>
      <c r="G19" s="397" t="n"/>
      <c r="H19" s="397" t="n"/>
      <c r="I19" s="397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A20" s="36" t="n"/>
      <c r="B20" s="451" t="n"/>
      <c r="C20" s="19" t="n"/>
      <c r="D20" s="283" t="n"/>
      <c r="E20" s="454" t="n"/>
      <c r="F20" s="454" t="n"/>
      <c r="G20" s="454" t="n"/>
      <c r="H20" s="454" t="n"/>
      <c r="I20" s="454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idden="1" ht="15" customFormat="1" customHeight="1" s="315">
      <c r="B21" s="451" t="n"/>
      <c r="C21" s="19" t="n"/>
      <c r="D21" s="283" t="n"/>
      <c r="E21" s="454" t="n">
        <v>785355.5599999999</v>
      </c>
      <c r="F21" s="454" t="n">
        <v>729261.9300000001</v>
      </c>
      <c r="G21" s="454" t="n">
        <v>56093.63</v>
      </c>
      <c r="H21" s="454" t="n"/>
      <c r="I21" s="454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idden="1" ht="15" customFormat="1" customHeight="1" s="315">
      <c r="B22" s="451" t="n"/>
      <c r="C22" s="37" t="n"/>
      <c r="D22" s="283" t="n"/>
      <c r="E22" s="212">
        <f>E15/E21-1</f>
        <v/>
      </c>
      <c r="F22" s="212">
        <f>F15/F21-1</f>
        <v/>
      </c>
      <c r="G22" s="212">
        <f>G15/G21-1</f>
        <v/>
      </c>
      <c r="H22" s="212" t="n"/>
      <c r="I22" s="21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46" t="n"/>
      <c r="I23" s="446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397" t="n"/>
      <c r="I26" s="39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19" t="n"/>
      <c r="D27" s="283" t="n"/>
      <c r="E27" s="402" t="n"/>
      <c r="F27" s="397" t="n"/>
      <c r="G27" s="397" t="n"/>
      <c r="H27" s="397" t="n"/>
      <c r="I27" s="397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B28" s="451" t="n"/>
      <c r="C28" s="37" t="n"/>
      <c r="D28" s="283" t="n"/>
      <c r="F28" s="402" t="n"/>
      <c r="G28" s="402" t="n"/>
      <c r="H28" s="402" t="n"/>
      <c r="I28" s="402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  <c r="U28" s="283" t="n"/>
      <c r="V28" s="283" t="n"/>
      <c r="W28" s="283" t="n"/>
      <c r="X28" s="283" t="n"/>
      <c r="Y28" s="283" t="n"/>
      <c r="Z28" s="283" t="n"/>
      <c r="AA28" s="283" t="n"/>
      <c r="AB28" s="283" t="n"/>
      <c r="AC28" s="283" t="n"/>
      <c r="AD28" s="283" t="n"/>
      <c r="AE28" s="283" t="n"/>
      <c r="AF28" s="283" t="n"/>
      <c r="AG28" s="283" t="n"/>
      <c r="AH28" s="283" t="n"/>
      <c r="AI28" s="283" t="n"/>
      <c r="AJ28" s="283" t="n"/>
      <c r="AK28" s="283" t="n"/>
      <c r="AL28" s="283" t="n"/>
      <c r="AM28" s="283" t="n"/>
      <c r="AN28" s="283" t="n"/>
      <c r="AO28" s="283" t="n"/>
      <c r="AP28" s="283" t="n"/>
      <c r="AQ28" s="283" t="n"/>
      <c r="AR28" s="283" t="n"/>
      <c r="AS28" s="283" t="n"/>
      <c r="AT28" s="283" t="n"/>
      <c r="AU28" s="283" t="n"/>
      <c r="AV28" s="283" t="n"/>
      <c r="AW28" s="283" t="n"/>
      <c r="AX28" s="283" t="n"/>
      <c r="AY28" s="283" t="n"/>
      <c r="AZ28" s="283" t="n"/>
      <c r="BA28" s="283" t="n"/>
      <c r="BB28" s="283" t="n"/>
      <c r="BC28" s="283" t="n"/>
      <c r="BD28" s="283" t="n"/>
      <c r="BE28" s="283" t="n"/>
      <c r="BF28" s="283" t="n"/>
      <c r="BG28" s="283" t="n"/>
      <c r="BH28" s="283" t="n"/>
      <c r="BI28" s="283" t="n"/>
      <c r="BJ28" s="283" t="n"/>
      <c r="BK28" s="283" t="n"/>
      <c r="BL28" s="283" t="n"/>
      <c r="BM28" s="283" t="n"/>
      <c r="BN28" s="283" t="n"/>
      <c r="BO28" s="283" t="n"/>
      <c r="BP28" s="283" t="n"/>
      <c r="BQ28" s="283" t="n"/>
      <c r="BR28" s="283" t="n"/>
      <c r="BS28" s="283" t="n"/>
      <c r="BT28" s="283" t="n"/>
      <c r="BU28" s="283" t="n"/>
      <c r="BV28" s="283" t="n"/>
      <c r="BW28" s="283" t="n"/>
      <c r="BX28" s="283" t="n"/>
      <c r="BY28" s="283" t="n"/>
      <c r="BZ28" s="283" t="n"/>
      <c r="CA28" s="283" t="n"/>
      <c r="CB28" s="283" t="n"/>
      <c r="CC28" s="283" t="n"/>
      <c r="CD28" s="283" t="n"/>
      <c r="CE28" s="283" t="n"/>
      <c r="CF28" s="283" t="n"/>
      <c r="CG28" s="283" t="n"/>
      <c r="CH28" s="283" t="n"/>
      <c r="CI28" s="283" t="n"/>
      <c r="CJ28" s="283" t="n"/>
      <c r="CK28" s="283" t="n"/>
      <c r="CL28" s="283" t="n"/>
      <c r="CM28" s="283" t="n"/>
      <c r="CN28" s="283" t="n"/>
      <c r="CO28" s="283" t="n"/>
      <c r="CP28" s="283" t="n"/>
      <c r="CQ28" s="283" t="n"/>
      <c r="CR28" s="283" t="n"/>
      <c r="CS28" s="283" t="n"/>
      <c r="CT28" s="283" t="n"/>
      <c r="CU28" s="283" t="n"/>
      <c r="CV28" s="283" t="n"/>
      <c r="CW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52" t="n"/>
      <c r="I29" s="452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  <c r="U29" s="284" t="n"/>
      <c r="V29" s="284" t="n"/>
      <c r="W29" s="284" t="n"/>
      <c r="X29" s="284" t="n"/>
      <c r="Y29" s="284" t="n"/>
      <c r="Z29" s="284" t="n"/>
      <c r="AA29" s="284" t="n"/>
      <c r="AB29" s="284" t="n"/>
      <c r="AC29" s="284" t="n"/>
      <c r="AD29" s="284" t="n"/>
      <c r="AE29" s="284" t="n"/>
      <c r="AF29" s="284" t="n"/>
      <c r="AG29" s="284" t="n"/>
      <c r="AH29" s="284" t="n"/>
      <c r="AI29" s="284" t="n"/>
      <c r="AJ29" s="284" t="n"/>
      <c r="AK29" s="284" t="n"/>
      <c r="AL29" s="284" t="n"/>
      <c r="AM29" s="284" t="n"/>
      <c r="AN29" s="284" t="n"/>
      <c r="AO29" s="284" t="n"/>
      <c r="AP29" s="284" t="n"/>
      <c r="AQ29" s="284" t="n"/>
      <c r="AR29" s="284" t="n"/>
      <c r="AS29" s="284" t="n"/>
      <c r="AT29" s="284" t="n"/>
      <c r="AU29" s="284" t="n"/>
      <c r="AV29" s="284" t="n"/>
      <c r="AW29" s="284" t="n"/>
      <c r="AX29" s="284" t="n"/>
      <c r="AY29" s="284" t="n"/>
      <c r="AZ29" s="284" t="n"/>
      <c r="BA29" s="284" t="n"/>
      <c r="BB29" s="284" t="n"/>
      <c r="BC29" s="284" t="n"/>
      <c r="BD29" s="284" t="n"/>
      <c r="BE29" s="284" t="n"/>
      <c r="BF29" s="284" t="n"/>
      <c r="BG29" s="284" t="n"/>
      <c r="BH29" s="284" t="n"/>
      <c r="BI29" s="284" t="n"/>
      <c r="BJ29" s="284" t="n"/>
      <c r="BK29" s="284" t="n"/>
      <c r="BL29" s="284" t="n"/>
      <c r="BM29" s="284" t="n"/>
      <c r="BN29" s="284" t="n"/>
      <c r="BO29" s="284" t="n"/>
      <c r="BP29" s="284" t="n"/>
      <c r="BQ29" s="284" t="n"/>
      <c r="BR29" s="284" t="n"/>
      <c r="BS29" s="284" t="n"/>
      <c r="BT29" s="284" t="n"/>
      <c r="BU29" s="284" t="n"/>
      <c r="BV29" s="284" t="n"/>
      <c r="BW29" s="284" t="n"/>
      <c r="BX29" s="284" t="n"/>
      <c r="BY29" s="284" t="n"/>
      <c r="BZ29" s="284" t="n"/>
      <c r="CA29" s="284" t="n"/>
      <c r="CB29" s="284" t="n"/>
      <c r="CC29" s="284" t="n"/>
      <c r="CD29" s="284" t="n"/>
      <c r="CE29" s="284" t="n"/>
      <c r="CF29" s="284" t="n"/>
      <c r="CG29" s="284" t="n"/>
      <c r="CH29" s="284" t="n"/>
      <c r="CI29" s="284" t="n"/>
      <c r="CJ29" s="284" t="n"/>
      <c r="CK29" s="284" t="n"/>
      <c r="CL29" s="284" t="n"/>
      <c r="CM29" s="284" t="n"/>
      <c r="CN29" s="284" t="n"/>
      <c r="CO29" s="284" t="n"/>
      <c r="CP29" s="284" t="n"/>
      <c r="CQ29" s="284" t="n"/>
      <c r="CR29" s="284" t="n"/>
      <c r="CS29" s="284" t="n"/>
      <c r="CT29" s="284" t="n"/>
      <c r="CU29" s="284" t="n"/>
      <c r="CV29" s="284" t="n"/>
      <c r="CW29" s="284" t="n"/>
    </row>
    <row r="30" ht="15" customFormat="1" customHeight="1" s="315">
      <c r="A30" s="52" t="n"/>
      <c r="B30" s="184" t="n"/>
      <c r="C30" s="282" t="n"/>
      <c r="D30" s="282" t="n"/>
      <c r="E30" s="450" t="n"/>
      <c r="F30" s="450" t="n"/>
      <c r="G30" s="450" t="n"/>
      <c r="H30" s="450" t="n"/>
      <c r="I30" s="450" t="n"/>
      <c r="K30" s="282" t="n"/>
      <c r="L30" s="282" t="n"/>
      <c r="M30" s="282" t="n"/>
      <c r="N30" s="282" t="n"/>
      <c r="O30" s="282" t="n"/>
      <c r="P30" s="282" t="n"/>
      <c r="Q30" s="282" t="n"/>
      <c r="R30" s="282" t="n"/>
      <c r="S30" s="282" t="n"/>
      <c r="T30" s="282" t="n"/>
      <c r="U30" s="282" t="n"/>
      <c r="V30" s="282" t="n"/>
      <c r="W30" s="282" t="n"/>
      <c r="X30" s="282" t="n"/>
      <c r="Y30" s="282" t="n"/>
      <c r="Z30" s="282" t="n"/>
      <c r="AA30" s="282" t="n"/>
      <c r="AB30" s="282" t="n"/>
      <c r="AC30" s="282" t="n"/>
      <c r="AD30" s="282" t="n"/>
      <c r="AE30" s="282" t="n"/>
      <c r="AF30" s="282" t="n"/>
      <c r="AG30" s="282" t="n"/>
      <c r="AH30" s="282" t="n"/>
      <c r="AI30" s="282" t="n"/>
      <c r="AJ30" s="282" t="n"/>
      <c r="AK30" s="282" t="n"/>
      <c r="AL30" s="282" t="n"/>
      <c r="AM30" s="282" t="n"/>
      <c r="AN30" s="282" t="n"/>
      <c r="AO30" s="282" t="n"/>
      <c r="AP30" s="282" t="n"/>
      <c r="AQ30" s="282" t="n"/>
      <c r="AR30" s="282" t="n"/>
      <c r="AS30" s="282" t="n"/>
      <c r="AT30" s="282" t="n"/>
      <c r="AU30" s="282" t="n"/>
      <c r="AV30" s="282" t="n"/>
      <c r="AW30" s="282" t="n"/>
      <c r="AX30" s="282" t="n"/>
      <c r="AY30" s="282" t="n"/>
      <c r="AZ30" s="282" t="n"/>
      <c r="BA30" s="282" t="n"/>
      <c r="BB30" s="282" t="n"/>
      <c r="BC30" s="282" t="n"/>
      <c r="BD30" s="282" t="n"/>
      <c r="BE30" s="282" t="n"/>
      <c r="BF30" s="282" t="n"/>
      <c r="BG30" s="282" t="n"/>
      <c r="BH30" s="282" t="n"/>
      <c r="BI30" s="282" t="n"/>
      <c r="BJ30" s="282" t="n"/>
      <c r="BK30" s="282" t="n"/>
      <c r="BL30" s="282" t="n"/>
      <c r="BM30" s="282" t="n"/>
      <c r="BN30" s="282" t="n"/>
      <c r="BO30" s="282" t="n"/>
      <c r="BP30" s="282" t="n"/>
      <c r="BQ30" s="282" t="n"/>
      <c r="BR30" s="282" t="n"/>
      <c r="BS30" s="282" t="n"/>
      <c r="BT30" s="282" t="n"/>
      <c r="BU30" s="282" t="n"/>
      <c r="BV30" s="282" t="n"/>
      <c r="BW30" s="282" t="n"/>
      <c r="BX30" s="282" t="n"/>
      <c r="BY30" s="282" t="n"/>
      <c r="BZ30" s="282" t="n"/>
      <c r="CA30" s="282" t="n"/>
      <c r="CB30" s="282" t="n"/>
      <c r="CC30" s="282" t="n"/>
      <c r="CD30" s="282" t="n"/>
      <c r="CE30" s="282" t="n"/>
      <c r="CF30" s="282" t="n"/>
      <c r="CG30" s="282" t="n"/>
      <c r="CH30" s="282" t="n"/>
      <c r="CI30" s="282" t="n"/>
      <c r="CJ30" s="282" t="n"/>
      <c r="CK30" s="282" t="n"/>
      <c r="CL30" s="282" t="n"/>
      <c r="CM30" s="282" t="n"/>
      <c r="CN30" s="282" t="n"/>
      <c r="CO30" s="282" t="n"/>
      <c r="CP30" s="282" t="n"/>
      <c r="CQ30" s="282" t="n"/>
      <c r="CR30" s="282" t="n"/>
      <c r="CS30" s="282" t="n"/>
      <c r="CT30" s="282" t="n"/>
      <c r="CU30" s="282" t="n"/>
      <c r="CV30" s="282" t="n"/>
      <c r="CW30" s="282" t="n"/>
    </row>
    <row r="31" ht="15" customFormat="1" customHeight="1" s="315">
      <c r="B31" s="451" t="n"/>
      <c r="C31" s="19" t="n"/>
      <c r="D31" s="283" t="n"/>
      <c r="E31" s="446" t="n"/>
      <c r="F31" s="446" t="n"/>
      <c r="G31" s="446" t="n"/>
      <c r="H31" s="446" t="n"/>
      <c r="I31" s="446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5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397" t="n"/>
      <c r="H34" s="397" t="n"/>
      <c r="I34" s="397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19" t="n"/>
      <c r="D35" s="283" t="n"/>
      <c r="E35" s="397" t="n"/>
      <c r="F35" s="397" t="n"/>
      <c r="G35" s="397" t="n"/>
      <c r="H35" s="397" t="n"/>
      <c r="I35" s="397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37" t="n"/>
      <c r="D36" s="283" t="n"/>
      <c r="E36" s="402" t="n"/>
      <c r="F36" s="397" t="n"/>
      <c r="G36" s="402" t="n"/>
      <c r="H36" s="402" t="n"/>
      <c r="I36" s="402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R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A37" s="52" t="n"/>
      <c r="B37" s="451" t="n"/>
      <c r="C37" s="37" t="n"/>
      <c r="D37" s="284" t="n"/>
      <c r="E37" s="452" t="n"/>
      <c r="F37" s="452" t="n"/>
      <c r="G37" s="452" t="n"/>
      <c r="H37" s="452" t="n"/>
      <c r="I37" s="452" t="n"/>
      <c r="K37" s="284" t="n"/>
      <c r="L37" s="284" t="n"/>
      <c r="M37" s="284" t="n"/>
      <c r="N37" s="284" t="n"/>
      <c r="O37" s="284" t="n"/>
      <c r="P37" s="284" t="n"/>
      <c r="Q37" s="284" t="n"/>
      <c r="R37" s="284" t="n"/>
      <c r="S37" s="284" t="n"/>
      <c r="T37" s="284" t="n"/>
      <c r="U37" s="284" t="n"/>
      <c r="V37" s="284" t="n"/>
      <c r="W37" s="284" t="n"/>
      <c r="X37" s="284" t="n"/>
      <c r="Y37" s="284" t="n"/>
      <c r="Z37" s="284" t="n"/>
      <c r="AA37" s="284" t="n"/>
      <c r="AB37" s="284" t="n"/>
      <c r="AC37" s="284" t="n"/>
      <c r="AD37" s="284" t="n"/>
      <c r="AE37" s="284" t="n"/>
      <c r="AF37" s="284" t="n"/>
      <c r="AG37" s="284" t="n"/>
      <c r="AH37" s="284" t="n"/>
      <c r="AI37" s="284" t="n"/>
      <c r="AJ37" s="284" t="n"/>
      <c r="AK37" s="284" t="n"/>
      <c r="AL37" s="284" t="n"/>
      <c r="AM37" s="284" t="n"/>
      <c r="AN37" s="284" t="n"/>
      <c r="AO37" s="284" t="n"/>
      <c r="AP37" s="284" t="n"/>
      <c r="AQ37" s="284" t="n"/>
      <c r="AR37" s="284" t="n"/>
      <c r="AS37" s="284" t="n"/>
      <c r="AT37" s="284" t="n"/>
      <c r="AU37" s="284" t="n"/>
      <c r="AV37" s="284" t="n"/>
      <c r="AW37" s="284" t="n"/>
      <c r="AX37" s="284" t="n"/>
      <c r="AY37" s="284" t="n"/>
      <c r="AZ37" s="284" t="n"/>
      <c r="BA37" s="284" t="n"/>
      <c r="BB37" s="284" t="n"/>
      <c r="BC37" s="284" t="n"/>
      <c r="BD37" s="284" t="n"/>
      <c r="BE37" s="284" t="n"/>
      <c r="BF37" s="284" t="n"/>
      <c r="BG37" s="284" t="n"/>
      <c r="BH37" s="284" t="n"/>
      <c r="BI37" s="284" t="n"/>
      <c r="BJ37" s="284" t="n"/>
      <c r="BK37" s="284" t="n"/>
      <c r="BL37" s="284" t="n"/>
      <c r="BM37" s="284" t="n"/>
      <c r="BN37" s="284" t="n"/>
      <c r="BO37" s="284" t="n"/>
      <c r="BP37" s="284" t="n"/>
      <c r="BQ37" s="284" t="n"/>
      <c r="BR37" s="284" t="n"/>
      <c r="BS37" s="284" t="n"/>
      <c r="BT37" s="284" t="n"/>
      <c r="BU37" s="284" t="n"/>
      <c r="BV37" s="284" t="n"/>
      <c r="BW37" s="284" t="n"/>
      <c r="BX37" s="284" t="n"/>
      <c r="BY37" s="284" t="n"/>
      <c r="BZ37" s="284" t="n"/>
      <c r="CA37" s="284" t="n"/>
      <c r="CB37" s="284" t="n"/>
      <c r="CC37" s="284" t="n"/>
      <c r="CD37" s="284" t="n"/>
      <c r="CE37" s="284" t="n"/>
      <c r="CF37" s="284" t="n"/>
      <c r="CG37" s="284" t="n"/>
      <c r="CH37" s="284" t="n"/>
      <c r="CI37" s="284" t="n"/>
      <c r="CJ37" s="284" t="n"/>
      <c r="CK37" s="284" t="n"/>
      <c r="CL37" s="284" t="n"/>
      <c r="CM37" s="284" t="n"/>
      <c r="CN37" s="284" t="n"/>
      <c r="CO37" s="284" t="n"/>
      <c r="CP37" s="284" t="n"/>
      <c r="CQ37" s="284" t="n"/>
      <c r="CR37" s="284" t="n"/>
      <c r="CS37" s="284" t="n"/>
      <c r="CT37" s="284" t="n"/>
      <c r="CU37" s="284" t="n"/>
      <c r="CV37" s="284" t="n"/>
      <c r="CW37" s="284" t="n"/>
    </row>
    <row r="38" ht="15" customFormat="1" customHeight="1" s="315">
      <c r="A38" s="52" t="n"/>
      <c r="B38" s="292" t="n"/>
      <c r="C38" s="292" t="n"/>
      <c r="D38" s="294" t="n"/>
      <c r="E38" s="450" t="n"/>
      <c r="F38" s="450" t="n"/>
      <c r="G38" s="450" t="n"/>
      <c r="H38" s="450" t="n"/>
      <c r="I38" s="450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291" t="n"/>
      <c r="B39" s="292" t="n"/>
      <c r="C39" s="292" t="n"/>
      <c r="D39" s="294" t="n"/>
      <c r="E39" s="292" t="n"/>
      <c r="F39" s="292" t="n"/>
      <c r="G39" s="292" t="n"/>
      <c r="H39" s="292" t="n"/>
      <c r="I39" s="292" t="n"/>
      <c r="K39" s="294" t="n"/>
      <c r="L39" s="294" t="n"/>
      <c r="M39" s="294" t="n"/>
      <c r="N39" s="294" t="n"/>
      <c r="O39" s="294" t="n"/>
      <c r="P39" s="294" t="n"/>
      <c r="Q39" s="294" t="n"/>
      <c r="R39" s="294" t="n"/>
      <c r="S39" s="294" t="n"/>
      <c r="T39" s="294" t="n"/>
      <c r="U39" s="294" t="n"/>
      <c r="V39" s="294" t="n"/>
      <c r="W39" s="294" t="n"/>
      <c r="X39" s="294" t="n"/>
      <c r="Y39" s="294" t="n"/>
      <c r="Z39" s="294" t="n"/>
      <c r="AA39" s="294" t="n"/>
      <c r="AB39" s="294" t="n"/>
      <c r="AC39" s="294" t="n"/>
      <c r="AD39" s="294" t="n"/>
      <c r="AE39" s="294" t="n"/>
      <c r="AF39" s="294" t="n"/>
      <c r="AG39" s="294" t="n"/>
      <c r="AH39" s="294" t="n"/>
      <c r="AI39" s="294" t="n"/>
      <c r="AJ39" s="294" t="n"/>
      <c r="AK39" s="294" t="n"/>
      <c r="AL39" s="294" t="n"/>
      <c r="AM39" s="294" t="n"/>
      <c r="AN39" s="294" t="n"/>
      <c r="AO39" s="294" t="n"/>
      <c r="AP39" s="294" t="n"/>
      <c r="AQ39" s="294" t="n"/>
      <c r="AR39" s="294" t="n"/>
      <c r="AS39" s="294" t="n"/>
      <c r="AT39" s="294" t="n"/>
      <c r="AU39" s="294" t="n"/>
      <c r="AV39" s="294" t="n"/>
      <c r="AW39" s="294" t="n"/>
      <c r="AX39" s="294" t="n"/>
      <c r="AY39" s="294" t="n"/>
      <c r="AZ39" s="294" t="n"/>
      <c r="BA39" s="294" t="n"/>
      <c r="BB39" s="294" t="n"/>
      <c r="BC39" s="294" t="n"/>
      <c r="BD39" s="294" t="n"/>
      <c r="BE39" s="294" t="n"/>
      <c r="BF39" s="294" t="n"/>
      <c r="BG39" s="294" t="n"/>
      <c r="BH39" s="294" t="n"/>
      <c r="BI39" s="294" t="n"/>
      <c r="BJ39" s="294" t="n"/>
      <c r="BK39" s="294" t="n"/>
      <c r="BL39" s="294" t="n"/>
      <c r="BM39" s="294" t="n"/>
      <c r="BN39" s="294" t="n"/>
      <c r="BO39" s="294" t="n"/>
      <c r="BP39" s="294" t="n"/>
      <c r="BQ39" s="294" t="n"/>
      <c r="BR39" s="294" t="n"/>
      <c r="BS39" s="294" t="n"/>
      <c r="BT39" s="294" t="n"/>
      <c r="BU39" s="294" t="n"/>
      <c r="BV39" s="294" t="n"/>
      <c r="BW39" s="294" t="n"/>
      <c r="BX39" s="294" t="n"/>
      <c r="BY39" s="294" t="n"/>
      <c r="BZ39" s="294" t="n"/>
      <c r="CA39" s="294" t="n"/>
      <c r="CB39" s="294" t="n"/>
      <c r="CC39" s="294" t="n"/>
      <c r="CD39" s="294" t="n"/>
      <c r="CE39" s="294" t="n"/>
      <c r="CF39" s="294" t="n"/>
      <c r="CG39" s="294" t="n"/>
      <c r="CH39" s="294" t="n"/>
      <c r="CI39" s="294" t="n"/>
      <c r="CJ39" s="294" t="n"/>
      <c r="CK39" s="294" t="n"/>
      <c r="CL39" s="294" t="n"/>
      <c r="CM39" s="294" t="n"/>
      <c r="CN39" s="294" t="n"/>
      <c r="CO39" s="294" t="n"/>
      <c r="CP39" s="294" t="n"/>
      <c r="CQ39" s="294" t="n"/>
      <c r="CR39" s="294" t="n"/>
      <c r="CS39" s="294" t="n"/>
      <c r="CT39" s="294" t="n"/>
      <c r="CU39" s="294" t="n"/>
      <c r="CV39" s="294" t="n"/>
      <c r="CW39" s="294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57" t="n"/>
      <c r="B41" s="58" t="n"/>
      <c r="C41" s="58" t="n"/>
      <c r="D41" s="285" t="n"/>
      <c r="E41" s="453" t="n"/>
      <c r="F41" s="453" t="n"/>
      <c r="G41" s="453" t="n"/>
      <c r="H41" s="453" t="n"/>
      <c r="I41" s="453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  <c r="X41" s="285" t="n"/>
      <c r="Y41" s="285" t="n"/>
      <c r="Z41" s="285" t="n"/>
      <c r="AA41" s="285" t="n"/>
      <c r="AB41" s="285" t="n"/>
      <c r="AC41" s="285" t="n"/>
      <c r="AD41" s="285" t="n"/>
      <c r="AE41" s="285" t="n"/>
      <c r="AF41" s="285" t="n"/>
      <c r="AG41" s="285" t="n"/>
      <c r="AH41" s="285" t="n"/>
      <c r="AI41" s="285" t="n"/>
      <c r="AJ41" s="285" t="n"/>
      <c r="AK41" s="285" t="n"/>
      <c r="AL41" s="285" t="n"/>
      <c r="AM41" s="285" t="n"/>
      <c r="AN41" s="285" t="n"/>
      <c r="AO41" s="285" t="n"/>
      <c r="AP41" s="285" t="n"/>
      <c r="AQ41" s="285" t="n"/>
      <c r="AR41" s="285" t="n"/>
      <c r="AS41" s="285" t="n"/>
      <c r="AT41" s="285" t="n"/>
      <c r="AU41" s="285" t="n"/>
      <c r="AV41" s="285" t="n"/>
      <c r="AW41" s="285" t="n"/>
      <c r="AX41" s="285" t="n"/>
      <c r="AY41" s="285" t="n"/>
      <c r="AZ41" s="285" t="n"/>
      <c r="BA41" s="285" t="n"/>
      <c r="BB41" s="285" t="n"/>
      <c r="BC41" s="285" t="n"/>
      <c r="BD41" s="285" t="n"/>
      <c r="BE41" s="285" t="n"/>
      <c r="BF41" s="285" t="n"/>
      <c r="BG41" s="285" t="n"/>
      <c r="BH41" s="285" t="n"/>
      <c r="BI41" s="285" t="n"/>
      <c r="BJ41" s="285" t="n"/>
      <c r="BK41" s="285" t="n"/>
      <c r="BL41" s="285" t="n"/>
      <c r="BM41" s="285" t="n"/>
      <c r="BN41" s="285" t="n"/>
      <c r="BO41" s="285" t="n"/>
      <c r="BP41" s="285" t="n"/>
      <c r="BQ41" s="285" t="n"/>
      <c r="BR41" s="285" t="n"/>
      <c r="BS41" s="285" t="n"/>
      <c r="BT41" s="285" t="n"/>
      <c r="BU41" s="285" t="n"/>
      <c r="BV41" s="285" t="n"/>
      <c r="BW41" s="285" t="n"/>
      <c r="BX41" s="285" t="n"/>
      <c r="BY41" s="285" t="n"/>
      <c r="BZ41" s="285" t="n"/>
      <c r="CA41" s="285" t="n"/>
      <c r="CB41" s="285" t="n"/>
      <c r="CC41" s="285" t="n"/>
      <c r="CD41" s="285" t="n"/>
      <c r="CE41" s="285" t="n"/>
      <c r="CF41" s="285" t="n"/>
      <c r="CG41" s="285" t="n"/>
      <c r="CH41" s="285" t="n"/>
      <c r="CI41" s="285" t="n"/>
      <c r="CJ41" s="285" t="n"/>
      <c r="CK41" s="285" t="n"/>
      <c r="CL41" s="285" t="n"/>
      <c r="CM41" s="285" t="n"/>
      <c r="CN41" s="285" t="n"/>
      <c r="CO41" s="285" t="n"/>
      <c r="CP41" s="285" t="n"/>
      <c r="CQ41" s="285" t="n"/>
      <c r="CR41" s="285" t="n"/>
      <c r="CS41" s="285" t="n"/>
      <c r="CT41" s="285" t="n"/>
      <c r="CU41" s="285" t="n"/>
      <c r="CV41" s="285" t="n"/>
      <c r="CW41" s="28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&amp;C&amp;"Garamond,Bold"LANDMARK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9" min="0" max="6" man="1"/>
  </rowBreaks>
</worksheet>
</file>

<file path=xl/worksheets/sheet21.xml><?xml version="1.0" encoding="utf-8"?>
<worksheet xmlns="http://schemas.openxmlformats.org/spreadsheetml/2006/main">
  <sheetPr codeName="Sheet22">
    <tabColor rgb="FFFF0000"/>
    <outlinePr summaryBelow="1" summaryRight="1"/>
    <pageSetUpPr/>
  </sheetPr>
  <dimension ref="A1:CW154"/>
  <sheetViews>
    <sheetView view="pageBreakPreview" topLeftCell="BT1" zoomScale="98" zoomScaleNormal="100" zoomScaleSheetLayoutView="98" workbookViewId="0">
      <selection activeCell="CM31" sqref="CM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7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131" min="10" max="10"/>
    <col hidden="1" width="7.7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7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107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Saint Mary's General Hospital - Passaic, NJ - Client ID H3505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44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312</v>
      </c>
      <c r="E3" s="395" t="n">
        <v>747.13</v>
      </c>
      <c r="F3" s="395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+'[2]Saint Mary''s Passaic'!E3</f>
        <v/>
      </c>
      <c r="J3" s="397">
        <f>+'[2]Saint Mary''s Passaic'!G3</f>
        <v/>
      </c>
      <c r="K3" s="244" t="n">
        <v>109</v>
      </c>
      <c r="L3" s="244" t="n">
        <v>104</v>
      </c>
      <c r="M3" s="244" t="n">
        <v>105</v>
      </c>
      <c r="N3" s="244" t="n">
        <v>103</v>
      </c>
      <c r="O3" s="244" t="n">
        <v>100</v>
      </c>
      <c r="P3" s="244" t="n">
        <v>105</v>
      </c>
      <c r="Q3" s="244" t="n">
        <v>107</v>
      </c>
      <c r="R3" s="244" t="n">
        <v>95</v>
      </c>
      <c r="S3" s="244" t="n">
        <v>96</v>
      </c>
      <c r="T3" s="244" t="n">
        <v>96</v>
      </c>
      <c r="U3" s="244" t="n">
        <v>97</v>
      </c>
      <c r="V3" s="244" t="n">
        <v>97</v>
      </c>
      <c r="W3" s="244" t="n">
        <v>103</v>
      </c>
      <c r="X3" s="244" t="n">
        <v>103</v>
      </c>
      <c r="Y3" s="244" t="n">
        <v>101</v>
      </c>
      <c r="Z3" s="244" t="n">
        <v>101</v>
      </c>
      <c r="AA3" s="244" t="n">
        <v>103</v>
      </c>
      <c r="AB3" s="244" t="n">
        <v>103</v>
      </c>
      <c r="AC3" s="244" t="n">
        <v>102</v>
      </c>
      <c r="AD3" s="244" t="n">
        <v>103</v>
      </c>
      <c r="AE3" s="244" t="n">
        <v>104</v>
      </c>
      <c r="AF3" s="244" t="n">
        <v>106</v>
      </c>
      <c r="AG3" s="244" t="n">
        <v>107</v>
      </c>
      <c r="AH3" s="244" t="n">
        <v>107</v>
      </c>
      <c r="AI3" s="244" t="n">
        <v>145</v>
      </c>
      <c r="AJ3" s="244" t="n">
        <v>148</v>
      </c>
      <c r="AK3" s="244" t="n">
        <v>149</v>
      </c>
      <c r="AL3" s="244" t="n">
        <v>153</v>
      </c>
      <c r="AM3" s="244" t="n">
        <v>152</v>
      </c>
      <c r="AN3" s="244" t="n">
        <v>142</v>
      </c>
      <c r="AO3" s="244" t="n">
        <v>142</v>
      </c>
      <c r="AP3" s="244" t="n">
        <v>146</v>
      </c>
      <c r="AQ3" s="244" t="n">
        <v>150</v>
      </c>
      <c r="AR3" s="244" t="n">
        <v>151</v>
      </c>
      <c r="AS3" s="244" t="n">
        <v>150</v>
      </c>
      <c r="AT3" s="244" t="n">
        <v>152</v>
      </c>
      <c r="AU3" s="244" t="n">
        <v>273</v>
      </c>
      <c r="AV3" s="244" t="n">
        <v>275</v>
      </c>
      <c r="AW3" s="244" t="n">
        <v>276</v>
      </c>
      <c r="AX3" s="244" t="n">
        <v>265</v>
      </c>
      <c r="AY3" s="244" t="n">
        <v>268</v>
      </c>
      <c r="AZ3" s="244" t="n">
        <v>268</v>
      </c>
      <c r="BA3" s="244" t="n">
        <v>269</v>
      </c>
      <c r="BB3" s="244" t="n">
        <v>266</v>
      </c>
      <c r="BC3" s="244" t="n">
        <v>265</v>
      </c>
      <c r="BD3" s="244" t="n">
        <v>263</v>
      </c>
      <c r="BE3" s="244" t="n">
        <v>267</v>
      </c>
      <c r="BF3" s="244" t="n">
        <v>263</v>
      </c>
      <c r="BG3" s="244" t="n">
        <v>281</v>
      </c>
      <c r="BH3" s="244" t="n">
        <v>288</v>
      </c>
      <c r="BI3" s="244" t="n">
        <v>291</v>
      </c>
      <c r="BJ3" s="244" t="n">
        <v>293</v>
      </c>
      <c r="BK3" s="244" t="n">
        <v>280</v>
      </c>
      <c r="BL3" s="244" t="n">
        <v>281</v>
      </c>
      <c r="BM3" s="244" t="n">
        <v>280</v>
      </c>
      <c r="BN3" s="244" t="n">
        <v>283</v>
      </c>
      <c r="BO3" s="244" t="n">
        <v>281</v>
      </c>
      <c r="BP3" s="244" t="n">
        <v>271</v>
      </c>
      <c r="BQ3" s="244" t="n">
        <v>275</v>
      </c>
      <c r="BR3" s="244" t="n">
        <v>279</v>
      </c>
      <c r="BS3" s="244" t="n">
        <v>288</v>
      </c>
      <c r="BT3" s="244" t="n">
        <v>289</v>
      </c>
      <c r="BU3" s="244" t="n">
        <v>286</v>
      </c>
      <c r="BV3" s="244" t="n">
        <v>293</v>
      </c>
      <c r="BW3" s="244" t="n">
        <v>293</v>
      </c>
      <c r="BX3" s="244" t="n">
        <v>298</v>
      </c>
      <c r="BY3" s="244" t="n">
        <v>295</v>
      </c>
      <c r="BZ3" s="244" t="n">
        <v>290</v>
      </c>
      <c r="CA3" s="244" t="n">
        <v>294</v>
      </c>
      <c r="CB3" s="244" t="n">
        <v>291</v>
      </c>
      <c r="CC3" s="244" t="n">
        <v>286</v>
      </c>
      <c r="CD3" s="244" t="n">
        <v>291</v>
      </c>
      <c r="CE3" s="244" t="n">
        <v>309</v>
      </c>
      <c r="CF3" s="244" t="n">
        <v>307</v>
      </c>
      <c r="CG3" s="244" t="n">
        <v>302</v>
      </c>
      <c r="CH3" s="244" t="n">
        <v>305</v>
      </c>
      <c r="CI3" s="244" t="n">
        <v>303</v>
      </c>
      <c r="CJ3" s="244" t="n">
        <v>307</v>
      </c>
      <c r="CK3" s="244" t="n">
        <v>308</v>
      </c>
      <c r="CL3" s="244" t="n">
        <v>306</v>
      </c>
      <c r="CM3" s="244" t="n">
        <v>298</v>
      </c>
      <c r="CN3" s="244" t="n">
        <v>302</v>
      </c>
      <c r="CO3" s="244" t="n">
        <v>303</v>
      </c>
      <c r="CP3" s="244" t="n">
        <v>307</v>
      </c>
      <c r="CQ3" s="244" t="n">
        <v>333</v>
      </c>
      <c r="CR3" s="244" t="n">
        <v>335</v>
      </c>
      <c r="CS3" s="244" t="n">
        <v>333</v>
      </c>
      <c r="CT3" s="244" t="n">
        <v>329</v>
      </c>
      <c r="CU3" s="244" t="n">
        <v>333</v>
      </c>
      <c r="CV3" s="244" t="n">
        <v>330</v>
      </c>
      <c r="CW3" s="244" t="n">
        <v>338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49</v>
      </c>
      <c r="E4" s="395" t="n">
        <v>1568.96</v>
      </c>
      <c r="F4" s="395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+'[2]Saint Mary''s Passaic'!E4</f>
        <v/>
      </c>
      <c r="J4" s="397">
        <f>+'[2]Saint Mary''s Passaic'!G4</f>
        <v/>
      </c>
      <c r="K4" s="244" t="n">
        <v>23</v>
      </c>
      <c r="L4" s="244" t="n">
        <v>22</v>
      </c>
      <c r="M4" s="244" t="n">
        <v>21</v>
      </c>
      <c r="N4" s="244" t="n">
        <v>21</v>
      </c>
      <c r="O4" s="244" t="n">
        <v>22</v>
      </c>
      <c r="P4" s="244" t="n">
        <v>21</v>
      </c>
      <c r="Q4" s="244" t="n">
        <v>22</v>
      </c>
      <c r="R4" s="244" t="n">
        <v>24</v>
      </c>
      <c r="S4" s="244" t="n">
        <v>23</v>
      </c>
      <c r="T4" s="244" t="n">
        <v>24</v>
      </c>
      <c r="U4" s="244" t="n">
        <v>24</v>
      </c>
      <c r="V4" s="244" t="n">
        <v>24</v>
      </c>
      <c r="W4" s="244" t="n">
        <v>24</v>
      </c>
      <c r="X4" s="244" t="n">
        <v>24</v>
      </c>
      <c r="Y4" s="244" t="n">
        <v>22</v>
      </c>
      <c r="Z4" s="244" t="n">
        <v>23</v>
      </c>
      <c r="AA4" s="244" t="n">
        <v>25</v>
      </c>
      <c r="AB4" s="244" t="n">
        <v>24</v>
      </c>
      <c r="AC4" s="244" t="n">
        <v>24</v>
      </c>
      <c r="AD4" s="244" t="n">
        <v>22</v>
      </c>
      <c r="AE4" s="244" t="n">
        <v>21</v>
      </c>
      <c r="AF4" s="244" t="n">
        <v>21</v>
      </c>
      <c r="AG4" s="244" t="n">
        <v>24</v>
      </c>
      <c r="AH4" s="244" t="n">
        <v>25</v>
      </c>
      <c r="AI4" s="244" t="n">
        <v>32</v>
      </c>
      <c r="AJ4" s="244" t="n">
        <v>33</v>
      </c>
      <c r="AK4" s="244" t="n">
        <v>32</v>
      </c>
      <c r="AL4" s="244" t="n">
        <v>32</v>
      </c>
      <c r="AM4" s="244" t="n">
        <v>32</v>
      </c>
      <c r="AN4" s="244" t="n">
        <v>31</v>
      </c>
      <c r="AO4" s="244" t="n">
        <v>30</v>
      </c>
      <c r="AP4" s="244" t="n">
        <v>30</v>
      </c>
      <c r="AQ4" s="244" t="n">
        <v>34</v>
      </c>
      <c r="AR4" s="244" t="n">
        <v>34</v>
      </c>
      <c r="AS4" s="244" t="n">
        <v>34</v>
      </c>
      <c r="AT4" s="244" t="n">
        <v>35</v>
      </c>
      <c r="AU4" s="244" t="n">
        <v>80</v>
      </c>
      <c r="AV4" s="244" t="n">
        <v>80</v>
      </c>
      <c r="AW4" s="244" t="n">
        <v>81</v>
      </c>
      <c r="AX4" s="244" t="n">
        <v>81</v>
      </c>
      <c r="AY4" s="244" t="n">
        <v>79</v>
      </c>
      <c r="AZ4" s="244" t="n">
        <v>80</v>
      </c>
      <c r="BA4" s="244" t="n">
        <v>79</v>
      </c>
      <c r="BB4" s="244" t="n">
        <v>79</v>
      </c>
      <c r="BC4" s="244" t="n">
        <v>83</v>
      </c>
      <c r="BD4" s="244" t="n">
        <v>82</v>
      </c>
      <c r="BE4" s="244" t="n">
        <v>82</v>
      </c>
      <c r="BF4" s="244" t="n">
        <v>79</v>
      </c>
      <c r="BG4" s="244" t="n">
        <v>81</v>
      </c>
      <c r="BH4" s="244" t="n">
        <v>83</v>
      </c>
      <c r="BI4" s="244" t="n">
        <v>80</v>
      </c>
      <c r="BJ4" s="244" t="n">
        <v>79</v>
      </c>
      <c r="BK4" s="244" t="n">
        <v>76</v>
      </c>
      <c r="BL4" s="244" t="n">
        <v>75</v>
      </c>
      <c r="BM4" s="244" t="n">
        <v>74</v>
      </c>
      <c r="BN4" s="244" t="n">
        <v>72</v>
      </c>
      <c r="BO4" s="244" t="n">
        <v>71</v>
      </c>
      <c r="BP4" s="244" t="n">
        <v>69</v>
      </c>
      <c r="BQ4" s="244" t="n">
        <v>68</v>
      </c>
      <c r="BR4" s="244" t="n">
        <v>68</v>
      </c>
      <c r="BS4" s="244" t="n">
        <v>64</v>
      </c>
      <c r="BT4" s="244" t="n">
        <v>64</v>
      </c>
      <c r="BU4" s="244" t="n">
        <v>63</v>
      </c>
      <c r="BV4" s="244" t="n">
        <v>64</v>
      </c>
      <c r="BW4" s="244" t="n">
        <v>57</v>
      </c>
      <c r="BX4" s="244" t="n">
        <v>59</v>
      </c>
      <c r="BY4" s="244" t="n">
        <v>60</v>
      </c>
      <c r="BZ4" s="244" t="n">
        <v>61</v>
      </c>
      <c r="CA4" s="244" t="n">
        <v>62</v>
      </c>
      <c r="CB4" s="244" t="n">
        <v>61</v>
      </c>
      <c r="CC4" s="244" t="n">
        <v>61</v>
      </c>
      <c r="CD4" s="244" t="n">
        <v>61</v>
      </c>
      <c r="CE4" s="244" t="n">
        <v>68</v>
      </c>
      <c r="CF4" s="244" t="n">
        <v>68</v>
      </c>
      <c r="CG4" s="244" t="n">
        <v>66</v>
      </c>
      <c r="CH4" s="244" t="n">
        <v>63</v>
      </c>
      <c r="CI4" s="244" t="n">
        <v>59</v>
      </c>
      <c r="CJ4" s="244" t="n">
        <v>59</v>
      </c>
      <c r="CK4" s="244" t="n">
        <v>60</v>
      </c>
      <c r="CL4" s="244" t="n">
        <v>59</v>
      </c>
      <c r="CM4" s="244" t="n">
        <v>59</v>
      </c>
      <c r="CN4" s="244" t="n">
        <v>60</v>
      </c>
      <c r="CO4" s="244" t="n">
        <v>58</v>
      </c>
      <c r="CP4" s="244" t="n">
        <v>57</v>
      </c>
      <c r="CQ4" s="244" t="n">
        <v>59</v>
      </c>
      <c r="CR4" s="244" t="n">
        <v>58</v>
      </c>
      <c r="CS4" s="244" t="n">
        <v>56</v>
      </c>
      <c r="CT4" s="244" t="n">
        <v>54</v>
      </c>
      <c r="CU4" s="244" t="n">
        <v>54</v>
      </c>
      <c r="CV4" s="244" t="n">
        <v>53</v>
      </c>
      <c r="CW4" s="244" t="n">
        <v>53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53</v>
      </c>
      <c r="E5" s="395" t="n">
        <v>1412.07</v>
      </c>
      <c r="F5" s="395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+'[2]Saint Mary''s Passaic'!E5</f>
        <v/>
      </c>
      <c r="J5" s="397">
        <f>+'[2]Saint Mary''s Passaic'!G5</f>
        <v/>
      </c>
      <c r="K5" s="244" t="n">
        <v>21</v>
      </c>
      <c r="L5" s="244" t="n">
        <v>20</v>
      </c>
      <c r="M5" s="244" t="n">
        <v>20</v>
      </c>
      <c r="N5" s="244" t="n">
        <v>19</v>
      </c>
      <c r="O5" s="244" t="n">
        <v>19</v>
      </c>
      <c r="P5" s="244" t="n">
        <v>18</v>
      </c>
      <c r="Q5" s="244" t="n">
        <v>18</v>
      </c>
      <c r="R5" s="244" t="n">
        <v>19</v>
      </c>
      <c r="S5" s="244" t="n">
        <v>19</v>
      </c>
      <c r="T5" s="244" t="n">
        <v>19</v>
      </c>
      <c r="U5" s="244" t="n">
        <v>19</v>
      </c>
      <c r="V5" s="244" t="n">
        <v>20</v>
      </c>
      <c r="W5" s="244" t="n">
        <v>15</v>
      </c>
      <c r="X5" s="244" t="n">
        <v>17</v>
      </c>
      <c r="Y5" s="244" t="n">
        <v>16</v>
      </c>
      <c r="Z5" s="244" t="n">
        <v>19</v>
      </c>
      <c r="AA5" s="244" t="n">
        <v>19</v>
      </c>
      <c r="AB5" s="244" t="n">
        <v>19</v>
      </c>
      <c r="AC5" s="244" t="n">
        <v>18</v>
      </c>
      <c r="AD5" s="244" t="n">
        <v>18</v>
      </c>
      <c r="AE5" s="244" t="n">
        <v>20</v>
      </c>
      <c r="AF5" s="244" t="n">
        <v>20</v>
      </c>
      <c r="AG5" s="244" t="n">
        <v>21</v>
      </c>
      <c r="AH5" s="244" t="n">
        <v>21</v>
      </c>
      <c r="AI5" s="244" t="n">
        <v>30</v>
      </c>
      <c r="AJ5" s="244" t="n">
        <v>32</v>
      </c>
      <c r="AK5" s="244" t="n">
        <v>34</v>
      </c>
      <c r="AL5" s="244" t="n">
        <v>30</v>
      </c>
      <c r="AM5" s="244" t="n">
        <v>31</v>
      </c>
      <c r="AN5" s="244" t="n">
        <v>32</v>
      </c>
      <c r="AO5" s="244" t="n">
        <v>31</v>
      </c>
      <c r="AP5" s="244" t="n">
        <v>34</v>
      </c>
      <c r="AQ5" s="244" t="n">
        <v>34</v>
      </c>
      <c r="AR5" s="244" t="n">
        <v>35</v>
      </c>
      <c r="AS5" s="244" t="n">
        <v>34</v>
      </c>
      <c r="AT5" s="244" t="n">
        <v>34</v>
      </c>
      <c r="AU5" s="244" t="n">
        <v>63</v>
      </c>
      <c r="AV5" s="244" t="n">
        <v>63</v>
      </c>
      <c r="AW5" s="244" t="n">
        <v>61</v>
      </c>
      <c r="AX5" s="244" t="n">
        <v>63</v>
      </c>
      <c r="AY5" s="244" t="n">
        <v>63</v>
      </c>
      <c r="AZ5" s="244" t="n">
        <v>62</v>
      </c>
      <c r="BA5" s="244" t="n">
        <v>62</v>
      </c>
      <c r="BB5" s="244" t="n">
        <v>64</v>
      </c>
      <c r="BC5" s="244" t="n">
        <v>62</v>
      </c>
      <c r="BD5" s="244" t="n">
        <v>64</v>
      </c>
      <c r="BE5" s="244" t="n">
        <v>62</v>
      </c>
      <c r="BF5" s="244" t="n">
        <v>64</v>
      </c>
      <c r="BG5" s="244" t="n">
        <v>61</v>
      </c>
      <c r="BH5" s="244" t="n">
        <v>64</v>
      </c>
      <c r="BI5" s="244" t="n">
        <v>62</v>
      </c>
      <c r="BJ5" s="244" t="n">
        <v>62</v>
      </c>
      <c r="BK5" s="244" t="n">
        <v>60</v>
      </c>
      <c r="BL5" s="244" t="n">
        <v>57</v>
      </c>
      <c r="BM5" s="244" t="n">
        <v>56</v>
      </c>
      <c r="BN5" s="244" t="n">
        <v>56</v>
      </c>
      <c r="BO5" s="244" t="n">
        <v>55</v>
      </c>
      <c r="BP5" s="244" t="n">
        <v>54</v>
      </c>
      <c r="BQ5" s="244" t="n">
        <v>51</v>
      </c>
      <c r="BR5" s="244" t="n">
        <v>53</v>
      </c>
      <c r="BS5" s="244" t="n">
        <v>45</v>
      </c>
      <c r="BT5" s="244" t="n">
        <v>46</v>
      </c>
      <c r="BU5" s="244" t="n">
        <v>49</v>
      </c>
      <c r="BV5" s="244" t="n">
        <v>48</v>
      </c>
      <c r="BW5" s="244" t="n">
        <v>49</v>
      </c>
      <c r="BX5" s="244" t="n">
        <v>51</v>
      </c>
      <c r="BY5" s="244" t="n">
        <v>50</v>
      </c>
      <c r="BZ5" s="244" t="n">
        <v>50</v>
      </c>
      <c r="CA5" s="244" t="n">
        <v>50</v>
      </c>
      <c r="CB5" s="244" t="n">
        <v>51</v>
      </c>
      <c r="CC5" s="244" t="n">
        <v>50</v>
      </c>
      <c r="CD5" s="244" t="n">
        <v>48</v>
      </c>
      <c r="CE5" s="244" t="n">
        <v>50</v>
      </c>
      <c r="CF5" s="244" t="n">
        <v>52</v>
      </c>
      <c r="CG5" s="244" t="n">
        <v>51</v>
      </c>
      <c r="CH5" s="244" t="n">
        <v>48</v>
      </c>
      <c r="CI5" s="244" t="n">
        <v>50</v>
      </c>
      <c r="CJ5" s="244" t="n">
        <v>50</v>
      </c>
      <c r="CK5" s="244" t="n">
        <v>50</v>
      </c>
      <c r="CL5" s="244" t="n">
        <v>50</v>
      </c>
      <c r="CM5" s="244" t="n">
        <v>50</v>
      </c>
      <c r="CN5" s="244" t="n">
        <v>51</v>
      </c>
      <c r="CO5" s="244" t="n">
        <v>50</v>
      </c>
      <c r="CP5" s="244" t="n">
        <v>50</v>
      </c>
      <c r="CQ5" s="244" t="n">
        <v>52</v>
      </c>
      <c r="CR5" s="244" t="n">
        <v>51</v>
      </c>
      <c r="CS5" s="244" t="n">
        <v>52</v>
      </c>
      <c r="CT5" s="244" t="n">
        <v>54</v>
      </c>
      <c r="CU5" s="244" t="n">
        <v>54</v>
      </c>
      <c r="CV5" s="244" t="n">
        <v>53</v>
      </c>
      <c r="CW5" s="244" t="n">
        <v>52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50</v>
      </c>
      <c r="E6" s="399" t="n">
        <v>2353.48</v>
      </c>
      <c r="F6" s="399">
        <f>+E6-G6</f>
        <v/>
      </c>
      <c r="G6" s="400" t="n">
        <v>255.52</v>
      </c>
      <c r="H6" s="397">
        <f>+"Total:"&amp;TEXT(E6/I6-1,"0.00%")&amp;"/ EE:"&amp;TEXT(G6/J6-1,"0.00%")</f>
        <v/>
      </c>
      <c r="I6" s="397">
        <f>+'[2]Saint Mary''s Passaic'!E6</f>
        <v/>
      </c>
      <c r="J6" s="397">
        <f>+'[2]Saint Mary''s Passaic'!G6</f>
        <v/>
      </c>
      <c r="K6" s="245" t="n">
        <v>23</v>
      </c>
      <c r="L6" s="245" t="n">
        <v>23</v>
      </c>
      <c r="M6" s="245" t="n">
        <v>23</v>
      </c>
      <c r="N6" s="245" t="n">
        <v>22</v>
      </c>
      <c r="O6" s="245" t="n">
        <v>23</v>
      </c>
      <c r="P6" s="245" t="n">
        <v>23</v>
      </c>
      <c r="Q6" s="245" t="n">
        <v>23</v>
      </c>
      <c r="R6" s="245" t="n">
        <v>24</v>
      </c>
      <c r="S6" s="245" t="n">
        <v>26</v>
      </c>
      <c r="T6" s="245" t="n">
        <v>26</v>
      </c>
      <c r="U6" s="245" t="n">
        <v>26</v>
      </c>
      <c r="V6" s="245" t="n">
        <v>28</v>
      </c>
      <c r="W6" s="245" t="n">
        <v>25</v>
      </c>
      <c r="X6" s="245" t="n">
        <v>25</v>
      </c>
      <c r="Y6" s="245" t="n">
        <v>24</v>
      </c>
      <c r="Z6" s="245" t="n">
        <v>24</v>
      </c>
      <c r="AA6" s="245" t="n">
        <v>23</v>
      </c>
      <c r="AB6" s="245" t="n">
        <v>23</v>
      </c>
      <c r="AC6" s="245" t="n">
        <v>22</v>
      </c>
      <c r="AD6" s="245" t="n">
        <v>22</v>
      </c>
      <c r="AE6" s="245" t="n">
        <v>22</v>
      </c>
      <c r="AF6" s="245" t="n">
        <v>22</v>
      </c>
      <c r="AG6" s="245" t="n">
        <v>23</v>
      </c>
      <c r="AH6" s="245" t="n">
        <v>23</v>
      </c>
      <c r="AI6" s="245" t="n">
        <v>29</v>
      </c>
      <c r="AJ6" s="245" t="n">
        <v>30</v>
      </c>
      <c r="AK6" s="245" t="n">
        <v>32</v>
      </c>
      <c r="AL6" s="245" t="n">
        <v>32</v>
      </c>
      <c r="AM6" s="245" t="n">
        <v>33</v>
      </c>
      <c r="AN6" s="245" t="n">
        <v>32</v>
      </c>
      <c r="AO6" s="245" t="n">
        <v>32</v>
      </c>
      <c r="AP6" s="245" t="n">
        <v>33</v>
      </c>
      <c r="AQ6" s="245" t="n">
        <v>34</v>
      </c>
      <c r="AR6" s="245" t="n">
        <v>33</v>
      </c>
      <c r="AS6" s="245" t="n">
        <v>33</v>
      </c>
      <c r="AT6" s="245" t="n">
        <v>33</v>
      </c>
      <c r="AU6" s="245" t="n">
        <v>71</v>
      </c>
      <c r="AV6" s="245" t="n">
        <v>70</v>
      </c>
      <c r="AW6" s="245" t="n">
        <v>66</v>
      </c>
      <c r="AX6" s="245" t="n">
        <v>65</v>
      </c>
      <c r="AY6" s="245" t="n">
        <v>64</v>
      </c>
      <c r="AZ6" s="245" t="n">
        <v>66</v>
      </c>
      <c r="BA6" s="245" t="n">
        <v>66</v>
      </c>
      <c r="BB6" s="245" t="n">
        <v>63</v>
      </c>
      <c r="BC6" s="245" t="n">
        <v>62</v>
      </c>
      <c r="BD6" s="245" t="n">
        <v>61</v>
      </c>
      <c r="BE6" s="245" t="n">
        <v>62</v>
      </c>
      <c r="BF6" s="245" t="n">
        <v>58</v>
      </c>
      <c r="BG6" s="245" t="n">
        <v>57</v>
      </c>
      <c r="BH6" s="245" t="n">
        <v>58</v>
      </c>
      <c r="BI6" s="245" t="n">
        <v>57</v>
      </c>
      <c r="BJ6" s="245" t="n">
        <v>58</v>
      </c>
      <c r="BK6" s="245" t="n">
        <v>56</v>
      </c>
      <c r="BL6" s="245" t="n">
        <v>56</v>
      </c>
      <c r="BM6" s="245" t="n">
        <v>58</v>
      </c>
      <c r="BN6" s="245" t="n">
        <v>59</v>
      </c>
      <c r="BO6" s="245" t="n">
        <v>58</v>
      </c>
      <c r="BP6" s="245" t="n">
        <v>59</v>
      </c>
      <c r="BQ6" s="245" t="n">
        <v>58</v>
      </c>
      <c r="BR6" s="245" t="n">
        <v>59</v>
      </c>
      <c r="BS6" s="245" t="n">
        <v>56</v>
      </c>
      <c r="BT6" s="245" t="n">
        <v>56</v>
      </c>
      <c r="BU6" s="245" t="n">
        <v>56</v>
      </c>
      <c r="BV6" s="245" t="n">
        <v>58</v>
      </c>
      <c r="BW6" s="245" t="n">
        <v>55</v>
      </c>
      <c r="BX6" s="245" t="n">
        <v>57</v>
      </c>
      <c r="BY6" s="245" t="n">
        <v>55</v>
      </c>
      <c r="BZ6" s="245" t="n">
        <v>54</v>
      </c>
      <c r="CA6" s="245" t="n">
        <v>56</v>
      </c>
      <c r="CB6" s="245" t="n">
        <v>55</v>
      </c>
      <c r="CC6" s="245" t="n">
        <v>54</v>
      </c>
      <c r="CD6" s="245" t="n">
        <v>53</v>
      </c>
      <c r="CE6" s="245" t="n">
        <v>48</v>
      </c>
      <c r="CF6" s="245" t="n">
        <v>47</v>
      </c>
      <c r="CG6" s="245" t="n">
        <v>45</v>
      </c>
      <c r="CH6" s="245" t="n">
        <v>46</v>
      </c>
      <c r="CI6" s="245" t="n">
        <v>46</v>
      </c>
      <c r="CJ6" s="245" t="n">
        <v>45</v>
      </c>
      <c r="CK6" s="245" t="n">
        <v>47</v>
      </c>
      <c r="CL6" s="245" t="n">
        <v>47</v>
      </c>
      <c r="CM6" s="245" t="n">
        <v>48</v>
      </c>
      <c r="CN6" s="245" t="n">
        <v>49</v>
      </c>
      <c r="CO6" s="245" t="n">
        <v>48</v>
      </c>
      <c r="CP6" s="245" t="n">
        <v>48</v>
      </c>
      <c r="CQ6" s="245" t="n">
        <v>46</v>
      </c>
      <c r="CR6" s="245" t="n">
        <v>46</v>
      </c>
      <c r="CS6" s="245" t="n">
        <v>50</v>
      </c>
      <c r="CT6" s="245" t="n">
        <v>50</v>
      </c>
      <c r="CU6" s="245" t="n">
        <v>50</v>
      </c>
      <c r="CV6" s="245" t="n">
        <v>50</v>
      </c>
      <c r="CW6" s="245" t="n">
        <v>51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44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490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4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customFormat="1" s="315">
      <c r="A9" s="64" t="inlineStr">
        <is>
          <t>PRIME ENHANCED PPO PLAN (Self-Insured)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766.67</v>
      </c>
      <c r="F9" s="395" t="n">
        <v>604.8200000000001</v>
      </c>
      <c r="G9" s="396">
        <f>E9-F9</f>
        <v/>
      </c>
      <c r="H9" s="397" t="n"/>
      <c r="I9" s="397" t="n"/>
      <c r="J9" s="447" t="n"/>
      <c r="K9" s="244" t="n">
        <v>198</v>
      </c>
      <c r="L9" s="244" t="n">
        <v>203</v>
      </c>
      <c r="M9" s="244" t="n">
        <v>206</v>
      </c>
      <c r="N9" s="244" t="n">
        <v>202</v>
      </c>
      <c r="O9" s="244" t="n">
        <v>203</v>
      </c>
      <c r="P9" s="244" t="n">
        <v>202</v>
      </c>
      <c r="Q9" s="244" t="n">
        <v>202</v>
      </c>
      <c r="R9" s="244" t="n">
        <v>200</v>
      </c>
      <c r="S9" s="244" t="n">
        <v>197</v>
      </c>
      <c r="T9" s="244" t="n">
        <v>196</v>
      </c>
      <c r="U9" s="244" t="n">
        <v>194</v>
      </c>
      <c r="V9" s="244" t="n">
        <v>195</v>
      </c>
      <c r="W9" s="244" t="n">
        <v>201</v>
      </c>
      <c r="X9" s="244" t="n">
        <v>201</v>
      </c>
      <c r="Y9" s="244" t="n">
        <v>199</v>
      </c>
      <c r="Z9" s="244" t="n">
        <v>196</v>
      </c>
      <c r="AA9" s="244" t="n">
        <v>198</v>
      </c>
      <c r="AB9" s="244" t="n">
        <v>198</v>
      </c>
      <c r="AC9" s="244" t="n">
        <v>189</v>
      </c>
      <c r="AD9" s="244" t="n">
        <v>189</v>
      </c>
      <c r="AE9" s="244" t="n">
        <v>186</v>
      </c>
      <c r="AF9" s="244" t="n">
        <v>185</v>
      </c>
      <c r="AG9" s="244" t="n">
        <v>179</v>
      </c>
      <c r="AH9" s="244" t="n">
        <v>180</v>
      </c>
      <c r="AI9" s="244" t="n">
        <v>154</v>
      </c>
      <c r="AJ9" s="244" t="n">
        <v>155</v>
      </c>
      <c r="AK9" s="244" t="n">
        <v>155</v>
      </c>
      <c r="AL9" s="244" t="n">
        <v>153</v>
      </c>
      <c r="AM9" s="244" t="n">
        <v>153</v>
      </c>
      <c r="AN9" s="244" t="n">
        <v>151</v>
      </c>
      <c r="AO9" s="244" t="n">
        <v>146</v>
      </c>
      <c r="AP9" s="244" t="n">
        <v>143</v>
      </c>
      <c r="AQ9" s="244" t="n">
        <v>141</v>
      </c>
      <c r="AR9" s="244" t="n">
        <v>141</v>
      </c>
      <c r="AS9" s="244" t="n">
        <v>140</v>
      </c>
      <c r="AT9" s="244" t="n">
        <v>140</v>
      </c>
      <c r="AU9" s="244" t="n">
        <v>0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1649.1</v>
      </c>
      <c r="F10" s="395" t="n">
        <v>1284.53</v>
      </c>
      <c r="G10" s="396">
        <f>E10-F10</f>
        <v/>
      </c>
      <c r="H10" s="397" t="n"/>
      <c r="I10" s="397" t="n"/>
      <c r="J10" s="447" t="n"/>
      <c r="K10" s="244" t="n">
        <v>84</v>
      </c>
      <c r="L10" s="244" t="n">
        <v>86</v>
      </c>
      <c r="M10" s="244" t="n">
        <v>83</v>
      </c>
      <c r="N10" s="244" t="n">
        <v>84</v>
      </c>
      <c r="O10" s="244" t="n">
        <v>83</v>
      </c>
      <c r="P10" s="244" t="n">
        <v>84</v>
      </c>
      <c r="Q10" s="244" t="n">
        <v>83</v>
      </c>
      <c r="R10" s="244" t="n">
        <v>80</v>
      </c>
      <c r="S10" s="244" t="n">
        <v>79</v>
      </c>
      <c r="T10" s="244" t="n">
        <v>80</v>
      </c>
      <c r="U10" s="244" t="n">
        <v>81</v>
      </c>
      <c r="V10" s="244" t="n">
        <v>80</v>
      </c>
      <c r="W10" s="244" t="n">
        <v>76</v>
      </c>
      <c r="X10" s="244" t="n">
        <v>74</v>
      </c>
      <c r="Y10" s="244" t="n">
        <v>70</v>
      </c>
      <c r="Z10" s="244" t="n">
        <v>70</v>
      </c>
      <c r="AA10" s="244" t="n">
        <v>69</v>
      </c>
      <c r="AB10" s="244" t="n">
        <v>70</v>
      </c>
      <c r="AC10" s="244" t="n">
        <v>71</v>
      </c>
      <c r="AD10" s="244" t="n">
        <v>70</v>
      </c>
      <c r="AE10" s="244" t="n">
        <v>68</v>
      </c>
      <c r="AF10" s="244" t="n">
        <v>69</v>
      </c>
      <c r="AG10" s="244" t="n">
        <v>68</v>
      </c>
      <c r="AH10" s="244" t="n">
        <v>68</v>
      </c>
      <c r="AI10" s="244" t="n">
        <v>58</v>
      </c>
      <c r="AJ10" s="244" t="n">
        <v>55</v>
      </c>
      <c r="AK10" s="244" t="n">
        <v>55</v>
      </c>
      <c r="AL10" s="244" t="n">
        <v>55</v>
      </c>
      <c r="AM10" s="244" t="n">
        <v>56</v>
      </c>
      <c r="AN10" s="244" t="n">
        <v>50</v>
      </c>
      <c r="AO10" s="244" t="n">
        <v>51</v>
      </c>
      <c r="AP10" s="244" t="n">
        <v>51</v>
      </c>
      <c r="AQ10" s="244" t="n">
        <v>53</v>
      </c>
      <c r="AR10" s="244" t="n">
        <v>52</v>
      </c>
      <c r="AS10" s="244" t="n">
        <v>51</v>
      </c>
      <c r="AT10" s="244" t="n">
        <v>51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1594.56</v>
      </c>
      <c r="F11" s="395" t="n">
        <v>1240.22</v>
      </c>
      <c r="G11" s="396">
        <f>E11-F11</f>
        <v/>
      </c>
      <c r="H11" s="397" t="n"/>
      <c r="I11" s="397" t="n"/>
      <c r="J11" s="447" t="n"/>
      <c r="K11" s="244" t="n">
        <v>61</v>
      </c>
      <c r="L11" s="244" t="n">
        <v>60</v>
      </c>
      <c r="M11" s="244" t="n">
        <v>60</v>
      </c>
      <c r="N11" s="244" t="n">
        <v>58</v>
      </c>
      <c r="O11" s="244" t="n">
        <v>60</v>
      </c>
      <c r="P11" s="244" t="n">
        <v>55</v>
      </c>
      <c r="Q11" s="244" t="n">
        <v>55</v>
      </c>
      <c r="R11" s="244" t="n">
        <v>51</v>
      </c>
      <c r="S11" s="244" t="n">
        <v>51</v>
      </c>
      <c r="T11" s="244" t="n">
        <v>51</v>
      </c>
      <c r="U11" s="244" t="n">
        <v>51</v>
      </c>
      <c r="V11" s="244" t="n">
        <v>50</v>
      </c>
      <c r="W11" s="244" t="n">
        <v>49</v>
      </c>
      <c r="X11" s="244" t="n">
        <v>50</v>
      </c>
      <c r="Y11" s="244" t="n">
        <v>50</v>
      </c>
      <c r="Z11" s="244" t="n">
        <v>50</v>
      </c>
      <c r="AA11" s="244" t="n">
        <v>49</v>
      </c>
      <c r="AB11" s="244" t="n">
        <v>49</v>
      </c>
      <c r="AC11" s="244" t="n">
        <v>49</v>
      </c>
      <c r="AD11" s="244" t="n">
        <v>49</v>
      </c>
      <c r="AE11" s="244" t="n">
        <v>48</v>
      </c>
      <c r="AF11" s="244" t="n">
        <v>48</v>
      </c>
      <c r="AG11" s="244" t="n">
        <v>45</v>
      </c>
      <c r="AH11" s="244" t="n">
        <v>45</v>
      </c>
      <c r="AI11" s="244" t="n">
        <v>38</v>
      </c>
      <c r="AJ11" s="244" t="n">
        <v>41</v>
      </c>
      <c r="AK11" s="244" t="n">
        <v>40</v>
      </c>
      <c r="AL11" s="244" t="n">
        <v>39</v>
      </c>
      <c r="AM11" s="244" t="n">
        <v>37</v>
      </c>
      <c r="AN11" s="244" t="n">
        <v>37</v>
      </c>
      <c r="AO11" s="244" t="n">
        <v>36</v>
      </c>
      <c r="AP11" s="244" t="n">
        <v>37</v>
      </c>
      <c r="AQ11" s="244" t="n">
        <v>36</v>
      </c>
      <c r="AR11" s="244" t="n">
        <v>35</v>
      </c>
      <c r="AS11" s="244" t="n">
        <v>33</v>
      </c>
      <c r="AT11" s="244" t="n">
        <v>33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0" t="n"/>
      <c r="B12" s="398" t="n"/>
      <c r="C12" s="246" t="inlineStr">
        <is>
          <t>EE &amp; Family</t>
        </is>
      </c>
      <c r="D12" s="245" t="n">
        <v>0</v>
      </c>
      <c r="E12" s="400" t="n">
        <v>2377.57</v>
      </c>
      <c r="F12" s="399" t="n">
        <v>1850.66</v>
      </c>
      <c r="G12" s="400">
        <f>E12-F12</f>
        <v/>
      </c>
      <c r="H12" s="408" t="n"/>
      <c r="I12" s="408" t="n"/>
      <c r="J12" s="447" t="n"/>
      <c r="K12" s="245" t="n">
        <v>76</v>
      </c>
      <c r="L12" s="245" t="n">
        <v>76</v>
      </c>
      <c r="M12" s="245" t="n">
        <v>75</v>
      </c>
      <c r="N12" s="245" t="n">
        <v>74</v>
      </c>
      <c r="O12" s="245" t="n">
        <v>76</v>
      </c>
      <c r="P12" s="245" t="n">
        <v>77</v>
      </c>
      <c r="Q12" s="245" t="n">
        <v>76</v>
      </c>
      <c r="R12" s="245" t="n">
        <v>73</v>
      </c>
      <c r="S12" s="245" t="n">
        <v>73</v>
      </c>
      <c r="T12" s="245" t="n">
        <v>72</v>
      </c>
      <c r="U12" s="245" t="n">
        <v>72</v>
      </c>
      <c r="V12" s="245" t="n">
        <v>71</v>
      </c>
      <c r="W12" s="245" t="n">
        <v>69</v>
      </c>
      <c r="X12" s="245" t="n">
        <v>68</v>
      </c>
      <c r="Y12" s="245" t="n">
        <v>63</v>
      </c>
      <c r="Z12" s="245" t="n">
        <v>61</v>
      </c>
      <c r="AA12" s="245" t="n">
        <v>61</v>
      </c>
      <c r="AB12" s="245" t="n">
        <v>60</v>
      </c>
      <c r="AC12" s="245" t="n">
        <v>57</v>
      </c>
      <c r="AD12" s="245" t="n">
        <v>57</v>
      </c>
      <c r="AE12" s="245" t="n">
        <v>56</v>
      </c>
      <c r="AF12" s="245" t="n">
        <v>56</v>
      </c>
      <c r="AG12" s="245" t="n">
        <v>54</v>
      </c>
      <c r="AH12" s="245" t="n">
        <v>53</v>
      </c>
      <c r="AI12" s="245" t="n">
        <v>51</v>
      </c>
      <c r="AJ12" s="245" t="n">
        <v>50</v>
      </c>
      <c r="AK12" s="245" t="n">
        <v>50</v>
      </c>
      <c r="AL12" s="245" t="n">
        <v>49</v>
      </c>
      <c r="AM12" s="245" t="n">
        <v>48</v>
      </c>
      <c r="AN12" s="245" t="n">
        <v>45</v>
      </c>
      <c r="AO12" s="245" t="n">
        <v>45</v>
      </c>
      <c r="AP12" s="245" t="n">
        <v>45</v>
      </c>
      <c r="AQ12" s="245" t="n">
        <v>44</v>
      </c>
      <c r="AR12" s="245" t="n">
        <v>43</v>
      </c>
      <c r="AS12" s="245" t="n">
        <v>43</v>
      </c>
      <c r="AT12" s="245" t="n">
        <v>43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245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30">
        <f>SUMPRODUCT(E9:E12,$D9:$D12)</f>
        <v/>
      </c>
      <c r="F13" s="430">
        <f>SUMPRODUCT(F9:F12,$D9:$D12)</f>
        <v/>
      </c>
      <c r="G13" s="430">
        <f>SUMPRODUCT(G9:G12,$D9:$D12)</f>
        <v/>
      </c>
      <c r="H13" s="431" t="n"/>
      <c r="I13" s="431" t="n"/>
      <c r="J13" s="44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4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44" t="n">
        <v>57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+'[2]Saint Mary''s Passaic'!E15</f>
        <v/>
      </c>
      <c r="J15" s="397">
        <f>+'[2]Saint Mary''s Passaic'!G15</f>
        <v/>
      </c>
      <c r="K15" s="244" t="n">
        <v>11</v>
      </c>
      <c r="L15" s="244" t="n">
        <v>11</v>
      </c>
      <c r="M15" s="244" t="n">
        <v>11</v>
      </c>
      <c r="N15" s="244" t="n">
        <v>10</v>
      </c>
      <c r="O15" s="244" t="n">
        <v>12</v>
      </c>
      <c r="P15" s="244" t="n">
        <v>12</v>
      </c>
      <c r="Q15" s="244" t="n">
        <v>12</v>
      </c>
      <c r="R15" s="244" t="n">
        <v>12</v>
      </c>
      <c r="S15" s="244" t="n">
        <v>12</v>
      </c>
      <c r="T15" s="244" t="n">
        <v>12</v>
      </c>
      <c r="U15" s="244" t="n">
        <v>12</v>
      </c>
      <c r="V15" s="244" t="n">
        <v>13</v>
      </c>
      <c r="W15" s="244" t="n">
        <v>13</v>
      </c>
      <c r="X15" s="244" t="n">
        <v>11</v>
      </c>
      <c r="Y15" s="244" t="n">
        <v>11</v>
      </c>
      <c r="Z15" s="244" t="n">
        <v>10</v>
      </c>
      <c r="AA15" s="244" t="n">
        <v>10</v>
      </c>
      <c r="AB15" s="244" t="n">
        <v>10</v>
      </c>
      <c r="AC15" s="244" t="n">
        <v>10</v>
      </c>
      <c r="AD15" s="244" t="n">
        <v>10</v>
      </c>
      <c r="AE15" s="244" t="n">
        <v>10</v>
      </c>
      <c r="AF15" s="244" t="n">
        <v>10</v>
      </c>
      <c r="AG15" s="244" t="n">
        <v>8</v>
      </c>
      <c r="AH15" s="244" t="n">
        <v>8</v>
      </c>
      <c r="AI15" s="244" t="n">
        <v>10</v>
      </c>
      <c r="AJ15" s="244" t="n">
        <v>9</v>
      </c>
      <c r="AK15" s="244" t="n">
        <v>9</v>
      </c>
      <c r="AL15" s="244" t="n">
        <v>9</v>
      </c>
      <c r="AM15" s="244" t="n">
        <v>8</v>
      </c>
      <c r="AN15" s="244" t="n">
        <v>9</v>
      </c>
      <c r="AO15" s="244" t="n">
        <v>10</v>
      </c>
      <c r="AP15" s="244" t="n">
        <v>10</v>
      </c>
      <c r="AQ15" s="244" t="n">
        <v>10</v>
      </c>
      <c r="AR15" s="244" t="n">
        <v>10</v>
      </c>
      <c r="AS15" s="244" t="n">
        <v>10</v>
      </c>
      <c r="AT15" s="244" t="n">
        <v>9</v>
      </c>
      <c r="AU15" s="244" t="n">
        <v>26</v>
      </c>
      <c r="AV15" s="244" t="n">
        <v>28</v>
      </c>
      <c r="AW15" s="244" t="n">
        <v>28</v>
      </c>
      <c r="AX15" s="244" t="n">
        <v>28</v>
      </c>
      <c r="AY15" s="244" t="n">
        <v>25</v>
      </c>
      <c r="AZ15" s="244" t="n">
        <v>24</v>
      </c>
      <c r="BA15" s="244" t="n">
        <v>24</v>
      </c>
      <c r="BB15" s="244" t="n">
        <v>24</v>
      </c>
      <c r="BC15" s="244" t="n">
        <v>23</v>
      </c>
      <c r="BD15" s="244" t="n">
        <v>23</v>
      </c>
      <c r="BE15" s="244" t="n">
        <v>23</v>
      </c>
      <c r="BF15" s="244" t="n">
        <v>22</v>
      </c>
      <c r="BG15" s="244" t="n">
        <v>19</v>
      </c>
      <c r="BH15" s="244" t="n">
        <v>20</v>
      </c>
      <c r="BI15" s="244" t="n">
        <v>20</v>
      </c>
      <c r="BJ15" s="244" t="n">
        <v>20</v>
      </c>
      <c r="BK15" s="244" t="n">
        <v>18</v>
      </c>
      <c r="BL15" s="244" t="n">
        <v>19</v>
      </c>
      <c r="BM15" s="244" t="n">
        <v>19</v>
      </c>
      <c r="BN15" s="244" t="n">
        <v>21</v>
      </c>
      <c r="BO15" s="244" t="n">
        <v>21</v>
      </c>
      <c r="BP15" s="244" t="n">
        <v>21</v>
      </c>
      <c r="BQ15" s="244" t="n">
        <v>19</v>
      </c>
      <c r="BR15" s="244" t="n">
        <v>22</v>
      </c>
      <c r="BS15" s="244" t="n">
        <v>26</v>
      </c>
      <c r="BT15" s="244" t="n">
        <v>26</v>
      </c>
      <c r="BU15" s="244" t="n">
        <v>23</v>
      </c>
      <c r="BV15" s="244" t="n">
        <v>24</v>
      </c>
      <c r="BW15" s="244" t="n">
        <v>23</v>
      </c>
      <c r="BX15" s="244" t="n">
        <v>24</v>
      </c>
      <c r="BY15" s="244" t="n">
        <v>27</v>
      </c>
      <c r="BZ15" s="244" t="n">
        <v>26</v>
      </c>
      <c r="CA15" s="244" t="n">
        <v>28</v>
      </c>
      <c r="CB15" s="244" t="n">
        <v>32</v>
      </c>
      <c r="CC15" s="244" t="n">
        <v>33</v>
      </c>
      <c r="CD15" s="244" t="n">
        <v>33</v>
      </c>
      <c r="CE15" s="244" t="n">
        <v>35</v>
      </c>
      <c r="CF15" s="244" t="n">
        <v>36</v>
      </c>
      <c r="CG15" s="244" t="n">
        <v>35</v>
      </c>
      <c r="CH15" s="244" t="n">
        <v>33</v>
      </c>
      <c r="CI15" s="244" t="n">
        <v>34</v>
      </c>
      <c r="CJ15" s="244" t="n">
        <v>33</v>
      </c>
      <c r="CK15" s="244" t="n">
        <v>34</v>
      </c>
      <c r="CL15" s="244" t="n">
        <v>36</v>
      </c>
      <c r="CM15" s="244" t="n">
        <v>36</v>
      </c>
      <c r="CN15" s="244" t="n">
        <v>36</v>
      </c>
      <c r="CO15" s="244" t="n">
        <v>37</v>
      </c>
      <c r="CP15" s="244" t="n">
        <v>38</v>
      </c>
      <c r="CQ15" s="244" t="n">
        <v>39</v>
      </c>
      <c r="CR15" s="244" t="n">
        <v>37</v>
      </c>
      <c r="CS15" s="244" t="n">
        <v>37</v>
      </c>
      <c r="CT15" s="244" t="n">
        <v>37</v>
      </c>
      <c r="CU15" s="244" t="n">
        <v>39</v>
      </c>
      <c r="CV15" s="244" t="n">
        <v>38</v>
      </c>
      <c r="CW15" s="244" t="n">
        <v>36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44" t="n">
        <v>7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+'[2]Saint Mary''s Passaic'!E16</f>
        <v/>
      </c>
      <c r="J16" s="397">
        <f>+'[2]Saint Mary''s Passaic'!G16</f>
        <v/>
      </c>
      <c r="K16" s="244" t="n">
        <v>2</v>
      </c>
      <c r="L16" s="244" t="n">
        <v>2</v>
      </c>
      <c r="M16" s="244" t="n">
        <v>2</v>
      </c>
      <c r="N16" s="244" t="n">
        <v>2</v>
      </c>
      <c r="O16" s="244" t="n">
        <v>2</v>
      </c>
      <c r="P16" s="244" t="n">
        <v>2</v>
      </c>
      <c r="Q16" s="244" t="n">
        <v>1</v>
      </c>
      <c r="R16" s="244" t="n">
        <v>1</v>
      </c>
      <c r="S16" s="244" t="n">
        <v>1</v>
      </c>
      <c r="T16" s="244" t="n">
        <v>1</v>
      </c>
      <c r="U16" s="244" t="n">
        <v>1</v>
      </c>
      <c r="V16" s="244" t="n">
        <v>1</v>
      </c>
      <c r="W16" s="244" t="n">
        <v>0</v>
      </c>
      <c r="X16" s="244" t="n">
        <v>0</v>
      </c>
      <c r="Y16" s="244" t="n">
        <v>0</v>
      </c>
      <c r="Z16" s="244" t="n">
        <v>0</v>
      </c>
      <c r="AA16" s="244" t="n">
        <v>0</v>
      </c>
      <c r="AB16" s="244" t="n">
        <v>0</v>
      </c>
      <c r="AC16" s="244" t="n">
        <v>0</v>
      </c>
      <c r="AD16" s="244" t="n">
        <v>0</v>
      </c>
      <c r="AE16" s="244" t="n">
        <v>0</v>
      </c>
      <c r="AF16" s="244" t="n">
        <v>0</v>
      </c>
      <c r="AG16" s="244" t="n">
        <v>0</v>
      </c>
      <c r="AH16" s="244" t="n">
        <v>0</v>
      </c>
      <c r="AI16" s="244" t="n">
        <v>0</v>
      </c>
      <c r="AJ16" s="244" t="n">
        <v>0</v>
      </c>
      <c r="AK16" s="244" t="n">
        <v>0</v>
      </c>
      <c r="AL16" s="244" t="n">
        <v>0</v>
      </c>
      <c r="AM16" s="244" t="n">
        <v>0</v>
      </c>
      <c r="AN16" s="244" t="n">
        <v>0</v>
      </c>
      <c r="AO16" s="244" t="n">
        <v>0</v>
      </c>
      <c r="AP16" s="244" t="n">
        <v>0</v>
      </c>
      <c r="AQ16" s="244" t="n">
        <v>0</v>
      </c>
      <c r="AR16" s="244" t="n">
        <v>0</v>
      </c>
      <c r="AS16" s="244" t="n">
        <v>0</v>
      </c>
      <c r="AT16" s="244" t="n">
        <v>0</v>
      </c>
      <c r="AU16" s="244" t="n">
        <v>2</v>
      </c>
      <c r="AV16" s="244" t="n">
        <v>2</v>
      </c>
      <c r="AW16" s="244" t="n">
        <v>2</v>
      </c>
      <c r="AX16" s="244" t="n">
        <v>2</v>
      </c>
      <c r="AY16" s="244" t="n">
        <v>2</v>
      </c>
      <c r="AZ16" s="244" t="n">
        <v>2</v>
      </c>
      <c r="BA16" s="244" t="n">
        <v>2</v>
      </c>
      <c r="BB16" s="244" t="n">
        <v>4</v>
      </c>
      <c r="BC16" s="244" t="n">
        <v>4</v>
      </c>
      <c r="BD16" s="244" t="n">
        <v>3</v>
      </c>
      <c r="BE16" s="244" t="n">
        <v>4</v>
      </c>
      <c r="BF16" s="244" t="n">
        <v>4</v>
      </c>
      <c r="BG16" s="244" t="n">
        <v>4</v>
      </c>
      <c r="BH16" s="244" t="n">
        <v>4</v>
      </c>
      <c r="BI16" s="244" t="n">
        <v>4</v>
      </c>
      <c r="BJ16" s="244" t="n">
        <v>4</v>
      </c>
      <c r="BK16" s="244" t="n">
        <v>3</v>
      </c>
      <c r="BL16" s="244" t="n">
        <v>3</v>
      </c>
      <c r="BM16" s="244" t="n">
        <v>2</v>
      </c>
      <c r="BN16" s="244" t="n">
        <v>2</v>
      </c>
      <c r="BO16" s="244" t="n">
        <v>3</v>
      </c>
      <c r="BP16" s="244" t="n">
        <v>3</v>
      </c>
      <c r="BQ16" s="244" t="n">
        <v>3</v>
      </c>
      <c r="BR16" s="244" t="n">
        <v>3</v>
      </c>
      <c r="BS16" s="244" t="n">
        <v>2</v>
      </c>
      <c r="BT16" s="244" t="n">
        <v>2</v>
      </c>
      <c r="BU16" s="244" t="n">
        <v>2</v>
      </c>
      <c r="BV16" s="244" t="n">
        <v>2</v>
      </c>
      <c r="BW16" s="244" t="n">
        <v>3</v>
      </c>
      <c r="BX16" s="244" t="n">
        <v>4</v>
      </c>
      <c r="BY16" s="244" t="n">
        <v>4</v>
      </c>
      <c r="BZ16" s="244" t="n">
        <v>3</v>
      </c>
      <c r="CA16" s="244" t="n">
        <v>4</v>
      </c>
      <c r="CB16" s="244" t="n">
        <v>4</v>
      </c>
      <c r="CC16" s="244" t="n">
        <v>4</v>
      </c>
      <c r="CD16" s="244" t="n">
        <v>4</v>
      </c>
      <c r="CE16" s="244" t="n">
        <v>4</v>
      </c>
      <c r="CF16" s="244" t="n">
        <v>4</v>
      </c>
      <c r="CG16" s="244" t="n">
        <v>5</v>
      </c>
      <c r="CH16" s="244" t="n">
        <v>5</v>
      </c>
      <c r="CI16" s="244" t="n">
        <v>5</v>
      </c>
      <c r="CJ16" s="244" t="n">
        <v>4</v>
      </c>
      <c r="CK16" s="244" t="n">
        <v>4</v>
      </c>
      <c r="CL16" s="244" t="n">
        <v>4</v>
      </c>
      <c r="CM16" s="244" t="n">
        <v>3</v>
      </c>
      <c r="CN16" s="244" t="n">
        <v>4</v>
      </c>
      <c r="CO16" s="244" t="n">
        <v>3</v>
      </c>
      <c r="CP16" s="244" t="n">
        <v>3</v>
      </c>
      <c r="CQ16" s="244" t="n">
        <v>3</v>
      </c>
      <c r="CR16" s="244" t="n">
        <v>3</v>
      </c>
      <c r="CS16" s="244" t="n">
        <v>3</v>
      </c>
      <c r="CT16" s="244" t="n">
        <v>3</v>
      </c>
      <c r="CU16" s="244" t="n">
        <v>4</v>
      </c>
      <c r="CV16" s="244" t="n">
        <v>4</v>
      </c>
      <c r="CW16" s="244" t="n">
        <v>4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44" t="n">
        <v>15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+'[2]Saint Mary''s Passaic'!E17</f>
        <v/>
      </c>
      <c r="J17" s="397">
        <f>+'[2]Saint Mary''s Passaic'!G17</f>
        <v/>
      </c>
      <c r="K17" s="244" t="n">
        <v>1</v>
      </c>
      <c r="L17" s="244" t="n">
        <v>1</v>
      </c>
      <c r="M17" s="244" t="n">
        <v>1</v>
      </c>
      <c r="N17" s="244" t="n">
        <v>1</v>
      </c>
      <c r="O17" s="244" t="n">
        <v>2</v>
      </c>
      <c r="P17" s="244" t="n">
        <v>2</v>
      </c>
      <c r="Q17" s="244" t="n">
        <v>2</v>
      </c>
      <c r="R17" s="244" t="n">
        <v>2</v>
      </c>
      <c r="S17" s="244" t="n">
        <v>2</v>
      </c>
      <c r="T17" s="244" t="n">
        <v>2</v>
      </c>
      <c r="U17" s="244" t="n">
        <v>2</v>
      </c>
      <c r="V17" s="244" t="n">
        <v>2</v>
      </c>
      <c r="W17" s="244" t="n">
        <v>2</v>
      </c>
      <c r="X17" s="244" t="n">
        <v>2</v>
      </c>
      <c r="Y17" s="244" t="n">
        <v>2</v>
      </c>
      <c r="Z17" s="244" t="n">
        <v>2</v>
      </c>
      <c r="AA17" s="244" t="n">
        <v>2</v>
      </c>
      <c r="AB17" s="244" t="n">
        <v>2</v>
      </c>
      <c r="AC17" s="244" t="n">
        <v>2</v>
      </c>
      <c r="AD17" s="244" t="n">
        <v>2</v>
      </c>
      <c r="AE17" s="244" t="n">
        <v>3</v>
      </c>
      <c r="AF17" s="244" t="n">
        <v>2</v>
      </c>
      <c r="AG17" s="244" t="n">
        <v>2</v>
      </c>
      <c r="AH17" s="244" t="n">
        <v>2</v>
      </c>
      <c r="AI17" s="244" t="n">
        <v>3</v>
      </c>
      <c r="AJ17" s="244" t="n">
        <v>3</v>
      </c>
      <c r="AK17" s="244" t="n">
        <v>3</v>
      </c>
      <c r="AL17" s="244" t="n">
        <v>3</v>
      </c>
      <c r="AM17" s="244" t="n">
        <v>3</v>
      </c>
      <c r="AN17" s="244" t="n">
        <v>3</v>
      </c>
      <c r="AO17" s="244" t="n">
        <v>3</v>
      </c>
      <c r="AP17" s="244" t="n">
        <v>3</v>
      </c>
      <c r="AQ17" s="244" t="n">
        <v>3</v>
      </c>
      <c r="AR17" s="244" t="n">
        <v>3</v>
      </c>
      <c r="AS17" s="244" t="n">
        <v>3</v>
      </c>
      <c r="AT17" s="244" t="n">
        <v>3</v>
      </c>
      <c r="AU17" s="244" t="n">
        <v>5</v>
      </c>
      <c r="AV17" s="244" t="n">
        <v>5</v>
      </c>
      <c r="AW17" s="244" t="n">
        <v>5</v>
      </c>
      <c r="AX17" s="244" t="n">
        <v>5</v>
      </c>
      <c r="AY17" s="244" t="n">
        <v>4</v>
      </c>
      <c r="AZ17" s="244" t="n">
        <v>4</v>
      </c>
      <c r="BA17" s="244" t="n">
        <v>4</v>
      </c>
      <c r="BB17" s="244" t="n">
        <v>4</v>
      </c>
      <c r="BC17" s="244" t="n">
        <v>6</v>
      </c>
      <c r="BD17" s="244" t="n">
        <v>6</v>
      </c>
      <c r="BE17" s="244" t="n">
        <v>6</v>
      </c>
      <c r="BF17" s="244" t="n">
        <v>7</v>
      </c>
      <c r="BG17" s="244" t="n">
        <v>6</v>
      </c>
      <c r="BH17" s="244" t="n">
        <v>6</v>
      </c>
      <c r="BI17" s="244" t="n">
        <v>6</v>
      </c>
      <c r="BJ17" s="244" t="n">
        <v>6</v>
      </c>
      <c r="BK17" s="244" t="n">
        <v>6</v>
      </c>
      <c r="BL17" s="244" t="n">
        <v>6</v>
      </c>
      <c r="BM17" s="244" t="n">
        <v>6</v>
      </c>
      <c r="BN17" s="244" t="n">
        <v>6</v>
      </c>
      <c r="BO17" s="244" t="n">
        <v>6</v>
      </c>
      <c r="BP17" s="244" t="n">
        <v>6</v>
      </c>
      <c r="BQ17" s="244" t="n">
        <v>6</v>
      </c>
      <c r="BR17" s="244" t="n">
        <v>6</v>
      </c>
      <c r="BS17" s="244" t="n">
        <v>6</v>
      </c>
      <c r="BT17" s="244" t="n">
        <v>6</v>
      </c>
      <c r="BU17" s="244" t="n">
        <v>6</v>
      </c>
      <c r="BV17" s="244" t="n">
        <v>6</v>
      </c>
      <c r="BW17" s="244" t="n">
        <v>7</v>
      </c>
      <c r="BX17" s="244" t="n">
        <v>6</v>
      </c>
      <c r="BY17" s="244" t="n">
        <v>7</v>
      </c>
      <c r="BZ17" s="244" t="n">
        <v>7</v>
      </c>
      <c r="CA17" s="244" t="n">
        <v>6</v>
      </c>
      <c r="CB17" s="244" t="n">
        <v>6</v>
      </c>
      <c r="CC17" s="244" t="n">
        <v>7</v>
      </c>
      <c r="CD17" s="244" t="n">
        <v>6</v>
      </c>
      <c r="CE17" s="244" t="n">
        <v>4</v>
      </c>
      <c r="CF17" s="244" t="n">
        <v>4</v>
      </c>
      <c r="CG17" s="244" t="n">
        <v>3</v>
      </c>
      <c r="CH17" s="244" t="n">
        <v>5</v>
      </c>
      <c r="CI17" s="244" t="n">
        <v>5</v>
      </c>
      <c r="CJ17" s="244" t="n">
        <v>6</v>
      </c>
      <c r="CK17" s="244" t="n">
        <v>7</v>
      </c>
      <c r="CL17" s="244" t="n">
        <v>7</v>
      </c>
      <c r="CM17" s="244" t="n">
        <v>8</v>
      </c>
      <c r="CN17" s="244" t="n">
        <v>8</v>
      </c>
      <c r="CO17" s="244" t="n">
        <v>9</v>
      </c>
      <c r="CP17" s="244" t="n">
        <v>9</v>
      </c>
      <c r="CQ17" s="244" t="n">
        <v>9</v>
      </c>
      <c r="CR17" s="244" t="n">
        <v>11</v>
      </c>
      <c r="CS17" s="244" t="n">
        <v>11</v>
      </c>
      <c r="CT17" s="244" t="n">
        <v>13</v>
      </c>
      <c r="CU17" s="244" t="n">
        <v>14</v>
      </c>
      <c r="CV17" s="244" t="n">
        <v>14</v>
      </c>
      <c r="CW17" s="244" t="n">
        <v>13</v>
      </c>
    </row>
    <row r="18" ht="13.15" customFormat="1" customHeight="1" s="315">
      <c r="A18" s="20" t="n"/>
      <c r="B18" s="398" t="n"/>
      <c r="C18" s="246" t="inlineStr">
        <is>
          <t>EE &amp; Family</t>
        </is>
      </c>
      <c r="D18" s="245" t="n">
        <v>12</v>
      </c>
      <c r="E18" s="400" t="n">
        <v>1556.37</v>
      </c>
      <c r="F18" s="400">
        <f>+E18-G18</f>
        <v/>
      </c>
      <c r="G18" s="400" t="n">
        <v>396.28</v>
      </c>
      <c r="H18" s="397">
        <f>+"Total:"&amp;TEXT(E18/I18-1,"0.00%")&amp;"/ EE:"&amp;TEXT(G18/J18-1,"0.00%")</f>
        <v/>
      </c>
      <c r="I18" s="397">
        <f>+'[2]Saint Mary''s Passaic'!E18</f>
        <v/>
      </c>
      <c r="J18" s="397">
        <f>+'[2]Saint Mary''s Passaic'!G18</f>
        <v/>
      </c>
      <c r="K18" s="245" t="n">
        <v>1</v>
      </c>
      <c r="L18" s="245" t="n">
        <v>1</v>
      </c>
      <c r="M18" s="245" t="n">
        <v>1</v>
      </c>
      <c r="N18" s="245" t="n">
        <v>1</v>
      </c>
      <c r="O18" s="245" t="n">
        <v>1</v>
      </c>
      <c r="P18" s="245" t="n">
        <v>1</v>
      </c>
      <c r="Q18" s="245" t="n">
        <v>1</v>
      </c>
      <c r="R18" s="245" t="n">
        <v>1</v>
      </c>
      <c r="S18" s="245" t="n">
        <v>1</v>
      </c>
      <c r="T18" s="245" t="n">
        <v>1</v>
      </c>
      <c r="U18" s="245" t="n">
        <v>1</v>
      </c>
      <c r="V18" s="245" t="n">
        <v>1</v>
      </c>
      <c r="W18" s="245" t="n">
        <v>0</v>
      </c>
      <c r="X18" s="245" t="n">
        <v>0</v>
      </c>
      <c r="Y18" s="245" t="n">
        <v>0</v>
      </c>
      <c r="Z18" s="245" t="n">
        <v>0</v>
      </c>
      <c r="AA18" s="245" t="n">
        <v>0</v>
      </c>
      <c r="AB18" s="245" t="n">
        <v>0</v>
      </c>
      <c r="AC18" s="245" t="n">
        <v>0</v>
      </c>
      <c r="AD18" s="245" t="n">
        <v>0</v>
      </c>
      <c r="AE18" s="245" t="n">
        <v>0</v>
      </c>
      <c r="AF18" s="245" t="n">
        <v>0</v>
      </c>
      <c r="AG18" s="245" t="n">
        <v>0</v>
      </c>
      <c r="AH18" s="245" t="n">
        <v>0</v>
      </c>
      <c r="AI18" s="245" t="n">
        <v>1</v>
      </c>
      <c r="AJ18" s="245" t="n">
        <v>1</v>
      </c>
      <c r="AK18" s="245" t="n">
        <v>1</v>
      </c>
      <c r="AL18" s="245" t="n">
        <v>1</v>
      </c>
      <c r="AM18" s="245" t="n">
        <v>1</v>
      </c>
      <c r="AN18" s="245" t="n">
        <v>1</v>
      </c>
      <c r="AO18" s="245" t="n">
        <v>1</v>
      </c>
      <c r="AP18" s="245" t="n">
        <v>1</v>
      </c>
      <c r="AQ18" s="245" t="n">
        <v>1</v>
      </c>
      <c r="AR18" s="245" t="n">
        <v>1</v>
      </c>
      <c r="AS18" s="245" t="n">
        <v>1</v>
      </c>
      <c r="AT18" s="245" t="n">
        <v>1</v>
      </c>
      <c r="AU18" s="245" t="n">
        <v>3</v>
      </c>
      <c r="AV18" s="245" t="n">
        <v>3</v>
      </c>
      <c r="AW18" s="245" t="n">
        <v>3</v>
      </c>
      <c r="AX18" s="245" t="n">
        <v>3</v>
      </c>
      <c r="AY18" s="245" t="n">
        <v>3</v>
      </c>
      <c r="AZ18" s="245" t="n">
        <v>3</v>
      </c>
      <c r="BA18" s="245" t="n">
        <v>3</v>
      </c>
      <c r="BB18" s="245" t="n">
        <v>2</v>
      </c>
      <c r="BC18" s="245" t="n">
        <v>2</v>
      </c>
      <c r="BD18" s="245" t="n">
        <v>3</v>
      </c>
      <c r="BE18" s="245" t="n">
        <v>4</v>
      </c>
      <c r="BF18" s="245" t="n">
        <v>4</v>
      </c>
      <c r="BG18" s="245" t="n">
        <v>5</v>
      </c>
      <c r="BH18" s="245" t="n">
        <v>5</v>
      </c>
      <c r="BI18" s="245" t="n">
        <v>4</v>
      </c>
      <c r="BJ18" s="245" t="n">
        <v>4</v>
      </c>
      <c r="BK18" s="245" t="n">
        <v>4</v>
      </c>
      <c r="BL18" s="245" t="n">
        <v>4</v>
      </c>
      <c r="BM18" s="245" t="n">
        <v>5</v>
      </c>
      <c r="BN18" s="245" t="n">
        <v>5</v>
      </c>
      <c r="BO18" s="245" t="n">
        <v>5</v>
      </c>
      <c r="BP18" s="245" t="n">
        <v>5</v>
      </c>
      <c r="BQ18" s="245" t="n">
        <v>5</v>
      </c>
      <c r="BR18" s="245" t="n">
        <v>5</v>
      </c>
      <c r="BS18" s="245" t="n">
        <v>5</v>
      </c>
      <c r="BT18" s="245" t="n">
        <v>5</v>
      </c>
      <c r="BU18" s="245" t="n">
        <v>5</v>
      </c>
      <c r="BV18" s="245" t="n">
        <v>5</v>
      </c>
      <c r="BW18" s="245" t="n">
        <v>5</v>
      </c>
      <c r="BX18" s="245" t="n">
        <v>5</v>
      </c>
      <c r="BY18" s="245" t="n">
        <v>5</v>
      </c>
      <c r="BZ18" s="245" t="n">
        <v>5</v>
      </c>
      <c r="CA18" s="245" t="n">
        <v>5</v>
      </c>
      <c r="CB18" s="245" t="n">
        <v>5</v>
      </c>
      <c r="CC18" s="245" t="n">
        <v>5</v>
      </c>
      <c r="CD18" s="245" t="n">
        <v>6</v>
      </c>
      <c r="CE18" s="245" t="n">
        <v>9</v>
      </c>
      <c r="CF18" s="245" t="n">
        <v>9</v>
      </c>
      <c r="CG18" s="245" t="n">
        <v>9</v>
      </c>
      <c r="CH18" s="245" t="n">
        <v>9</v>
      </c>
      <c r="CI18" s="245" t="n">
        <v>8</v>
      </c>
      <c r="CJ18" s="245" t="n">
        <v>8</v>
      </c>
      <c r="CK18" s="245" t="n">
        <v>9</v>
      </c>
      <c r="CL18" s="245" t="n">
        <v>9</v>
      </c>
      <c r="CM18" s="245" t="n">
        <v>9</v>
      </c>
      <c r="CN18" s="245" t="n">
        <v>8</v>
      </c>
      <c r="CO18" s="245" t="n">
        <v>8</v>
      </c>
      <c r="CP18" s="245" t="n">
        <v>8</v>
      </c>
      <c r="CQ18" s="245" t="n">
        <v>9</v>
      </c>
      <c r="CR18" s="245" t="n">
        <v>9</v>
      </c>
      <c r="CS18" s="245" t="n">
        <v>10</v>
      </c>
      <c r="CT18" s="245" t="n">
        <v>10</v>
      </c>
      <c r="CU18" s="245" t="n">
        <v>10</v>
      </c>
      <c r="CV18" s="245" t="n">
        <v>10</v>
      </c>
      <c r="CW18" s="245" t="n">
        <v>10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30">
        <f>SUMPRODUCT(E15:E18,$D15:$D18)</f>
        <v/>
      </c>
      <c r="F19" s="430">
        <f>SUMPRODUCT(F15:F18,$D15:$D18)</f>
        <v/>
      </c>
      <c r="G19" s="430">
        <f>SUMPRODUCT(G15:G18,$D15:$D18)</f>
        <v/>
      </c>
      <c r="H19" s="431" t="n"/>
      <c r="I19" s="431" t="n"/>
      <c r="J19" s="444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60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183">
      <c r="A20" s="48" t="inlineStr">
        <is>
          <t>Total Medical Monthly</t>
        </is>
      </c>
      <c r="B20" s="432" t="n"/>
      <c r="C20" s="50" t="inlineStr">
        <is>
          <t>Total Medical Employees</t>
        </is>
      </c>
      <c r="D20" s="51">
        <f>D7+D13+D19</f>
        <v/>
      </c>
      <c r="E20" s="465">
        <f>E7+E13+E19</f>
        <v/>
      </c>
      <c r="F20" s="465">
        <f>F7+F13+F19</f>
        <v/>
      </c>
      <c r="G20" s="465">
        <f>G7+G13+G19</f>
        <v/>
      </c>
      <c r="H20" s="466" t="n"/>
      <c r="I20" s="466" t="n"/>
      <c r="J20" s="107" t="n"/>
      <c r="K20" s="51">
        <f>K7+K13+K19</f>
        <v/>
      </c>
      <c r="L20" s="51">
        <f>L7+L13+L19</f>
        <v/>
      </c>
      <c r="M20" s="51">
        <f>M7+M13+M19</f>
        <v/>
      </c>
      <c r="N20" s="51">
        <f>N7+N13+N19</f>
        <v/>
      </c>
      <c r="O20" s="51">
        <f>O7+O13+O19</f>
        <v/>
      </c>
      <c r="P20" s="51">
        <f>P7+P13+P19</f>
        <v/>
      </c>
      <c r="Q20" s="51">
        <f>Q7+Q13+Q19</f>
        <v/>
      </c>
      <c r="R20" s="51">
        <f>R7+R13+R19</f>
        <v/>
      </c>
      <c r="S20" s="51">
        <f>S7+S13+S19</f>
        <v/>
      </c>
      <c r="T20" s="51">
        <f>T7+T13+T19</f>
        <v/>
      </c>
      <c r="U20" s="51">
        <f>U7+U13+U19</f>
        <v/>
      </c>
      <c r="V20" s="51">
        <f>V7+V13+V19</f>
        <v/>
      </c>
      <c r="W20" s="51">
        <f>W7+W13+W19</f>
        <v/>
      </c>
      <c r="X20" s="51">
        <f>X7+X13+X19</f>
        <v/>
      </c>
      <c r="Y20" s="51">
        <f>Y7+Y13+Y19</f>
        <v/>
      </c>
      <c r="Z20" s="51">
        <f>Z7+Z13+Z19</f>
        <v/>
      </c>
      <c r="AA20" s="51">
        <f>AA7+AA13+AA19</f>
        <v/>
      </c>
      <c r="AB20" s="51">
        <f>AB7+AB13+AB19</f>
        <v/>
      </c>
      <c r="AC20" s="51">
        <f>AC7+AC13+AC19</f>
        <v/>
      </c>
      <c r="AD20" s="51">
        <f>AD7+AD13+AD19</f>
        <v/>
      </c>
      <c r="AE20" s="51">
        <f>AE7+AE13+AE19</f>
        <v/>
      </c>
      <c r="AF20" s="51">
        <f>AF7+AF13+AF19</f>
        <v/>
      </c>
      <c r="AG20" s="51">
        <f>AG7+AG13+AG19</f>
        <v/>
      </c>
      <c r="AH20" s="51">
        <f>AH7+AH13+AH19</f>
        <v/>
      </c>
      <c r="AI20" s="51">
        <f>AI7+AI13+AI19</f>
        <v/>
      </c>
      <c r="AJ20" s="51">
        <f>AJ7+AJ13+AJ19</f>
        <v/>
      </c>
      <c r="AK20" s="51">
        <f>AK7+AK13+AK19</f>
        <v/>
      </c>
      <c r="AL20" s="51">
        <f>AL7+AL13+AL19</f>
        <v/>
      </c>
      <c r="AM20" s="51">
        <f>AM7+AM13+AM19</f>
        <v/>
      </c>
      <c r="AN20" s="51">
        <f>AN7+AN13+AN19</f>
        <v/>
      </c>
      <c r="AO20" s="51">
        <f>AO7+AO13+AO19</f>
        <v/>
      </c>
      <c r="AP20" s="51">
        <f>AP7+AP13+AP19</f>
        <v/>
      </c>
      <c r="AQ20" s="51">
        <f>AQ7+AQ13+AQ19</f>
        <v/>
      </c>
      <c r="AR20" s="51">
        <f>AR7+AR13+AR19</f>
        <v/>
      </c>
      <c r="AS20" s="51">
        <f>AS7+AS13+AS19</f>
        <v/>
      </c>
      <c r="AT20" s="51">
        <f>AT7+AT13+AT19</f>
        <v/>
      </c>
      <c r="AU20" s="51">
        <f>AU7+AU13+AU19</f>
        <v/>
      </c>
      <c r="AV20" s="51">
        <f>AV7+AV13+AV19</f>
        <v/>
      </c>
      <c r="AW20" s="51">
        <f>AW7+AW13+AW19</f>
        <v/>
      </c>
      <c r="AX20" s="51">
        <f>AX7+AX13+AX19</f>
        <v/>
      </c>
      <c r="AY20" s="51">
        <f>AY7+AY13+AY19</f>
        <v/>
      </c>
      <c r="AZ20" s="51">
        <f>AZ7+AZ13+AZ19</f>
        <v/>
      </c>
      <c r="BA20" s="51">
        <f>BA7+BA13+BA19</f>
        <v/>
      </c>
      <c r="BB20" s="51">
        <f>BB7+BB13+BB19</f>
        <v/>
      </c>
      <c r="BC20" s="51">
        <f>BC7+BC13+BC19</f>
        <v/>
      </c>
      <c r="BD20" s="51">
        <f>BD7+BD13+BD19</f>
        <v/>
      </c>
      <c r="BE20" s="51">
        <f>BE7+BE13+BE19</f>
        <v/>
      </c>
      <c r="BF20" s="51">
        <f>BF7+BF13+BF19</f>
        <v/>
      </c>
      <c r="BG20" s="51">
        <f>BG7+BG13+BG19</f>
        <v/>
      </c>
      <c r="BH20" s="51">
        <f>BH7+BH13+BH19</f>
        <v/>
      </c>
      <c r="BI20" s="51">
        <f>BI7+BI13+BI19</f>
        <v/>
      </c>
      <c r="BJ20" s="51">
        <f>BJ7+BJ13+BJ19</f>
        <v/>
      </c>
      <c r="BK20" s="51">
        <f>BK7+BK13+BK19</f>
        <v/>
      </c>
      <c r="BL20" s="51">
        <f>BL7+BL13+BL19</f>
        <v/>
      </c>
      <c r="BM20" s="51">
        <f>BM7+BM13+BM19</f>
        <v/>
      </c>
      <c r="BN20" s="51">
        <f>BN7+BN13+BN19</f>
        <v/>
      </c>
      <c r="BO20" s="51">
        <f>BO7+BO13+BO19</f>
        <v/>
      </c>
      <c r="BP20" s="51">
        <f>BP7+BP13+BP19</f>
        <v/>
      </c>
      <c r="BQ20" s="51">
        <f>BQ7+BQ13+BQ19</f>
        <v/>
      </c>
      <c r="BR20" s="51">
        <f>BR7+BR13+BR19</f>
        <v/>
      </c>
      <c r="BS20" s="51">
        <f>BS7+BS13+BS19</f>
        <v/>
      </c>
      <c r="BT20" s="51">
        <f>BT7+BT13+BT19</f>
        <v/>
      </c>
      <c r="BU20" s="51">
        <f>BU7+BU13+BU19</f>
        <v/>
      </c>
      <c r="BV20" s="51">
        <f>BV7+BV13+BV19</f>
        <v/>
      </c>
      <c r="BW20" s="51">
        <f>BW7+BW13+BW19</f>
        <v/>
      </c>
      <c r="BX20" s="51">
        <f>BX7+BX13+BX19</f>
        <v/>
      </c>
      <c r="BY20" s="51">
        <f>BY7+BY13+BY19</f>
        <v/>
      </c>
      <c r="BZ20" s="51">
        <f>BZ7+BZ13+BZ19</f>
        <v/>
      </c>
      <c r="CA20" s="51">
        <f>CA7+CA13+CA19</f>
        <v/>
      </c>
      <c r="CB20" s="51">
        <f>CB7+CB13+CB19</f>
        <v/>
      </c>
      <c r="CC20" s="51">
        <f>CC7+CC13+CC19</f>
        <v/>
      </c>
      <c r="CD20" s="51">
        <f>CD7+CD13+CD19</f>
        <v/>
      </c>
      <c r="CE20" s="51">
        <f>CE7+CE13+CE19</f>
        <v/>
      </c>
      <c r="CF20" s="51">
        <f>CF7+CF13+CF19</f>
        <v/>
      </c>
      <c r="CG20" s="51">
        <f>CG7+CG13+CG19</f>
        <v/>
      </c>
      <c r="CH20" s="51">
        <f>CH7+CH13+CH19</f>
        <v/>
      </c>
      <c r="CI20" s="51">
        <f>CI7+CI13+CI19</f>
        <v/>
      </c>
      <c r="CJ20" s="51">
        <f>CJ7+CJ13+CJ19</f>
        <v/>
      </c>
      <c r="CK20" s="51">
        <f>CK7+CK13+CK19</f>
        <v/>
      </c>
      <c r="CL20" s="51">
        <f>CL7+CL13+CL19</f>
        <v/>
      </c>
      <c r="CM20" s="51">
        <f>CM7+CM13+CM19</f>
        <v/>
      </c>
      <c r="CN20" s="51">
        <f>CN7+CN13+CN19</f>
        <v/>
      </c>
      <c r="CO20" s="51">
        <f>CO7+CO13+CO19</f>
        <v/>
      </c>
      <c r="CP20" s="51">
        <f>CP7+CP13+CP19</f>
        <v/>
      </c>
      <c r="CQ20" s="51">
        <f>CQ7+CQ13+CQ19</f>
        <v/>
      </c>
      <c r="CR20" s="51" t="n">
        <v>550</v>
      </c>
      <c r="CS20" s="51">
        <f>CS7+CS13+CS19</f>
        <v/>
      </c>
      <c r="CT20" s="51">
        <f>CT7+CT13+CT19</f>
        <v/>
      </c>
      <c r="CU20" s="51">
        <f>CU7+CU13+CU19</f>
        <v/>
      </c>
      <c r="CV20" s="51">
        <f>CV7+CV13+CV19</f>
        <v/>
      </c>
      <c r="CW20" s="51">
        <f>CW7+CW13+CW19</f>
        <v/>
      </c>
    </row>
    <row r="21" ht="13.15" customFormat="1" customHeight="1" s="315">
      <c r="A21" s="48" t="inlineStr">
        <is>
          <t>Total Medical Annual</t>
        </is>
      </c>
      <c r="B21" s="50" t="n"/>
      <c r="C21" s="96" t="n"/>
      <c r="D21" s="96" t="n"/>
      <c r="E21" s="448">
        <f>E20*12</f>
        <v/>
      </c>
      <c r="F21" s="448">
        <f>F20*12</f>
        <v/>
      </c>
      <c r="G21" s="448">
        <f>G20*12</f>
        <v/>
      </c>
      <c r="H21" s="449" t="n"/>
      <c r="I21" s="449" t="n"/>
      <c r="J21" s="447" t="n"/>
      <c r="K21" s="96" t="n"/>
      <c r="L21" s="96" t="n"/>
      <c r="M21" s="96" t="n"/>
      <c r="N21" s="96" t="n"/>
      <c r="O21" s="96" t="n"/>
      <c r="P21" s="96" t="n"/>
      <c r="Q21" s="96" t="n"/>
      <c r="R21" s="96" t="n"/>
      <c r="S21" s="96" t="n"/>
      <c r="T21" s="96" t="n"/>
      <c r="U21" s="96" t="n"/>
      <c r="V21" s="96" t="n"/>
      <c r="W21" s="96" t="n"/>
      <c r="X21" s="96" t="n"/>
      <c r="Y21" s="96" t="n"/>
      <c r="Z21" s="96" t="n"/>
      <c r="AA21" s="96" t="n"/>
      <c r="AB21" s="96" t="n"/>
      <c r="AC21" s="96" t="n"/>
      <c r="AD21" s="96" t="n"/>
      <c r="AE21" s="96" t="n"/>
      <c r="AF21" s="96" t="n"/>
      <c r="AG21" s="96" t="n"/>
      <c r="AH21" s="96" t="n"/>
      <c r="AI21" s="96" t="n"/>
      <c r="AJ21" s="96" t="n"/>
      <c r="AK21" s="96" t="n"/>
      <c r="AL21" s="96" t="n"/>
      <c r="AM21" s="96" t="n"/>
      <c r="AN21" s="96" t="n"/>
      <c r="AO21" s="96" t="n"/>
      <c r="AP21" s="96" t="n"/>
      <c r="AQ21" s="96" t="n"/>
      <c r="AR21" s="96" t="n"/>
      <c r="AS21" s="96" t="n"/>
      <c r="AT21" s="96" t="n"/>
      <c r="AU21" s="96" t="n"/>
      <c r="AV21" s="96" t="n"/>
      <c r="AW21" s="96" t="n"/>
      <c r="AX21" s="96" t="n"/>
      <c r="AY21" s="96" t="n"/>
      <c r="AZ21" s="96" t="n"/>
      <c r="BA21" s="96" t="n"/>
      <c r="BB21" s="96" t="n"/>
      <c r="BC21" s="96" t="n"/>
      <c r="BD21" s="96" t="n"/>
      <c r="BE21" s="96" t="n"/>
      <c r="BF21" s="96" t="n"/>
      <c r="BG21" s="96" t="n"/>
      <c r="BH21" s="96" t="n"/>
      <c r="BI21" s="96" t="n"/>
      <c r="BJ21" s="96" t="n"/>
      <c r="BK21" s="96" t="n"/>
      <c r="BL21" s="96" t="n"/>
      <c r="BM21" s="96" t="n"/>
      <c r="BN21" s="96" t="n"/>
      <c r="BO21" s="96" t="n"/>
      <c r="BP21" s="96" t="n"/>
      <c r="BQ21" s="96" t="n"/>
      <c r="BR21" s="96" t="n"/>
      <c r="BS21" s="96" t="n"/>
      <c r="BT21" s="96" t="n"/>
      <c r="BU21" s="96" t="n"/>
      <c r="BV21" s="96" t="n"/>
      <c r="BW21" s="96" t="n"/>
      <c r="BX21" s="96" t="n"/>
      <c r="BY21" s="96" t="n"/>
      <c r="BZ21" s="96" t="n"/>
      <c r="CA21" s="96" t="n"/>
      <c r="CB21" s="96" t="n"/>
      <c r="CC21" s="96" t="n"/>
      <c r="CD21" s="96" t="n"/>
      <c r="CE21" s="96" t="n"/>
      <c r="CF21" s="96" t="n"/>
      <c r="CG21" s="96" t="n"/>
      <c r="CH21" s="96" t="n"/>
      <c r="CI21" s="96" t="n"/>
      <c r="CJ21" s="96" t="n"/>
      <c r="CK21" s="96" t="n"/>
      <c r="CL21" s="96" t="n"/>
      <c r="CM21" s="96" t="n"/>
      <c r="CN21" s="96" t="n"/>
      <c r="CO21" s="96" t="n"/>
      <c r="CP21" s="96" t="n"/>
      <c r="CQ21" s="96" t="n"/>
      <c r="CR21" s="96" t="n"/>
      <c r="CS21" s="96" t="n"/>
      <c r="CT21" s="96" t="n"/>
      <c r="CU21" s="96" t="n"/>
      <c r="CV21" s="96" t="n"/>
      <c r="CW21" s="96" t="n"/>
    </row>
    <row r="22" ht="15" customFormat="1" customHeight="1" s="315">
      <c r="A22" s="52" t="n"/>
      <c r="B22" s="184" t="n"/>
      <c r="C22" s="282" t="n"/>
      <c r="D22" s="282" t="n"/>
      <c r="E22" s="450" t="n"/>
      <c r="F22" s="450" t="n"/>
      <c r="G22" s="450" t="n"/>
      <c r="H22" s="450" t="n"/>
      <c r="I22" s="450" t="n"/>
      <c r="J22" s="447" t="n"/>
      <c r="K22" s="282" t="n"/>
      <c r="L22" s="282" t="n"/>
      <c r="M22" s="282" t="n"/>
      <c r="N22" s="282" t="n"/>
      <c r="O22" s="282" t="n"/>
      <c r="P22" s="282" t="n"/>
      <c r="Q22" s="282" t="n"/>
      <c r="R22" s="282" t="n"/>
      <c r="S22" s="282" t="n"/>
      <c r="T22" s="282" t="n"/>
      <c r="U22" s="282" t="n"/>
      <c r="V22" s="282" t="n"/>
      <c r="W22" s="282" t="n"/>
      <c r="X22" s="282" t="n"/>
      <c r="Y22" s="282" t="n"/>
      <c r="Z22" s="282" t="n"/>
      <c r="AA22" s="282" t="n"/>
      <c r="AB22" s="282" t="n"/>
      <c r="AC22" s="282" t="n"/>
      <c r="AD22" s="282" t="n"/>
      <c r="AE22" s="282" t="n"/>
      <c r="AF22" s="282" t="n"/>
      <c r="AG22" s="282" t="n"/>
      <c r="AH22" s="282" t="n"/>
      <c r="AI22" s="282" t="n"/>
      <c r="AJ22" s="282" t="n"/>
      <c r="AK22" s="282" t="n"/>
      <c r="AL22" s="282" t="n"/>
      <c r="AM22" s="282" t="n"/>
      <c r="AN22" s="282" t="n"/>
      <c r="AO22" s="282" t="n"/>
      <c r="AP22" s="282" t="n"/>
      <c r="AQ22" s="282" t="n"/>
      <c r="AR22" s="282" t="n"/>
      <c r="AS22" s="282" t="n"/>
      <c r="AT22" s="282" t="n"/>
      <c r="AU22" s="282" t="n"/>
      <c r="AV22" s="282" t="n"/>
      <c r="AW22" s="282" t="n"/>
      <c r="AX22" s="282" t="n"/>
      <c r="AY22" s="282" t="n"/>
      <c r="AZ22" s="282" t="n"/>
      <c r="BA22" s="282" t="n"/>
      <c r="BB22" s="282" t="n"/>
      <c r="BC22" s="282" t="n"/>
      <c r="BD22" s="282" t="n"/>
      <c r="BE22" s="282" t="n"/>
      <c r="BF22" s="282" t="n"/>
      <c r="BG22" s="282" t="n"/>
      <c r="BH22" s="282" t="n"/>
      <c r="BI22" s="282" t="n"/>
      <c r="BJ22" s="282" t="n"/>
      <c r="BK22" s="282" t="n"/>
      <c r="BL22" s="282" t="n"/>
      <c r="BM22" s="282" t="n"/>
      <c r="BN22" s="282" t="n"/>
      <c r="BO22" s="282" t="n"/>
      <c r="BP22" s="282" t="n"/>
      <c r="BQ22" s="282" t="n"/>
      <c r="BR22" s="282" t="n"/>
      <c r="BS22" s="282" t="n"/>
      <c r="BT22" s="282" t="n"/>
      <c r="BU22" s="282" t="n"/>
      <c r="BV22" s="282" t="n"/>
      <c r="BW22" s="282" t="n"/>
      <c r="BX22" s="282" t="n"/>
      <c r="BY22" s="282" t="n"/>
      <c r="BZ22" s="282" t="n"/>
      <c r="CA22" s="282" t="n"/>
      <c r="CB22" s="282" t="n"/>
      <c r="CC22" s="282" t="n"/>
      <c r="CD22" s="282" t="n"/>
      <c r="CE22" s="282" t="n"/>
      <c r="CF22" s="282" t="n"/>
      <c r="CG22" s="282" t="n"/>
      <c r="CH22" s="282" t="n"/>
      <c r="CI22" s="282" t="n"/>
      <c r="CJ22" s="282" t="n"/>
      <c r="CK22" s="282" t="n"/>
      <c r="CL22" s="282" t="n"/>
      <c r="CM22" s="282" t="n"/>
      <c r="CN22" s="282" t="n"/>
      <c r="CO22" s="282" t="n"/>
      <c r="CP22" s="282" t="n"/>
      <c r="CQ22" s="282" t="n"/>
      <c r="CR22" s="282" t="n"/>
      <c r="CS22" s="282" t="n"/>
      <c r="CT22" s="282" t="n"/>
      <c r="CU22" s="282" t="n"/>
      <c r="CV22" s="282" t="n"/>
      <c r="CW22" s="282" t="n"/>
    </row>
    <row r="23" hidden="1" ht="15" customFormat="1" customHeight="1" s="315">
      <c r="A23" s="196" t="inlineStr">
        <is>
          <t>Comprehensive PPO Plan is terminated effective 1/1/2018</t>
        </is>
      </c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47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idden="1" ht="15" customFormat="1" customHeight="1" s="315">
      <c r="A24" s="196" t="inlineStr">
        <is>
          <t>Enhanced PPO Plan is terminated effective 1/1/2021</t>
        </is>
      </c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4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195" t="inlineStr">
        <is>
          <t>Assumes contributions of FT employees. Does not account for difference in contribution for PT or C-Suite employees.</t>
        </is>
      </c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4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402" t="n"/>
      <c r="H26" s="402" t="n"/>
      <c r="I26" s="402" t="n"/>
      <c r="J26" s="44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397" t="n"/>
      <c r="G27" s="402" t="n"/>
      <c r="H27" s="402" t="n"/>
      <c r="I27" s="402" t="n"/>
      <c r="J27" s="444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44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292" t="n"/>
      <c r="C29" s="292" t="n"/>
      <c r="D29" s="294" t="n"/>
      <c r="E29" s="450" t="n"/>
      <c r="F29" s="450" t="n"/>
      <c r="G29" s="450" t="n"/>
      <c r="H29" s="450" t="n"/>
      <c r="I29" s="450" t="n"/>
      <c r="J29" s="444" t="n"/>
      <c r="K29" s="294" t="n"/>
      <c r="L29" s="294" t="n"/>
      <c r="M29" s="294" t="n"/>
      <c r="N29" s="294" t="n"/>
      <c r="O29" s="294" t="n"/>
      <c r="P29" s="294" t="n"/>
      <c r="Q29" s="294" t="n"/>
      <c r="R29" s="294" t="n"/>
      <c r="S29" s="294" t="n"/>
      <c r="T29" s="294" t="n"/>
      <c r="U29" s="294" t="n"/>
      <c r="V29" s="294" t="n"/>
      <c r="W29" s="294" t="n"/>
      <c r="X29" s="294" t="n"/>
      <c r="Y29" s="294" t="n"/>
      <c r="Z29" s="294" t="n"/>
      <c r="AA29" s="294" t="n"/>
      <c r="AB29" s="294" t="n"/>
      <c r="AC29" s="294" t="n"/>
      <c r="AD29" s="294" t="n"/>
      <c r="AE29" s="294" t="n"/>
      <c r="AF29" s="294" t="n"/>
      <c r="AG29" s="294" t="n"/>
      <c r="AH29" s="294" t="n"/>
      <c r="AI29" s="294" t="n"/>
      <c r="AJ29" s="294" t="n"/>
      <c r="AK29" s="294" t="n"/>
      <c r="AL29" s="294" t="n"/>
      <c r="AM29" s="294" t="n"/>
      <c r="AN29" s="294" t="n"/>
      <c r="AO29" s="294" t="n"/>
      <c r="AP29" s="294" t="n"/>
      <c r="AQ29" s="294" t="n"/>
      <c r="AR29" s="294" t="n"/>
      <c r="AS29" s="294" t="n"/>
      <c r="AT29" s="294" t="n"/>
      <c r="AU29" s="294" t="n"/>
      <c r="AV29" s="294" t="n"/>
      <c r="AW29" s="294" t="n"/>
      <c r="AX29" s="294" t="n"/>
      <c r="AY29" s="294" t="n"/>
      <c r="AZ29" s="294" t="n"/>
      <c r="BA29" s="294" t="n"/>
      <c r="BB29" s="294" t="n"/>
      <c r="BC29" s="294" t="n"/>
      <c r="BD29" s="294" t="n"/>
      <c r="BE29" s="294" t="n"/>
      <c r="BF29" s="294" t="n"/>
      <c r="BG29" s="294" t="n"/>
      <c r="BH29" s="294" t="n"/>
      <c r="BI29" s="294" t="n"/>
      <c r="BJ29" s="294" t="n"/>
      <c r="BK29" s="294" t="n"/>
      <c r="BL29" s="294" t="n"/>
      <c r="BM29" s="294" t="n"/>
      <c r="BN29" s="294" t="n"/>
      <c r="BO29" s="294" t="n"/>
      <c r="BP29" s="294" t="n"/>
      <c r="BQ29" s="294" t="n"/>
      <c r="BR29" s="294" t="n"/>
      <c r="BS29" s="294" t="n"/>
      <c r="BT29" s="294" t="n"/>
      <c r="BU29" s="294" t="n"/>
      <c r="BV29" s="294" t="n"/>
      <c r="BW29" s="294" t="n"/>
      <c r="BX29" s="294" t="n"/>
      <c r="BY29" s="294" t="n"/>
      <c r="BZ29" s="294" t="n"/>
      <c r="CA29" s="294" t="n"/>
      <c r="CB29" s="294" t="n"/>
      <c r="CC29" s="294" t="n"/>
      <c r="CD29" s="294" t="n"/>
      <c r="CE29" s="294" t="n"/>
      <c r="CF29" s="294" t="n"/>
      <c r="CG29" s="294" t="n"/>
      <c r="CH29" s="294" t="n"/>
      <c r="CI29" s="294" t="n"/>
      <c r="CJ29" s="294" t="n"/>
      <c r="CK29" s="294" t="n"/>
      <c r="CL29" s="294" t="n"/>
      <c r="CM29" s="294" t="n"/>
      <c r="CN29" s="294" t="n"/>
      <c r="CO29" s="294" t="n"/>
      <c r="CP29" s="294" t="n"/>
      <c r="CQ29" s="294" t="n"/>
      <c r="CR29" s="294" t="n"/>
      <c r="CS29" s="294" t="n"/>
      <c r="CT29" s="294" t="n"/>
      <c r="CU29" s="294" t="n"/>
      <c r="CV29" s="294" t="n"/>
      <c r="CW29" s="294" t="n"/>
    </row>
    <row r="30" ht="15" customFormat="1" customHeight="1" s="315">
      <c r="A30" s="291" t="n"/>
      <c r="B30" s="292" t="n"/>
      <c r="C30" s="292" t="n"/>
      <c r="D30" s="294" t="n"/>
      <c r="E30" s="292" t="n"/>
      <c r="F30" s="292" t="n"/>
      <c r="G30" s="292" t="n"/>
      <c r="H30" s="292" t="n"/>
      <c r="I30" s="292" t="n"/>
      <c r="J30" s="444" t="n"/>
      <c r="K30" s="294" t="n"/>
      <c r="L30" s="294" t="n"/>
      <c r="M30" s="294" t="n"/>
      <c r="N30" s="294" t="n"/>
      <c r="O30" s="294" t="n"/>
      <c r="P30" s="294" t="n"/>
      <c r="Q30" s="294" t="n"/>
      <c r="R30" s="294" t="n"/>
      <c r="S30" s="294" t="n"/>
      <c r="T30" s="294" t="n"/>
      <c r="U30" s="294" t="n"/>
      <c r="V30" s="294" t="n"/>
      <c r="W30" s="294" t="n"/>
      <c r="X30" s="294" t="n"/>
      <c r="Y30" s="294" t="n"/>
      <c r="Z30" s="294" t="n"/>
      <c r="AA30" s="294" t="n"/>
      <c r="AB30" s="294" t="n"/>
      <c r="AC30" s="294" t="n"/>
      <c r="AD30" s="294" t="n"/>
      <c r="AE30" s="294" t="n"/>
      <c r="AF30" s="294" t="n"/>
      <c r="AG30" s="294" t="n"/>
      <c r="AH30" s="294" t="n"/>
      <c r="AI30" s="294" t="n"/>
      <c r="AJ30" s="294" t="n"/>
      <c r="AK30" s="294" t="n"/>
      <c r="AL30" s="294" t="n"/>
      <c r="AM30" s="294" t="n"/>
      <c r="AN30" s="294" t="n"/>
      <c r="AO30" s="294" t="n"/>
      <c r="AP30" s="294" t="n"/>
      <c r="AQ30" s="294" t="n"/>
      <c r="AR30" s="294" t="n"/>
      <c r="AS30" s="294" t="n"/>
      <c r="AT30" s="294" t="n"/>
      <c r="AU30" s="294" t="n"/>
      <c r="AV30" s="294" t="n"/>
      <c r="AW30" s="294" t="n"/>
      <c r="AX30" s="294" t="n"/>
      <c r="AY30" s="294" t="n"/>
      <c r="AZ30" s="294" t="n"/>
      <c r="BA30" s="294" t="n"/>
      <c r="BB30" s="294" t="n"/>
      <c r="BC30" s="294" t="n"/>
      <c r="BD30" s="294" t="n"/>
      <c r="BE30" s="294" t="n"/>
      <c r="BF30" s="294" t="n"/>
      <c r="BG30" s="294" t="n"/>
      <c r="BH30" s="294" t="n"/>
      <c r="BI30" s="294" t="n"/>
      <c r="BJ30" s="294" t="n"/>
      <c r="BK30" s="294" t="n"/>
      <c r="BL30" s="294" t="n"/>
      <c r="BM30" s="294" t="n"/>
      <c r="BN30" s="294" t="n"/>
      <c r="BO30" s="294" t="n"/>
      <c r="BP30" s="294" t="n"/>
      <c r="BQ30" s="294" t="n"/>
      <c r="BR30" s="294" t="n"/>
      <c r="BS30" s="294" t="n"/>
      <c r="BT30" s="294" t="n"/>
      <c r="BU30" s="294" t="n"/>
      <c r="BV30" s="294" t="n"/>
      <c r="BW30" s="294" t="n"/>
      <c r="BX30" s="294" t="n"/>
      <c r="BY30" s="294" t="n"/>
      <c r="BZ30" s="294" t="n"/>
      <c r="CA30" s="294" t="n"/>
      <c r="CB30" s="294" t="n"/>
      <c r="CC30" s="294" t="n"/>
      <c r="CD30" s="294" t="n"/>
      <c r="CE30" s="294" t="n"/>
      <c r="CF30" s="294" t="n"/>
      <c r="CG30" s="294" t="n"/>
      <c r="CH30" s="294" t="n"/>
      <c r="CI30" s="294" t="n"/>
      <c r="CJ30" s="294" t="n"/>
      <c r="CK30" s="294" t="n"/>
      <c r="CL30" s="294" t="n"/>
      <c r="CM30" s="294" t="n"/>
      <c r="CN30" s="294" t="n"/>
      <c r="CO30" s="294" t="n"/>
      <c r="CP30" s="294" t="n"/>
      <c r="CQ30" s="294" t="n"/>
      <c r="CR30" s="294" t="n"/>
      <c r="CS30" s="294" t="n"/>
      <c r="CT30" s="294" t="n"/>
      <c r="CU30" s="294" t="n"/>
      <c r="CV30" s="294" t="n"/>
      <c r="CW30" s="294" t="n"/>
    </row>
    <row r="31" ht="15" customFormat="1" customHeight="1" s="315">
      <c r="A31" s="57" t="n"/>
      <c r="B31" s="58" t="n"/>
      <c r="C31" s="58" t="n"/>
      <c r="D31" s="285" t="n"/>
      <c r="E31" s="453" t="n"/>
      <c r="F31" s="453" t="n"/>
      <c r="G31" s="453" t="n"/>
      <c r="H31" s="453" t="n"/>
      <c r="I31" s="453" t="n"/>
      <c r="J31" s="447" t="n"/>
      <c r="K31" s="285" t="n"/>
      <c r="L31" s="285" t="n"/>
      <c r="M31" s="285" t="n"/>
      <c r="N31" s="285" t="n"/>
      <c r="O31" s="285" t="n"/>
      <c r="P31" s="285" t="n"/>
      <c r="Q31" s="285" t="n"/>
      <c r="R31" s="285" t="n"/>
      <c r="S31" s="285" t="n"/>
      <c r="T31" s="285" t="n"/>
      <c r="U31" s="285" t="n"/>
      <c r="V31" s="285" t="n"/>
      <c r="W31" s="285" t="n"/>
      <c r="X31" s="285" t="n"/>
      <c r="Y31" s="285" t="n"/>
      <c r="Z31" s="285" t="n"/>
      <c r="AA31" s="285" t="n"/>
      <c r="AB31" s="285" t="n"/>
      <c r="AC31" s="285" t="n"/>
      <c r="AD31" s="285" t="n"/>
      <c r="AE31" s="285" t="n"/>
      <c r="AF31" s="285" t="n"/>
      <c r="AG31" s="285" t="n"/>
      <c r="AH31" s="285" t="n"/>
      <c r="AI31" s="285" t="n"/>
      <c r="AJ31" s="285" t="n"/>
      <c r="AK31" s="285" t="n"/>
      <c r="AL31" s="285" t="n"/>
      <c r="AM31" s="285" t="n"/>
      <c r="AN31" s="285" t="n"/>
      <c r="AO31" s="285" t="n"/>
      <c r="AP31" s="285" t="n"/>
      <c r="AQ31" s="285" t="n"/>
      <c r="AR31" s="285" t="n"/>
      <c r="AS31" s="285" t="n"/>
      <c r="AT31" s="285" t="n"/>
      <c r="AU31" s="285" t="n"/>
      <c r="AV31" s="285" t="n"/>
      <c r="AW31" s="285" t="n"/>
      <c r="AX31" s="285" t="n"/>
      <c r="AY31" s="285" t="n"/>
      <c r="AZ31" s="285" t="n"/>
      <c r="BA31" s="285" t="n"/>
      <c r="BB31" s="285" t="n"/>
      <c r="BC31" s="285" t="n"/>
      <c r="BD31" s="285" t="n"/>
      <c r="BE31" s="285" t="n"/>
      <c r="BF31" s="285" t="n"/>
      <c r="BG31" s="285" t="n"/>
      <c r="BH31" s="285" t="n"/>
      <c r="BI31" s="285" t="n"/>
      <c r="BJ31" s="285" t="n"/>
      <c r="BK31" s="285" t="n"/>
      <c r="BL31" s="285" t="n"/>
      <c r="BM31" s="285" t="n"/>
      <c r="BN31" s="285" t="n"/>
      <c r="BO31" s="285" t="n"/>
      <c r="BP31" s="285" t="n"/>
      <c r="BQ31" s="285" t="n"/>
      <c r="BR31" s="285" t="n"/>
      <c r="BS31" s="285" t="n"/>
      <c r="BT31" s="285" t="n"/>
      <c r="BU31" s="285" t="n"/>
      <c r="BV31" s="285" t="n"/>
      <c r="BW31" s="285" t="n"/>
      <c r="BX31" s="285" t="n"/>
      <c r="BY31" s="285" t="n"/>
      <c r="BZ31" s="285" t="n"/>
      <c r="CA31" s="285" t="n"/>
      <c r="CB31" s="285" t="n"/>
      <c r="CC31" s="285" t="n"/>
      <c r="CD31" s="285" t="n"/>
      <c r="CE31" s="285" t="n"/>
      <c r="CF31" s="285" t="n"/>
      <c r="CG31" s="285" t="n"/>
      <c r="CH31" s="285" t="n"/>
      <c r="CI31" s="285" t="n"/>
      <c r="CJ31" s="285" t="n"/>
      <c r="CK31" s="285" t="n"/>
      <c r="CL31" s="285" t="n"/>
      <c r="CM31" s="285" t="n"/>
      <c r="CN31" s="285" t="n"/>
      <c r="CO31" s="285" t="n"/>
      <c r="CP31" s="285" t="n"/>
      <c r="CQ31" s="285" t="n"/>
      <c r="CR31" s="285" t="n"/>
      <c r="CS31" s="285" t="n"/>
      <c r="CT31" s="285" t="n"/>
      <c r="CU31" s="285" t="n"/>
      <c r="CV31" s="285" t="n"/>
      <c r="CW31" s="285" t="n"/>
    </row>
    <row r="32" ht="15" customFormat="1" customHeight="1" s="315">
      <c r="A32" s="57" t="n"/>
      <c r="B32" s="58" t="n"/>
      <c r="C32" s="58" t="n"/>
      <c r="D32" s="285" t="n"/>
      <c r="E32" s="453" t="n"/>
      <c r="F32" s="453" t="n"/>
      <c r="G32" s="453" t="n"/>
      <c r="H32" s="453" t="n"/>
      <c r="I32" s="453" t="n"/>
      <c r="J32" s="447" t="n"/>
      <c r="K32" s="285" t="n"/>
      <c r="L32" s="285" t="n"/>
      <c r="M32" s="285" t="n"/>
      <c r="N32" s="285" t="n"/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  <c r="X32" s="285" t="n"/>
      <c r="Y32" s="285" t="n"/>
      <c r="Z32" s="285" t="n"/>
      <c r="AA32" s="285" t="n"/>
      <c r="AB32" s="285" t="n"/>
      <c r="AC32" s="285" t="n"/>
      <c r="AD32" s="285" t="n"/>
      <c r="AE32" s="285" t="n"/>
      <c r="AF32" s="285" t="n"/>
      <c r="AG32" s="285" t="n"/>
      <c r="AH32" s="285" t="n"/>
      <c r="AI32" s="285" t="n"/>
      <c r="AJ32" s="285" t="n"/>
      <c r="AK32" s="285" t="n"/>
      <c r="AL32" s="285" t="n"/>
      <c r="AM32" s="285" t="n"/>
      <c r="AN32" s="285" t="n"/>
      <c r="AO32" s="285" t="n"/>
      <c r="AP32" s="285" t="n"/>
      <c r="AQ32" s="285" t="n"/>
      <c r="AR32" s="285" t="n"/>
      <c r="AS32" s="285" t="n"/>
      <c r="AT32" s="285" t="n"/>
      <c r="AU32" s="285" t="n"/>
      <c r="AV32" s="285" t="n"/>
      <c r="AW32" s="285" t="n"/>
      <c r="AX32" s="285" t="n"/>
      <c r="AY32" s="285" t="n"/>
      <c r="AZ32" s="285" t="n"/>
      <c r="BA32" s="285" t="n"/>
      <c r="BB32" s="285" t="n"/>
      <c r="BC32" s="285" t="n"/>
      <c r="BD32" s="285" t="n"/>
      <c r="BE32" s="285" t="n"/>
      <c r="BF32" s="285" t="n"/>
      <c r="BG32" s="285" t="n"/>
      <c r="BH32" s="285" t="n"/>
      <c r="BI32" s="285" t="n"/>
      <c r="BJ32" s="285" t="n"/>
      <c r="BK32" s="285" t="n"/>
      <c r="BL32" s="285" t="n"/>
      <c r="BM32" s="285" t="n"/>
      <c r="BN32" s="285" t="n"/>
      <c r="BO32" s="285" t="n"/>
      <c r="BP32" s="285" t="n"/>
      <c r="BQ32" s="285" t="n"/>
      <c r="BR32" s="285" t="n"/>
      <c r="BS32" s="285" t="n"/>
      <c r="BT32" s="285" t="n"/>
      <c r="BU32" s="285" t="n"/>
      <c r="BV32" s="285" t="n"/>
      <c r="BW32" s="285" t="n"/>
      <c r="BX32" s="285" t="n"/>
      <c r="BY32" s="285" t="n"/>
      <c r="BZ32" s="285" t="n"/>
      <c r="CA32" s="285" t="n"/>
      <c r="CB32" s="285" t="n"/>
      <c r="CC32" s="285" t="n"/>
      <c r="CD32" s="285" t="n"/>
      <c r="CE32" s="285" t="n"/>
      <c r="CF32" s="285" t="n"/>
      <c r="CG32" s="285" t="n"/>
      <c r="CH32" s="285" t="n"/>
      <c r="CI32" s="285" t="n"/>
      <c r="CJ32" s="285" t="n"/>
      <c r="CK32" s="285" t="n"/>
      <c r="CL32" s="285" t="n"/>
      <c r="CM32" s="285" t="n"/>
      <c r="CN32" s="285" t="n"/>
      <c r="CO32" s="285" t="n"/>
      <c r="CP32" s="285" t="n"/>
      <c r="CQ32" s="285" t="n"/>
      <c r="CR32" s="285" t="n"/>
      <c r="CS32" s="285" t="n"/>
      <c r="CT32" s="285" t="n"/>
      <c r="CU32" s="285" t="n"/>
      <c r="CV32" s="285" t="n"/>
      <c r="CW32" s="285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402" t="n"/>
      <c r="H33" s="402" t="n"/>
      <c r="I33" s="402" t="n"/>
      <c r="J33" s="444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A34" s="36" t="n"/>
      <c r="B34" s="451" t="n"/>
      <c r="C34" s="19" t="n"/>
      <c r="D34" s="283" t="n"/>
      <c r="E34" s="454" t="n"/>
      <c r="F34" s="454" t="n"/>
      <c r="G34" s="454" t="n"/>
      <c r="H34" s="454" t="n"/>
      <c r="I34" s="454" t="n"/>
      <c r="J34" s="444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19" t="n"/>
      <c r="D35" s="283" t="n"/>
      <c r="E35" s="454" t="n"/>
      <c r="F35" s="454" t="n"/>
      <c r="G35" s="454" t="n"/>
      <c r="H35" s="454" t="n"/>
      <c r="I35" s="454" t="n"/>
      <c r="J35" s="444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37" t="n"/>
      <c r="D36" s="283" t="n"/>
      <c r="E36" s="402" t="n"/>
      <c r="F36" s="402" t="n"/>
      <c r="G36" s="402" t="n"/>
      <c r="H36" s="402" t="n"/>
      <c r="I36" s="402" t="n"/>
      <c r="J36" s="444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R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0.15" customFormat="1" customHeight="1" s="315">
      <c r="B37" s="451" t="n"/>
      <c r="C37" s="19" t="n"/>
      <c r="D37" s="283" t="n"/>
      <c r="E37" s="446" t="n"/>
      <c r="F37" s="446" t="n"/>
      <c r="G37" s="23" t="n"/>
      <c r="H37" s="23" t="n"/>
      <c r="I37" s="23" t="n"/>
      <c r="J37" s="447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C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R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44">
      <c r="E44" s="454" t="n"/>
      <c r="F44" s="454" t="n"/>
      <c r="G44" s="454" t="n"/>
      <c r="H44" s="454" t="n"/>
      <c r="I44" s="454" t="n"/>
    </row>
    <row r="45">
      <c r="E45" s="454" t="n"/>
      <c r="F45" s="454" t="n"/>
      <c r="G45" s="454" t="n"/>
      <c r="H45" s="454" t="n"/>
      <c r="I45" s="454" t="n"/>
    </row>
    <row r="54">
      <c r="E54" s="454" t="n"/>
      <c r="F54" s="454" t="n"/>
      <c r="G54" s="454" t="n"/>
      <c r="H54" s="454" t="n"/>
      <c r="I54" s="454" t="n"/>
    </row>
    <row r="55">
      <c r="E55" s="454" t="n"/>
      <c r="F55" s="454" t="n"/>
      <c r="G55" s="454" t="n"/>
      <c r="H55" s="454" t="n"/>
      <c r="I55" s="454" t="n"/>
    </row>
    <row r="64">
      <c r="E64" s="454" t="n"/>
      <c r="F64" s="454" t="n"/>
      <c r="G64" s="454" t="n"/>
      <c r="H64" s="454" t="n"/>
      <c r="I64" s="454" t="n"/>
    </row>
    <row r="65">
      <c r="E65" s="454" t="n"/>
      <c r="F65" s="454" t="n"/>
      <c r="G65" s="454" t="n"/>
      <c r="H65" s="454" t="n"/>
      <c r="I65" s="454" t="n"/>
    </row>
    <row r="74">
      <c r="E74" s="454" t="n"/>
      <c r="F74" s="454" t="n"/>
      <c r="G74" s="454" t="n"/>
      <c r="H74" s="454" t="n"/>
      <c r="I74" s="454" t="n"/>
    </row>
    <row r="75">
      <c r="E75" s="454" t="n"/>
      <c r="F75" s="454" t="n"/>
      <c r="G75" s="454" t="n"/>
      <c r="H75" s="454" t="n"/>
      <c r="I75" s="454" t="n"/>
    </row>
    <row r="84">
      <c r="E84" s="454" t="n"/>
      <c r="F84" s="454" t="n"/>
      <c r="G84" s="454" t="n"/>
      <c r="H84" s="454" t="n"/>
      <c r="I84" s="454" t="n"/>
    </row>
    <row r="85">
      <c r="E85" s="454" t="n"/>
      <c r="F85" s="454" t="n"/>
      <c r="G85" s="454" t="n"/>
      <c r="H85" s="454" t="n"/>
      <c r="I85" s="454" t="n"/>
    </row>
    <row r="94">
      <c r="E94" s="454" t="n"/>
      <c r="F94" s="454" t="n"/>
      <c r="G94" s="454" t="n"/>
      <c r="H94" s="454" t="n"/>
      <c r="I94" s="454" t="n"/>
    </row>
    <row r="95">
      <c r="E95" s="454" t="n"/>
      <c r="F95" s="454" t="n"/>
      <c r="G95" s="454" t="n"/>
      <c r="H95" s="454" t="n"/>
      <c r="I95" s="454" t="n"/>
    </row>
    <row r="104">
      <c r="E104" s="454" t="n"/>
      <c r="F104" s="454" t="n"/>
      <c r="G104" s="454" t="n"/>
      <c r="H104" s="454" t="n"/>
      <c r="I104" s="454" t="n"/>
    </row>
    <row r="105">
      <c r="E105" s="454" t="n"/>
      <c r="F105" s="454" t="n"/>
      <c r="G105" s="454" t="n"/>
      <c r="H105" s="454" t="n"/>
      <c r="I105" s="454" t="n"/>
    </row>
    <row r="114">
      <c r="E114" s="454" t="n"/>
      <c r="F114" s="454" t="n"/>
      <c r="G114" s="454" t="n"/>
      <c r="H114" s="454" t="n"/>
      <c r="I114" s="454" t="n"/>
    </row>
    <row r="115">
      <c r="E115" s="454" t="n"/>
      <c r="F115" s="454" t="n"/>
      <c r="G115" s="454" t="n"/>
      <c r="H115" s="454" t="n"/>
      <c r="I115" s="454" t="n"/>
    </row>
    <row r="124">
      <c r="E124" s="454" t="n"/>
      <c r="F124" s="454" t="n"/>
      <c r="G124" s="454" t="n"/>
      <c r="H124" s="454" t="n"/>
      <c r="I124" s="454" t="n"/>
    </row>
    <row r="125">
      <c r="E125" s="454" t="n"/>
      <c r="F125" s="454" t="n"/>
      <c r="G125" s="454" t="n"/>
      <c r="H125" s="454" t="n"/>
      <c r="I125" s="454" t="n"/>
    </row>
    <row r="134">
      <c r="E134" s="454" t="n"/>
      <c r="F134" s="454" t="n"/>
      <c r="G134" s="454" t="n"/>
      <c r="H134" s="454" t="n"/>
      <c r="I134" s="454" t="n"/>
    </row>
    <row r="135">
      <c r="E135" s="454" t="n"/>
      <c r="F135" s="454" t="n"/>
      <c r="G135" s="454" t="n"/>
      <c r="H135" s="454" t="n"/>
      <c r="I135" s="454" t="n"/>
    </row>
    <row r="144">
      <c r="E144" s="454" t="n"/>
      <c r="F144" s="454" t="n"/>
      <c r="G144" s="454" t="n"/>
      <c r="H144" s="454" t="n"/>
      <c r="I144" s="454" t="n"/>
    </row>
    <row r="145">
      <c r="E145" s="454" t="n"/>
      <c r="F145" s="454" t="n"/>
      <c r="G145" s="454" t="n"/>
      <c r="H145" s="454" t="n"/>
      <c r="I145" s="454" t="n"/>
    </row>
    <row r="149">
      <c r="E149" s="454" t="n"/>
      <c r="F149" s="454" t="n"/>
      <c r="G149" s="454" t="n"/>
      <c r="H149" s="454" t="n"/>
      <c r="I149" s="454" t="n"/>
    </row>
    <row r="150">
      <c r="E150" s="454" t="n"/>
      <c r="F150" s="454" t="n"/>
      <c r="G150" s="454" t="n"/>
      <c r="H150" s="454" t="n"/>
      <c r="I150" s="454" t="n"/>
    </row>
    <row r="151">
      <c r="E151" s="454" t="n"/>
      <c r="F151" s="454" t="n"/>
      <c r="G151" s="454" t="n"/>
      <c r="H151" s="454" t="n"/>
      <c r="I151" s="454" t="n"/>
    </row>
    <row r="152">
      <c r="E152" s="454" t="n"/>
      <c r="F152" s="454" t="n"/>
      <c r="G152" s="454" t="n"/>
      <c r="H152" s="454" t="n"/>
      <c r="I152" s="454" t="n"/>
    </row>
    <row r="153">
      <c r="E153" s="454" t="n"/>
      <c r="F153" s="454" t="n"/>
      <c r="G153" s="454" t="n"/>
      <c r="H153" s="454" t="n"/>
      <c r="I153" s="454" t="n"/>
    </row>
    <row r="154">
      <c r="E154" s="454" t="n"/>
      <c r="F154" s="454" t="n"/>
      <c r="G154" s="454" t="n"/>
      <c r="H154" s="454" t="n"/>
      <c r="I154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MARY'S GENERAL HOSPITAL, PASSAIC NJ_x000a_FUNDING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0" min="0" max="6" man="1"/>
  </rowBreaks>
  <legacyDrawing xmlns:r="http://schemas.openxmlformats.org/officeDocument/2006/relationships" r:id="anysvml"/>
</worksheet>
</file>

<file path=xl/worksheets/sheet22.xml><?xml version="1.0" encoding="utf-8"?>
<worksheet xmlns="http://schemas.openxmlformats.org/spreadsheetml/2006/main">
  <sheetPr codeName="Sheet23">
    <tabColor rgb="FFFF0000"/>
    <outlinePr summaryBelow="1" summaryRight="1"/>
    <pageSetUpPr/>
  </sheetPr>
  <dimension ref="A1:CW43"/>
  <sheetViews>
    <sheetView view="pageBreakPreview" topLeftCell="BR1" zoomScale="98" zoomScaleNormal="100" zoomScaleSheetLayoutView="98" workbookViewId="0">
      <selection activeCell="CA31" sqref="CA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Southern Regional Medical Center - Client ID H3510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250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+'[2]Southern Regional'!E3</f>
        <v/>
      </c>
      <c r="J3" s="397">
        <f>+'[2]Southern Regional'!G3</f>
        <v/>
      </c>
      <c r="K3" s="244" t="n">
        <v>450</v>
      </c>
      <c r="L3" s="244" t="n">
        <v>445</v>
      </c>
      <c r="M3" s="244" t="n">
        <v>450</v>
      </c>
      <c r="N3" s="244" t="n">
        <v>447</v>
      </c>
      <c r="O3" s="244" t="n">
        <v>447</v>
      </c>
      <c r="P3" s="244" t="n">
        <v>448</v>
      </c>
      <c r="Q3" s="244" t="n">
        <v>445</v>
      </c>
      <c r="R3" s="244" t="n">
        <v>446</v>
      </c>
      <c r="S3" s="244" t="n">
        <v>441</v>
      </c>
      <c r="T3" s="244" t="n">
        <v>435</v>
      </c>
      <c r="U3" s="244" t="n">
        <v>442</v>
      </c>
      <c r="V3" s="244" t="n">
        <v>433</v>
      </c>
      <c r="W3" s="244" t="n">
        <v>472</v>
      </c>
      <c r="X3" s="244" t="n">
        <v>468</v>
      </c>
      <c r="Y3" s="244" t="n">
        <v>467</v>
      </c>
      <c r="Z3" s="244" t="n">
        <v>458</v>
      </c>
      <c r="AA3" s="244" t="n">
        <v>459</v>
      </c>
      <c r="AB3" s="244" t="n">
        <v>455</v>
      </c>
      <c r="AC3" s="244" t="n">
        <v>443</v>
      </c>
      <c r="AD3" s="244" t="n">
        <v>446</v>
      </c>
      <c r="AE3" s="244" t="n">
        <v>445</v>
      </c>
      <c r="AF3" s="244" t="n">
        <v>448</v>
      </c>
      <c r="AG3" s="244" t="n">
        <v>438</v>
      </c>
      <c r="AH3" s="244" t="n">
        <v>433</v>
      </c>
      <c r="AI3" s="244" t="n">
        <v>453</v>
      </c>
      <c r="AJ3" s="244" t="n">
        <v>437</v>
      </c>
      <c r="AK3" s="244" t="n">
        <v>435</v>
      </c>
      <c r="AL3" s="244" t="n">
        <v>430</v>
      </c>
      <c r="AM3" s="244" t="n">
        <v>423</v>
      </c>
      <c r="AN3" s="244" t="n">
        <v>414</v>
      </c>
      <c r="AO3" s="244" t="n">
        <v>397</v>
      </c>
      <c r="AP3" s="244" t="n">
        <v>396</v>
      </c>
      <c r="AQ3" s="244" t="n">
        <v>383</v>
      </c>
      <c r="AR3" s="244" t="n">
        <v>374</v>
      </c>
      <c r="AS3" s="244" t="n">
        <v>353</v>
      </c>
      <c r="AT3" s="244" t="n">
        <v>347</v>
      </c>
      <c r="AU3" s="244" t="n">
        <v>379</v>
      </c>
      <c r="AV3" s="244" t="n">
        <v>366</v>
      </c>
      <c r="AW3" s="244" t="n">
        <v>359</v>
      </c>
      <c r="AX3" s="244" t="n">
        <v>346</v>
      </c>
      <c r="AY3" s="244" t="n">
        <v>345</v>
      </c>
      <c r="AZ3" s="244" t="n">
        <v>336</v>
      </c>
      <c r="BA3" s="244" t="n">
        <v>326</v>
      </c>
      <c r="BB3" s="244" t="n">
        <v>318</v>
      </c>
      <c r="BC3" s="244" t="n">
        <v>316</v>
      </c>
      <c r="BD3" s="244" t="n">
        <v>315</v>
      </c>
      <c r="BE3" s="244" t="n">
        <v>310</v>
      </c>
      <c r="BF3" s="244" t="n">
        <v>300</v>
      </c>
      <c r="BG3" s="244" t="n">
        <v>318</v>
      </c>
      <c r="BH3" s="244" t="n">
        <v>329</v>
      </c>
      <c r="BI3" s="244" t="n">
        <v>318</v>
      </c>
      <c r="BJ3" s="244" t="n">
        <v>319</v>
      </c>
      <c r="BK3" s="244" t="n">
        <v>306</v>
      </c>
      <c r="BL3" s="244" t="n">
        <v>300</v>
      </c>
      <c r="BM3" s="244" t="n">
        <v>301</v>
      </c>
      <c r="BN3" s="244" t="n">
        <v>292</v>
      </c>
      <c r="BO3" s="244" t="n">
        <v>286</v>
      </c>
      <c r="BP3" s="244" t="n">
        <v>285</v>
      </c>
      <c r="BQ3" s="244" t="n">
        <v>286</v>
      </c>
      <c r="BR3" s="244" t="n">
        <v>291</v>
      </c>
      <c r="BS3" s="244" t="n">
        <v>294</v>
      </c>
      <c r="BT3" s="244" t="n">
        <v>295</v>
      </c>
      <c r="BU3" s="244" t="n">
        <v>287</v>
      </c>
      <c r="BV3" s="244" t="n">
        <v>288</v>
      </c>
      <c r="BW3" s="244" t="n">
        <v>271</v>
      </c>
      <c r="BX3" s="244" t="n">
        <v>279</v>
      </c>
      <c r="BY3" s="244" t="n">
        <v>267</v>
      </c>
      <c r="BZ3" s="244" t="n">
        <v>268</v>
      </c>
      <c r="CA3" s="244" t="n">
        <v>261</v>
      </c>
      <c r="CB3" s="244" t="n">
        <v>259</v>
      </c>
      <c r="CC3" s="244" t="n">
        <v>250</v>
      </c>
      <c r="CD3" s="244" t="n">
        <v>241</v>
      </c>
      <c r="CE3" s="244" t="n">
        <v>263</v>
      </c>
      <c r="CF3" s="244" t="n">
        <v>256</v>
      </c>
      <c r="CG3" s="244" t="n">
        <v>257</v>
      </c>
      <c r="CH3" s="244" t="n">
        <v>258</v>
      </c>
      <c r="CI3" s="244" t="n">
        <v>240</v>
      </c>
      <c r="CJ3" s="244" t="n">
        <v>242</v>
      </c>
      <c r="CK3" s="244" t="n">
        <v>236</v>
      </c>
      <c r="CL3" s="244" t="n">
        <v>240</v>
      </c>
      <c r="CM3" s="244" t="n">
        <v>236</v>
      </c>
      <c r="CN3" s="244" t="n">
        <v>247</v>
      </c>
      <c r="CO3" s="244" t="n">
        <v>243</v>
      </c>
      <c r="CP3" s="244" t="n">
        <v>243</v>
      </c>
      <c r="CQ3" s="244" t="n">
        <v>256</v>
      </c>
      <c r="CR3" s="244" t="n">
        <v>251</v>
      </c>
      <c r="CS3" s="244" t="n">
        <v>247</v>
      </c>
      <c r="CT3" s="244" t="n">
        <v>247</v>
      </c>
      <c r="CU3" s="244" t="n">
        <v>250</v>
      </c>
      <c r="CV3" s="244" t="n">
        <v>254</v>
      </c>
      <c r="CW3" s="244" t="n">
        <v>255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37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+'[2]Southern Regional'!E4</f>
        <v/>
      </c>
      <c r="J4" s="397">
        <f>+'[2]Southern Regional'!G4</f>
        <v/>
      </c>
      <c r="K4" s="244" t="n">
        <v>78</v>
      </c>
      <c r="L4" s="244" t="n">
        <v>81</v>
      </c>
      <c r="M4" s="244" t="n">
        <v>82</v>
      </c>
      <c r="N4" s="244" t="n">
        <v>81</v>
      </c>
      <c r="O4" s="244" t="n">
        <v>82</v>
      </c>
      <c r="P4" s="244" t="n">
        <v>83</v>
      </c>
      <c r="Q4" s="244" t="n">
        <v>80</v>
      </c>
      <c r="R4" s="244" t="n">
        <v>79</v>
      </c>
      <c r="S4" s="244" t="n">
        <v>83</v>
      </c>
      <c r="T4" s="244" t="n">
        <v>83</v>
      </c>
      <c r="U4" s="244" t="n">
        <v>82</v>
      </c>
      <c r="V4" s="244" t="n">
        <v>87</v>
      </c>
      <c r="W4" s="244" t="n">
        <v>81</v>
      </c>
      <c r="X4" s="244" t="n">
        <v>80</v>
      </c>
      <c r="Y4" s="244" t="n">
        <v>79</v>
      </c>
      <c r="Z4" s="244" t="n">
        <v>77</v>
      </c>
      <c r="AA4" s="244" t="n">
        <v>76</v>
      </c>
      <c r="AB4" s="244" t="n">
        <v>75</v>
      </c>
      <c r="AC4" s="244" t="n">
        <v>73</v>
      </c>
      <c r="AD4" s="244" t="n">
        <v>73</v>
      </c>
      <c r="AE4" s="244" t="n">
        <v>76</v>
      </c>
      <c r="AF4" s="244" t="n">
        <v>76</v>
      </c>
      <c r="AG4" s="244" t="n">
        <v>75</v>
      </c>
      <c r="AH4" s="244" t="n">
        <v>78</v>
      </c>
      <c r="AI4" s="244" t="n">
        <v>72</v>
      </c>
      <c r="AJ4" s="244" t="n">
        <v>75</v>
      </c>
      <c r="AK4" s="244" t="n">
        <v>76</v>
      </c>
      <c r="AL4" s="244" t="n">
        <v>71</v>
      </c>
      <c r="AM4" s="244" t="n">
        <v>72</v>
      </c>
      <c r="AN4" s="244" t="n">
        <v>74</v>
      </c>
      <c r="AO4" s="244" t="n">
        <v>75</v>
      </c>
      <c r="AP4" s="244" t="n">
        <v>78</v>
      </c>
      <c r="AQ4" s="244" t="n">
        <v>75</v>
      </c>
      <c r="AR4" s="244" t="n">
        <v>74</v>
      </c>
      <c r="AS4" s="244" t="n">
        <v>69</v>
      </c>
      <c r="AT4" s="244" t="n">
        <v>70</v>
      </c>
      <c r="AU4" s="244" t="n">
        <v>59</v>
      </c>
      <c r="AV4" s="244" t="n">
        <v>63</v>
      </c>
      <c r="AW4" s="244" t="n">
        <v>62</v>
      </c>
      <c r="AX4" s="244" t="n">
        <v>60</v>
      </c>
      <c r="AY4" s="244" t="n">
        <v>58</v>
      </c>
      <c r="AZ4" s="244" t="n">
        <v>58</v>
      </c>
      <c r="BA4" s="244" t="n">
        <v>53</v>
      </c>
      <c r="BB4" s="244" t="n">
        <v>53</v>
      </c>
      <c r="BC4" s="244" t="n">
        <v>51</v>
      </c>
      <c r="BD4" s="244" t="n">
        <v>50</v>
      </c>
      <c r="BE4" s="244" t="n">
        <v>52</v>
      </c>
      <c r="BF4" s="244" t="n">
        <v>48</v>
      </c>
      <c r="BG4" s="244" t="n">
        <v>53</v>
      </c>
      <c r="BH4" s="244" t="n">
        <v>54</v>
      </c>
      <c r="BI4" s="244" t="n">
        <v>54</v>
      </c>
      <c r="BJ4" s="244" t="n">
        <v>52</v>
      </c>
      <c r="BK4" s="244" t="n">
        <v>46</v>
      </c>
      <c r="BL4" s="244" t="n">
        <v>46</v>
      </c>
      <c r="BM4" s="244" t="n">
        <v>47</v>
      </c>
      <c r="BN4" s="244" t="n">
        <v>46</v>
      </c>
      <c r="BO4" s="244" t="n">
        <v>49</v>
      </c>
      <c r="BP4" s="244" t="n">
        <v>48</v>
      </c>
      <c r="BQ4" s="244" t="n">
        <v>47</v>
      </c>
      <c r="BR4" s="244" t="n">
        <v>46</v>
      </c>
      <c r="BS4" s="244" t="n">
        <v>43</v>
      </c>
      <c r="BT4" s="244" t="n">
        <v>40</v>
      </c>
      <c r="BU4" s="244" t="n">
        <v>41</v>
      </c>
      <c r="BV4" s="244" t="n">
        <v>41</v>
      </c>
      <c r="BW4" s="244" t="n">
        <v>40</v>
      </c>
      <c r="BX4" s="244" t="n">
        <v>41</v>
      </c>
      <c r="BY4" s="244" t="n">
        <v>43</v>
      </c>
      <c r="BZ4" s="244" t="n">
        <v>44</v>
      </c>
      <c r="CA4" s="244" t="n">
        <v>44</v>
      </c>
      <c r="CB4" s="244" t="n">
        <v>42</v>
      </c>
      <c r="CC4" s="244" t="n">
        <v>41</v>
      </c>
      <c r="CD4" s="244" t="n">
        <v>40</v>
      </c>
      <c r="CE4" s="244" t="n">
        <v>40</v>
      </c>
      <c r="CF4" s="244" t="n">
        <v>40</v>
      </c>
      <c r="CG4" s="244" t="n">
        <v>40</v>
      </c>
      <c r="CH4" s="244" t="n">
        <v>40</v>
      </c>
      <c r="CI4" s="244" t="n">
        <v>40</v>
      </c>
      <c r="CJ4" s="244" t="n">
        <v>41</v>
      </c>
      <c r="CK4" s="244" t="n">
        <v>41</v>
      </c>
      <c r="CL4" s="244" t="n">
        <v>40</v>
      </c>
      <c r="CM4" s="244" t="n">
        <v>39</v>
      </c>
      <c r="CN4" s="244" t="n">
        <v>41</v>
      </c>
      <c r="CO4" s="244" t="n">
        <v>43</v>
      </c>
      <c r="CP4" s="244" t="n">
        <v>41</v>
      </c>
      <c r="CQ4" s="244" t="n">
        <v>40</v>
      </c>
      <c r="CR4" s="244" t="n">
        <v>40</v>
      </c>
      <c r="CS4" s="244" t="n">
        <v>37</v>
      </c>
      <c r="CT4" s="244" t="n">
        <v>37</v>
      </c>
      <c r="CU4" s="244" t="n">
        <v>37</v>
      </c>
      <c r="CV4" s="244" t="n">
        <v>38</v>
      </c>
      <c r="CW4" s="244" t="n">
        <v>37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74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+'[2]Southern Regional'!E5</f>
        <v/>
      </c>
      <c r="J5" s="397">
        <f>+'[2]Southern Regional'!G5</f>
        <v/>
      </c>
      <c r="K5" s="244" t="n">
        <v>183</v>
      </c>
      <c r="L5" s="244" t="n">
        <v>187</v>
      </c>
      <c r="M5" s="244" t="n">
        <v>186</v>
      </c>
      <c r="N5" s="244" t="n">
        <v>186</v>
      </c>
      <c r="O5" s="244" t="n">
        <v>187</v>
      </c>
      <c r="P5" s="244" t="n">
        <v>184</v>
      </c>
      <c r="Q5" s="244" t="n">
        <v>183</v>
      </c>
      <c r="R5" s="244" t="n">
        <v>181</v>
      </c>
      <c r="S5" s="244" t="n">
        <v>170</v>
      </c>
      <c r="T5" s="244" t="n">
        <v>174</v>
      </c>
      <c r="U5" s="244" t="n">
        <v>176</v>
      </c>
      <c r="V5" s="244" t="n">
        <v>178</v>
      </c>
      <c r="W5" s="244" t="n">
        <v>165</v>
      </c>
      <c r="X5" s="244" t="n">
        <v>164</v>
      </c>
      <c r="Y5" s="244" t="n">
        <v>163</v>
      </c>
      <c r="Z5" s="244" t="n">
        <v>156</v>
      </c>
      <c r="AA5" s="244" t="n">
        <v>154</v>
      </c>
      <c r="AB5" s="244" t="n">
        <v>154</v>
      </c>
      <c r="AC5" s="244" t="n">
        <v>153</v>
      </c>
      <c r="AD5" s="244" t="n">
        <v>153</v>
      </c>
      <c r="AE5" s="244" t="n">
        <v>154</v>
      </c>
      <c r="AF5" s="244" t="n">
        <v>153</v>
      </c>
      <c r="AG5" s="244" t="n">
        <v>153</v>
      </c>
      <c r="AH5" s="244" t="n">
        <v>154</v>
      </c>
      <c r="AI5" s="244" t="n">
        <v>172</v>
      </c>
      <c r="AJ5" s="244" t="n">
        <v>174</v>
      </c>
      <c r="AK5" s="244" t="n">
        <v>171</v>
      </c>
      <c r="AL5" s="244" t="n">
        <v>167</v>
      </c>
      <c r="AM5" s="244" t="n">
        <v>162</v>
      </c>
      <c r="AN5" s="244" t="n">
        <v>158</v>
      </c>
      <c r="AO5" s="244" t="n">
        <v>152</v>
      </c>
      <c r="AP5" s="244" t="n">
        <v>151</v>
      </c>
      <c r="AQ5" s="244" t="n">
        <v>153</v>
      </c>
      <c r="AR5" s="244" t="n">
        <v>150</v>
      </c>
      <c r="AS5" s="244" t="n">
        <v>145</v>
      </c>
      <c r="AT5" s="244" t="n">
        <v>142</v>
      </c>
      <c r="AU5" s="244" t="n">
        <v>135</v>
      </c>
      <c r="AV5" s="244" t="n">
        <v>136</v>
      </c>
      <c r="AW5" s="244" t="n">
        <v>134</v>
      </c>
      <c r="AX5" s="244" t="n">
        <v>132</v>
      </c>
      <c r="AY5" s="244" t="n">
        <v>128</v>
      </c>
      <c r="AZ5" s="244" t="n">
        <v>121</v>
      </c>
      <c r="BA5" s="244" t="n">
        <v>118</v>
      </c>
      <c r="BB5" s="244" t="n">
        <v>114</v>
      </c>
      <c r="BC5" s="244" t="n">
        <v>113</v>
      </c>
      <c r="BD5" s="244" t="n">
        <v>107</v>
      </c>
      <c r="BE5" s="244" t="n">
        <v>107</v>
      </c>
      <c r="BF5" s="244" t="n">
        <v>104</v>
      </c>
      <c r="BG5" s="244" t="n">
        <v>104</v>
      </c>
      <c r="BH5" s="244" t="n">
        <v>107</v>
      </c>
      <c r="BI5" s="244" t="n">
        <v>103</v>
      </c>
      <c r="BJ5" s="244" t="n">
        <v>104</v>
      </c>
      <c r="BK5" s="244" t="n">
        <v>94</v>
      </c>
      <c r="BL5" s="244" t="n">
        <v>91</v>
      </c>
      <c r="BM5" s="244" t="n">
        <v>88</v>
      </c>
      <c r="BN5" s="244" t="n">
        <v>89</v>
      </c>
      <c r="BO5" s="244" t="n">
        <v>88</v>
      </c>
      <c r="BP5" s="244" t="n">
        <v>87</v>
      </c>
      <c r="BQ5" s="244" t="n">
        <v>87</v>
      </c>
      <c r="BR5" s="244" t="n">
        <v>85</v>
      </c>
      <c r="BS5" s="244" t="n">
        <v>84</v>
      </c>
      <c r="BT5" s="244" t="n">
        <v>81</v>
      </c>
      <c r="BU5" s="244" t="n">
        <v>76</v>
      </c>
      <c r="BV5" s="244" t="n">
        <v>81</v>
      </c>
      <c r="BW5" s="244" t="n">
        <v>74</v>
      </c>
      <c r="BX5" s="244" t="n">
        <v>78</v>
      </c>
      <c r="BY5" s="244" t="n">
        <v>76</v>
      </c>
      <c r="BZ5" s="244" t="n">
        <v>81</v>
      </c>
      <c r="CA5" s="244" t="n">
        <v>82</v>
      </c>
      <c r="CB5" s="244" t="n">
        <v>84</v>
      </c>
      <c r="CC5" s="244" t="n">
        <v>83</v>
      </c>
      <c r="CD5" s="244" t="n">
        <v>79</v>
      </c>
      <c r="CE5" s="244" t="n">
        <v>82</v>
      </c>
      <c r="CF5" s="244" t="n">
        <v>82</v>
      </c>
      <c r="CG5" s="244" t="n">
        <v>75</v>
      </c>
      <c r="CH5" s="244" t="n">
        <v>78</v>
      </c>
      <c r="CI5" s="244" t="n">
        <v>77</v>
      </c>
      <c r="CJ5" s="244" t="n">
        <v>80</v>
      </c>
      <c r="CK5" s="244" t="n">
        <v>75</v>
      </c>
      <c r="CL5" s="244" t="n">
        <v>71</v>
      </c>
      <c r="CM5" s="244" t="n">
        <v>69</v>
      </c>
      <c r="CN5" s="244" t="n">
        <v>67</v>
      </c>
      <c r="CO5" s="244" t="n">
        <v>67</v>
      </c>
      <c r="CP5" s="244" t="n">
        <v>67</v>
      </c>
      <c r="CQ5" s="244" t="n">
        <v>76</v>
      </c>
      <c r="CR5" s="244" t="n">
        <v>76</v>
      </c>
      <c r="CS5" s="244" t="n">
        <v>73</v>
      </c>
      <c r="CT5" s="244" t="n">
        <v>74</v>
      </c>
      <c r="CU5" s="244" t="n">
        <v>73</v>
      </c>
      <c r="CV5" s="244" t="n">
        <v>73</v>
      </c>
      <c r="CW5" s="244" t="n">
        <v>76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4" t="n">
        <v>45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+'[2]Southern Regional'!E6</f>
        <v/>
      </c>
      <c r="J6" s="397">
        <f>+'[2]Southern Regional'!G6</f>
        <v/>
      </c>
      <c r="K6" s="245" t="n">
        <v>111</v>
      </c>
      <c r="L6" s="245" t="n">
        <v>109</v>
      </c>
      <c r="M6" s="245" t="n">
        <v>107</v>
      </c>
      <c r="N6" s="245" t="n">
        <v>103</v>
      </c>
      <c r="O6" s="245" t="n">
        <v>103</v>
      </c>
      <c r="P6" s="245" t="n">
        <v>106</v>
      </c>
      <c r="Q6" s="245" t="n">
        <v>107</v>
      </c>
      <c r="R6" s="245" t="n">
        <v>109</v>
      </c>
      <c r="S6" s="245" t="n">
        <v>108</v>
      </c>
      <c r="T6" s="245" t="n">
        <v>108</v>
      </c>
      <c r="U6" s="245" t="n">
        <v>103</v>
      </c>
      <c r="V6" s="245" t="n">
        <v>105</v>
      </c>
      <c r="W6" s="245" t="n">
        <v>96</v>
      </c>
      <c r="X6" s="245" t="n">
        <v>96</v>
      </c>
      <c r="Y6" s="245" t="n">
        <v>95</v>
      </c>
      <c r="Z6" s="245" t="n">
        <v>95</v>
      </c>
      <c r="AA6" s="245" t="n">
        <v>97</v>
      </c>
      <c r="AB6" s="245" t="n">
        <v>97</v>
      </c>
      <c r="AC6" s="245" t="n">
        <v>96</v>
      </c>
      <c r="AD6" s="245" t="n">
        <v>96</v>
      </c>
      <c r="AE6" s="245" t="n">
        <v>92</v>
      </c>
      <c r="AF6" s="245" t="n">
        <v>90</v>
      </c>
      <c r="AG6" s="245" t="n">
        <v>87</v>
      </c>
      <c r="AH6" s="245" t="n">
        <v>87</v>
      </c>
      <c r="AI6" s="245" t="n">
        <v>89</v>
      </c>
      <c r="AJ6" s="245" t="n">
        <v>89</v>
      </c>
      <c r="AK6" s="245" t="n">
        <v>90</v>
      </c>
      <c r="AL6" s="245" t="n">
        <v>92</v>
      </c>
      <c r="AM6" s="245" t="n">
        <v>89</v>
      </c>
      <c r="AN6" s="245" t="n">
        <v>88</v>
      </c>
      <c r="AO6" s="245" t="n">
        <v>88</v>
      </c>
      <c r="AP6" s="245" t="n">
        <v>92</v>
      </c>
      <c r="AQ6" s="245" t="n">
        <v>92</v>
      </c>
      <c r="AR6" s="245" t="n">
        <v>92</v>
      </c>
      <c r="AS6" s="245" t="n">
        <v>90</v>
      </c>
      <c r="AT6" s="245" t="n">
        <v>90</v>
      </c>
      <c r="AU6" s="245" t="n">
        <v>87</v>
      </c>
      <c r="AV6" s="245" t="n">
        <v>87</v>
      </c>
      <c r="AW6" s="245" t="n">
        <v>88</v>
      </c>
      <c r="AX6" s="245" t="n">
        <v>86</v>
      </c>
      <c r="AY6" s="245" t="n">
        <v>83</v>
      </c>
      <c r="AZ6" s="245" t="n">
        <v>80</v>
      </c>
      <c r="BA6" s="245" t="n">
        <v>84</v>
      </c>
      <c r="BB6" s="245" t="n">
        <v>84</v>
      </c>
      <c r="BC6" s="245" t="n">
        <v>83</v>
      </c>
      <c r="BD6" s="245" t="n">
        <v>81</v>
      </c>
      <c r="BE6" s="245" t="n">
        <v>79</v>
      </c>
      <c r="BF6" s="245" t="n">
        <v>75</v>
      </c>
      <c r="BG6" s="245" t="n">
        <v>72</v>
      </c>
      <c r="BH6" s="245" t="n">
        <v>75</v>
      </c>
      <c r="BI6" s="245" t="n">
        <v>72</v>
      </c>
      <c r="BJ6" s="245" t="n">
        <v>73</v>
      </c>
      <c r="BK6" s="245" t="n">
        <v>65</v>
      </c>
      <c r="BL6" s="245" t="n">
        <v>64</v>
      </c>
      <c r="BM6" s="245" t="n">
        <v>59</v>
      </c>
      <c r="BN6" s="245" t="n">
        <v>60</v>
      </c>
      <c r="BO6" s="245" t="n">
        <v>57</v>
      </c>
      <c r="BP6" s="245" t="n">
        <v>57</v>
      </c>
      <c r="BQ6" s="245" t="n">
        <v>54</v>
      </c>
      <c r="BR6" s="245" t="n">
        <v>56</v>
      </c>
      <c r="BS6" s="244" t="n">
        <v>55</v>
      </c>
      <c r="BT6" s="244" t="n">
        <v>53</v>
      </c>
      <c r="BU6" s="244" t="n">
        <v>50</v>
      </c>
      <c r="BV6" s="244" t="n">
        <v>54</v>
      </c>
      <c r="BW6" s="244" t="n">
        <v>49</v>
      </c>
      <c r="BX6" s="244" t="n">
        <v>49</v>
      </c>
      <c r="BY6" s="244" t="n">
        <v>49</v>
      </c>
      <c r="BZ6" s="244" t="n">
        <v>48</v>
      </c>
      <c r="CA6" s="244" t="n">
        <v>47</v>
      </c>
      <c r="CB6" s="244" t="n">
        <v>45</v>
      </c>
      <c r="CC6" s="244" t="n">
        <v>44</v>
      </c>
      <c r="CD6" s="244" t="n">
        <v>44</v>
      </c>
      <c r="CE6" s="244" t="n">
        <v>43</v>
      </c>
      <c r="CF6" s="244" t="n">
        <v>43</v>
      </c>
      <c r="CG6" s="244" t="n">
        <v>43</v>
      </c>
      <c r="CH6" s="244" t="n">
        <v>44</v>
      </c>
      <c r="CI6" s="244" t="n">
        <v>43</v>
      </c>
      <c r="CJ6" s="244" t="n">
        <v>40</v>
      </c>
      <c r="CK6" s="244" t="n">
        <v>40</v>
      </c>
      <c r="CL6" s="244" t="n">
        <v>41</v>
      </c>
      <c r="CM6" s="244" t="n">
        <v>41</v>
      </c>
      <c r="CN6" s="244" t="n">
        <v>40</v>
      </c>
      <c r="CO6" s="244" t="n">
        <v>40</v>
      </c>
      <c r="CP6" s="244" t="n">
        <v>41</v>
      </c>
      <c r="CQ6" s="244" t="n">
        <v>47</v>
      </c>
      <c r="CR6" s="244" t="n">
        <v>42</v>
      </c>
      <c r="CS6" s="244" t="n">
        <v>44</v>
      </c>
      <c r="CT6" s="244" t="n">
        <v>46</v>
      </c>
      <c r="CU6" s="244" t="n">
        <v>45</v>
      </c>
      <c r="CV6" s="244" t="n">
        <v>45</v>
      </c>
      <c r="CW6" s="244" t="n">
        <v>47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409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49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+'[2]Southern Regional'!E9</f>
        <v/>
      </c>
      <c r="J9" s="397">
        <f>+'[2]Southern Regional'!G9</f>
        <v/>
      </c>
      <c r="K9" s="244" t="n">
        <v>19</v>
      </c>
      <c r="L9" s="244" t="n">
        <v>20</v>
      </c>
      <c r="M9" s="244" t="n">
        <v>21</v>
      </c>
      <c r="N9" s="244" t="n">
        <v>22</v>
      </c>
      <c r="O9" s="244" t="n">
        <v>20</v>
      </c>
      <c r="P9" s="244" t="n">
        <v>21</v>
      </c>
      <c r="Q9" s="244" t="n">
        <v>20</v>
      </c>
      <c r="R9" s="244" t="n">
        <v>21</v>
      </c>
      <c r="S9" s="244" t="n">
        <v>21</v>
      </c>
      <c r="T9" s="244" t="n">
        <v>21</v>
      </c>
      <c r="U9" s="244" t="n">
        <v>24</v>
      </c>
      <c r="V9" s="244" t="n">
        <v>25</v>
      </c>
      <c r="W9" s="244" t="n">
        <v>29</v>
      </c>
      <c r="X9" s="244" t="n">
        <v>29</v>
      </c>
      <c r="Y9" s="244" t="n">
        <v>29</v>
      </c>
      <c r="Z9" s="244" t="n">
        <v>30</v>
      </c>
      <c r="AA9" s="244" t="n">
        <v>30</v>
      </c>
      <c r="AB9" s="244" t="n">
        <v>28</v>
      </c>
      <c r="AC9" s="244" t="n">
        <v>31</v>
      </c>
      <c r="AD9" s="244" t="n">
        <v>32</v>
      </c>
      <c r="AE9" s="244" t="n">
        <v>33</v>
      </c>
      <c r="AF9" s="244" t="n">
        <v>34</v>
      </c>
      <c r="AG9" s="244" t="n">
        <v>33</v>
      </c>
      <c r="AH9" s="244" t="n">
        <v>33</v>
      </c>
      <c r="AI9" s="244" t="n">
        <v>35</v>
      </c>
      <c r="AJ9" s="244" t="n">
        <v>34</v>
      </c>
      <c r="AK9" s="244" t="n">
        <v>29</v>
      </c>
      <c r="AL9" s="244" t="n">
        <v>26</v>
      </c>
      <c r="AM9" s="244" t="n">
        <v>27</v>
      </c>
      <c r="AN9" s="244" t="n">
        <v>29</v>
      </c>
      <c r="AO9" s="244" t="n">
        <v>31</v>
      </c>
      <c r="AP9" s="244" t="n">
        <v>33</v>
      </c>
      <c r="AQ9" s="244" t="n">
        <v>33</v>
      </c>
      <c r="AR9" s="244" t="n">
        <v>33</v>
      </c>
      <c r="AS9" s="244" t="n">
        <v>35</v>
      </c>
      <c r="AT9" s="244" t="n">
        <v>35</v>
      </c>
      <c r="AU9" s="244" t="n">
        <v>48</v>
      </c>
      <c r="AV9" s="244" t="n">
        <v>44</v>
      </c>
      <c r="AW9" s="244" t="n">
        <v>41</v>
      </c>
      <c r="AX9" s="244" t="n">
        <v>39</v>
      </c>
      <c r="AY9" s="244" t="n">
        <v>38</v>
      </c>
      <c r="AZ9" s="244" t="n">
        <v>39</v>
      </c>
      <c r="BA9" s="244" t="n">
        <v>40</v>
      </c>
      <c r="BB9" s="244" t="n">
        <v>39</v>
      </c>
      <c r="BC9" s="244" t="n">
        <v>39</v>
      </c>
      <c r="BD9" s="244" t="n">
        <v>38</v>
      </c>
      <c r="BE9" s="244" t="n">
        <v>43</v>
      </c>
      <c r="BF9" s="244" t="n">
        <v>42</v>
      </c>
      <c r="BG9" s="244" t="n">
        <v>42</v>
      </c>
      <c r="BH9" s="244" t="n">
        <v>41</v>
      </c>
      <c r="BI9" s="244" t="n">
        <v>40</v>
      </c>
      <c r="BJ9" s="244" t="n">
        <v>42</v>
      </c>
      <c r="BK9" s="244" t="n">
        <v>42</v>
      </c>
      <c r="BL9" s="244" t="n">
        <v>43</v>
      </c>
      <c r="BM9" s="244" t="n">
        <v>46</v>
      </c>
      <c r="BN9" s="244" t="n">
        <v>51</v>
      </c>
      <c r="BO9" s="244" t="n">
        <v>56</v>
      </c>
      <c r="BP9" s="244" t="n">
        <v>57</v>
      </c>
      <c r="BQ9" s="244" t="n">
        <v>58</v>
      </c>
      <c r="BR9" s="244" t="n">
        <v>65</v>
      </c>
      <c r="BS9" s="244" t="n">
        <v>74</v>
      </c>
      <c r="BT9" s="244" t="n">
        <v>71</v>
      </c>
      <c r="BU9" s="244" t="n">
        <v>68</v>
      </c>
      <c r="BV9" s="244" t="n">
        <v>69</v>
      </c>
      <c r="BW9" s="244" t="n">
        <v>75</v>
      </c>
      <c r="BX9" s="244" t="n">
        <v>80</v>
      </c>
      <c r="BY9" s="244" t="n">
        <v>81</v>
      </c>
      <c r="BZ9" s="244" t="n">
        <v>83</v>
      </c>
      <c r="CA9" s="244" t="n">
        <v>83</v>
      </c>
      <c r="CB9" s="244" t="n">
        <v>77</v>
      </c>
      <c r="CC9" s="244" t="n">
        <v>76</v>
      </c>
      <c r="CD9" s="244" t="n">
        <v>74</v>
      </c>
      <c r="CE9" s="244" t="n">
        <v>70</v>
      </c>
      <c r="CF9" s="244" t="n">
        <v>73</v>
      </c>
      <c r="CG9" s="244" t="n">
        <v>72</v>
      </c>
      <c r="CH9" s="244" t="n">
        <v>76</v>
      </c>
      <c r="CI9" s="244" t="n">
        <v>81</v>
      </c>
      <c r="CJ9" s="244" t="n">
        <v>77</v>
      </c>
      <c r="CK9" s="244" t="n">
        <v>74</v>
      </c>
      <c r="CL9" s="244" t="n">
        <v>70</v>
      </c>
      <c r="CM9" s="244" t="n">
        <v>63</v>
      </c>
      <c r="CN9" s="244" t="n">
        <v>67</v>
      </c>
      <c r="CO9" s="244" t="n">
        <v>68</v>
      </c>
      <c r="CP9" s="244" t="n">
        <v>71</v>
      </c>
      <c r="CQ9" s="244" t="n">
        <v>63</v>
      </c>
      <c r="CR9" s="244" t="n">
        <v>63</v>
      </c>
      <c r="CS9" s="244" t="n">
        <v>65</v>
      </c>
      <c r="CT9" s="244" t="n">
        <v>61</v>
      </c>
      <c r="CU9" s="244" t="n">
        <v>64</v>
      </c>
      <c r="CV9" s="244" t="n">
        <v>59</v>
      </c>
      <c r="CW9" s="244" t="n">
        <v>56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6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+'[2]Southern Regional'!E10</f>
        <v/>
      </c>
      <c r="J10" s="397">
        <f>+'[2]Southern Regional'!G10</f>
        <v/>
      </c>
      <c r="K10" s="244" t="n">
        <v>0</v>
      </c>
      <c r="L10" s="244" t="n">
        <v>2</v>
      </c>
      <c r="M10" s="244" t="n">
        <v>2</v>
      </c>
      <c r="N10" s="244" t="n">
        <v>2</v>
      </c>
      <c r="O10" s="244" t="n">
        <v>2</v>
      </c>
      <c r="P10" s="244" t="n">
        <v>2</v>
      </c>
      <c r="Q10" s="244" t="n">
        <v>2</v>
      </c>
      <c r="R10" s="244" t="n">
        <v>2</v>
      </c>
      <c r="S10" s="244" t="n">
        <v>2</v>
      </c>
      <c r="T10" s="244" t="n">
        <v>1</v>
      </c>
      <c r="U10" s="244" t="n">
        <v>1</v>
      </c>
      <c r="V10" s="244" t="n">
        <v>1</v>
      </c>
      <c r="W10" s="244" t="n">
        <v>2</v>
      </c>
      <c r="X10" s="244" t="n">
        <v>2</v>
      </c>
      <c r="Y10" s="244" t="n">
        <v>2</v>
      </c>
      <c r="Z10" s="244" t="n">
        <v>2</v>
      </c>
      <c r="AA10" s="244" t="n">
        <v>2</v>
      </c>
      <c r="AB10" s="244" t="n">
        <v>2</v>
      </c>
      <c r="AC10" s="244" t="n">
        <v>3</v>
      </c>
      <c r="AD10" s="244" t="n">
        <v>4</v>
      </c>
      <c r="AE10" s="244" t="n">
        <v>4</v>
      </c>
      <c r="AF10" s="244" t="n">
        <v>4</v>
      </c>
      <c r="AG10" s="244" t="n">
        <v>4</v>
      </c>
      <c r="AH10" s="244" t="n">
        <v>4</v>
      </c>
      <c r="AI10" s="244" t="n">
        <v>5</v>
      </c>
      <c r="AJ10" s="244" t="n">
        <v>4</v>
      </c>
      <c r="AK10" s="244" t="n">
        <v>4</v>
      </c>
      <c r="AL10" s="244" t="n">
        <v>5</v>
      </c>
      <c r="AM10" s="244" t="n">
        <v>5</v>
      </c>
      <c r="AN10" s="244" t="n">
        <v>5</v>
      </c>
      <c r="AO10" s="244" t="n">
        <v>4</v>
      </c>
      <c r="AP10" s="244" t="n">
        <v>4</v>
      </c>
      <c r="AQ10" s="244" t="n">
        <v>4</v>
      </c>
      <c r="AR10" s="244" t="n">
        <v>4</v>
      </c>
      <c r="AS10" s="244" t="n">
        <v>4</v>
      </c>
      <c r="AT10" s="244" t="n">
        <v>4</v>
      </c>
      <c r="AU10" s="244" t="n">
        <v>2</v>
      </c>
      <c r="AV10" s="244" t="n">
        <v>2</v>
      </c>
      <c r="AW10" s="244" t="n">
        <v>4</v>
      </c>
      <c r="AX10" s="244" t="n">
        <v>4</v>
      </c>
      <c r="AY10" s="244" t="n">
        <v>4</v>
      </c>
      <c r="AZ10" s="244" t="n">
        <v>4</v>
      </c>
      <c r="BA10" s="244" t="n">
        <v>4</v>
      </c>
      <c r="BB10" s="244" t="n">
        <v>5</v>
      </c>
      <c r="BC10" s="244" t="n">
        <v>4</v>
      </c>
      <c r="BD10" s="244" t="n">
        <v>4</v>
      </c>
      <c r="BE10" s="244" t="n">
        <v>4</v>
      </c>
      <c r="BF10" s="244" t="n">
        <v>4</v>
      </c>
      <c r="BG10" s="244" t="n">
        <v>4</v>
      </c>
      <c r="BH10" s="244" t="n">
        <v>5</v>
      </c>
      <c r="BI10" s="244" t="n">
        <v>6</v>
      </c>
      <c r="BJ10" s="244" t="n">
        <v>6</v>
      </c>
      <c r="BK10" s="244" t="n">
        <v>7</v>
      </c>
      <c r="BL10" s="244" t="n">
        <v>6</v>
      </c>
      <c r="BM10" s="244" t="n">
        <v>7</v>
      </c>
      <c r="BN10" s="244" t="n">
        <v>7</v>
      </c>
      <c r="BO10" s="244" t="n">
        <v>7</v>
      </c>
      <c r="BP10" s="244" t="n">
        <v>7</v>
      </c>
      <c r="BQ10" s="244" t="n">
        <v>7</v>
      </c>
      <c r="BR10" s="244" t="n">
        <v>9</v>
      </c>
      <c r="BS10" s="244" t="n">
        <v>8</v>
      </c>
      <c r="BT10" s="244" t="n">
        <v>8</v>
      </c>
      <c r="BU10" s="244" t="n">
        <v>8</v>
      </c>
      <c r="BV10" s="244" t="n">
        <v>8</v>
      </c>
      <c r="BW10" s="244" t="n">
        <v>7</v>
      </c>
      <c r="BX10" s="244" t="n">
        <v>9</v>
      </c>
      <c r="BY10" s="244" t="n">
        <v>7</v>
      </c>
      <c r="BZ10" s="244" t="n">
        <v>7</v>
      </c>
      <c r="CA10" s="244" t="n">
        <v>8</v>
      </c>
      <c r="CB10" s="244" t="n">
        <v>7</v>
      </c>
      <c r="CC10" s="244" t="n">
        <v>8</v>
      </c>
      <c r="CD10" s="244" t="n">
        <v>6</v>
      </c>
      <c r="CE10" s="244" t="n">
        <v>7</v>
      </c>
      <c r="CF10" s="244" t="n">
        <v>6</v>
      </c>
      <c r="CG10" s="244" t="n">
        <v>6</v>
      </c>
      <c r="CH10" s="244" t="n">
        <v>7</v>
      </c>
      <c r="CI10" s="244" t="n">
        <v>6</v>
      </c>
      <c r="CJ10" s="244" t="n">
        <v>7</v>
      </c>
      <c r="CK10" s="244" t="n">
        <v>7</v>
      </c>
      <c r="CL10" s="244" t="n">
        <v>7</v>
      </c>
      <c r="CM10" s="244" t="n">
        <v>7</v>
      </c>
      <c r="CN10" s="244" t="n">
        <v>7</v>
      </c>
      <c r="CO10" s="244" t="n">
        <v>6</v>
      </c>
      <c r="CP10" s="244" t="n">
        <v>5</v>
      </c>
      <c r="CQ10" s="244" t="n">
        <v>7</v>
      </c>
      <c r="CR10" s="244" t="n">
        <v>8</v>
      </c>
      <c r="CS10" s="244" t="n">
        <v>9</v>
      </c>
      <c r="CT10" s="244" t="n">
        <v>9</v>
      </c>
      <c r="CU10" s="244" t="n">
        <v>8</v>
      </c>
      <c r="CV10" s="244" t="n">
        <v>8</v>
      </c>
      <c r="CW10" s="244" t="n">
        <v>8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21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+'[2]Southern Regional'!E11</f>
        <v/>
      </c>
      <c r="J11" s="397">
        <f>+'[2]Southern Regional'!G11</f>
        <v/>
      </c>
      <c r="K11" s="244" t="n">
        <v>7</v>
      </c>
      <c r="L11" s="244" t="n">
        <v>7</v>
      </c>
      <c r="M11" s="244" t="n">
        <v>7</v>
      </c>
      <c r="N11" s="244" t="n">
        <v>4</v>
      </c>
      <c r="O11" s="244" t="n">
        <v>4</v>
      </c>
      <c r="P11" s="244" t="n">
        <v>4</v>
      </c>
      <c r="Q11" s="244" t="n">
        <v>4</v>
      </c>
      <c r="R11" s="244" t="n">
        <v>3</v>
      </c>
      <c r="S11" s="244" t="n">
        <v>3</v>
      </c>
      <c r="T11" s="244" t="n">
        <v>4</v>
      </c>
      <c r="U11" s="244" t="n">
        <v>5</v>
      </c>
      <c r="V11" s="244" t="n">
        <v>7</v>
      </c>
      <c r="W11" s="244" t="n">
        <v>6</v>
      </c>
      <c r="X11" s="244" t="n">
        <v>6</v>
      </c>
      <c r="Y11" s="244" t="n">
        <v>6</v>
      </c>
      <c r="Z11" s="244" t="n">
        <v>7</v>
      </c>
      <c r="AA11" s="244" t="n">
        <v>7</v>
      </c>
      <c r="AB11" s="244" t="n">
        <v>7</v>
      </c>
      <c r="AC11" s="244" t="n">
        <v>7</v>
      </c>
      <c r="AD11" s="244" t="n">
        <v>7</v>
      </c>
      <c r="AE11" s="244" t="n">
        <v>8</v>
      </c>
      <c r="AF11" s="244" t="n">
        <v>9</v>
      </c>
      <c r="AG11" s="244" t="n">
        <v>8</v>
      </c>
      <c r="AH11" s="244" t="n">
        <v>8</v>
      </c>
      <c r="AI11" s="244" t="n">
        <v>11</v>
      </c>
      <c r="AJ11" s="244" t="n">
        <v>11</v>
      </c>
      <c r="AK11" s="244" t="n">
        <v>11</v>
      </c>
      <c r="AL11" s="244" t="n">
        <v>11</v>
      </c>
      <c r="AM11" s="244" t="n">
        <v>11</v>
      </c>
      <c r="AN11" s="244" t="n">
        <v>13</v>
      </c>
      <c r="AO11" s="244" t="n">
        <v>14</v>
      </c>
      <c r="AP11" s="244" t="n">
        <v>14</v>
      </c>
      <c r="AQ11" s="244" t="n">
        <v>14</v>
      </c>
      <c r="AR11" s="244" t="n">
        <v>13</v>
      </c>
      <c r="AS11" s="244" t="n">
        <v>14</v>
      </c>
      <c r="AT11" s="244" t="n">
        <v>13</v>
      </c>
      <c r="AU11" s="244" t="n">
        <v>9</v>
      </c>
      <c r="AV11" s="244" t="n">
        <v>8</v>
      </c>
      <c r="AW11" s="244" t="n">
        <v>8</v>
      </c>
      <c r="AX11" s="244" t="n">
        <v>8</v>
      </c>
      <c r="AY11" s="244" t="n">
        <v>8</v>
      </c>
      <c r="AZ11" s="244" t="n">
        <v>7</v>
      </c>
      <c r="BA11" s="244" t="n">
        <v>7</v>
      </c>
      <c r="BB11" s="244" t="n">
        <v>8</v>
      </c>
      <c r="BC11" s="244" t="n">
        <v>10</v>
      </c>
      <c r="BD11" s="244" t="n">
        <v>10</v>
      </c>
      <c r="BE11" s="244" t="n">
        <v>13</v>
      </c>
      <c r="BF11" s="244" t="n">
        <v>12</v>
      </c>
      <c r="BG11" s="244" t="n">
        <v>14</v>
      </c>
      <c r="BH11" s="244" t="n">
        <v>13</v>
      </c>
      <c r="BI11" s="244" t="n">
        <v>14</v>
      </c>
      <c r="BJ11" s="244" t="n">
        <v>13</v>
      </c>
      <c r="BK11" s="244" t="n">
        <v>14</v>
      </c>
      <c r="BL11" s="244" t="n">
        <v>15</v>
      </c>
      <c r="BM11" s="244" t="n">
        <v>18</v>
      </c>
      <c r="BN11" s="244" t="n">
        <v>18</v>
      </c>
      <c r="BO11" s="244" t="n">
        <v>20</v>
      </c>
      <c r="BP11" s="244" t="n">
        <v>19</v>
      </c>
      <c r="BQ11" s="244" t="n">
        <v>17</v>
      </c>
      <c r="BR11" s="244" t="n">
        <v>20</v>
      </c>
      <c r="BS11" s="244" t="n">
        <v>14</v>
      </c>
      <c r="BT11" s="244" t="n">
        <v>18</v>
      </c>
      <c r="BU11" s="244" t="n">
        <v>18</v>
      </c>
      <c r="BV11" s="244" t="n">
        <v>18</v>
      </c>
      <c r="BW11" s="244" t="n">
        <v>20</v>
      </c>
      <c r="BX11" s="244" t="n">
        <v>20</v>
      </c>
      <c r="BY11" s="244" t="n">
        <v>26</v>
      </c>
      <c r="BZ11" s="244" t="n">
        <v>26</v>
      </c>
      <c r="CA11" s="244" t="n">
        <v>24</v>
      </c>
      <c r="CB11" s="244" t="n">
        <v>24</v>
      </c>
      <c r="CC11" s="244" t="n">
        <v>22</v>
      </c>
      <c r="CD11" s="244" t="n">
        <v>23</v>
      </c>
      <c r="CE11" s="244" t="n">
        <v>23</v>
      </c>
      <c r="CF11" s="244" t="n">
        <v>24</v>
      </c>
      <c r="CG11" s="244" t="n">
        <v>24</v>
      </c>
      <c r="CH11" s="244" t="n">
        <v>23</v>
      </c>
      <c r="CI11" s="244" t="n">
        <v>23</v>
      </c>
      <c r="CJ11" s="244" t="n">
        <v>24</v>
      </c>
      <c r="CK11" s="244" t="n">
        <v>26</v>
      </c>
      <c r="CL11" s="244" t="n">
        <v>26</v>
      </c>
      <c r="CM11" s="244" t="n">
        <v>27</v>
      </c>
      <c r="CN11" s="244" t="n">
        <v>24</v>
      </c>
      <c r="CO11" s="244" t="n">
        <v>25</v>
      </c>
      <c r="CP11" s="244" t="n">
        <v>25</v>
      </c>
      <c r="CQ11" s="244" t="n">
        <v>21</v>
      </c>
      <c r="CR11" s="244" t="n">
        <v>20</v>
      </c>
      <c r="CS11" s="244" t="n">
        <v>22</v>
      </c>
      <c r="CT11" s="244" t="n">
        <v>20</v>
      </c>
      <c r="CU11" s="244" t="n">
        <v>20</v>
      </c>
      <c r="CV11" s="244" t="n">
        <v>22</v>
      </c>
      <c r="CW11" s="244" t="n">
        <v>21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7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+'[2]Southern Regional'!E12</f>
        <v/>
      </c>
      <c r="J12" s="397">
        <f>+'[2]Southern Regional'!G12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2</v>
      </c>
      <c r="Q12" s="245" t="n">
        <v>2</v>
      </c>
      <c r="R12" s="245" t="n">
        <v>2</v>
      </c>
      <c r="S12" s="245" t="n">
        <v>2</v>
      </c>
      <c r="T12" s="245" t="n">
        <v>2</v>
      </c>
      <c r="U12" s="245" t="n">
        <v>2</v>
      </c>
      <c r="V12" s="245" t="n">
        <v>2</v>
      </c>
      <c r="W12" s="245" t="n">
        <v>2</v>
      </c>
      <c r="X12" s="245" t="n">
        <v>2</v>
      </c>
      <c r="Y12" s="245" t="n">
        <v>2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3</v>
      </c>
      <c r="AE12" s="245" t="n">
        <v>3</v>
      </c>
      <c r="AF12" s="245" t="n">
        <v>3</v>
      </c>
      <c r="AG12" s="245" t="n">
        <v>3</v>
      </c>
      <c r="AH12" s="245" t="n">
        <v>3</v>
      </c>
      <c r="AI12" s="245" t="n">
        <v>4</v>
      </c>
      <c r="AJ12" s="245" t="n">
        <v>4</v>
      </c>
      <c r="AK12" s="245" t="n">
        <v>4</v>
      </c>
      <c r="AL12" s="245" t="n">
        <v>2</v>
      </c>
      <c r="AM12" s="245" t="n">
        <v>2</v>
      </c>
      <c r="AN12" s="245" t="n">
        <v>2</v>
      </c>
      <c r="AO12" s="245" t="n">
        <v>3</v>
      </c>
      <c r="AP12" s="245" t="n">
        <v>3</v>
      </c>
      <c r="AQ12" s="245" t="n">
        <v>3</v>
      </c>
      <c r="AR12" s="245" t="n">
        <v>3</v>
      </c>
      <c r="AS12" s="245" t="n">
        <v>2</v>
      </c>
      <c r="AT12" s="245" t="n">
        <v>2</v>
      </c>
      <c r="AU12" s="245" t="n">
        <v>3</v>
      </c>
      <c r="AV12" s="245" t="n">
        <v>3</v>
      </c>
      <c r="AW12" s="245" t="n">
        <v>4</v>
      </c>
      <c r="AX12" s="245" t="n">
        <v>3</v>
      </c>
      <c r="AY12" s="245" t="n">
        <v>3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1</v>
      </c>
      <c r="BF12" s="245" t="n">
        <v>3</v>
      </c>
      <c r="BG12" s="245" t="n">
        <v>3</v>
      </c>
      <c r="BH12" s="245" t="n">
        <v>3</v>
      </c>
      <c r="BI12" s="245" t="n">
        <v>3</v>
      </c>
      <c r="BJ12" s="245" t="n">
        <v>4</v>
      </c>
      <c r="BK12" s="245" t="n">
        <v>9</v>
      </c>
      <c r="BL12" s="245" t="n">
        <v>10</v>
      </c>
      <c r="BM12" s="245" t="n">
        <v>10</v>
      </c>
      <c r="BN12" s="245" t="n">
        <v>10</v>
      </c>
      <c r="BO12" s="245" t="n">
        <v>11</v>
      </c>
      <c r="BP12" s="245" t="n">
        <v>11</v>
      </c>
      <c r="BQ12" s="245" t="n">
        <v>9</v>
      </c>
      <c r="BR12" s="245" t="n">
        <v>10</v>
      </c>
      <c r="BS12" s="245" t="n">
        <v>9</v>
      </c>
      <c r="BT12" s="245" t="n">
        <v>11</v>
      </c>
      <c r="BU12" s="245" t="n">
        <v>12</v>
      </c>
      <c r="BV12" s="245" t="n">
        <v>11</v>
      </c>
      <c r="BW12" s="245" t="n">
        <v>12</v>
      </c>
      <c r="BX12" s="245" t="n">
        <v>16</v>
      </c>
      <c r="BY12" s="245" t="n">
        <v>16</v>
      </c>
      <c r="BZ12" s="245" t="n">
        <v>18</v>
      </c>
      <c r="CA12" s="245" t="n">
        <v>15</v>
      </c>
      <c r="CB12" s="245" t="n">
        <v>14</v>
      </c>
      <c r="CC12" s="245" t="n">
        <v>14</v>
      </c>
      <c r="CD12" s="245" t="n">
        <v>13</v>
      </c>
      <c r="CE12" s="245" t="n">
        <v>13</v>
      </c>
      <c r="CF12" s="245" t="n">
        <v>13</v>
      </c>
      <c r="CG12" s="245" t="n">
        <v>13</v>
      </c>
      <c r="CH12" s="245" t="n">
        <v>13</v>
      </c>
      <c r="CI12" s="245" t="n">
        <v>12</v>
      </c>
      <c r="CJ12" s="245" t="n">
        <v>11</v>
      </c>
      <c r="CK12" s="245" t="n">
        <v>11</v>
      </c>
      <c r="CL12" s="245" t="n">
        <v>12</v>
      </c>
      <c r="CM12" s="245" t="n">
        <v>13</v>
      </c>
      <c r="CN12" s="245" t="n">
        <v>13</v>
      </c>
      <c r="CO12" s="245" t="n">
        <v>13</v>
      </c>
      <c r="CP12" s="245" t="n">
        <v>12</v>
      </c>
      <c r="CQ12" s="245" t="n">
        <v>10</v>
      </c>
      <c r="CR12" s="245" t="n">
        <v>10</v>
      </c>
      <c r="CS12" s="245" t="n">
        <v>9</v>
      </c>
      <c r="CT12" s="245" t="n">
        <v>9</v>
      </c>
      <c r="CU12" s="245" t="n">
        <v>8</v>
      </c>
      <c r="CV12" s="245" t="n">
        <v>8</v>
      </c>
      <c r="CW12" s="245" t="n">
        <v>8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101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510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&amp;C&amp;"Garamond,Bold"SOUTHERN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3.xml><?xml version="1.0" encoding="utf-8"?>
<worksheet xmlns="http://schemas.openxmlformats.org/spreadsheetml/2006/main">
  <sheetPr codeName="Sheet24">
    <tabColor rgb="FF00B050"/>
    <outlinePr summaryBelow="1" summaryRight="1"/>
    <pageSetUpPr/>
  </sheetPr>
  <dimension ref="A1:CV43"/>
  <sheetViews>
    <sheetView view="pageBreakPreview" zoomScale="93" zoomScaleNormal="100" zoomScaleSheetLayoutView="93" workbookViewId="0">
      <selection activeCell="D4" sqref="D4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95"/>
    <col width="8.25" bestFit="1" customWidth="1" style="294" min="96" max="96"/>
    <col width="7.25" customWidth="1" style="294" min="97" max="100"/>
    <col width="9" customWidth="1" style="291" min="10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</row>
    <row r="2" ht="13.15" customFormat="1" customHeight="1" s="82">
      <c r="A2" s="76" t="inlineStr">
        <is>
          <t>Lehigh Regional Medical Center - Client ID H3520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</row>
    <row r="3" ht="13.15" customFormat="1" customHeight="1" s="315">
      <c r="A3" s="64" t="inlineStr">
        <is>
          <t>PRIME EPO OPEN ACCESS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+[2]Lehigh!E3</f>
        <v/>
      </c>
      <c r="J3" s="483">
        <f>+[2]Lehigh!G3</f>
        <v/>
      </c>
      <c r="K3" s="244" t="n">
        <v>138</v>
      </c>
      <c r="L3" s="244" t="n">
        <v>131</v>
      </c>
      <c r="M3" s="244" t="n">
        <v>129</v>
      </c>
      <c r="N3" s="244" t="n">
        <v>131</v>
      </c>
      <c r="O3" s="244" t="n">
        <v>130</v>
      </c>
      <c r="P3" s="244" t="n">
        <v>127</v>
      </c>
      <c r="Q3" s="244" t="n">
        <v>128</v>
      </c>
      <c r="R3" s="244" t="n">
        <v>134</v>
      </c>
      <c r="S3" s="244" t="n">
        <v>132</v>
      </c>
      <c r="T3" s="244" t="n">
        <v>127</v>
      </c>
      <c r="U3" s="244" t="n">
        <v>129</v>
      </c>
      <c r="V3" s="244" t="n">
        <v>130</v>
      </c>
      <c r="W3" s="244" t="n">
        <v>134</v>
      </c>
      <c r="X3" s="244" t="n">
        <v>126</v>
      </c>
      <c r="Y3" s="244" t="n">
        <v>124</v>
      </c>
      <c r="Z3" s="244" t="n">
        <v>124</v>
      </c>
      <c r="AA3" s="244" t="n">
        <v>121</v>
      </c>
      <c r="AB3" s="244" t="n">
        <v>120</v>
      </c>
      <c r="AC3" s="244" t="n">
        <v>121</v>
      </c>
      <c r="AD3" s="244" t="n">
        <v>118</v>
      </c>
      <c r="AE3" s="244" t="n">
        <v>122</v>
      </c>
      <c r="AF3" s="244" t="n">
        <v>124</v>
      </c>
      <c r="AG3" s="244" t="n">
        <v>121</v>
      </c>
      <c r="AH3" s="244" t="n">
        <v>119</v>
      </c>
      <c r="AI3" s="244" t="n">
        <v>126</v>
      </c>
      <c r="AJ3" s="244" t="n">
        <v>126</v>
      </c>
      <c r="AK3" s="244" t="n">
        <v>124</v>
      </c>
      <c r="AL3" s="244" t="n">
        <v>124</v>
      </c>
      <c r="AM3" s="244" t="n">
        <v>126</v>
      </c>
      <c r="AN3" s="244" t="n">
        <v>125</v>
      </c>
      <c r="AO3" s="244" t="n">
        <v>124</v>
      </c>
      <c r="AP3" s="244" t="n">
        <v>123</v>
      </c>
      <c r="AQ3" s="244" t="n">
        <v>120</v>
      </c>
      <c r="AR3" s="244" t="n">
        <v>116</v>
      </c>
      <c r="AS3" s="244" t="n">
        <v>115</v>
      </c>
      <c r="AT3" s="244" t="n">
        <v>116</v>
      </c>
      <c r="AU3" s="244" t="n">
        <v>124</v>
      </c>
      <c r="AV3" s="244" t="n">
        <v>122</v>
      </c>
      <c r="AW3" s="244" t="n">
        <v>117</v>
      </c>
      <c r="AX3" s="244" t="n">
        <v>115</v>
      </c>
      <c r="AY3" s="244" t="n">
        <v>113</v>
      </c>
      <c r="AZ3" s="244" t="n">
        <v>109</v>
      </c>
      <c r="BA3" s="244" t="n">
        <v>111</v>
      </c>
      <c r="BB3" s="244" t="n">
        <v>107</v>
      </c>
      <c r="BC3" s="244" t="n">
        <v>107</v>
      </c>
      <c r="BD3" s="244" t="n">
        <v>107</v>
      </c>
      <c r="BE3" s="244" t="n">
        <v>107</v>
      </c>
      <c r="BF3" s="244" t="n">
        <v>107</v>
      </c>
      <c r="BG3" s="301" t="n">
        <v>112</v>
      </c>
      <c r="BH3" s="244" t="n">
        <v>116</v>
      </c>
      <c r="BI3" s="244" t="n">
        <v>110</v>
      </c>
      <c r="BJ3" s="244" t="n">
        <v>107</v>
      </c>
      <c r="BK3" s="244" t="n">
        <v>102</v>
      </c>
      <c r="BL3" s="244" t="n">
        <v>100</v>
      </c>
      <c r="BM3" s="244" t="n">
        <v>100</v>
      </c>
      <c r="BN3" s="244" t="n">
        <v>101</v>
      </c>
      <c r="BO3" s="244" t="n">
        <v>103</v>
      </c>
      <c r="BP3" s="244" t="n">
        <v>97</v>
      </c>
      <c r="BQ3" s="244" t="n">
        <v>97</v>
      </c>
      <c r="BR3" s="244" t="n">
        <v>91</v>
      </c>
      <c r="BS3" s="244" t="n">
        <v>92</v>
      </c>
      <c r="BT3" s="244" t="n">
        <v>92</v>
      </c>
      <c r="BU3" s="244" t="n">
        <v>91</v>
      </c>
      <c r="BV3" s="244" t="n">
        <v>91</v>
      </c>
      <c r="BW3" s="244" t="n">
        <v>90</v>
      </c>
      <c r="BX3" s="244" t="n">
        <v>90</v>
      </c>
      <c r="BY3" s="244" t="n">
        <v>89</v>
      </c>
      <c r="BZ3" s="244" t="n">
        <v>87</v>
      </c>
      <c r="CA3" s="244" t="n">
        <v>92</v>
      </c>
      <c r="CB3" s="244" t="n">
        <v>91</v>
      </c>
      <c r="CC3" s="244" t="n">
        <v>91</v>
      </c>
      <c r="CD3" s="244" t="n">
        <v>91</v>
      </c>
      <c r="CE3" s="244" t="n">
        <v>100</v>
      </c>
      <c r="CF3" s="244" t="n">
        <v>101</v>
      </c>
      <c r="CG3" s="244" t="n">
        <v>96</v>
      </c>
      <c r="CH3" s="244" t="n">
        <v>96</v>
      </c>
      <c r="CI3" s="244" t="n">
        <v>98</v>
      </c>
      <c r="CJ3" s="244" t="n">
        <v>100</v>
      </c>
      <c r="CK3" s="244" t="n">
        <v>102</v>
      </c>
      <c r="CL3" s="244" t="n">
        <v>99</v>
      </c>
      <c r="CM3" s="244" t="n">
        <v>99</v>
      </c>
      <c r="CN3" s="244" t="n">
        <v>96</v>
      </c>
      <c r="CO3" s="244" t="n">
        <v>96</v>
      </c>
      <c r="CP3" s="244" t="n">
        <v>94</v>
      </c>
      <c r="CQ3" s="244" t="n">
        <v>97</v>
      </c>
      <c r="CR3" s="244" t="n">
        <v>95</v>
      </c>
      <c r="CS3" s="244" t="n">
        <v>92</v>
      </c>
      <c r="CT3" s="244" t="n">
        <v>1</v>
      </c>
      <c r="CU3" s="244" t="n">
        <v>1</v>
      </c>
      <c r="CV3" s="244" t="n">
        <v>1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+[2]Lehigh!E4</f>
        <v/>
      </c>
      <c r="J4" s="483">
        <f>+[2]Lehigh!G4</f>
        <v/>
      </c>
      <c r="K4" s="244" t="n">
        <v>34</v>
      </c>
      <c r="L4" s="244" t="n">
        <v>35</v>
      </c>
      <c r="M4" s="244" t="n">
        <v>35</v>
      </c>
      <c r="N4" s="244" t="n">
        <v>37</v>
      </c>
      <c r="O4" s="244" t="n">
        <v>35</v>
      </c>
      <c r="P4" s="244" t="n">
        <v>36</v>
      </c>
      <c r="Q4" s="244" t="n">
        <v>35</v>
      </c>
      <c r="R4" s="244" t="n">
        <v>34</v>
      </c>
      <c r="S4" s="244" t="n">
        <v>33</v>
      </c>
      <c r="T4" s="244" t="n">
        <v>30</v>
      </c>
      <c r="U4" s="244" t="n">
        <v>32</v>
      </c>
      <c r="V4" s="244" t="n">
        <v>32</v>
      </c>
      <c r="W4" s="244" t="n">
        <v>32</v>
      </c>
      <c r="X4" s="244" t="n">
        <v>33</v>
      </c>
      <c r="Y4" s="244" t="n">
        <v>33</v>
      </c>
      <c r="Z4" s="244" t="n">
        <v>30</v>
      </c>
      <c r="AA4" s="244" t="n">
        <v>32</v>
      </c>
      <c r="AB4" s="244" t="n">
        <v>32</v>
      </c>
      <c r="AC4" s="244" t="n">
        <v>30</v>
      </c>
      <c r="AD4" s="244" t="n">
        <v>30</v>
      </c>
      <c r="AE4" s="244" t="n">
        <v>29</v>
      </c>
      <c r="AF4" s="244" t="n">
        <v>28</v>
      </c>
      <c r="AG4" s="244" t="n">
        <v>28</v>
      </c>
      <c r="AH4" s="244" t="n">
        <v>28</v>
      </c>
      <c r="AI4" s="244" t="n">
        <v>26</v>
      </c>
      <c r="AJ4" s="244" t="n">
        <v>24</v>
      </c>
      <c r="AK4" s="244" t="n">
        <v>24</v>
      </c>
      <c r="AL4" s="244" t="n">
        <v>25</v>
      </c>
      <c r="AM4" s="244" t="n">
        <v>27</v>
      </c>
      <c r="AN4" s="244" t="n">
        <v>26</v>
      </c>
      <c r="AO4" s="244" t="n">
        <v>28</v>
      </c>
      <c r="AP4" s="244" t="n">
        <v>27</v>
      </c>
      <c r="AQ4" s="244" t="n">
        <v>27</v>
      </c>
      <c r="AR4" s="244" t="n">
        <v>27</v>
      </c>
      <c r="AS4" s="244" t="n">
        <v>30</v>
      </c>
      <c r="AT4" s="244" t="n">
        <v>28</v>
      </c>
      <c r="AU4" s="244" t="n">
        <v>23</v>
      </c>
      <c r="AV4" s="244" t="n">
        <v>24</v>
      </c>
      <c r="AW4" s="244" t="n">
        <v>23</v>
      </c>
      <c r="AX4" s="244" t="n">
        <v>23</v>
      </c>
      <c r="AY4" s="244" t="n">
        <v>22</v>
      </c>
      <c r="AZ4" s="244" t="n">
        <v>19</v>
      </c>
      <c r="BA4" s="244" t="n">
        <v>20</v>
      </c>
      <c r="BB4" s="244" t="n">
        <v>21</v>
      </c>
      <c r="BC4" s="244" t="n">
        <v>21</v>
      </c>
      <c r="BD4" s="244" t="n">
        <v>21</v>
      </c>
      <c r="BE4" s="244" t="n">
        <v>21</v>
      </c>
      <c r="BF4" s="244" t="n">
        <v>22</v>
      </c>
      <c r="BG4" s="244" t="n">
        <v>21</v>
      </c>
      <c r="BH4" s="244" t="n">
        <v>22</v>
      </c>
      <c r="BI4" s="244" t="n">
        <v>22</v>
      </c>
      <c r="BJ4" s="244" t="n">
        <v>22</v>
      </c>
      <c r="BK4" s="244" t="n">
        <v>23</v>
      </c>
      <c r="BL4" s="244" t="n">
        <v>24</v>
      </c>
      <c r="BM4" s="244" t="n">
        <v>23</v>
      </c>
      <c r="BN4" s="244" t="n">
        <v>24</v>
      </c>
      <c r="BO4" s="244" t="n">
        <v>24</v>
      </c>
      <c r="BP4" s="244" t="n">
        <v>23</v>
      </c>
      <c r="BQ4" s="244" t="n">
        <v>22</v>
      </c>
      <c r="BR4" s="244" t="n">
        <v>23</v>
      </c>
      <c r="BS4" s="244" t="n">
        <v>21</v>
      </c>
      <c r="BT4" s="244" t="n">
        <v>21</v>
      </c>
      <c r="BU4" s="244" t="n">
        <v>18</v>
      </c>
      <c r="BV4" s="244" t="n">
        <v>21</v>
      </c>
      <c r="BW4" s="244" t="n">
        <v>18</v>
      </c>
      <c r="BX4" s="244" t="n">
        <v>17</v>
      </c>
      <c r="BY4" s="244" t="n">
        <v>17</v>
      </c>
      <c r="BZ4" s="244" t="n">
        <v>17</v>
      </c>
      <c r="CA4" s="244" t="n">
        <v>17</v>
      </c>
      <c r="CB4" s="244" t="n">
        <v>17</v>
      </c>
      <c r="CC4" s="244" t="n">
        <v>17</v>
      </c>
      <c r="CD4" s="244" t="n">
        <v>17</v>
      </c>
      <c r="CE4" s="244" t="n">
        <v>17</v>
      </c>
      <c r="CF4" s="244" t="n">
        <v>17</v>
      </c>
      <c r="CG4" s="244" t="n">
        <v>15</v>
      </c>
      <c r="CH4" s="244" t="n">
        <v>14</v>
      </c>
      <c r="CI4" s="244" t="n">
        <v>14</v>
      </c>
      <c r="CJ4" s="244" t="n">
        <v>14</v>
      </c>
      <c r="CK4" s="244" t="n">
        <v>15</v>
      </c>
      <c r="CL4" s="244" t="n">
        <v>14</v>
      </c>
      <c r="CM4" s="244" t="n">
        <v>14</v>
      </c>
      <c r="CN4" s="244" t="n">
        <v>13</v>
      </c>
      <c r="CO4" s="244" t="n">
        <v>13</v>
      </c>
      <c r="CP4" s="244" t="n">
        <v>13</v>
      </c>
      <c r="CQ4" s="244" t="n">
        <v>14</v>
      </c>
      <c r="CR4" s="244" t="n">
        <v>14</v>
      </c>
      <c r="CS4" s="244" t="n">
        <v>14</v>
      </c>
      <c r="CT4" s="244" t="n">
        <v>0</v>
      </c>
      <c r="CU4" s="244" t="n">
        <v>0</v>
      </c>
      <c r="CV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+[2]Lehigh!E5</f>
        <v/>
      </c>
      <c r="J5" s="483">
        <f>+[2]Lehigh!G5</f>
        <v/>
      </c>
      <c r="K5" s="244" t="n">
        <v>43</v>
      </c>
      <c r="L5" s="244" t="n">
        <v>40</v>
      </c>
      <c r="M5" s="244" t="n">
        <v>39</v>
      </c>
      <c r="N5" s="244" t="n">
        <v>38</v>
      </c>
      <c r="O5" s="244" t="n">
        <v>38</v>
      </c>
      <c r="P5" s="244" t="n">
        <v>38</v>
      </c>
      <c r="Q5" s="244" t="n">
        <v>38</v>
      </c>
      <c r="R5" s="244" t="n">
        <v>38</v>
      </c>
      <c r="S5" s="244" t="n">
        <v>36</v>
      </c>
      <c r="T5" s="244" t="n">
        <v>33</v>
      </c>
      <c r="U5" s="244" t="n">
        <v>32</v>
      </c>
      <c r="V5" s="244" t="n">
        <v>32</v>
      </c>
      <c r="W5" s="244" t="n">
        <v>31</v>
      </c>
      <c r="X5" s="244" t="n">
        <v>29</v>
      </c>
      <c r="Y5" s="244" t="n">
        <v>29</v>
      </c>
      <c r="Z5" s="244" t="n">
        <v>29</v>
      </c>
      <c r="AA5" s="244" t="n">
        <v>30</v>
      </c>
      <c r="AB5" s="244" t="n">
        <v>29</v>
      </c>
      <c r="AC5" s="244" t="n">
        <v>30</v>
      </c>
      <c r="AD5" s="244" t="n">
        <v>30</v>
      </c>
      <c r="AE5" s="244" t="n">
        <v>29</v>
      </c>
      <c r="AF5" s="244" t="n">
        <v>29</v>
      </c>
      <c r="AG5" s="244" t="n">
        <v>29</v>
      </c>
      <c r="AH5" s="244" t="n">
        <v>29</v>
      </c>
      <c r="AI5" s="244" t="n">
        <v>25</v>
      </c>
      <c r="AJ5" s="244" t="n">
        <v>25</v>
      </c>
      <c r="AK5" s="244" t="n">
        <v>23</v>
      </c>
      <c r="AL5" s="244" t="n">
        <v>25</v>
      </c>
      <c r="AM5" s="244" t="n">
        <v>23</v>
      </c>
      <c r="AN5" s="244" t="n">
        <v>23</v>
      </c>
      <c r="AO5" s="244" t="n">
        <v>23</v>
      </c>
      <c r="AP5" s="244" t="n">
        <v>22</v>
      </c>
      <c r="AQ5" s="244" t="n">
        <v>22</v>
      </c>
      <c r="AR5" s="244" t="n">
        <v>21</v>
      </c>
      <c r="AS5" s="244" t="n">
        <v>20</v>
      </c>
      <c r="AT5" s="244" t="n">
        <v>19</v>
      </c>
      <c r="AU5" s="244" t="n">
        <v>20</v>
      </c>
      <c r="AV5" s="244" t="n">
        <v>18</v>
      </c>
      <c r="AW5" s="244" t="n">
        <v>20</v>
      </c>
      <c r="AX5" s="244" t="n">
        <v>21</v>
      </c>
      <c r="AY5" s="244" t="n">
        <v>22</v>
      </c>
      <c r="AZ5" s="244" t="n">
        <v>22</v>
      </c>
      <c r="BA5" s="244" t="n">
        <v>21</v>
      </c>
      <c r="BB5" s="244" t="n">
        <v>20</v>
      </c>
      <c r="BC5" s="244" t="n">
        <v>21</v>
      </c>
      <c r="BD5" s="244" t="n">
        <v>21</v>
      </c>
      <c r="BE5" s="244" t="n">
        <v>21</v>
      </c>
      <c r="BF5" s="244" t="n">
        <v>21</v>
      </c>
      <c r="BG5" s="244" t="n">
        <v>22</v>
      </c>
      <c r="BH5" s="244" t="n">
        <v>22</v>
      </c>
      <c r="BI5" s="244" t="n">
        <v>21</v>
      </c>
      <c r="BJ5" s="244" t="n">
        <v>20</v>
      </c>
      <c r="BK5" s="244" t="n">
        <v>19</v>
      </c>
      <c r="BL5" s="244" t="n">
        <v>20</v>
      </c>
      <c r="BM5" s="244" t="n">
        <v>22</v>
      </c>
      <c r="BN5" s="244" t="n">
        <v>22</v>
      </c>
      <c r="BO5" s="244" t="n">
        <v>21</v>
      </c>
      <c r="BP5" s="244" t="n">
        <v>20</v>
      </c>
      <c r="BQ5" s="244" t="n">
        <v>20</v>
      </c>
      <c r="BR5" s="244" t="n">
        <v>19</v>
      </c>
      <c r="BS5" s="244" t="n">
        <v>19</v>
      </c>
      <c r="BT5" s="244" t="n">
        <v>20</v>
      </c>
      <c r="BU5" s="244" t="n">
        <v>19</v>
      </c>
      <c r="BV5" s="244" t="n">
        <v>18</v>
      </c>
      <c r="BW5" s="244" t="n">
        <v>20</v>
      </c>
      <c r="BX5" s="244" t="n">
        <v>19</v>
      </c>
      <c r="BY5" s="244" t="n">
        <v>19</v>
      </c>
      <c r="BZ5" s="244" t="n">
        <v>19</v>
      </c>
      <c r="CA5" s="244" t="n">
        <v>18</v>
      </c>
      <c r="CB5" s="244" t="n">
        <v>17</v>
      </c>
      <c r="CC5" s="244" t="n">
        <v>16</v>
      </c>
      <c r="CD5" s="244" t="n">
        <v>17</v>
      </c>
      <c r="CE5" s="244" t="n">
        <v>20</v>
      </c>
      <c r="CF5" s="244" t="n">
        <v>19</v>
      </c>
      <c r="CG5" s="244" t="n">
        <v>18</v>
      </c>
      <c r="CH5" s="244" t="n">
        <v>18</v>
      </c>
      <c r="CI5" s="244" t="n">
        <v>19</v>
      </c>
      <c r="CJ5" s="244" t="n">
        <v>19</v>
      </c>
      <c r="CK5" s="244" t="n">
        <v>20</v>
      </c>
      <c r="CL5" s="244" t="n">
        <v>23</v>
      </c>
      <c r="CM5" s="244" t="n">
        <v>23</v>
      </c>
      <c r="CN5" s="244" t="n">
        <v>21</v>
      </c>
      <c r="CO5" s="244" t="n">
        <v>21</v>
      </c>
      <c r="CP5" s="244" t="n">
        <v>21</v>
      </c>
      <c r="CQ5" s="244" t="n">
        <v>21</v>
      </c>
      <c r="CR5" s="244" t="n">
        <v>20</v>
      </c>
      <c r="CS5" s="244" t="n">
        <v>19</v>
      </c>
      <c r="CT5" s="244" t="n">
        <v>0</v>
      </c>
      <c r="CU5" s="244" t="n">
        <v>0</v>
      </c>
      <c r="CV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408">
        <f>+[2]Lehigh!E6</f>
        <v/>
      </c>
      <c r="J6" s="483">
        <f>+[2]Lehigh!G6</f>
        <v/>
      </c>
      <c r="K6" s="245" t="n">
        <v>21</v>
      </c>
      <c r="L6" s="245" t="n">
        <v>22</v>
      </c>
      <c r="M6" s="245" t="n">
        <v>21</v>
      </c>
      <c r="N6" s="245" t="n">
        <v>21</v>
      </c>
      <c r="O6" s="245" t="n">
        <v>21</v>
      </c>
      <c r="P6" s="245" t="n">
        <v>20</v>
      </c>
      <c r="Q6" s="245" t="n">
        <v>19</v>
      </c>
      <c r="R6" s="245" t="n">
        <v>19</v>
      </c>
      <c r="S6" s="245" t="n">
        <v>18</v>
      </c>
      <c r="T6" s="245" t="n">
        <v>18</v>
      </c>
      <c r="U6" s="245" t="n">
        <v>18</v>
      </c>
      <c r="V6" s="245" t="n">
        <v>17</v>
      </c>
      <c r="W6" s="245" t="n">
        <v>20</v>
      </c>
      <c r="X6" s="245" t="n">
        <v>20</v>
      </c>
      <c r="Y6" s="245" t="n">
        <v>19</v>
      </c>
      <c r="Z6" s="245" t="n">
        <v>18</v>
      </c>
      <c r="AA6" s="245" t="n">
        <v>16</v>
      </c>
      <c r="AB6" s="245" t="n">
        <v>16</v>
      </c>
      <c r="AC6" s="245" t="n">
        <v>17</v>
      </c>
      <c r="AD6" s="245" t="n">
        <v>18</v>
      </c>
      <c r="AE6" s="245" t="n">
        <v>18</v>
      </c>
      <c r="AF6" s="245" t="n">
        <v>19</v>
      </c>
      <c r="AG6" s="245" t="n">
        <v>15</v>
      </c>
      <c r="AH6" s="245" t="n">
        <v>15</v>
      </c>
      <c r="AI6" s="245" t="n">
        <v>16</v>
      </c>
      <c r="AJ6" s="245" t="n">
        <v>17</v>
      </c>
      <c r="AK6" s="245" t="n">
        <v>20</v>
      </c>
      <c r="AL6" s="245" t="n">
        <v>20</v>
      </c>
      <c r="AM6" s="245" t="n">
        <v>21</v>
      </c>
      <c r="AN6" s="245" t="n">
        <v>20</v>
      </c>
      <c r="AO6" s="245" t="n">
        <v>20</v>
      </c>
      <c r="AP6" s="245" t="n">
        <v>20</v>
      </c>
      <c r="AQ6" s="245" t="n">
        <v>19</v>
      </c>
      <c r="AR6" s="245" t="n">
        <v>18</v>
      </c>
      <c r="AS6" s="245" t="n">
        <v>16</v>
      </c>
      <c r="AT6" s="245" t="n">
        <v>15</v>
      </c>
      <c r="AU6" s="245" t="n">
        <v>13</v>
      </c>
      <c r="AV6" s="245" t="n">
        <v>13</v>
      </c>
      <c r="AW6" s="245" t="n">
        <v>13</v>
      </c>
      <c r="AX6" s="245" t="n">
        <v>13</v>
      </c>
      <c r="AY6" s="245" t="n">
        <v>13</v>
      </c>
      <c r="AZ6" s="245" t="n">
        <v>11</v>
      </c>
      <c r="BA6" s="245" t="n">
        <v>11</v>
      </c>
      <c r="BB6" s="245" t="n">
        <v>12</v>
      </c>
      <c r="BC6" s="245" t="n">
        <v>12</v>
      </c>
      <c r="BD6" s="245" t="n">
        <v>12</v>
      </c>
      <c r="BE6" s="245" t="n">
        <v>12</v>
      </c>
      <c r="BF6" s="245" t="n">
        <v>14</v>
      </c>
      <c r="BG6" s="245" t="n">
        <v>15</v>
      </c>
      <c r="BH6" s="245" t="n">
        <v>15</v>
      </c>
      <c r="BI6" s="245" t="n">
        <v>14</v>
      </c>
      <c r="BJ6" s="245" t="n">
        <v>14</v>
      </c>
      <c r="BK6" s="245" t="n">
        <v>14</v>
      </c>
      <c r="BL6" s="245" t="n">
        <v>12</v>
      </c>
      <c r="BM6" s="245" t="n">
        <v>12</v>
      </c>
      <c r="BN6" s="245" t="n">
        <v>15</v>
      </c>
      <c r="BO6" s="245" t="n">
        <v>15</v>
      </c>
      <c r="BP6" s="245" t="n">
        <v>14</v>
      </c>
      <c r="BQ6" s="245" t="n">
        <v>15</v>
      </c>
      <c r="BR6" s="245" t="n">
        <v>14</v>
      </c>
      <c r="BS6" s="245" t="n">
        <v>16</v>
      </c>
      <c r="BT6" s="245" t="n">
        <v>17</v>
      </c>
      <c r="BU6" s="245" t="n">
        <v>17</v>
      </c>
      <c r="BV6" s="245" t="n">
        <v>16</v>
      </c>
      <c r="BW6" s="245" t="n">
        <v>16</v>
      </c>
      <c r="BX6" s="245" t="n">
        <v>17</v>
      </c>
      <c r="BY6" s="245" t="n">
        <v>17</v>
      </c>
      <c r="BZ6" s="245" t="n">
        <v>18</v>
      </c>
      <c r="CA6" s="245" t="n">
        <v>20</v>
      </c>
      <c r="CB6" s="245" t="n">
        <v>19</v>
      </c>
      <c r="CC6" s="245" t="n">
        <v>19</v>
      </c>
      <c r="CD6" s="245" t="n">
        <v>19</v>
      </c>
      <c r="CE6" s="245" t="n">
        <v>21</v>
      </c>
      <c r="CF6" s="245" t="n">
        <v>20</v>
      </c>
      <c r="CG6" s="245" t="n">
        <v>20</v>
      </c>
      <c r="CH6" s="245" t="n">
        <v>19</v>
      </c>
      <c r="CI6" s="245" t="n">
        <v>19</v>
      </c>
      <c r="CJ6" s="245" t="n">
        <v>19</v>
      </c>
      <c r="CK6" s="245" t="n">
        <v>18</v>
      </c>
      <c r="CL6" s="245" t="n">
        <v>17</v>
      </c>
      <c r="CM6" s="245" t="n">
        <v>16</v>
      </c>
      <c r="CN6" s="245" t="n">
        <v>16</v>
      </c>
      <c r="CO6" s="245" t="n">
        <v>16</v>
      </c>
      <c r="CP6" s="245" t="n">
        <v>16</v>
      </c>
      <c r="CQ6" s="245" t="n">
        <v>16</v>
      </c>
      <c r="CR6" s="245" t="n">
        <v>15</v>
      </c>
      <c r="CS6" s="245" t="n">
        <v>15</v>
      </c>
      <c r="CT6" s="245" t="n">
        <v>0</v>
      </c>
      <c r="CU6" s="245" t="n">
        <v>0</v>
      </c>
      <c r="CV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8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8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+[2]Lehigh!E9</f>
        <v/>
      </c>
      <c r="J9" s="483">
        <f>+[2]Lehigh!G9</f>
        <v/>
      </c>
      <c r="K9" s="244" t="n">
        <v>9</v>
      </c>
      <c r="L9" s="244" t="n">
        <v>9</v>
      </c>
      <c r="M9" s="244" t="n">
        <v>9</v>
      </c>
      <c r="N9" s="244" t="n">
        <v>8</v>
      </c>
      <c r="O9" s="244" t="n">
        <v>10</v>
      </c>
      <c r="P9" s="244" t="n">
        <v>8</v>
      </c>
      <c r="Q9" s="244" t="n">
        <v>8</v>
      </c>
      <c r="R9" s="244" t="n">
        <v>9</v>
      </c>
      <c r="S9" s="244" t="n">
        <v>8</v>
      </c>
      <c r="T9" s="244" t="n">
        <v>9</v>
      </c>
      <c r="U9" s="244" t="n">
        <v>9</v>
      </c>
      <c r="V9" s="244" t="n">
        <v>9</v>
      </c>
      <c r="W9" s="244" t="n">
        <v>7</v>
      </c>
      <c r="X9" s="244" t="n">
        <v>7</v>
      </c>
      <c r="Y9" s="244" t="n">
        <v>7</v>
      </c>
      <c r="Z9" s="244" t="n">
        <v>7</v>
      </c>
      <c r="AA9" s="244" t="n">
        <v>8</v>
      </c>
      <c r="AB9" s="244" t="n">
        <v>9</v>
      </c>
      <c r="AC9" s="244" t="n">
        <v>9</v>
      </c>
      <c r="AD9" s="244" t="n">
        <v>10</v>
      </c>
      <c r="AE9" s="244" t="n">
        <v>8</v>
      </c>
      <c r="AF9" s="244" t="n">
        <v>8</v>
      </c>
      <c r="AG9" s="244" t="n">
        <v>9</v>
      </c>
      <c r="AH9" s="244" t="n">
        <v>9</v>
      </c>
      <c r="AI9" s="244" t="n">
        <v>9</v>
      </c>
      <c r="AJ9" s="244" t="n">
        <v>7</v>
      </c>
      <c r="AK9" s="244" t="n">
        <v>9</v>
      </c>
      <c r="AL9" s="244" t="n">
        <v>12</v>
      </c>
      <c r="AM9" s="244" t="n">
        <v>10</v>
      </c>
      <c r="AN9" s="244" t="n">
        <v>10</v>
      </c>
      <c r="AO9" s="244" t="n">
        <v>8</v>
      </c>
      <c r="AP9" s="244" t="n">
        <v>7</v>
      </c>
      <c r="AQ9" s="244" t="n">
        <v>6</v>
      </c>
      <c r="AR9" s="244" t="n">
        <v>6</v>
      </c>
      <c r="AS9" s="244" t="n">
        <v>6</v>
      </c>
      <c r="AT9" s="244" t="n">
        <v>6</v>
      </c>
      <c r="AU9" s="244" t="n">
        <v>4</v>
      </c>
      <c r="AV9" s="244" t="n">
        <v>6</v>
      </c>
      <c r="AW9" s="244" t="n">
        <v>4</v>
      </c>
      <c r="AX9" s="244" t="n">
        <v>5</v>
      </c>
      <c r="AY9" s="244" t="n">
        <v>5</v>
      </c>
      <c r="AZ9" s="244" t="n">
        <v>5</v>
      </c>
      <c r="BA9" s="244" t="n">
        <v>5</v>
      </c>
      <c r="BB9" s="244" t="n">
        <v>5</v>
      </c>
      <c r="BC9" s="244" t="n">
        <v>5</v>
      </c>
      <c r="BD9" s="244" t="n">
        <v>7</v>
      </c>
      <c r="BE9" s="244" t="n">
        <v>5</v>
      </c>
      <c r="BF9" s="244" t="n">
        <v>5</v>
      </c>
      <c r="BG9" s="301" t="n">
        <v>6</v>
      </c>
      <c r="BH9" s="244" t="n">
        <v>6</v>
      </c>
      <c r="BI9" s="244" t="n">
        <v>6</v>
      </c>
      <c r="BJ9" s="244" t="n">
        <v>6</v>
      </c>
      <c r="BK9" s="244" t="n">
        <v>7</v>
      </c>
      <c r="BL9" s="244" t="n">
        <v>8</v>
      </c>
      <c r="BM9" s="244" t="n">
        <v>8</v>
      </c>
      <c r="BN9" s="244" t="n">
        <v>7</v>
      </c>
      <c r="BO9" s="244" t="n">
        <v>8</v>
      </c>
      <c r="BP9" s="244" t="n">
        <v>8</v>
      </c>
      <c r="BQ9" s="244" t="n">
        <v>8</v>
      </c>
      <c r="BR9" s="244" t="n">
        <v>9</v>
      </c>
      <c r="BS9" s="244" t="n">
        <v>13</v>
      </c>
      <c r="BT9" s="244" t="n">
        <v>13</v>
      </c>
      <c r="BU9" s="244" t="n">
        <v>8</v>
      </c>
      <c r="BV9" s="244" t="n">
        <v>10</v>
      </c>
      <c r="BW9" s="244" t="n">
        <v>7</v>
      </c>
      <c r="BX9" s="244" t="n">
        <v>7</v>
      </c>
      <c r="BY9" s="244" t="n">
        <v>6</v>
      </c>
      <c r="BZ9" s="244" t="n">
        <v>6</v>
      </c>
      <c r="CA9" s="244" t="n">
        <v>6</v>
      </c>
      <c r="CB9" s="244" t="n">
        <v>6</v>
      </c>
      <c r="CC9" s="244" t="n">
        <v>6</v>
      </c>
      <c r="CD9" s="244" t="n">
        <v>5</v>
      </c>
      <c r="CE9" s="244" t="n">
        <v>7</v>
      </c>
      <c r="CF9" s="244" t="n">
        <v>6</v>
      </c>
      <c r="CG9" s="244" t="n">
        <v>7</v>
      </c>
      <c r="CH9" s="244" t="n">
        <v>9</v>
      </c>
      <c r="CI9" s="244" t="n">
        <v>8</v>
      </c>
      <c r="CJ9" s="244" t="n">
        <v>7</v>
      </c>
      <c r="CK9" s="244" t="n">
        <v>7</v>
      </c>
      <c r="CL9" s="244" t="n">
        <v>6</v>
      </c>
      <c r="CM9" s="244" t="n">
        <v>6</v>
      </c>
      <c r="CN9" s="244" t="n">
        <v>4</v>
      </c>
      <c r="CO9" s="244" t="n">
        <v>4</v>
      </c>
      <c r="CP9" s="244" t="n">
        <v>4</v>
      </c>
      <c r="CQ9" s="244" t="n">
        <v>6</v>
      </c>
      <c r="CR9" s="244" t="n">
        <v>6</v>
      </c>
      <c r="CS9" s="244" t="n">
        <v>6</v>
      </c>
      <c r="CT9" s="244" t="n">
        <v>0</v>
      </c>
      <c r="CU9" s="244" t="n">
        <v>0</v>
      </c>
      <c r="CV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+[2]Lehigh!E10</f>
        <v/>
      </c>
      <c r="J10" s="483">
        <f>+[2]Lehigh!G10</f>
        <v/>
      </c>
      <c r="K10" s="244" t="n">
        <v>2</v>
      </c>
      <c r="L10" s="244" t="n">
        <v>2</v>
      </c>
      <c r="M10" s="244" t="n">
        <v>2</v>
      </c>
      <c r="N10" s="244" t="n">
        <v>2</v>
      </c>
      <c r="O10" s="244" t="n">
        <v>2</v>
      </c>
      <c r="P10" s="244" t="n">
        <v>2</v>
      </c>
      <c r="Q10" s="244" t="n">
        <v>2</v>
      </c>
      <c r="R10" s="244" t="n">
        <v>3</v>
      </c>
      <c r="S10" s="244" t="n">
        <v>2</v>
      </c>
      <c r="T10" s="244" t="n">
        <v>2</v>
      </c>
      <c r="U10" s="244" t="n">
        <v>1</v>
      </c>
      <c r="V10" s="244" t="n">
        <v>2</v>
      </c>
      <c r="W10" s="244" t="n">
        <v>1</v>
      </c>
      <c r="X10" s="244" t="n">
        <v>1</v>
      </c>
      <c r="Y10" s="244" t="n">
        <v>1</v>
      </c>
      <c r="Z10" s="244" t="n">
        <v>0</v>
      </c>
      <c r="AA10" s="244" t="n">
        <v>1</v>
      </c>
      <c r="AB10" s="244" t="n">
        <v>1</v>
      </c>
      <c r="AC10" s="244" t="n">
        <v>1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2</v>
      </c>
      <c r="AU10" s="244" t="n">
        <v>3</v>
      </c>
      <c r="AV10" s="244" t="n">
        <v>3</v>
      </c>
      <c r="AW10" s="244" t="n">
        <v>3</v>
      </c>
      <c r="AX10" s="244" t="n">
        <v>3</v>
      </c>
      <c r="AY10" s="244" t="n">
        <v>3</v>
      </c>
      <c r="AZ10" s="244" t="n">
        <v>3</v>
      </c>
      <c r="BA10" s="244" t="n">
        <v>3</v>
      </c>
      <c r="BB10" s="244" t="n">
        <v>3</v>
      </c>
      <c r="BC10" s="244" t="n">
        <v>2</v>
      </c>
      <c r="BD10" s="244" t="n">
        <v>2</v>
      </c>
      <c r="BE10" s="244" t="n">
        <v>1</v>
      </c>
      <c r="BF10" s="244" t="n">
        <v>1</v>
      </c>
      <c r="BG10" s="244" t="n">
        <v>1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1</v>
      </c>
      <c r="BX10" s="244" t="n">
        <v>1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1</v>
      </c>
      <c r="CD10" s="244" t="n">
        <v>1</v>
      </c>
      <c r="CE10" s="244" t="n">
        <v>1</v>
      </c>
      <c r="CF10" s="244" t="n">
        <v>1</v>
      </c>
      <c r="CG10" s="244" t="n">
        <v>2</v>
      </c>
      <c r="CH10" s="244" t="n">
        <v>2</v>
      </c>
      <c r="CI10" s="244" t="n">
        <v>1</v>
      </c>
      <c r="CJ10" s="244" t="n">
        <v>1</v>
      </c>
      <c r="CK10" s="244" t="n">
        <v>1</v>
      </c>
      <c r="CL10" s="244" t="n">
        <v>1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1</v>
      </c>
      <c r="CR10" s="244" t="n">
        <v>1</v>
      </c>
      <c r="CS10" s="244" t="n">
        <v>1</v>
      </c>
      <c r="CT10" s="244" t="n">
        <v>0</v>
      </c>
      <c r="CU10" s="244" t="n">
        <v>0</v>
      </c>
      <c r="CV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+[2]Lehigh!E11</f>
        <v/>
      </c>
      <c r="J11" s="483">
        <f>+[2]Lehigh!G11</f>
        <v/>
      </c>
      <c r="K11" s="244" t="n">
        <v>2</v>
      </c>
      <c r="L11" s="244" t="n">
        <v>2</v>
      </c>
      <c r="M11" s="244" t="n">
        <v>2</v>
      </c>
      <c r="N11" s="244" t="n">
        <v>2</v>
      </c>
      <c r="O11" s="244" t="n">
        <v>2</v>
      </c>
      <c r="P11" s="244" t="n">
        <v>2</v>
      </c>
      <c r="Q11" s="244" t="n">
        <v>2</v>
      </c>
      <c r="R11" s="244" t="n">
        <v>2</v>
      </c>
      <c r="S11" s="244" t="n">
        <v>3</v>
      </c>
      <c r="T11" s="244" t="n">
        <v>3</v>
      </c>
      <c r="U11" s="244" t="n">
        <v>3</v>
      </c>
      <c r="V11" s="244" t="n">
        <v>4</v>
      </c>
      <c r="W11" s="244" t="n">
        <v>3</v>
      </c>
      <c r="X11" s="244" t="n">
        <v>4</v>
      </c>
      <c r="Y11" s="244" t="n">
        <v>4</v>
      </c>
      <c r="Z11" s="244" t="n">
        <v>2</v>
      </c>
      <c r="AA11" s="244" t="n">
        <v>1</v>
      </c>
      <c r="AB11" s="244" t="n">
        <v>1</v>
      </c>
      <c r="AC11" s="244" t="n">
        <v>2</v>
      </c>
      <c r="AD11" s="244" t="n">
        <v>2</v>
      </c>
      <c r="AE11" s="244" t="n">
        <v>2</v>
      </c>
      <c r="AF11" s="244" t="n">
        <v>2</v>
      </c>
      <c r="AG11" s="244" t="n">
        <v>2</v>
      </c>
      <c r="AH11" s="244" t="n">
        <v>2</v>
      </c>
      <c r="AI11" s="244" t="n">
        <v>2</v>
      </c>
      <c r="AJ11" s="244" t="n">
        <v>2</v>
      </c>
      <c r="AK11" s="244" t="n">
        <v>2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1</v>
      </c>
      <c r="AR11" s="244" t="n">
        <v>1</v>
      </c>
      <c r="AS11" s="244" t="n">
        <v>2</v>
      </c>
      <c r="AT11" s="244" t="n">
        <v>3</v>
      </c>
      <c r="AU11" s="244" t="n">
        <v>3</v>
      </c>
      <c r="AV11" s="244" t="n">
        <v>3</v>
      </c>
      <c r="AW11" s="244" t="n">
        <v>1</v>
      </c>
      <c r="AX11" s="244" t="n">
        <v>1</v>
      </c>
      <c r="AY11" s="244" t="n">
        <v>2</v>
      </c>
      <c r="AZ11" s="244" t="n">
        <v>3</v>
      </c>
      <c r="BA11" s="244" t="n">
        <v>2</v>
      </c>
      <c r="BB11" s="244" t="n">
        <v>2</v>
      </c>
      <c r="BC11" s="244" t="n">
        <v>2</v>
      </c>
      <c r="BD11" s="244" t="n">
        <v>2</v>
      </c>
      <c r="BE11" s="244" t="n">
        <v>2</v>
      </c>
      <c r="BF11" s="244" t="n">
        <v>2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1</v>
      </c>
      <c r="BR11" s="244" t="n">
        <v>1</v>
      </c>
      <c r="BS11" s="244" t="n">
        <v>2</v>
      </c>
      <c r="BT11" s="244" t="n">
        <v>2</v>
      </c>
      <c r="BU11" s="244" t="n">
        <v>2</v>
      </c>
      <c r="BV11" s="244" t="n">
        <v>2</v>
      </c>
      <c r="BW11" s="244" t="n">
        <v>2</v>
      </c>
      <c r="BX11" s="244" t="n">
        <v>2</v>
      </c>
      <c r="BY11" s="244" t="n">
        <v>2</v>
      </c>
      <c r="BZ11" s="244" t="n">
        <v>2</v>
      </c>
      <c r="CA11" s="244" t="n">
        <v>2</v>
      </c>
      <c r="CB11" s="244" t="n">
        <v>3</v>
      </c>
      <c r="CC11" s="244" t="n">
        <v>3</v>
      </c>
      <c r="CD11" s="244" t="n">
        <v>3</v>
      </c>
      <c r="CE11" s="244" t="n">
        <v>2</v>
      </c>
      <c r="CF11" s="244" t="n">
        <v>2</v>
      </c>
      <c r="CG11" s="244" t="n">
        <v>2</v>
      </c>
      <c r="CH11" s="244" t="n">
        <v>2</v>
      </c>
      <c r="CI11" s="244" t="n">
        <v>3</v>
      </c>
      <c r="CJ11" s="244" t="n">
        <v>2</v>
      </c>
      <c r="CK11" s="244" t="n">
        <v>2</v>
      </c>
      <c r="CL11" s="244" t="n">
        <v>1</v>
      </c>
      <c r="CM11" s="244" t="n">
        <v>1</v>
      </c>
      <c r="CN11" s="244" t="n">
        <v>1</v>
      </c>
      <c r="CO11" s="244" t="n">
        <v>1</v>
      </c>
      <c r="CP11" s="244" t="n">
        <v>1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+[2]Lehigh!E12</f>
        <v/>
      </c>
      <c r="J12" s="483">
        <f>+[2]Lehigh!G12</f>
        <v/>
      </c>
      <c r="K12" s="245" t="n">
        <v>2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2</v>
      </c>
      <c r="BI12" s="245" t="n">
        <v>1</v>
      </c>
      <c r="BJ12" s="245" t="n">
        <v>2</v>
      </c>
      <c r="BK12" s="245" t="n">
        <v>2</v>
      </c>
      <c r="BL12" s="245" t="n">
        <v>2</v>
      </c>
      <c r="BM12" s="245" t="n">
        <v>2</v>
      </c>
      <c r="BN12" s="245" t="n">
        <v>2</v>
      </c>
      <c r="BO12" s="245" t="n">
        <v>1</v>
      </c>
      <c r="BP12" s="245" t="n">
        <v>1</v>
      </c>
      <c r="BQ12" s="245" t="n">
        <v>1</v>
      </c>
      <c r="BR12" s="245" t="n">
        <v>1</v>
      </c>
      <c r="BS12" s="245" t="n">
        <v>1</v>
      </c>
      <c r="BT12" s="245" t="n">
        <v>1</v>
      </c>
      <c r="BU12" s="245" t="n">
        <v>1</v>
      </c>
      <c r="BV12" s="245" t="n">
        <v>1</v>
      </c>
      <c r="BW12" s="245" t="n">
        <v>1</v>
      </c>
      <c r="BX12" s="245" t="n">
        <v>1</v>
      </c>
      <c r="BY12" s="245" t="n">
        <v>1</v>
      </c>
      <c r="BZ12" s="245" t="n">
        <v>1</v>
      </c>
      <c r="CA12" s="245" t="n">
        <v>1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2</v>
      </c>
      <c r="CH12" s="245" t="n">
        <v>2</v>
      </c>
      <c r="CI12" s="245" t="n">
        <v>3</v>
      </c>
      <c r="CJ12" s="245" t="n">
        <v>2</v>
      </c>
      <c r="CK12" s="245" t="n">
        <v>2</v>
      </c>
      <c r="CL12" s="245" t="n">
        <v>1</v>
      </c>
      <c r="CM12" s="245" t="n">
        <v>1</v>
      </c>
      <c r="CN12" s="245" t="n">
        <v>1</v>
      </c>
      <c r="CO12" s="245" t="n">
        <v>1</v>
      </c>
      <c r="CP12" s="245" t="n">
        <v>1</v>
      </c>
      <c r="CQ12" s="245" t="n">
        <v>2</v>
      </c>
      <c r="CR12" s="245" t="n">
        <v>1</v>
      </c>
      <c r="CS12" s="245" t="n">
        <v>1</v>
      </c>
      <c r="CT12" s="245" t="n">
        <v>0</v>
      </c>
      <c r="CU12" s="245" t="n">
        <v>0</v>
      </c>
      <c r="CV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8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152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3" t="n"/>
      <c r="BH28" s="283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3" t="n"/>
      <c r="BH29" s="283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&amp;C&amp;"Garamond,Bold"LEHIGH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4.xml><?xml version="1.0" encoding="utf-8"?>
<worksheet xmlns="http://schemas.openxmlformats.org/spreadsheetml/2006/main">
  <sheetPr codeName="Sheet25">
    <tabColor rgb="FFFF0000"/>
    <outlinePr summaryBelow="1" summaryRight="1"/>
    <pageSetUpPr/>
  </sheetPr>
  <dimension ref="A1:CW68"/>
  <sheetViews>
    <sheetView view="pageBreakPreview" topLeftCell="BR1" zoomScale="96" zoomScaleNormal="70" zoomScaleSheetLayoutView="96" workbookViewId="0">
      <selection activeCell="CP17" sqref="CP17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375" customWidth="1" style="292" min="9" max="9"/>
    <col hidden="1" width="7.125" customWidth="1" style="292" min="10" max="10"/>
    <col hidden="1" width="7.25" customWidth="1" style="294" min="11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94"/>
    <col width="13.12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St. Michael's Medical Center- Client ID H3530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NON-UNION EPO PLAN (Self-Insured)</t>
        </is>
      </c>
      <c r="B3" s="394">
        <f>Legacy!E4</f>
        <v/>
      </c>
      <c r="C3" s="246" t="inlineStr">
        <is>
          <t>EE</t>
        </is>
      </c>
      <c r="D3" s="244" t="n">
        <v>270</v>
      </c>
      <c r="E3" s="396" t="n">
        <v>779.85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483">
        <f>+'[2]St Michael''s'!E3</f>
        <v/>
      </c>
      <c r="J3" s="483">
        <f>+'[2]St Michael''s'!G3</f>
        <v/>
      </c>
      <c r="K3" s="244" t="n">
        <v>173</v>
      </c>
      <c r="L3" s="244" t="n">
        <v>173</v>
      </c>
      <c r="M3" s="244" t="n">
        <v>172</v>
      </c>
      <c r="N3" s="244" t="n">
        <v>171</v>
      </c>
      <c r="O3" s="244" t="n">
        <v>174</v>
      </c>
      <c r="P3" s="244" t="n">
        <v>174</v>
      </c>
      <c r="Q3" s="244" t="n">
        <v>173</v>
      </c>
      <c r="R3" s="244" t="n">
        <v>177</v>
      </c>
      <c r="S3" s="244" t="n">
        <v>181</v>
      </c>
      <c r="T3" s="244" t="n">
        <v>179</v>
      </c>
      <c r="U3" s="244" t="n">
        <v>182</v>
      </c>
      <c r="V3" s="244" t="n">
        <v>178</v>
      </c>
      <c r="W3" s="244" t="n">
        <v>192</v>
      </c>
      <c r="X3" s="244" t="n">
        <v>190</v>
      </c>
      <c r="Y3" s="244" t="n">
        <v>191</v>
      </c>
      <c r="Z3" s="244" t="n">
        <v>188</v>
      </c>
      <c r="AA3" s="244" t="n">
        <v>194</v>
      </c>
      <c r="AB3" s="244" t="n">
        <v>191</v>
      </c>
      <c r="AC3" s="244" t="n">
        <v>188</v>
      </c>
      <c r="AD3" s="244" t="n">
        <v>191</v>
      </c>
      <c r="AE3" s="244" t="n">
        <v>189</v>
      </c>
      <c r="AF3" s="244" t="n">
        <v>192</v>
      </c>
      <c r="AG3" s="244" t="n">
        <v>193</v>
      </c>
      <c r="AH3" s="244" t="n">
        <v>191</v>
      </c>
      <c r="AI3" s="244" t="n">
        <v>306</v>
      </c>
      <c r="AJ3" s="244" t="n">
        <v>300</v>
      </c>
      <c r="AK3" s="244" t="n">
        <v>302</v>
      </c>
      <c r="AL3" s="244" t="n">
        <v>300</v>
      </c>
      <c r="AM3" s="244" t="n">
        <v>304</v>
      </c>
      <c r="AN3" s="244" t="n">
        <v>158</v>
      </c>
      <c r="AO3" s="244" t="n">
        <v>158</v>
      </c>
      <c r="AP3" s="244" t="n">
        <v>155</v>
      </c>
      <c r="AQ3" s="244" t="n">
        <v>154</v>
      </c>
      <c r="AR3" s="244" t="n">
        <v>154</v>
      </c>
      <c r="AS3" s="244" t="n">
        <v>150</v>
      </c>
      <c r="AT3" s="244" t="n">
        <v>153</v>
      </c>
      <c r="AU3" s="244" t="n">
        <v>165</v>
      </c>
      <c r="AV3" s="244" t="n">
        <v>163</v>
      </c>
      <c r="AW3" s="244" t="n">
        <v>163</v>
      </c>
      <c r="AX3" s="244" t="n">
        <v>159</v>
      </c>
      <c r="AY3" s="244" t="n">
        <v>157</v>
      </c>
      <c r="AZ3" s="244" t="n">
        <v>156</v>
      </c>
      <c r="BA3" s="244" t="n">
        <v>151</v>
      </c>
      <c r="BB3" s="244" t="n">
        <v>148</v>
      </c>
      <c r="BC3" s="244" t="n">
        <v>145</v>
      </c>
      <c r="BD3" s="244" t="n">
        <v>145</v>
      </c>
      <c r="BE3" s="244" t="n">
        <v>146</v>
      </c>
      <c r="BF3" s="244" t="n">
        <v>148</v>
      </c>
      <c r="BG3" s="244" t="n">
        <v>153</v>
      </c>
      <c r="BH3" s="244" t="n">
        <v>154</v>
      </c>
      <c r="BI3" s="244" t="n">
        <v>147</v>
      </c>
      <c r="BJ3" s="244" t="n">
        <v>146</v>
      </c>
      <c r="BK3" s="244" t="n">
        <v>138</v>
      </c>
      <c r="BL3" s="244" t="n">
        <v>139</v>
      </c>
      <c r="BM3" s="244" t="n">
        <v>133</v>
      </c>
      <c r="BN3" s="244" t="n">
        <v>137</v>
      </c>
      <c r="BO3" s="244" t="n">
        <v>137</v>
      </c>
      <c r="BP3" s="244" t="n">
        <v>132</v>
      </c>
      <c r="BQ3" s="244" t="n">
        <v>132</v>
      </c>
      <c r="BR3" s="244" t="n">
        <v>130</v>
      </c>
      <c r="BS3" s="244" t="n">
        <v>137</v>
      </c>
      <c r="BT3" s="244" t="n">
        <v>138</v>
      </c>
      <c r="BU3" s="244" t="n">
        <v>137</v>
      </c>
      <c r="BV3" s="244" t="n">
        <v>139</v>
      </c>
      <c r="BW3" s="244" t="n">
        <v>131</v>
      </c>
      <c r="BX3" s="244" t="n">
        <v>132</v>
      </c>
      <c r="BY3" s="244" t="n">
        <v>134</v>
      </c>
      <c r="BZ3" s="244" t="n">
        <v>129</v>
      </c>
      <c r="CA3" s="244" t="n">
        <v>129</v>
      </c>
      <c r="CB3" s="244" t="n">
        <v>123</v>
      </c>
      <c r="CC3" s="244" t="n">
        <v>123</v>
      </c>
      <c r="CD3" s="244" t="n">
        <v>128</v>
      </c>
      <c r="CE3" s="244" t="n">
        <v>131</v>
      </c>
      <c r="CF3" s="244" t="n">
        <v>129</v>
      </c>
      <c r="CG3" s="244" t="n">
        <v>131</v>
      </c>
      <c r="CH3" s="244" t="n">
        <v>130</v>
      </c>
      <c r="CI3" s="244" t="n">
        <v>134</v>
      </c>
      <c r="CJ3" s="244" t="n">
        <v>132</v>
      </c>
      <c r="CK3" s="244" t="n">
        <v>135</v>
      </c>
      <c r="CL3" s="244" t="n">
        <v>132</v>
      </c>
      <c r="CM3" s="244" t="n">
        <v>129</v>
      </c>
      <c r="CN3" s="244" t="n">
        <v>126</v>
      </c>
      <c r="CO3" s="244" t="n">
        <v>125</v>
      </c>
      <c r="CP3" s="244" t="n">
        <v>120</v>
      </c>
      <c r="CQ3" s="244" t="n">
        <v>125</v>
      </c>
      <c r="CR3" s="244" t="n">
        <v>125</v>
      </c>
      <c r="CS3" s="244" t="n">
        <v>123</v>
      </c>
      <c r="CT3" s="244" t="n">
        <v>123</v>
      </c>
      <c r="CU3" s="244" t="n">
        <v>123</v>
      </c>
      <c r="CV3" s="244" t="n">
        <v>122</v>
      </c>
      <c r="CW3" s="244" t="n">
        <v>126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55</v>
      </c>
      <c r="E4" s="395" t="n">
        <v>1637.66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483">
        <f>+'[2]St Michael''s'!E4</f>
        <v/>
      </c>
      <c r="J4" s="483">
        <f>+'[2]St Michael''s'!G4</f>
        <v/>
      </c>
      <c r="K4" s="244" t="n">
        <v>44</v>
      </c>
      <c r="L4" s="244" t="n">
        <v>44</v>
      </c>
      <c r="M4" s="244" t="n">
        <v>43</v>
      </c>
      <c r="N4" s="244" t="n">
        <v>43</v>
      </c>
      <c r="O4" s="244" t="n">
        <v>43</v>
      </c>
      <c r="P4" s="244" t="n">
        <v>45</v>
      </c>
      <c r="Q4" s="244" t="n">
        <v>45</v>
      </c>
      <c r="R4" s="244" t="n">
        <v>43</v>
      </c>
      <c r="S4" s="244" t="n">
        <v>43</v>
      </c>
      <c r="T4" s="244" t="n">
        <v>42</v>
      </c>
      <c r="U4" s="244" t="n">
        <v>40</v>
      </c>
      <c r="V4" s="244" t="n">
        <v>40</v>
      </c>
      <c r="W4" s="244" t="n">
        <v>31</v>
      </c>
      <c r="X4" s="244" t="n">
        <v>31</v>
      </c>
      <c r="Y4" s="244" t="n">
        <v>31</v>
      </c>
      <c r="Z4" s="244" t="n">
        <v>31</v>
      </c>
      <c r="AA4" s="244" t="n">
        <v>31</v>
      </c>
      <c r="AB4" s="244" t="n">
        <v>32</v>
      </c>
      <c r="AC4" s="244" t="n">
        <v>32</v>
      </c>
      <c r="AD4" s="244" t="n">
        <v>32</v>
      </c>
      <c r="AE4" s="244" t="n">
        <v>31</v>
      </c>
      <c r="AF4" s="244" t="n">
        <v>31</v>
      </c>
      <c r="AG4" s="244" t="n">
        <v>33</v>
      </c>
      <c r="AH4" s="244" t="n">
        <v>33</v>
      </c>
      <c r="AI4" s="244" t="n">
        <v>86</v>
      </c>
      <c r="AJ4" s="244" t="n">
        <v>83</v>
      </c>
      <c r="AK4" s="244" t="n">
        <v>82</v>
      </c>
      <c r="AL4" s="244" t="n">
        <v>81</v>
      </c>
      <c r="AM4" s="244" t="n">
        <v>77</v>
      </c>
      <c r="AN4" s="244" t="n">
        <v>29</v>
      </c>
      <c r="AO4" s="244" t="n">
        <v>31</v>
      </c>
      <c r="AP4" s="244" t="n">
        <v>33</v>
      </c>
      <c r="AQ4" s="244" t="n">
        <v>32</v>
      </c>
      <c r="AR4" s="244" t="n">
        <v>32</v>
      </c>
      <c r="AS4" s="244" t="n">
        <v>32</v>
      </c>
      <c r="AT4" s="244" t="n">
        <v>33</v>
      </c>
      <c r="AU4" s="244" t="n">
        <v>28</v>
      </c>
      <c r="AV4" s="244" t="n">
        <v>29</v>
      </c>
      <c r="AW4" s="244" t="n">
        <v>29</v>
      </c>
      <c r="AX4" s="244" t="n">
        <v>29</v>
      </c>
      <c r="AY4" s="244" t="n">
        <v>28</v>
      </c>
      <c r="AZ4" s="244" t="n">
        <v>27</v>
      </c>
      <c r="BA4" s="244" t="n">
        <v>28</v>
      </c>
      <c r="BB4" s="244" t="n">
        <v>28</v>
      </c>
      <c r="BC4" s="244" t="n">
        <v>29</v>
      </c>
      <c r="BD4" s="244" t="n">
        <v>30</v>
      </c>
      <c r="BE4" s="244" t="n">
        <v>31</v>
      </c>
      <c r="BF4" s="244" t="n">
        <v>31</v>
      </c>
      <c r="BG4" s="244" t="n">
        <v>34</v>
      </c>
      <c r="BH4" s="244" t="n">
        <v>33</v>
      </c>
      <c r="BI4" s="244" t="n">
        <v>33</v>
      </c>
      <c r="BJ4" s="244" t="n">
        <v>33</v>
      </c>
      <c r="BK4" s="244" t="n">
        <v>30</v>
      </c>
      <c r="BL4" s="244" t="n">
        <v>28</v>
      </c>
      <c r="BM4" s="244" t="n">
        <v>27</v>
      </c>
      <c r="BN4" s="244" t="n">
        <v>27</v>
      </c>
      <c r="BO4" s="244" t="n">
        <v>28</v>
      </c>
      <c r="BP4" s="244" t="n">
        <v>28</v>
      </c>
      <c r="BQ4" s="244" t="n">
        <v>28</v>
      </c>
      <c r="BR4" s="244" t="n">
        <v>29</v>
      </c>
      <c r="BS4" s="244" t="n">
        <v>28</v>
      </c>
      <c r="BT4" s="244" t="n">
        <v>28</v>
      </c>
      <c r="BU4" s="244" t="n">
        <v>28</v>
      </c>
      <c r="BV4" s="244" t="n">
        <v>29</v>
      </c>
      <c r="BW4" s="244" t="n">
        <v>26</v>
      </c>
      <c r="BX4" s="244" t="n">
        <v>27</v>
      </c>
      <c r="BY4" s="244" t="n">
        <v>28</v>
      </c>
      <c r="BZ4" s="244" t="n">
        <v>27</v>
      </c>
      <c r="CA4" s="244" t="n">
        <v>26</v>
      </c>
      <c r="CB4" s="244" t="n">
        <v>27</v>
      </c>
      <c r="CC4" s="244" t="n">
        <v>26</v>
      </c>
      <c r="CD4" s="244" t="n">
        <v>26</v>
      </c>
      <c r="CE4" s="244" t="n">
        <v>25</v>
      </c>
      <c r="CF4" s="244" t="n">
        <v>24</v>
      </c>
      <c r="CG4" s="244" t="n">
        <v>24</v>
      </c>
      <c r="CH4" s="244" t="n">
        <v>23</v>
      </c>
      <c r="CI4" s="244" t="n">
        <v>23</v>
      </c>
      <c r="CJ4" s="244" t="n">
        <v>23</v>
      </c>
      <c r="CK4" s="244" t="n">
        <v>23</v>
      </c>
      <c r="CL4" s="244" t="n">
        <v>23</v>
      </c>
      <c r="CM4" s="244" t="n">
        <v>25</v>
      </c>
      <c r="CN4" s="244" t="n">
        <v>26</v>
      </c>
      <c r="CO4" s="244" t="n">
        <v>25</v>
      </c>
      <c r="CP4" s="244" t="n">
        <v>25</v>
      </c>
      <c r="CQ4" s="244" t="n">
        <v>25</v>
      </c>
      <c r="CR4" s="244" t="n">
        <v>24</v>
      </c>
      <c r="CS4" s="244" t="n">
        <v>24</v>
      </c>
      <c r="CT4" s="244" t="n">
        <v>25</v>
      </c>
      <c r="CU4" s="244" t="n">
        <v>26</v>
      </c>
      <c r="CV4" s="244" t="n">
        <v>25</v>
      </c>
      <c r="CW4" s="244" t="n">
        <v>25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45</v>
      </c>
      <c r="E5" s="395" t="n">
        <v>1473.91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483">
        <f>+'[2]St Michael''s'!E5</f>
        <v/>
      </c>
      <c r="J5" s="483">
        <f>+'[2]St Michael''s'!G5</f>
        <v/>
      </c>
      <c r="K5" s="244" t="n">
        <v>47</v>
      </c>
      <c r="L5" s="244" t="n">
        <v>43</v>
      </c>
      <c r="M5" s="244" t="n">
        <v>43</v>
      </c>
      <c r="N5" s="244" t="n">
        <v>43</v>
      </c>
      <c r="O5" s="244" t="n">
        <v>44</v>
      </c>
      <c r="P5" s="244" t="n">
        <v>44</v>
      </c>
      <c r="Q5" s="244" t="n">
        <v>44</v>
      </c>
      <c r="R5" s="244" t="n">
        <v>40</v>
      </c>
      <c r="S5" s="244" t="n">
        <v>38</v>
      </c>
      <c r="T5" s="244" t="n">
        <v>39</v>
      </c>
      <c r="U5" s="244" t="n">
        <v>42</v>
      </c>
      <c r="V5" s="244" t="n">
        <v>42</v>
      </c>
      <c r="W5" s="244" t="n">
        <v>31</v>
      </c>
      <c r="X5" s="244" t="n">
        <v>32</v>
      </c>
      <c r="Y5" s="244" t="n">
        <v>32</v>
      </c>
      <c r="Z5" s="244" t="n">
        <v>32</v>
      </c>
      <c r="AA5" s="244" t="n">
        <v>30</v>
      </c>
      <c r="AB5" s="244" t="n">
        <v>30</v>
      </c>
      <c r="AC5" s="244" t="n">
        <v>30</v>
      </c>
      <c r="AD5" s="244" t="n">
        <v>30</v>
      </c>
      <c r="AE5" s="244" t="n">
        <v>29</v>
      </c>
      <c r="AF5" s="244" t="n">
        <v>29</v>
      </c>
      <c r="AG5" s="244" t="n">
        <v>28</v>
      </c>
      <c r="AH5" s="244" t="n">
        <v>29</v>
      </c>
      <c r="AI5" s="244" t="n">
        <v>76</v>
      </c>
      <c r="AJ5" s="244" t="n">
        <v>74</v>
      </c>
      <c r="AK5" s="244" t="n">
        <v>73</v>
      </c>
      <c r="AL5" s="244" t="n">
        <v>74</v>
      </c>
      <c r="AM5" s="244" t="n">
        <v>72</v>
      </c>
      <c r="AN5" s="244" t="n">
        <v>27</v>
      </c>
      <c r="AO5" s="244" t="n">
        <v>27</v>
      </c>
      <c r="AP5" s="244" t="n">
        <v>26</v>
      </c>
      <c r="AQ5" s="244" t="n">
        <v>25</v>
      </c>
      <c r="AR5" s="244" t="n">
        <v>26</v>
      </c>
      <c r="AS5" s="244" t="n">
        <v>24</v>
      </c>
      <c r="AT5" s="244" t="n">
        <v>22</v>
      </c>
      <c r="AU5" s="244" t="n">
        <v>23</v>
      </c>
      <c r="AV5" s="244" t="n">
        <v>25</v>
      </c>
      <c r="AW5" s="244" t="n">
        <v>25</v>
      </c>
      <c r="AX5" s="244" t="n">
        <v>24</v>
      </c>
      <c r="AY5" s="244" t="n">
        <v>23</v>
      </c>
      <c r="AZ5" s="244" t="n">
        <v>26</v>
      </c>
      <c r="BA5" s="244" t="n">
        <v>26</v>
      </c>
      <c r="BB5" s="244" t="n">
        <v>27</v>
      </c>
      <c r="BC5" s="244" t="n">
        <v>28</v>
      </c>
      <c r="BD5" s="244" t="n">
        <v>29</v>
      </c>
      <c r="BE5" s="244" t="n">
        <v>28</v>
      </c>
      <c r="BF5" s="244" t="n">
        <v>28</v>
      </c>
      <c r="BG5" s="244" t="n">
        <v>30</v>
      </c>
      <c r="BH5" s="244" t="n">
        <v>30</v>
      </c>
      <c r="BI5" s="244" t="n">
        <v>30</v>
      </c>
      <c r="BJ5" s="244" t="n">
        <v>29</v>
      </c>
      <c r="BK5" s="244" t="n">
        <v>28</v>
      </c>
      <c r="BL5" s="244" t="n">
        <v>28</v>
      </c>
      <c r="BM5" s="244" t="n">
        <v>27</v>
      </c>
      <c r="BN5" s="244" t="n">
        <v>26</v>
      </c>
      <c r="BO5" s="244" t="n">
        <v>26</v>
      </c>
      <c r="BP5" s="244" t="n">
        <v>26</v>
      </c>
      <c r="BQ5" s="244" t="n">
        <v>25</v>
      </c>
      <c r="BR5" s="244" t="n">
        <v>25</v>
      </c>
      <c r="BS5" s="244" t="n">
        <v>24</v>
      </c>
      <c r="BT5" s="244" t="n">
        <v>22</v>
      </c>
      <c r="BU5" s="244" t="n">
        <v>21</v>
      </c>
      <c r="BV5" s="244" t="n">
        <v>24</v>
      </c>
      <c r="BW5" s="244" t="n">
        <v>20</v>
      </c>
      <c r="BX5" s="244" t="n">
        <v>20</v>
      </c>
      <c r="BY5" s="244" t="n">
        <v>20</v>
      </c>
      <c r="BZ5" s="244" t="n">
        <v>21</v>
      </c>
      <c r="CA5" s="244" t="n">
        <v>23</v>
      </c>
      <c r="CB5" s="244" t="n">
        <v>23</v>
      </c>
      <c r="CC5" s="244" t="n">
        <v>23</v>
      </c>
      <c r="CD5" s="244" t="n">
        <v>22</v>
      </c>
      <c r="CE5" s="244" t="n">
        <v>22</v>
      </c>
      <c r="CF5" s="244" t="n">
        <v>23</v>
      </c>
      <c r="CG5" s="244" t="n">
        <v>23</v>
      </c>
      <c r="CH5" s="244" t="n">
        <v>22</v>
      </c>
      <c r="CI5" s="244" t="n">
        <v>23</v>
      </c>
      <c r="CJ5" s="244" t="n">
        <v>23</v>
      </c>
      <c r="CK5" s="244" t="n">
        <v>21</v>
      </c>
      <c r="CL5" s="244" t="n">
        <v>21</v>
      </c>
      <c r="CM5" s="244" t="n">
        <v>21</v>
      </c>
      <c r="CN5" s="244" t="n">
        <v>20</v>
      </c>
      <c r="CO5" s="244" t="n">
        <v>20</v>
      </c>
      <c r="CP5" s="244" t="n">
        <v>22</v>
      </c>
      <c r="CQ5" s="244" t="n">
        <v>23</v>
      </c>
      <c r="CR5" s="244" t="n">
        <v>22</v>
      </c>
      <c r="CS5" s="244" t="n">
        <v>21</v>
      </c>
      <c r="CT5" s="244" t="n">
        <v>21</v>
      </c>
      <c r="CU5" s="244" t="n">
        <v>21</v>
      </c>
      <c r="CV5" s="244" t="n">
        <v>21</v>
      </c>
      <c r="CW5" s="244" t="n">
        <v>21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2456.53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93">
        <f>+'[2]St Michael''s'!E6</f>
        <v/>
      </c>
      <c r="J6" s="483">
        <f>+'[2]St Michael''s'!G6</f>
        <v/>
      </c>
      <c r="K6" s="245" t="n">
        <v>40</v>
      </c>
      <c r="L6" s="245" t="n">
        <v>43</v>
      </c>
      <c r="M6" s="245" t="n">
        <v>43</v>
      </c>
      <c r="N6" s="245" t="n">
        <v>44</v>
      </c>
      <c r="O6" s="245" t="n">
        <v>44</v>
      </c>
      <c r="P6" s="245" t="n">
        <v>44</v>
      </c>
      <c r="Q6" s="245" t="n">
        <v>44</v>
      </c>
      <c r="R6" s="245" t="n">
        <v>41</v>
      </c>
      <c r="S6" s="245" t="n">
        <v>40</v>
      </c>
      <c r="T6" s="245" t="n">
        <v>40</v>
      </c>
      <c r="U6" s="245" t="n">
        <v>40</v>
      </c>
      <c r="V6" s="245" t="n">
        <v>41</v>
      </c>
      <c r="W6" s="245" t="n">
        <v>36</v>
      </c>
      <c r="X6" s="245" t="n">
        <v>36</v>
      </c>
      <c r="Y6" s="245" t="n">
        <v>36</v>
      </c>
      <c r="Z6" s="245" t="n">
        <v>36</v>
      </c>
      <c r="AA6" s="245" t="n">
        <v>36</v>
      </c>
      <c r="AB6" s="245" t="n">
        <v>37</v>
      </c>
      <c r="AC6" s="245" t="n">
        <v>37</v>
      </c>
      <c r="AD6" s="245" t="n">
        <v>37</v>
      </c>
      <c r="AE6" s="245" t="n">
        <v>39</v>
      </c>
      <c r="AF6" s="245" t="n">
        <v>39</v>
      </c>
      <c r="AG6" s="245" t="n">
        <v>39</v>
      </c>
      <c r="AH6" s="245" t="n">
        <v>39</v>
      </c>
      <c r="AI6" s="245" t="n">
        <v>86</v>
      </c>
      <c r="AJ6" s="245" t="n">
        <v>84</v>
      </c>
      <c r="AK6" s="245" t="n">
        <v>87</v>
      </c>
      <c r="AL6" s="245" t="n">
        <v>86</v>
      </c>
      <c r="AM6" s="245" t="n">
        <v>87</v>
      </c>
      <c r="AN6" s="245" t="n">
        <v>31</v>
      </c>
      <c r="AO6" s="245" t="n">
        <v>34</v>
      </c>
      <c r="AP6" s="245" t="n">
        <v>32</v>
      </c>
      <c r="AQ6" s="245" t="n">
        <v>32</v>
      </c>
      <c r="AR6" s="245" t="n">
        <v>31</v>
      </c>
      <c r="AS6" s="245" t="n">
        <v>30</v>
      </c>
      <c r="AT6" s="245" t="n">
        <v>31</v>
      </c>
      <c r="AU6" s="245" t="n">
        <v>29</v>
      </c>
      <c r="AV6" s="245" t="n">
        <v>29</v>
      </c>
      <c r="AW6" s="245" t="n">
        <v>30</v>
      </c>
      <c r="AX6" s="245" t="n">
        <v>29</v>
      </c>
      <c r="AY6" s="245" t="n">
        <v>31</v>
      </c>
      <c r="AZ6" s="245" t="n">
        <v>29</v>
      </c>
      <c r="BA6" s="245" t="n">
        <v>29</v>
      </c>
      <c r="BB6" s="245" t="n">
        <v>29</v>
      </c>
      <c r="BC6" s="245" t="n">
        <v>29</v>
      </c>
      <c r="BD6" s="245" t="n">
        <v>29</v>
      </c>
      <c r="BE6" s="245" t="n">
        <v>29</v>
      </c>
      <c r="BF6" s="245" t="n">
        <v>29</v>
      </c>
      <c r="BG6" s="245" t="n">
        <v>28</v>
      </c>
      <c r="BH6" s="245" t="n">
        <v>28</v>
      </c>
      <c r="BI6" s="245" t="n">
        <v>27</v>
      </c>
      <c r="BJ6" s="245" t="n">
        <v>27</v>
      </c>
      <c r="BK6" s="245" t="n">
        <v>27</v>
      </c>
      <c r="BL6" s="245" t="n">
        <v>28</v>
      </c>
      <c r="BM6" s="245" t="n">
        <v>25</v>
      </c>
      <c r="BN6" s="245" t="n">
        <v>24</v>
      </c>
      <c r="BO6" s="245" t="n">
        <v>24</v>
      </c>
      <c r="BP6" s="245" t="n">
        <v>26</v>
      </c>
      <c r="BQ6" s="245" t="n">
        <v>25</v>
      </c>
      <c r="BR6" s="245" t="n">
        <v>24</v>
      </c>
      <c r="BS6" s="245" t="n">
        <v>25</v>
      </c>
      <c r="BT6" s="245" t="n">
        <v>26</v>
      </c>
      <c r="BU6" s="245" t="n">
        <v>27</v>
      </c>
      <c r="BV6" s="245" t="n">
        <v>27</v>
      </c>
      <c r="BW6" s="245" t="n">
        <v>26</v>
      </c>
      <c r="BX6" s="245" t="n">
        <v>25</v>
      </c>
      <c r="BY6" s="245" t="n">
        <v>24</v>
      </c>
      <c r="BZ6" s="245" t="n">
        <v>22</v>
      </c>
      <c r="CA6" s="245" t="n">
        <v>22</v>
      </c>
      <c r="CB6" s="245" t="n">
        <v>22</v>
      </c>
      <c r="CC6" s="245" t="n">
        <v>23</v>
      </c>
      <c r="CD6" s="245" t="n">
        <v>23</v>
      </c>
      <c r="CE6" s="245" t="n">
        <v>25</v>
      </c>
      <c r="CF6" s="245" t="n">
        <v>25</v>
      </c>
      <c r="CG6" s="245" t="n">
        <v>21</v>
      </c>
      <c r="CH6" s="245" t="n">
        <v>20</v>
      </c>
      <c r="CI6" s="245" t="n">
        <v>19</v>
      </c>
      <c r="CJ6" s="245" t="n">
        <v>19</v>
      </c>
      <c r="CK6" s="245" t="n">
        <v>19</v>
      </c>
      <c r="CL6" s="245" t="n">
        <v>19</v>
      </c>
      <c r="CM6" s="245" t="n">
        <v>19</v>
      </c>
      <c r="CN6" s="245" t="n">
        <v>19</v>
      </c>
      <c r="CO6" s="245" t="n">
        <v>21</v>
      </c>
      <c r="CP6" s="245" t="n">
        <v>20</v>
      </c>
      <c r="CQ6" s="245" t="n">
        <v>21</v>
      </c>
      <c r="CR6" s="245" t="n">
        <v>21</v>
      </c>
      <c r="CS6" s="245" t="n">
        <v>21</v>
      </c>
      <c r="CT6" s="245" t="n">
        <v>21</v>
      </c>
      <c r="CU6" s="245" t="n">
        <v>21</v>
      </c>
      <c r="CV6" s="245" t="n">
        <v>21</v>
      </c>
      <c r="CW6" s="245" t="n">
        <v>21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83" t="n"/>
      <c r="J7" s="48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192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customForma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94" t="n"/>
      <c r="J8" s="48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>PRIME CIR EPO PLAN (Self-Insured)</t>
        </is>
      </c>
      <c r="B9" s="394">
        <f>Legacy!E10</f>
        <v/>
      </c>
      <c r="C9" s="246" t="inlineStr">
        <is>
          <t>EE</t>
        </is>
      </c>
      <c r="D9" s="244" t="n">
        <v>62</v>
      </c>
      <c r="E9" s="396">
        <f>+E3</f>
        <v/>
      </c>
      <c r="F9" s="396">
        <f>+F3</f>
        <v/>
      </c>
      <c r="G9" s="396">
        <f>+G3</f>
        <v/>
      </c>
      <c r="H9" s="397">
        <f>+"Total:"&amp;TEXT(E9/I9-1,"0.00%")&amp;"/ EE:"&amp;TEXT(G9/J9-1,"0.00%")</f>
        <v/>
      </c>
      <c r="I9" s="483">
        <f>+'[2]St Michael''s'!E9</f>
        <v/>
      </c>
      <c r="J9" s="483">
        <f>+'[2]St Michael''s'!G9</f>
        <v/>
      </c>
      <c r="K9" s="244" t="n"/>
      <c r="L9" s="244" t="n"/>
      <c r="M9" s="244" t="n"/>
      <c r="N9" s="244" t="n"/>
      <c r="O9" s="244" t="n"/>
      <c r="P9" s="244" t="n"/>
      <c r="Q9" s="244" t="n"/>
      <c r="R9" s="244" t="n"/>
      <c r="S9" s="244" t="n"/>
      <c r="T9" s="244" t="n"/>
      <c r="U9" s="244" t="n"/>
      <c r="V9" s="244" t="n"/>
      <c r="W9" s="244" t="n"/>
      <c r="X9" s="244" t="n"/>
      <c r="Y9" s="244" t="n"/>
      <c r="Z9" s="244" t="n"/>
      <c r="AA9" s="244" t="n"/>
      <c r="AB9" s="244" t="n"/>
      <c r="AC9" s="244" t="n"/>
      <c r="AD9" s="244" t="n"/>
      <c r="AE9" s="244" t="n"/>
      <c r="AF9" s="244" t="n"/>
      <c r="AG9" s="244" t="n"/>
      <c r="AH9" s="244" t="n"/>
      <c r="AI9" s="244" t="n"/>
      <c r="AJ9" s="244" t="n"/>
      <c r="AK9" s="244" t="n"/>
      <c r="AL9" s="244" t="n"/>
      <c r="AM9" s="244" t="n"/>
      <c r="AN9" s="244" t="n">
        <v>51</v>
      </c>
      <c r="AO9" s="244" t="n">
        <v>51</v>
      </c>
      <c r="AP9" s="244" t="n">
        <v>41</v>
      </c>
      <c r="AQ9" s="244" t="n">
        <v>53</v>
      </c>
      <c r="AR9" s="244" t="n">
        <v>52</v>
      </c>
      <c r="AS9" s="244" t="n">
        <v>53</v>
      </c>
      <c r="AT9" s="244" t="n">
        <v>53</v>
      </c>
      <c r="AU9" s="244" t="n">
        <v>56</v>
      </c>
      <c r="AV9" s="244" t="n">
        <v>56</v>
      </c>
      <c r="AW9" s="244" t="n">
        <v>57</v>
      </c>
      <c r="AX9" s="244" t="n">
        <v>57</v>
      </c>
      <c r="AY9" s="244" t="n">
        <v>57</v>
      </c>
      <c r="AZ9" s="244" t="n">
        <v>56</v>
      </c>
      <c r="BA9" s="244" t="n">
        <v>55</v>
      </c>
      <c r="BB9" s="244" t="n">
        <v>39</v>
      </c>
      <c r="BC9" s="244" t="n">
        <v>53</v>
      </c>
      <c r="BD9" s="244" t="n">
        <v>52</v>
      </c>
      <c r="BE9" s="244" t="n">
        <v>52</v>
      </c>
      <c r="BF9" s="244" t="n">
        <v>53</v>
      </c>
      <c r="BG9" s="244" t="n">
        <v>52</v>
      </c>
      <c r="BH9" s="244" t="n">
        <v>52</v>
      </c>
      <c r="BI9" s="244" t="n">
        <v>51</v>
      </c>
      <c r="BJ9" s="244" t="n">
        <v>51</v>
      </c>
      <c r="BK9" s="244" t="n">
        <v>50</v>
      </c>
      <c r="BL9" s="244" t="n">
        <v>50</v>
      </c>
      <c r="BM9" s="244" t="n">
        <v>50</v>
      </c>
      <c r="BN9" s="244" t="n">
        <v>50</v>
      </c>
      <c r="BO9" s="244" t="n">
        <v>52</v>
      </c>
      <c r="BP9" s="244" t="n">
        <v>54</v>
      </c>
      <c r="BQ9" s="244" t="n">
        <v>55</v>
      </c>
      <c r="BR9" s="244" t="n">
        <v>55</v>
      </c>
      <c r="BS9" s="244" t="n">
        <v>57</v>
      </c>
      <c r="BT9" s="244" t="n">
        <v>56</v>
      </c>
      <c r="BU9" s="244" t="n">
        <v>55</v>
      </c>
      <c r="BV9" s="244" t="n">
        <v>55</v>
      </c>
      <c r="BW9" s="244" t="n">
        <v>55</v>
      </c>
      <c r="BX9" s="244" t="n">
        <v>55</v>
      </c>
      <c r="BY9" s="244" t="n">
        <v>55</v>
      </c>
      <c r="BZ9" s="244" t="n">
        <v>49</v>
      </c>
      <c r="CA9" s="244" t="n">
        <v>64</v>
      </c>
      <c r="CB9" s="244" t="n">
        <v>65</v>
      </c>
      <c r="CC9" s="244" t="n">
        <v>65</v>
      </c>
      <c r="CD9" s="244" t="n">
        <v>64</v>
      </c>
      <c r="CE9" s="244" t="n">
        <v>60</v>
      </c>
      <c r="CF9" s="244" t="n">
        <v>60</v>
      </c>
      <c r="CG9" s="244" t="n">
        <v>60</v>
      </c>
      <c r="CH9" s="244" t="n">
        <v>60</v>
      </c>
      <c r="CI9" s="244" t="n">
        <v>60</v>
      </c>
      <c r="CJ9" s="244" t="n">
        <v>60</v>
      </c>
      <c r="CK9" s="244" t="n">
        <v>58</v>
      </c>
      <c r="CL9" s="244" t="n">
        <v>62</v>
      </c>
      <c r="CM9" s="244" t="n">
        <v>70</v>
      </c>
      <c r="CN9" s="244" t="n">
        <v>68</v>
      </c>
      <c r="CO9" s="244" t="n">
        <v>67</v>
      </c>
      <c r="CP9" s="244" t="n">
        <v>67</v>
      </c>
      <c r="CQ9" s="244" t="n">
        <v>67</v>
      </c>
      <c r="CR9" s="244" t="n">
        <v>67</v>
      </c>
      <c r="CS9" s="244" t="n">
        <v>65</v>
      </c>
      <c r="CT9" s="244" t="n">
        <v>64</v>
      </c>
      <c r="CU9" s="244" t="n">
        <v>64</v>
      </c>
      <c r="CV9" s="244" t="n">
        <v>63</v>
      </c>
      <c r="CW9" s="244" t="n">
        <v>62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17</v>
      </c>
      <c r="E10" s="395">
        <f>+E4</f>
        <v/>
      </c>
      <c r="F10" s="395">
        <f>+F4</f>
        <v/>
      </c>
      <c r="G10" s="396">
        <f>+G4</f>
        <v/>
      </c>
      <c r="H10" s="397">
        <f>+"Total:"&amp;TEXT(E10/I10-1,"0.00%")&amp;"/ EE:"&amp;TEXT(G10/J10-1,"0.00%")</f>
        <v/>
      </c>
      <c r="I10" s="483">
        <f>+'[2]St Michael''s'!E10</f>
        <v/>
      </c>
      <c r="J10" s="483">
        <f>+'[2]St Michael''s'!G10</f>
        <v/>
      </c>
      <c r="K10" s="244" t="n"/>
      <c r="L10" s="244" t="n"/>
      <c r="M10" s="244" t="n"/>
      <c r="N10" s="244" t="n"/>
      <c r="O10" s="244" t="n"/>
      <c r="P10" s="244" t="n"/>
      <c r="Q10" s="244" t="n"/>
      <c r="R10" s="244" t="n"/>
      <c r="S10" s="244" t="n"/>
      <c r="T10" s="244" t="n"/>
      <c r="U10" s="244" t="n"/>
      <c r="V10" s="244" t="n"/>
      <c r="W10" s="244" t="n"/>
      <c r="X10" s="244" t="n"/>
      <c r="Y10" s="244" t="n"/>
      <c r="Z10" s="244" t="n"/>
      <c r="AA10" s="244" t="n"/>
      <c r="AB10" s="244" t="n"/>
      <c r="AC10" s="244" t="n"/>
      <c r="AD10" s="244" t="n"/>
      <c r="AE10" s="244" t="n"/>
      <c r="AF10" s="244" t="n"/>
      <c r="AG10" s="244" t="n"/>
      <c r="AH10" s="244" t="n"/>
      <c r="AI10" s="244" t="n"/>
      <c r="AJ10" s="244" t="n"/>
      <c r="AK10" s="244" t="n"/>
      <c r="AL10" s="244" t="n"/>
      <c r="AM10" s="244" t="n"/>
      <c r="AN10" s="244" t="n">
        <v>6</v>
      </c>
      <c r="AO10" s="244" t="n">
        <v>6</v>
      </c>
      <c r="AP10" s="244" t="n">
        <v>5</v>
      </c>
      <c r="AQ10" s="244" t="n">
        <v>6</v>
      </c>
      <c r="AR10" s="244" t="n">
        <v>6</v>
      </c>
      <c r="AS10" s="244" t="n">
        <v>6</v>
      </c>
      <c r="AT10" s="244" t="n">
        <v>7</v>
      </c>
      <c r="AU10" s="244" t="n">
        <v>7</v>
      </c>
      <c r="AV10" s="244" t="n">
        <v>7</v>
      </c>
      <c r="AW10" s="244" t="n">
        <v>7</v>
      </c>
      <c r="AX10" s="244" t="n">
        <v>7</v>
      </c>
      <c r="AY10" s="244" t="n">
        <v>7</v>
      </c>
      <c r="AZ10" s="244" t="n">
        <v>8</v>
      </c>
      <c r="BA10" s="244" t="n">
        <v>8</v>
      </c>
      <c r="BB10" s="244" t="n">
        <v>5</v>
      </c>
      <c r="BC10" s="244" t="n">
        <v>7</v>
      </c>
      <c r="BD10" s="244" t="n">
        <v>7</v>
      </c>
      <c r="BE10" s="244" t="n">
        <v>7</v>
      </c>
      <c r="BF10" s="244" t="n">
        <v>7</v>
      </c>
      <c r="BG10" s="244" t="n">
        <v>7</v>
      </c>
      <c r="BH10" s="244" t="n">
        <v>7</v>
      </c>
      <c r="BI10" s="244" t="n">
        <v>8</v>
      </c>
      <c r="BJ10" s="244" t="n">
        <v>8</v>
      </c>
      <c r="BK10" s="244" t="n">
        <v>9</v>
      </c>
      <c r="BL10" s="244" t="n">
        <v>9</v>
      </c>
      <c r="BM10" s="244" t="n">
        <v>9</v>
      </c>
      <c r="BN10" s="244" t="n">
        <v>9</v>
      </c>
      <c r="BO10" s="244" t="n">
        <v>8</v>
      </c>
      <c r="BP10" s="244" t="n">
        <v>9</v>
      </c>
      <c r="BQ10" s="244" t="n">
        <v>8</v>
      </c>
      <c r="BR10" s="244" t="n">
        <v>8</v>
      </c>
      <c r="BS10" s="244" t="n">
        <v>9</v>
      </c>
      <c r="BT10" s="244" t="n">
        <v>9</v>
      </c>
      <c r="BU10" s="244" t="n">
        <v>9</v>
      </c>
      <c r="BV10" s="244" t="n">
        <v>9</v>
      </c>
      <c r="BW10" s="244" t="n">
        <v>8</v>
      </c>
      <c r="BX10" s="244" t="n">
        <v>8</v>
      </c>
      <c r="BY10" s="244" t="n">
        <v>8</v>
      </c>
      <c r="BZ10" s="244" t="n">
        <v>8</v>
      </c>
      <c r="CA10" s="244" t="n">
        <v>9</v>
      </c>
      <c r="CB10" s="244" t="n">
        <v>8</v>
      </c>
      <c r="CC10" s="244" t="n">
        <v>8</v>
      </c>
      <c r="CD10" s="244" t="n">
        <v>8</v>
      </c>
      <c r="CE10" s="244" t="n">
        <v>11</v>
      </c>
      <c r="CF10" s="244" t="n">
        <v>12</v>
      </c>
      <c r="CG10" s="244" t="n">
        <v>12</v>
      </c>
      <c r="CH10" s="244" t="n">
        <v>12</v>
      </c>
      <c r="CI10" s="244" t="n">
        <v>11</v>
      </c>
      <c r="CJ10" s="244" t="n">
        <v>11</v>
      </c>
      <c r="CK10" s="244" t="n">
        <v>11</v>
      </c>
      <c r="CL10" s="244" t="n">
        <v>10</v>
      </c>
      <c r="CM10" s="244" t="n">
        <v>10</v>
      </c>
      <c r="CN10" s="244" t="n">
        <v>12</v>
      </c>
      <c r="CO10" s="244" t="n">
        <v>14</v>
      </c>
      <c r="CP10" s="244" t="n">
        <v>15</v>
      </c>
      <c r="CQ10" s="244" t="n">
        <v>16</v>
      </c>
      <c r="CR10" s="244" t="n">
        <v>16</v>
      </c>
      <c r="CS10" s="244" t="n">
        <v>16</v>
      </c>
      <c r="CT10" s="244" t="n">
        <v>16</v>
      </c>
      <c r="CU10" s="244" t="n">
        <v>15</v>
      </c>
      <c r="CV10" s="244" t="n">
        <v>16</v>
      </c>
      <c r="CW10" s="244" t="n">
        <v>17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2</v>
      </c>
      <c r="E11" s="395">
        <f>+E5</f>
        <v/>
      </c>
      <c r="F11" s="395">
        <f>+F5</f>
        <v/>
      </c>
      <c r="G11" s="396">
        <f>+G5</f>
        <v/>
      </c>
      <c r="H11" s="397">
        <f>+"Total:"&amp;TEXT(E11/I11-1,"0.00%")&amp;"/ EE:"&amp;TEXT(G11/J11-1,"0.00%")</f>
        <v/>
      </c>
      <c r="I11" s="483">
        <f>+'[2]St Michael''s'!E11</f>
        <v/>
      </c>
      <c r="J11" s="483">
        <f>+'[2]St Michael''s'!G11</f>
        <v/>
      </c>
      <c r="K11" s="244" t="n"/>
      <c r="L11" s="244" t="n"/>
      <c r="M11" s="244" t="n"/>
      <c r="N11" s="244" t="n"/>
      <c r="O11" s="244" t="n"/>
      <c r="P11" s="244" t="n"/>
      <c r="Q11" s="244" t="n"/>
      <c r="R11" s="244" t="n"/>
      <c r="S11" s="244" t="n"/>
      <c r="T11" s="244" t="n"/>
      <c r="U11" s="244" t="n"/>
      <c r="V11" s="244" t="n"/>
      <c r="W11" s="244" t="n"/>
      <c r="X11" s="244" t="n"/>
      <c r="Y11" s="244" t="n"/>
      <c r="Z11" s="244" t="n"/>
      <c r="AA11" s="244" t="n"/>
      <c r="AB11" s="244" t="n"/>
      <c r="AC11" s="244" t="n"/>
      <c r="AD11" s="244" t="n"/>
      <c r="AE11" s="244" t="n"/>
      <c r="AF11" s="244" t="n"/>
      <c r="AG11" s="244" t="n"/>
      <c r="AH11" s="244" t="n"/>
      <c r="AI11" s="244" t="n"/>
      <c r="AJ11" s="244" t="n"/>
      <c r="AK11" s="244" t="n"/>
      <c r="AL11" s="244" t="n"/>
      <c r="AM11" s="244" t="n"/>
      <c r="AN11" s="244" t="n">
        <v>3</v>
      </c>
      <c r="AO11" s="244" t="n">
        <v>3</v>
      </c>
      <c r="AP11" s="244" t="n">
        <v>2</v>
      </c>
      <c r="AQ11" s="244" t="n">
        <v>2</v>
      </c>
      <c r="AR11" s="244" t="n">
        <v>3</v>
      </c>
      <c r="AS11" s="244" t="n">
        <v>3</v>
      </c>
      <c r="AT11" s="244" t="n">
        <v>3</v>
      </c>
      <c r="AU11" s="244" t="n">
        <v>3</v>
      </c>
      <c r="AV11" s="244" t="n">
        <v>3</v>
      </c>
      <c r="AW11" s="244" t="n">
        <v>3</v>
      </c>
      <c r="AX11" s="244" t="n">
        <v>3</v>
      </c>
      <c r="AY11" s="244" t="n">
        <v>3</v>
      </c>
      <c r="AZ11" s="244" t="n">
        <v>3</v>
      </c>
      <c r="BA11" s="244" t="n">
        <v>4</v>
      </c>
      <c r="BB11" s="244" t="n">
        <v>2</v>
      </c>
      <c r="BC11" s="244" t="n">
        <v>2</v>
      </c>
      <c r="BD11" s="244" t="n">
        <v>3</v>
      </c>
      <c r="BE11" s="244" t="n">
        <v>3</v>
      </c>
      <c r="BF11" s="244" t="n">
        <v>3</v>
      </c>
      <c r="BG11" s="244" t="n">
        <v>3</v>
      </c>
      <c r="BH11" s="244" t="n">
        <v>3</v>
      </c>
      <c r="BI11" s="244" t="n">
        <v>3</v>
      </c>
      <c r="BJ11" s="244" t="n">
        <v>3</v>
      </c>
      <c r="BK11" s="244" t="n">
        <v>3</v>
      </c>
      <c r="BL11" s="244" t="n">
        <v>3</v>
      </c>
      <c r="BM11" s="244" t="n">
        <v>3</v>
      </c>
      <c r="BN11" s="244" t="n">
        <v>3</v>
      </c>
      <c r="BO11" s="244" t="n">
        <v>3</v>
      </c>
      <c r="BP11" s="244" t="n">
        <v>3</v>
      </c>
      <c r="BQ11" s="244" t="n">
        <v>3</v>
      </c>
      <c r="BR11" s="244" t="n">
        <v>3</v>
      </c>
      <c r="BS11" s="244" t="n">
        <v>3</v>
      </c>
      <c r="BT11" s="244" t="n">
        <v>4</v>
      </c>
      <c r="BU11" s="244" t="n">
        <v>4</v>
      </c>
      <c r="BV11" s="244" t="n">
        <v>4</v>
      </c>
      <c r="BW11" s="244" t="n">
        <v>4</v>
      </c>
      <c r="BX11" s="244" t="n">
        <v>4</v>
      </c>
      <c r="BY11" s="244" t="n">
        <v>4</v>
      </c>
      <c r="BZ11" s="244" t="n">
        <v>2</v>
      </c>
      <c r="CA11" s="244" t="n">
        <v>3</v>
      </c>
      <c r="CB11" s="244" t="n">
        <v>3</v>
      </c>
      <c r="CC11" s="244" t="n">
        <v>3</v>
      </c>
      <c r="CD11" s="244" t="n">
        <v>4</v>
      </c>
      <c r="CE11" s="244" t="n">
        <v>5</v>
      </c>
      <c r="CF11" s="244" t="n">
        <v>5</v>
      </c>
      <c r="CG11" s="244" t="n">
        <v>5</v>
      </c>
      <c r="CH11" s="244" t="n">
        <v>5</v>
      </c>
      <c r="CI11" s="244" t="n">
        <v>5</v>
      </c>
      <c r="CJ11" s="244" t="n">
        <v>5</v>
      </c>
      <c r="CK11" s="244" t="n">
        <v>6</v>
      </c>
      <c r="CL11" s="244" t="n">
        <v>5</v>
      </c>
      <c r="CM11" s="244" t="n">
        <v>2</v>
      </c>
      <c r="CN11" s="244" t="n">
        <v>2</v>
      </c>
      <c r="CO11" s="244" t="n">
        <v>2</v>
      </c>
      <c r="CP11" s="244" t="n">
        <v>2</v>
      </c>
      <c r="CQ11" s="244" t="n">
        <v>2</v>
      </c>
      <c r="CR11" s="244" t="n">
        <v>2</v>
      </c>
      <c r="CS11" s="244" t="n">
        <v>2</v>
      </c>
      <c r="CT11" s="244" t="n">
        <v>2</v>
      </c>
      <c r="CU11" s="244" t="n">
        <v>1</v>
      </c>
      <c r="CV11" s="244" t="n">
        <v>1</v>
      </c>
      <c r="CW11" s="244" t="n">
        <v>2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6</v>
      </c>
      <c r="E12" s="399">
        <f>+E6</f>
        <v/>
      </c>
      <c r="F12" s="399">
        <f>+F6</f>
        <v/>
      </c>
      <c r="G12" s="400">
        <f>+G6</f>
        <v/>
      </c>
      <c r="H12" s="408">
        <f>+"Total:"&amp;TEXT(E12/I12-1,"0.00%")&amp;"/ EE:"&amp;TEXT(G12/J12-1,"0.00%")</f>
        <v/>
      </c>
      <c r="I12" s="493">
        <f>+'[2]St Michael''s'!E12</f>
        <v/>
      </c>
      <c r="J12" s="483">
        <f>+'[2]St Michael''s'!G12</f>
        <v/>
      </c>
      <c r="K12" s="245" t="n"/>
      <c r="L12" s="245" t="n"/>
      <c r="M12" s="245" t="n"/>
      <c r="N12" s="245" t="n"/>
      <c r="O12" s="245" t="n"/>
      <c r="P12" s="245" t="n"/>
      <c r="Q12" s="245" t="n"/>
      <c r="R12" s="245" t="n"/>
      <c r="S12" s="245" t="n"/>
      <c r="T12" s="245" t="n"/>
      <c r="U12" s="245" t="n"/>
      <c r="V12" s="245" t="n"/>
      <c r="W12" s="245" t="n"/>
      <c r="X12" s="245" t="n"/>
      <c r="Y12" s="245" t="n"/>
      <c r="Z12" s="245" t="n"/>
      <c r="AA12" s="245" t="n"/>
      <c r="AB12" s="245" t="n"/>
      <c r="AC12" s="245" t="n"/>
      <c r="AD12" s="245" t="n"/>
      <c r="AE12" s="245" t="n"/>
      <c r="AF12" s="245" t="n"/>
      <c r="AG12" s="245" t="n"/>
      <c r="AH12" s="245" t="n"/>
      <c r="AI12" s="245" t="n"/>
      <c r="AJ12" s="245" t="n"/>
      <c r="AK12" s="245" t="n"/>
      <c r="AL12" s="245" t="n"/>
      <c r="AM12" s="245" t="n"/>
      <c r="AN12" s="245" t="n">
        <v>7</v>
      </c>
      <c r="AO12" s="245" t="n">
        <v>8</v>
      </c>
      <c r="AP12" s="245" t="n">
        <v>6</v>
      </c>
      <c r="AQ12" s="245" t="n">
        <v>6</v>
      </c>
      <c r="AR12" s="245" t="n">
        <v>6</v>
      </c>
      <c r="AS12" s="245" t="n">
        <v>6</v>
      </c>
      <c r="AT12" s="245" t="n">
        <v>6</v>
      </c>
      <c r="AU12" s="245" t="n">
        <v>5</v>
      </c>
      <c r="AV12" s="245" t="n">
        <v>5</v>
      </c>
      <c r="AW12" s="245" t="n">
        <v>5</v>
      </c>
      <c r="AX12" s="245" t="n">
        <v>5</v>
      </c>
      <c r="AY12" s="245" t="n">
        <v>5</v>
      </c>
      <c r="AZ12" s="245" t="n">
        <v>5</v>
      </c>
      <c r="BA12" s="245" t="n">
        <v>5</v>
      </c>
      <c r="BB12" s="245" t="n">
        <v>2</v>
      </c>
      <c r="BC12" s="245" t="n">
        <v>3</v>
      </c>
      <c r="BD12" s="245" t="n">
        <v>4</v>
      </c>
      <c r="BE12" s="245" t="n">
        <v>4</v>
      </c>
      <c r="BF12" s="245" t="n">
        <v>4</v>
      </c>
      <c r="BG12" s="245" t="n">
        <v>4</v>
      </c>
      <c r="BH12" s="245" t="n">
        <v>4</v>
      </c>
      <c r="BI12" s="245" t="n">
        <v>4</v>
      </c>
      <c r="BJ12" s="245" t="n">
        <v>4</v>
      </c>
      <c r="BK12" s="245" t="n">
        <v>4</v>
      </c>
      <c r="BL12" s="245" t="n">
        <v>4</v>
      </c>
      <c r="BM12" s="245" t="n">
        <v>4</v>
      </c>
      <c r="BN12" s="245" t="n">
        <v>4</v>
      </c>
      <c r="BO12" s="245" t="n">
        <v>5</v>
      </c>
      <c r="BP12" s="245" t="n">
        <v>5</v>
      </c>
      <c r="BQ12" s="245" t="n">
        <v>6</v>
      </c>
      <c r="BR12" s="245" t="n">
        <v>6</v>
      </c>
      <c r="BS12" s="245" t="n">
        <v>4</v>
      </c>
      <c r="BT12" s="245" t="n">
        <v>4</v>
      </c>
      <c r="BU12" s="245" t="n">
        <v>4</v>
      </c>
      <c r="BV12" s="245" t="n">
        <v>5</v>
      </c>
      <c r="BW12" s="245" t="n">
        <v>5</v>
      </c>
      <c r="BX12" s="245" t="n">
        <v>5</v>
      </c>
      <c r="BY12" s="245" t="n">
        <v>5</v>
      </c>
      <c r="BZ12" s="245" t="n">
        <v>5</v>
      </c>
      <c r="CA12" s="245" t="n">
        <v>5</v>
      </c>
      <c r="CB12" s="245" t="n">
        <v>6</v>
      </c>
      <c r="CC12" s="245" t="n">
        <v>6</v>
      </c>
      <c r="CD12" s="245" t="n">
        <v>6</v>
      </c>
      <c r="CE12" s="245" t="n">
        <v>6</v>
      </c>
      <c r="CF12" s="245" t="n">
        <v>6</v>
      </c>
      <c r="CG12" s="245" t="n">
        <v>6</v>
      </c>
      <c r="CH12" s="245" t="n">
        <v>6</v>
      </c>
      <c r="CI12" s="245" t="n">
        <v>7</v>
      </c>
      <c r="CJ12" s="245" t="n">
        <v>7</v>
      </c>
      <c r="CK12" s="245" t="n">
        <v>8</v>
      </c>
      <c r="CL12" s="245" t="n">
        <v>8</v>
      </c>
      <c r="CM12" s="245" t="n">
        <v>6</v>
      </c>
      <c r="CN12" s="245" t="n">
        <v>7</v>
      </c>
      <c r="CO12" s="245" t="n">
        <v>7</v>
      </c>
      <c r="CP12" s="245" t="n">
        <v>7</v>
      </c>
      <c r="CQ12" s="245" t="n">
        <v>5</v>
      </c>
      <c r="CR12" s="245" t="n">
        <v>5</v>
      </c>
      <c r="CS12" s="245" t="n">
        <v>5</v>
      </c>
      <c r="CT12" s="245" t="n">
        <v>6</v>
      </c>
      <c r="CU12" s="245" t="n">
        <v>7</v>
      </c>
      <c r="CV12" s="245" t="n">
        <v>7</v>
      </c>
      <c r="CW12" s="245" t="n">
        <v>6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83" t="n"/>
      <c r="J13" s="483" t="n"/>
      <c r="K13" s="94" t="n"/>
      <c r="L13" s="94" t="n"/>
      <c r="M13" s="94" t="n"/>
      <c r="N13" s="94" t="n"/>
      <c r="O13" s="94" t="n"/>
      <c r="P13" s="94" t="n"/>
      <c r="Q13" s="94" t="n"/>
      <c r="R13" s="94" t="n"/>
      <c r="S13" s="94" t="n"/>
      <c r="T13" s="94" t="n"/>
      <c r="U13" s="94" t="n"/>
      <c r="V13" s="94" t="n"/>
      <c r="W13" s="94" t="n"/>
      <c r="X13" s="94" t="n"/>
      <c r="Y13" s="94" t="n"/>
      <c r="Z13" s="94" t="n"/>
      <c r="AA13" s="94" t="n"/>
      <c r="AB13" s="94" t="n"/>
      <c r="AC13" s="94" t="n"/>
      <c r="AD13" s="94" t="n"/>
      <c r="AE13" s="94" t="n"/>
      <c r="AF13" s="94" t="n"/>
      <c r="AG13" s="94" t="n"/>
      <c r="AH13" s="94" t="n"/>
      <c r="AI13" s="94" t="n"/>
      <c r="AJ13" s="94" t="n"/>
      <c r="AK13" s="94" t="n"/>
      <c r="AL13" s="94" t="n"/>
      <c r="AM13" s="94" t="n"/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90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customForma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94" t="n"/>
      <c r="J14" s="483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>PRIME IUOE EPO PLAN (Self-Insured)</t>
        </is>
      </c>
      <c r="B15" s="394">
        <f>B3</f>
        <v/>
      </c>
      <c r="C15" s="246" t="inlineStr">
        <is>
          <t>EE</t>
        </is>
      </c>
      <c r="D15" s="244" t="n">
        <v>10</v>
      </c>
      <c r="E15" s="396">
        <f>+E9</f>
        <v/>
      </c>
      <c r="F15" s="396">
        <f>+F9</f>
        <v/>
      </c>
      <c r="G15" s="396">
        <f>+G9</f>
        <v/>
      </c>
      <c r="H15" s="397">
        <f>+"Total:"&amp;TEXT(E15/I15-1,"0.00%")&amp;"/ EE:"&amp;TEXT(G15/J15-1,"0.00%")</f>
        <v/>
      </c>
      <c r="I15" s="483">
        <f>+'[2]St Michael''s'!E15</f>
        <v/>
      </c>
      <c r="J15" s="483">
        <f>+'[2]St Michael''s'!G15</f>
        <v/>
      </c>
      <c r="K15" s="244" t="n"/>
      <c r="L15" s="244" t="n"/>
      <c r="M15" s="244" t="n"/>
      <c r="N15" s="244" t="n"/>
      <c r="O15" s="244" t="n"/>
      <c r="P15" s="244" t="n"/>
      <c r="Q15" s="244" t="n"/>
      <c r="R15" s="244" t="n"/>
      <c r="S15" s="244" t="n"/>
      <c r="T15" s="244" t="n"/>
      <c r="U15" s="244" t="n"/>
      <c r="V15" s="244" t="n"/>
      <c r="W15" s="244" t="n"/>
      <c r="X15" s="244" t="n"/>
      <c r="Y15" s="244" t="n"/>
      <c r="Z15" s="244" t="n"/>
      <c r="AA15" s="244" t="n"/>
      <c r="AB15" s="244" t="n"/>
      <c r="AC15" s="244" t="n"/>
      <c r="AD15" s="244" t="n"/>
      <c r="AE15" s="244" t="n"/>
      <c r="AF15" s="244" t="n"/>
      <c r="AG15" s="244" t="n"/>
      <c r="AH15" s="244" t="n"/>
      <c r="AI15" s="244" t="n"/>
      <c r="AJ15" s="244" t="n"/>
      <c r="AK15" s="244" t="n"/>
      <c r="AL15" s="244" t="n"/>
      <c r="AM15" s="244" t="n"/>
      <c r="AN15" s="244" t="n">
        <v>10</v>
      </c>
      <c r="AO15" s="244" t="n">
        <v>10</v>
      </c>
      <c r="AP15" s="244" t="n">
        <v>10</v>
      </c>
      <c r="AQ15" s="244" t="n">
        <v>10</v>
      </c>
      <c r="AR15" s="244" t="n">
        <v>10</v>
      </c>
      <c r="AS15" s="244" t="n">
        <v>10</v>
      </c>
      <c r="AT15" s="244" t="n">
        <v>10</v>
      </c>
      <c r="AU15" s="244" t="n">
        <v>14</v>
      </c>
      <c r="AV15" s="244" t="n">
        <v>15</v>
      </c>
      <c r="AW15" s="244" t="n">
        <v>15</v>
      </c>
      <c r="AX15" s="244" t="n">
        <v>15</v>
      </c>
      <c r="AY15" s="244" t="n">
        <v>15</v>
      </c>
      <c r="AZ15" s="244" t="n">
        <v>15</v>
      </c>
      <c r="BA15" s="244" t="n">
        <v>15</v>
      </c>
      <c r="BB15" s="244" t="n">
        <v>15</v>
      </c>
      <c r="BC15" s="244" t="n">
        <v>16</v>
      </c>
      <c r="BD15" s="244" t="n">
        <v>15</v>
      </c>
      <c r="BE15" s="244" t="n">
        <v>16</v>
      </c>
      <c r="BF15" s="244" t="n">
        <v>16</v>
      </c>
      <c r="BG15" s="244" t="n">
        <v>15</v>
      </c>
      <c r="BH15" s="244" t="n">
        <v>15</v>
      </c>
      <c r="BI15" s="244" t="n">
        <v>15</v>
      </c>
      <c r="BJ15" s="244" t="n">
        <v>15</v>
      </c>
      <c r="BK15" s="244" t="n">
        <v>14</v>
      </c>
      <c r="BL15" s="244" t="n">
        <v>14</v>
      </c>
      <c r="BM15" s="244" t="n">
        <v>14</v>
      </c>
      <c r="BN15" s="244" t="n">
        <v>15</v>
      </c>
      <c r="BO15" s="244" t="n">
        <v>14</v>
      </c>
      <c r="BP15" s="244" t="n">
        <v>14</v>
      </c>
      <c r="BQ15" s="244" t="n">
        <v>14</v>
      </c>
      <c r="BR15" s="244" t="n">
        <v>14</v>
      </c>
      <c r="BS15" s="244" t="n">
        <v>14</v>
      </c>
      <c r="BT15" s="244" t="n">
        <v>14</v>
      </c>
      <c r="BU15" s="244" t="n">
        <v>13</v>
      </c>
      <c r="BV15" s="244" t="n">
        <v>14</v>
      </c>
      <c r="BW15" s="244" t="n">
        <v>12</v>
      </c>
      <c r="BX15" s="244" t="n">
        <v>12</v>
      </c>
      <c r="BY15" s="244" t="n">
        <v>12</v>
      </c>
      <c r="BZ15" s="244" t="n">
        <v>12</v>
      </c>
      <c r="CA15" s="244" t="n">
        <v>12</v>
      </c>
      <c r="CB15" s="244" t="n">
        <v>12</v>
      </c>
      <c r="CC15" s="244" t="n">
        <v>12</v>
      </c>
      <c r="CD15" s="244" t="n">
        <v>12</v>
      </c>
      <c r="CE15" s="244" t="n">
        <v>12</v>
      </c>
      <c r="CF15" s="244" t="n">
        <v>12</v>
      </c>
      <c r="CG15" s="244" t="n">
        <v>12</v>
      </c>
      <c r="CH15" s="244" t="n">
        <v>12</v>
      </c>
      <c r="CI15" s="244" t="n">
        <v>12</v>
      </c>
      <c r="CJ15" s="244" t="n">
        <v>12</v>
      </c>
      <c r="CK15" s="244" t="n">
        <v>12</v>
      </c>
      <c r="CL15" s="244" t="n">
        <v>12</v>
      </c>
      <c r="CM15" s="244" t="n">
        <v>13</v>
      </c>
      <c r="CN15" s="244" t="n">
        <v>13</v>
      </c>
      <c r="CO15" s="244" t="n">
        <v>13</v>
      </c>
      <c r="CP15" s="244" t="n">
        <v>13</v>
      </c>
      <c r="CQ15" s="244" t="n">
        <v>11</v>
      </c>
      <c r="CR15" s="244" t="n">
        <v>11</v>
      </c>
      <c r="CS15" s="244" t="n">
        <v>11</v>
      </c>
      <c r="CT15" s="244" t="n">
        <v>11</v>
      </c>
      <c r="CU15" s="244" t="n">
        <v>11</v>
      </c>
      <c r="CV15" s="244" t="n">
        <v>10</v>
      </c>
      <c r="CW15" s="244" t="n">
        <v>10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44" t="n">
        <v>3</v>
      </c>
      <c r="E16" s="395">
        <f>+E10</f>
        <v/>
      </c>
      <c r="F16" s="395">
        <f>+F10</f>
        <v/>
      </c>
      <c r="G16" s="396">
        <f>+G10</f>
        <v/>
      </c>
      <c r="H16" s="397">
        <f>+"Total:"&amp;TEXT(E16/I16-1,"0.00%")&amp;"/ EE:"&amp;TEXT(G16/J16-1,"0.00%")</f>
        <v/>
      </c>
      <c r="I16" s="483">
        <f>+'[2]St Michael''s'!E16</f>
        <v/>
      </c>
      <c r="J16" s="483">
        <f>+'[2]St Michael''s'!G16</f>
        <v/>
      </c>
      <c r="K16" s="244" t="n"/>
      <c r="L16" s="244" t="n"/>
      <c r="M16" s="244" t="n"/>
      <c r="N16" s="244" t="n"/>
      <c r="O16" s="244" t="n"/>
      <c r="P16" s="244" t="n"/>
      <c r="Q16" s="244" t="n"/>
      <c r="R16" s="244" t="n"/>
      <c r="S16" s="244" t="n"/>
      <c r="T16" s="244" t="n"/>
      <c r="U16" s="244" t="n"/>
      <c r="V16" s="244" t="n"/>
      <c r="W16" s="244" t="n"/>
      <c r="X16" s="244" t="n"/>
      <c r="Y16" s="244" t="n"/>
      <c r="Z16" s="244" t="n"/>
      <c r="AA16" s="244" t="n"/>
      <c r="AB16" s="244" t="n"/>
      <c r="AC16" s="244" t="n"/>
      <c r="AD16" s="244" t="n"/>
      <c r="AE16" s="244" t="n"/>
      <c r="AF16" s="244" t="n"/>
      <c r="AG16" s="244" t="n"/>
      <c r="AH16" s="244" t="n"/>
      <c r="AI16" s="244" t="n"/>
      <c r="AJ16" s="244" t="n"/>
      <c r="AK16" s="244" t="n"/>
      <c r="AL16" s="244" t="n"/>
      <c r="AM16" s="244" t="n"/>
      <c r="AN16" s="244" t="n">
        <v>4</v>
      </c>
      <c r="AO16" s="244" t="n">
        <v>4</v>
      </c>
      <c r="AP16" s="244" t="n">
        <v>4</v>
      </c>
      <c r="AQ16" s="244" t="n">
        <v>4</v>
      </c>
      <c r="AR16" s="244" t="n">
        <v>4</v>
      </c>
      <c r="AS16" s="244" t="n">
        <v>4</v>
      </c>
      <c r="AT16" s="244" t="n">
        <v>4</v>
      </c>
      <c r="AU16" s="244" t="n">
        <v>2</v>
      </c>
      <c r="AV16" s="244" t="n">
        <v>1</v>
      </c>
      <c r="AW16" s="244" t="n">
        <v>1</v>
      </c>
      <c r="AX16" s="244" t="n">
        <v>1</v>
      </c>
      <c r="AY16" s="244" t="n">
        <v>1</v>
      </c>
      <c r="AZ16" s="244" t="n">
        <v>1</v>
      </c>
      <c r="BA16" s="244" t="n">
        <v>1</v>
      </c>
      <c r="BB16" s="244" t="n">
        <v>1</v>
      </c>
      <c r="BC16" s="244" t="n">
        <v>1</v>
      </c>
      <c r="BD16" s="244" t="n">
        <v>2</v>
      </c>
      <c r="BE16" s="244" t="n">
        <v>2</v>
      </c>
      <c r="BF16" s="244" t="n">
        <v>2</v>
      </c>
      <c r="BG16" s="244" t="n">
        <v>3</v>
      </c>
      <c r="BH16" s="244" t="n">
        <v>3</v>
      </c>
      <c r="BI16" s="244" t="n">
        <v>3</v>
      </c>
      <c r="BJ16" s="244" t="n">
        <v>3</v>
      </c>
      <c r="BK16" s="244" t="n">
        <v>3</v>
      </c>
      <c r="BL16" s="244" t="n">
        <v>3</v>
      </c>
      <c r="BM16" s="244" t="n">
        <v>3</v>
      </c>
      <c r="BN16" s="244" t="n">
        <v>3</v>
      </c>
      <c r="BO16" s="244" t="n">
        <v>3</v>
      </c>
      <c r="BP16" s="244" t="n">
        <v>3</v>
      </c>
      <c r="BQ16" s="244" t="n">
        <v>3</v>
      </c>
      <c r="BR16" s="244" t="n">
        <v>3</v>
      </c>
      <c r="BS16" s="244" t="n">
        <v>3</v>
      </c>
      <c r="BT16" s="244" t="n">
        <v>3</v>
      </c>
      <c r="BU16" s="244" t="n">
        <v>3</v>
      </c>
      <c r="BV16" s="244" t="n">
        <v>3</v>
      </c>
      <c r="BW16" s="244" t="n">
        <v>2</v>
      </c>
      <c r="BX16" s="244" t="n">
        <v>2</v>
      </c>
      <c r="BY16" s="244" t="n">
        <v>2</v>
      </c>
      <c r="BZ16" s="244" t="n">
        <v>2</v>
      </c>
      <c r="CA16" s="244" t="n">
        <v>2</v>
      </c>
      <c r="CB16" s="244" t="n">
        <v>2</v>
      </c>
      <c r="CC16" s="244" t="n">
        <v>2</v>
      </c>
      <c r="CD16" s="244" t="n">
        <v>2</v>
      </c>
      <c r="CE16" s="244" t="n">
        <v>2</v>
      </c>
      <c r="CF16" s="244" t="n">
        <v>2</v>
      </c>
      <c r="CG16" s="244" t="n">
        <v>2</v>
      </c>
      <c r="CH16" s="244" t="n">
        <v>2</v>
      </c>
      <c r="CI16" s="244" t="n">
        <v>2</v>
      </c>
      <c r="CJ16" s="244" t="n">
        <v>2</v>
      </c>
      <c r="CK16" s="244" t="n">
        <v>2</v>
      </c>
      <c r="CL16" s="244" t="n">
        <v>2</v>
      </c>
      <c r="CM16" s="244" t="n">
        <v>2</v>
      </c>
      <c r="CN16" s="244" t="n">
        <v>2</v>
      </c>
      <c r="CO16" s="244" t="n">
        <v>2</v>
      </c>
      <c r="CP16" s="244" t="n">
        <v>2</v>
      </c>
      <c r="CQ16" s="244" t="n">
        <v>3</v>
      </c>
      <c r="CR16" s="244" t="n">
        <v>3</v>
      </c>
      <c r="CS16" s="244" t="n">
        <v>3</v>
      </c>
      <c r="CT16" s="244" t="n">
        <v>3</v>
      </c>
      <c r="CU16" s="244" t="n">
        <v>3</v>
      </c>
      <c r="CV16" s="244" t="n">
        <v>3</v>
      </c>
      <c r="CW16" s="244" t="n">
        <v>3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44" t="n">
        <v>2</v>
      </c>
      <c r="E17" s="395">
        <f>+E11</f>
        <v/>
      </c>
      <c r="F17" s="395">
        <f>+F11</f>
        <v/>
      </c>
      <c r="G17" s="396">
        <f>+G11</f>
        <v/>
      </c>
      <c r="H17" s="397">
        <f>+"Total:"&amp;TEXT(E17/I17-1,"0.00%")&amp;"/ EE:"&amp;TEXT(G17/J17-1,"0.00%")</f>
        <v/>
      </c>
      <c r="I17" s="483">
        <f>+'[2]St Michael''s'!E17</f>
        <v/>
      </c>
      <c r="J17" s="483">
        <f>+'[2]St Michael''s'!G17</f>
        <v/>
      </c>
      <c r="K17" s="244" t="n"/>
      <c r="L17" s="244" t="n"/>
      <c r="M17" s="244" t="n"/>
      <c r="N17" s="244" t="n"/>
      <c r="O17" s="244" t="n"/>
      <c r="P17" s="244" t="n"/>
      <c r="Q17" s="244" t="n"/>
      <c r="R17" s="244" t="n"/>
      <c r="S17" s="244" t="n"/>
      <c r="T17" s="244" t="n"/>
      <c r="U17" s="244" t="n"/>
      <c r="V17" s="244" t="n"/>
      <c r="W17" s="244" t="n"/>
      <c r="X17" s="244" t="n"/>
      <c r="Y17" s="244" t="n"/>
      <c r="Z17" s="244" t="n"/>
      <c r="AA17" s="244" t="n"/>
      <c r="AB17" s="244" t="n"/>
      <c r="AC17" s="244" t="n"/>
      <c r="AD17" s="244" t="n"/>
      <c r="AE17" s="244" t="n"/>
      <c r="AF17" s="244" t="n"/>
      <c r="AG17" s="244" t="n"/>
      <c r="AH17" s="244" t="n"/>
      <c r="AI17" s="244" t="n"/>
      <c r="AJ17" s="244" t="n"/>
      <c r="AK17" s="244" t="n"/>
      <c r="AL17" s="244" t="n"/>
      <c r="AM17" s="244" t="n"/>
      <c r="AN17" s="244" t="n">
        <v>3</v>
      </c>
      <c r="AO17" s="244" t="n">
        <v>3</v>
      </c>
      <c r="AP17" s="244" t="n">
        <v>3</v>
      </c>
      <c r="AQ17" s="244" t="n">
        <v>3</v>
      </c>
      <c r="AR17" s="244" t="n">
        <v>3</v>
      </c>
      <c r="AS17" s="244" t="n">
        <v>3</v>
      </c>
      <c r="AT17" s="244" t="n">
        <v>3</v>
      </c>
      <c r="AU17" s="244" t="n">
        <v>1</v>
      </c>
      <c r="AV17" s="244" t="n">
        <v>1</v>
      </c>
      <c r="AW17" s="244" t="n">
        <v>1</v>
      </c>
      <c r="AX17" s="244" t="n">
        <v>1</v>
      </c>
      <c r="AY17" s="244" t="n">
        <v>1</v>
      </c>
      <c r="AZ17" s="244" t="n">
        <v>1</v>
      </c>
      <c r="BA17" s="244" t="n">
        <v>1</v>
      </c>
      <c r="BB17" s="244" t="n">
        <v>1</v>
      </c>
      <c r="BC17" s="244" t="n">
        <v>1</v>
      </c>
      <c r="BD17" s="244" t="n">
        <v>1</v>
      </c>
      <c r="BE17" s="244" t="n">
        <v>1</v>
      </c>
      <c r="BF17" s="244" t="n">
        <v>1</v>
      </c>
      <c r="BG17" s="244" t="n">
        <v>1</v>
      </c>
      <c r="BH17" s="244" t="n">
        <v>1</v>
      </c>
      <c r="BI17" s="244" t="n">
        <v>1</v>
      </c>
      <c r="BJ17" s="244" t="n">
        <v>1</v>
      </c>
      <c r="BK17" s="244" t="n">
        <v>1</v>
      </c>
      <c r="BL17" s="244" t="n">
        <v>1</v>
      </c>
      <c r="BM17" s="244" t="n">
        <v>1</v>
      </c>
      <c r="BN17" s="244" t="n">
        <v>1</v>
      </c>
      <c r="BO17" s="244" t="n">
        <v>1</v>
      </c>
      <c r="BP17" s="244" t="n">
        <v>1</v>
      </c>
      <c r="BQ17" s="244" t="n">
        <v>1</v>
      </c>
      <c r="BR17" s="244" t="n">
        <v>1</v>
      </c>
      <c r="BS17" s="244" t="n">
        <v>1</v>
      </c>
      <c r="BT17" s="244" t="n">
        <v>1</v>
      </c>
      <c r="BU17" s="244" t="n">
        <v>2</v>
      </c>
      <c r="BV17" s="244" t="n">
        <v>1</v>
      </c>
      <c r="BW17" s="244" t="n">
        <v>2</v>
      </c>
      <c r="BX17" s="244" t="n">
        <v>2</v>
      </c>
      <c r="BY17" s="244" t="n">
        <v>2</v>
      </c>
      <c r="BZ17" s="244" t="n">
        <v>2</v>
      </c>
      <c r="CA17" s="244" t="n">
        <v>2</v>
      </c>
      <c r="CB17" s="244" t="n">
        <v>1</v>
      </c>
      <c r="CC17" s="244" t="n">
        <v>1</v>
      </c>
      <c r="CD17" s="244" t="n">
        <v>1</v>
      </c>
      <c r="CE17" s="244" t="n">
        <v>1</v>
      </c>
      <c r="CF17" s="244" t="n">
        <v>1</v>
      </c>
      <c r="CG17" s="244" t="n">
        <v>1</v>
      </c>
      <c r="CH17" s="244" t="n">
        <v>1</v>
      </c>
      <c r="CI17" s="244" t="n">
        <v>1</v>
      </c>
      <c r="CJ17" s="244" t="n">
        <v>1</v>
      </c>
      <c r="CK17" s="244" t="n">
        <v>1</v>
      </c>
      <c r="CL17" s="244" t="n">
        <v>1</v>
      </c>
      <c r="CM17" s="244" t="n">
        <v>1</v>
      </c>
      <c r="CN17" s="244" t="n">
        <v>1</v>
      </c>
      <c r="CO17" s="244" t="n">
        <v>1</v>
      </c>
      <c r="CP17" s="244" t="n">
        <v>1</v>
      </c>
      <c r="CQ17" s="244" t="n">
        <v>2</v>
      </c>
      <c r="CR17" s="244" t="n">
        <v>2</v>
      </c>
      <c r="CS17" s="244" t="n">
        <v>2</v>
      </c>
      <c r="CT17" s="244" t="n">
        <v>2</v>
      </c>
      <c r="CU17" s="244" t="n">
        <v>2</v>
      </c>
      <c r="CV17" s="244" t="n">
        <v>2</v>
      </c>
      <c r="CW17" s="244" t="n">
        <v>2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245" t="n">
        <v>0</v>
      </c>
      <c r="E18" s="399">
        <f>+E12</f>
        <v/>
      </c>
      <c r="F18" s="399">
        <f>+F12</f>
        <v/>
      </c>
      <c r="G18" s="400">
        <f>+G12</f>
        <v/>
      </c>
      <c r="H18" s="408">
        <f>+"Total:"&amp;TEXT(E18/I18-1,"0.00%")&amp;"/ EE:"&amp;TEXT(G18/J18-1,"0.00%")</f>
        <v/>
      </c>
      <c r="I18" s="493">
        <f>+'[2]St Michael''s'!E18</f>
        <v/>
      </c>
      <c r="J18" s="483">
        <f>+'[2]St Michael''s'!G18</f>
        <v/>
      </c>
      <c r="K18" s="245" t="n"/>
      <c r="L18" s="245" t="n"/>
      <c r="M18" s="245" t="n"/>
      <c r="N18" s="245" t="n"/>
      <c r="O18" s="245" t="n"/>
      <c r="P18" s="245" t="n"/>
      <c r="Q18" s="245" t="n"/>
      <c r="R18" s="245" t="n"/>
      <c r="S18" s="245" t="n"/>
      <c r="T18" s="245" t="n"/>
      <c r="U18" s="245" t="n"/>
      <c r="V18" s="245" t="n"/>
      <c r="W18" s="245" t="n"/>
      <c r="X18" s="245" t="n"/>
      <c r="Y18" s="245" t="n"/>
      <c r="Z18" s="245" t="n"/>
      <c r="AA18" s="245" t="n"/>
      <c r="AB18" s="245" t="n"/>
      <c r="AC18" s="245" t="n"/>
      <c r="AD18" s="245" t="n"/>
      <c r="AE18" s="245" t="n"/>
      <c r="AF18" s="245" t="n"/>
      <c r="AG18" s="245" t="n"/>
      <c r="AH18" s="245" t="n"/>
      <c r="AI18" s="245" t="n"/>
      <c r="AJ18" s="245" t="n"/>
      <c r="AK18" s="245" t="n"/>
      <c r="AL18" s="245" t="n"/>
      <c r="AM18" s="245" t="n"/>
      <c r="AN18" s="245" t="n">
        <v>0</v>
      </c>
      <c r="AO18" s="245" t="n">
        <v>0</v>
      </c>
      <c r="AP18" s="245" t="n">
        <v>0</v>
      </c>
      <c r="AQ18" s="245" t="n">
        <v>0</v>
      </c>
      <c r="AR18" s="245" t="n">
        <v>0</v>
      </c>
      <c r="AS18" s="245" t="n">
        <v>0</v>
      </c>
      <c r="AT18" s="245" t="n">
        <v>0</v>
      </c>
      <c r="AU18" s="245" t="n">
        <v>0</v>
      </c>
      <c r="AV18" s="245" t="n">
        <v>0</v>
      </c>
      <c r="AW18" s="245" t="n">
        <v>0</v>
      </c>
      <c r="AX18" s="245" t="n">
        <v>0</v>
      </c>
      <c r="AY18" s="245" t="n">
        <v>0</v>
      </c>
      <c r="AZ18" s="245" t="n">
        <v>0</v>
      </c>
      <c r="BA18" s="245" t="n">
        <v>0</v>
      </c>
      <c r="BB18" s="245" t="n">
        <v>0</v>
      </c>
      <c r="BC18" s="245" t="n">
        <v>0</v>
      </c>
      <c r="BD18" s="245" t="n">
        <v>0</v>
      </c>
      <c r="BE18" s="245" t="n">
        <v>0</v>
      </c>
      <c r="BF18" s="245" t="n">
        <v>0</v>
      </c>
      <c r="BG18" s="245" t="n">
        <v>0</v>
      </c>
      <c r="BH18" s="245" t="n">
        <v>0</v>
      </c>
      <c r="BI18" s="245" t="n">
        <v>0</v>
      </c>
      <c r="BJ18" s="245" t="n">
        <v>0</v>
      </c>
      <c r="BK18" s="245" t="n">
        <v>0</v>
      </c>
      <c r="BL18" s="245" t="n">
        <v>0</v>
      </c>
      <c r="BM18" s="245" t="n">
        <v>0</v>
      </c>
      <c r="BN18" s="245" t="n">
        <v>0</v>
      </c>
      <c r="BO18" s="245" t="n">
        <v>0</v>
      </c>
      <c r="BP18" s="245" t="n">
        <v>0</v>
      </c>
      <c r="BQ18" s="245" t="n">
        <v>0</v>
      </c>
      <c r="BR18" s="245" t="n">
        <v>0</v>
      </c>
      <c r="BS18" s="245" t="n">
        <v>0</v>
      </c>
      <c r="BT18" s="245" t="n">
        <v>0</v>
      </c>
      <c r="BU18" s="245" t="n">
        <v>0</v>
      </c>
      <c r="BV18" s="245" t="n">
        <v>0</v>
      </c>
      <c r="BW18" s="245" t="n">
        <v>0</v>
      </c>
      <c r="BX18" s="245" t="n">
        <v>0</v>
      </c>
      <c r="BY18" s="245" t="n">
        <v>0</v>
      </c>
      <c r="BZ18" s="245" t="n">
        <v>0</v>
      </c>
      <c r="CA18" s="245" t="n">
        <v>0</v>
      </c>
      <c r="CB18" s="245" t="n">
        <v>0</v>
      </c>
      <c r="CC18" s="245" t="n">
        <v>0</v>
      </c>
      <c r="CD18" s="245" t="n">
        <v>0</v>
      </c>
      <c r="CE18" s="245" t="n">
        <v>0</v>
      </c>
      <c r="CF18" s="245" t="n">
        <v>0</v>
      </c>
      <c r="CG18" s="245" t="n">
        <v>0</v>
      </c>
      <c r="CH18" s="245" t="n">
        <v>0</v>
      </c>
      <c r="CI18" s="245" t="n">
        <v>0</v>
      </c>
      <c r="CJ18" s="245" t="n">
        <v>0</v>
      </c>
      <c r="CK18" s="245" t="n">
        <v>0</v>
      </c>
      <c r="CL18" s="245" t="n">
        <v>0</v>
      </c>
      <c r="CM18" s="245" t="n">
        <v>0</v>
      </c>
      <c r="CN18" s="245" t="n">
        <v>0</v>
      </c>
      <c r="CO18" s="245" t="n">
        <v>0</v>
      </c>
      <c r="CP18" s="245" t="n">
        <v>0</v>
      </c>
      <c r="CQ18" s="245" t="n">
        <v>0</v>
      </c>
      <c r="CR18" s="245" t="n">
        <v>0</v>
      </c>
      <c r="CS18" s="245" t="n">
        <v>0</v>
      </c>
      <c r="CT18" s="245" t="n">
        <v>0</v>
      </c>
      <c r="CU18" s="245" t="n">
        <v>0</v>
      </c>
      <c r="CV18" s="245" t="n">
        <v>0</v>
      </c>
      <c r="CW18" s="245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83" t="n"/>
      <c r="J19" s="483" t="n"/>
      <c r="K19" s="94" t="n"/>
      <c r="L19" s="94" t="n"/>
      <c r="M19" s="94" t="n"/>
      <c r="N19" s="94" t="n"/>
      <c r="O19" s="94" t="n"/>
      <c r="P19" s="94" t="n"/>
      <c r="Q19" s="94" t="n"/>
      <c r="R19" s="94" t="n"/>
      <c r="S19" s="94" t="n"/>
      <c r="T19" s="94" t="n"/>
      <c r="U19" s="94" t="n"/>
      <c r="V19" s="94" t="n"/>
      <c r="W19" s="94" t="n"/>
      <c r="X19" s="94" t="n"/>
      <c r="Y19" s="94" t="n"/>
      <c r="Z19" s="94" t="n"/>
      <c r="AA19" s="94" t="n"/>
      <c r="AB19" s="94" t="n"/>
      <c r="AC19" s="94" t="n"/>
      <c r="AD19" s="94" t="n"/>
      <c r="AE19" s="94" t="n"/>
      <c r="AF19" s="94" t="n"/>
      <c r="AG19" s="94" t="n"/>
      <c r="AH19" s="94" t="n"/>
      <c r="AI19" s="94" t="n"/>
      <c r="AJ19" s="94" t="n"/>
      <c r="AK19" s="94" t="n"/>
      <c r="AL19" s="94" t="n"/>
      <c r="AM19" s="94" t="n"/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16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customForma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94" t="n"/>
      <c r="J20" s="483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64" t="inlineStr">
        <is>
          <t>PRIME JNESO EPO PLAN (Self-Insured)</t>
        </is>
      </c>
      <c r="B21" s="394">
        <f>B3</f>
        <v/>
      </c>
      <c r="C21" s="246" t="inlineStr">
        <is>
          <t>EE</t>
        </is>
      </c>
      <c r="D21" s="244" t="n">
        <v>67</v>
      </c>
      <c r="E21" s="396">
        <f>+E15</f>
        <v/>
      </c>
      <c r="F21" s="396">
        <f>+F15</f>
        <v/>
      </c>
      <c r="G21" s="396">
        <f>+G15</f>
        <v/>
      </c>
      <c r="H21" s="397">
        <f>+"Total:"&amp;TEXT(E21/I21-1,"0.00%")&amp;"/ EE:"&amp;TEXT(G21/J21-1,"0.00%")</f>
        <v/>
      </c>
      <c r="I21" s="483">
        <f>+'[2]St Michael''s'!E21</f>
        <v/>
      </c>
      <c r="J21" s="483">
        <f>+'[2]St Michael''s'!G21</f>
        <v/>
      </c>
      <c r="K21" s="244" t="n"/>
      <c r="L21" s="244" t="n"/>
      <c r="M21" s="244" t="n"/>
      <c r="N21" s="244" t="n"/>
      <c r="O21" s="244" t="n"/>
      <c r="P21" s="244" t="n"/>
      <c r="Q21" s="244" t="n"/>
      <c r="R21" s="244" t="n"/>
      <c r="S21" s="244" t="n"/>
      <c r="T21" s="244" t="n"/>
      <c r="U21" s="244" t="n"/>
      <c r="V21" s="244" t="n"/>
      <c r="W21" s="244" t="n"/>
      <c r="X21" s="244" t="n"/>
      <c r="Y21" s="244" t="n"/>
      <c r="Z21" s="244" t="n"/>
      <c r="AA21" s="244" t="n"/>
      <c r="AB21" s="244" t="n"/>
      <c r="AC21" s="244" t="n"/>
      <c r="AD21" s="244" t="n"/>
      <c r="AE21" s="244" t="n"/>
      <c r="AF21" s="244" t="n"/>
      <c r="AG21" s="244" t="n"/>
      <c r="AH21" s="244" t="n"/>
      <c r="AI21" s="244" t="n"/>
      <c r="AJ21" s="244" t="n"/>
      <c r="AK21" s="244" t="n"/>
      <c r="AL21" s="244" t="n"/>
      <c r="AM21" s="244" t="n"/>
      <c r="AN21" s="244" t="n">
        <v>81</v>
      </c>
      <c r="AO21" s="244" t="n">
        <v>82</v>
      </c>
      <c r="AP21" s="244" t="n">
        <v>83</v>
      </c>
      <c r="AQ21" s="244" t="n">
        <v>81</v>
      </c>
      <c r="AR21" s="244" t="n">
        <v>82</v>
      </c>
      <c r="AS21" s="244" t="n">
        <v>83</v>
      </c>
      <c r="AT21" s="244" t="n">
        <v>83</v>
      </c>
      <c r="AU21" s="244" t="n">
        <v>96</v>
      </c>
      <c r="AV21" s="244" t="n">
        <v>94</v>
      </c>
      <c r="AW21" s="244" t="n">
        <v>90</v>
      </c>
      <c r="AX21" s="244" t="n">
        <v>89</v>
      </c>
      <c r="AY21" s="244" t="n">
        <v>86</v>
      </c>
      <c r="AZ21" s="244" t="n">
        <v>87</v>
      </c>
      <c r="BA21" s="244" t="n">
        <v>88</v>
      </c>
      <c r="BB21" s="244" t="n">
        <v>90</v>
      </c>
      <c r="BC21" s="244" t="n">
        <v>94</v>
      </c>
      <c r="BD21" s="244" t="n">
        <v>95</v>
      </c>
      <c r="BE21" s="244" t="n">
        <v>91</v>
      </c>
      <c r="BF21" s="244" t="n">
        <v>91</v>
      </c>
      <c r="BG21" s="244" t="n">
        <v>89</v>
      </c>
      <c r="BH21" s="244" t="n">
        <v>90</v>
      </c>
      <c r="BI21" s="244" t="n">
        <v>87</v>
      </c>
      <c r="BJ21" s="244" t="n">
        <v>88</v>
      </c>
      <c r="BK21" s="244" t="n">
        <v>87</v>
      </c>
      <c r="BL21" s="244" t="n">
        <v>86</v>
      </c>
      <c r="BM21" s="244" t="n">
        <v>79</v>
      </c>
      <c r="BN21" s="244" t="n">
        <v>83</v>
      </c>
      <c r="BO21" s="244" t="n">
        <v>77</v>
      </c>
      <c r="BP21" s="244" t="n">
        <v>73</v>
      </c>
      <c r="BQ21" s="244" t="n">
        <v>71</v>
      </c>
      <c r="BR21" s="244" t="n">
        <v>72</v>
      </c>
      <c r="BS21" s="244" t="n">
        <v>62</v>
      </c>
      <c r="BT21" s="244" t="n">
        <v>61</v>
      </c>
      <c r="BU21" s="244" t="n">
        <v>59</v>
      </c>
      <c r="BV21" s="244" t="n">
        <v>61</v>
      </c>
      <c r="BW21" s="244" t="n">
        <v>58</v>
      </c>
      <c r="BX21" s="244" t="n">
        <v>58</v>
      </c>
      <c r="BY21" s="244" t="n">
        <v>58</v>
      </c>
      <c r="BZ21" s="244" t="n">
        <v>57</v>
      </c>
      <c r="CA21" s="244" t="n">
        <v>58</v>
      </c>
      <c r="CB21" s="244" t="n">
        <v>58</v>
      </c>
      <c r="CC21" s="244" t="n">
        <v>58</v>
      </c>
      <c r="CD21" s="244" t="n">
        <v>58</v>
      </c>
      <c r="CE21" s="244" t="n">
        <v>63</v>
      </c>
      <c r="CF21" s="244" t="n">
        <v>61</v>
      </c>
      <c r="CG21" s="244" t="n">
        <v>62</v>
      </c>
      <c r="CH21" s="244" t="n">
        <v>63</v>
      </c>
      <c r="CI21" s="244" t="n">
        <v>60</v>
      </c>
      <c r="CJ21" s="244" t="n">
        <v>59</v>
      </c>
      <c r="CK21" s="244" t="n">
        <v>57</v>
      </c>
      <c r="CL21" s="244" t="n">
        <v>56</v>
      </c>
      <c r="CM21" s="244" t="n">
        <v>58</v>
      </c>
      <c r="CN21" s="244" t="n">
        <v>59</v>
      </c>
      <c r="CO21" s="244" t="n">
        <v>61</v>
      </c>
      <c r="CP21" s="244" t="n">
        <v>62</v>
      </c>
      <c r="CQ21" s="244" t="n">
        <v>65</v>
      </c>
      <c r="CR21" s="244" t="n">
        <v>67</v>
      </c>
      <c r="CS21" s="244" t="n">
        <v>69</v>
      </c>
      <c r="CT21" s="244" t="n">
        <v>68</v>
      </c>
      <c r="CU21" s="244" t="n">
        <v>66</v>
      </c>
      <c r="CV21" s="244" t="n">
        <v>67</v>
      </c>
      <c r="CW21" s="244" t="n">
        <v>67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15</v>
      </c>
      <c r="E22" s="395">
        <f>+E16</f>
        <v/>
      </c>
      <c r="F22" s="395">
        <f>+F16</f>
        <v/>
      </c>
      <c r="G22" s="396">
        <f>+G16</f>
        <v/>
      </c>
      <c r="H22" s="397">
        <f>+"Total:"&amp;TEXT(E22/I22-1,"0.00%")&amp;"/ EE:"&amp;TEXT(G22/J22-1,"0.00%")</f>
        <v/>
      </c>
      <c r="I22" s="483">
        <f>+'[2]St Michael''s'!E22</f>
        <v/>
      </c>
      <c r="J22" s="483">
        <f>+'[2]St Michael''s'!G22</f>
        <v/>
      </c>
      <c r="K22" s="244" t="n"/>
      <c r="L22" s="244" t="n"/>
      <c r="M22" s="244" t="n"/>
      <c r="N22" s="244" t="n"/>
      <c r="O22" s="244" t="n"/>
      <c r="P22" s="244" t="n"/>
      <c r="Q22" s="244" t="n"/>
      <c r="R22" s="244" t="n"/>
      <c r="S22" s="244" t="n"/>
      <c r="T22" s="244" t="n"/>
      <c r="U22" s="244" t="n"/>
      <c r="V22" s="244" t="n"/>
      <c r="W22" s="244" t="n"/>
      <c r="X22" s="244" t="n"/>
      <c r="Y22" s="244" t="n"/>
      <c r="Z22" s="244" t="n"/>
      <c r="AA22" s="244" t="n"/>
      <c r="AB22" s="244" t="n"/>
      <c r="AC22" s="244" t="n"/>
      <c r="AD22" s="244" t="n"/>
      <c r="AE22" s="244" t="n"/>
      <c r="AF22" s="244" t="n"/>
      <c r="AG22" s="244" t="n"/>
      <c r="AH22" s="244" t="n"/>
      <c r="AI22" s="244" t="n"/>
      <c r="AJ22" s="244" t="n"/>
      <c r="AK22" s="244" t="n"/>
      <c r="AL22" s="244" t="n"/>
      <c r="AM22" s="244" t="n"/>
      <c r="AN22" s="244" t="n">
        <v>36</v>
      </c>
      <c r="AO22" s="244" t="n">
        <v>37</v>
      </c>
      <c r="AP22" s="244" t="n">
        <v>34</v>
      </c>
      <c r="AQ22" s="244" t="n">
        <v>35</v>
      </c>
      <c r="AR22" s="244" t="n">
        <v>35</v>
      </c>
      <c r="AS22" s="244" t="n">
        <v>36</v>
      </c>
      <c r="AT22" s="244" t="n">
        <v>35</v>
      </c>
      <c r="AU22" s="244" t="n">
        <v>29</v>
      </c>
      <c r="AV22" s="244" t="n">
        <v>28</v>
      </c>
      <c r="AW22" s="244" t="n">
        <v>29</v>
      </c>
      <c r="AX22" s="244" t="n">
        <v>30</v>
      </c>
      <c r="AY22" s="244" t="n">
        <v>31</v>
      </c>
      <c r="AZ22" s="244" t="n">
        <v>30</v>
      </c>
      <c r="BA22" s="244" t="n">
        <v>30</v>
      </c>
      <c r="BB22" s="244" t="n">
        <v>30</v>
      </c>
      <c r="BC22" s="244" t="n">
        <v>29</v>
      </c>
      <c r="BD22" s="244" t="n">
        <v>29</v>
      </c>
      <c r="BE22" s="244" t="n">
        <v>29</v>
      </c>
      <c r="BF22" s="244" t="n">
        <v>29</v>
      </c>
      <c r="BG22" s="244" t="n">
        <v>33</v>
      </c>
      <c r="BH22" s="244" t="n">
        <v>34</v>
      </c>
      <c r="BI22" s="244" t="n">
        <v>35</v>
      </c>
      <c r="BJ22" s="244" t="n">
        <v>33</v>
      </c>
      <c r="BK22" s="244" t="n">
        <v>33</v>
      </c>
      <c r="BL22" s="244" t="n">
        <v>32</v>
      </c>
      <c r="BM22" s="244" t="n">
        <v>32</v>
      </c>
      <c r="BN22" s="244" t="n">
        <v>32</v>
      </c>
      <c r="BO22" s="244" t="n">
        <v>29</v>
      </c>
      <c r="BP22" s="244" t="n">
        <v>27</v>
      </c>
      <c r="BQ22" s="244" t="n">
        <v>24</v>
      </c>
      <c r="BR22" s="244" t="n">
        <v>24</v>
      </c>
      <c r="BS22" s="244" t="n">
        <v>20</v>
      </c>
      <c r="BT22" s="244" t="n">
        <v>20</v>
      </c>
      <c r="BU22" s="244" t="n">
        <v>21</v>
      </c>
      <c r="BV22" s="244" t="n">
        <v>20</v>
      </c>
      <c r="BW22" s="244" t="n">
        <v>19</v>
      </c>
      <c r="BX22" s="244" t="n">
        <v>19</v>
      </c>
      <c r="BY22" s="244" t="n">
        <v>18</v>
      </c>
      <c r="BZ22" s="244" t="n">
        <v>19</v>
      </c>
      <c r="CA22" s="244" t="n">
        <v>20</v>
      </c>
      <c r="CB22" s="244" t="n">
        <v>20</v>
      </c>
      <c r="CC22" s="244" t="n">
        <v>20</v>
      </c>
      <c r="CD22" s="244" t="n">
        <v>19</v>
      </c>
      <c r="CE22" s="244" t="n">
        <v>19</v>
      </c>
      <c r="CF22" s="244" t="n">
        <v>18</v>
      </c>
      <c r="CG22" s="244" t="n">
        <v>18</v>
      </c>
      <c r="CH22" s="244" t="n">
        <v>18</v>
      </c>
      <c r="CI22" s="244" t="n">
        <v>19</v>
      </c>
      <c r="CJ22" s="244" t="n">
        <v>18</v>
      </c>
      <c r="CK22" s="244" t="n">
        <v>18</v>
      </c>
      <c r="CL22" s="244" t="n">
        <v>17</v>
      </c>
      <c r="CM22" s="244" t="n">
        <v>18</v>
      </c>
      <c r="CN22" s="244" t="n">
        <v>17</v>
      </c>
      <c r="CO22" s="244" t="n">
        <v>17</v>
      </c>
      <c r="CP22" s="244" t="n">
        <v>17</v>
      </c>
      <c r="CQ22" s="244" t="n">
        <v>17</v>
      </c>
      <c r="CR22" s="244" t="n">
        <v>17</v>
      </c>
      <c r="CS22" s="244" t="n">
        <v>17</v>
      </c>
      <c r="CT22" s="244" t="n">
        <v>16</v>
      </c>
      <c r="CU22" s="244" t="n">
        <v>15</v>
      </c>
      <c r="CV22" s="244" t="n">
        <v>15</v>
      </c>
      <c r="CW22" s="244" t="n">
        <v>15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16</v>
      </c>
      <c r="E23" s="395">
        <f>+E17</f>
        <v/>
      </c>
      <c r="F23" s="395">
        <f>+F17</f>
        <v/>
      </c>
      <c r="G23" s="396">
        <f>+G17</f>
        <v/>
      </c>
      <c r="H23" s="397">
        <f>+"Total:"&amp;TEXT(E23/I23-1,"0.00%")&amp;"/ EE:"&amp;TEXT(G23/J23-1,"0.00%")</f>
        <v/>
      </c>
      <c r="I23" s="483">
        <f>+'[2]St Michael''s'!E23</f>
        <v/>
      </c>
      <c r="J23" s="483">
        <f>+'[2]St Michael''s'!G23</f>
        <v/>
      </c>
      <c r="K23" s="244" t="n"/>
      <c r="L23" s="244" t="n"/>
      <c r="M23" s="244" t="n"/>
      <c r="N23" s="244" t="n"/>
      <c r="O23" s="244" t="n"/>
      <c r="P23" s="244" t="n"/>
      <c r="Q23" s="244" t="n"/>
      <c r="R23" s="244" t="n"/>
      <c r="S23" s="244" t="n"/>
      <c r="T23" s="244" t="n"/>
      <c r="U23" s="244" t="n"/>
      <c r="V23" s="244" t="n"/>
      <c r="W23" s="244" t="n"/>
      <c r="X23" s="244" t="n"/>
      <c r="Y23" s="244" t="n"/>
      <c r="Z23" s="244" t="n"/>
      <c r="AA23" s="244" t="n"/>
      <c r="AB23" s="244" t="n"/>
      <c r="AC23" s="244" t="n"/>
      <c r="AD23" s="244" t="n"/>
      <c r="AE23" s="244" t="n"/>
      <c r="AF23" s="244" t="n"/>
      <c r="AG23" s="244" t="n"/>
      <c r="AH23" s="244" t="n"/>
      <c r="AI23" s="244" t="n"/>
      <c r="AJ23" s="244" t="n"/>
      <c r="AK23" s="244" t="n"/>
      <c r="AL23" s="244" t="n"/>
      <c r="AM23" s="244" t="n"/>
      <c r="AN23" s="244" t="n">
        <v>36</v>
      </c>
      <c r="AO23" s="244" t="n">
        <v>36</v>
      </c>
      <c r="AP23" s="244" t="n">
        <v>36</v>
      </c>
      <c r="AQ23" s="244" t="n">
        <v>34</v>
      </c>
      <c r="AR23" s="244" t="n">
        <v>33</v>
      </c>
      <c r="AS23" s="244" t="n">
        <v>33</v>
      </c>
      <c r="AT23" s="244" t="n">
        <v>36</v>
      </c>
      <c r="AU23" s="244" t="n">
        <v>42</v>
      </c>
      <c r="AV23" s="244" t="n">
        <v>39</v>
      </c>
      <c r="AW23" s="244" t="n">
        <v>40</v>
      </c>
      <c r="AX23" s="244" t="n">
        <v>39</v>
      </c>
      <c r="AY23" s="244" t="n">
        <v>39</v>
      </c>
      <c r="AZ23" s="244" t="n">
        <v>39</v>
      </c>
      <c r="BA23" s="244" t="n">
        <v>38</v>
      </c>
      <c r="BB23" s="244" t="n">
        <v>37</v>
      </c>
      <c r="BC23" s="244" t="n">
        <v>36</v>
      </c>
      <c r="BD23" s="244" t="n">
        <v>36</v>
      </c>
      <c r="BE23" s="244" t="n">
        <v>36</v>
      </c>
      <c r="BF23" s="244" t="n">
        <v>35</v>
      </c>
      <c r="BG23" s="244" t="n">
        <v>32</v>
      </c>
      <c r="BH23" s="244" t="n">
        <v>33</v>
      </c>
      <c r="BI23" s="244" t="n">
        <v>32</v>
      </c>
      <c r="BJ23" s="244" t="n">
        <v>32</v>
      </c>
      <c r="BK23" s="244" t="n">
        <v>31</v>
      </c>
      <c r="BL23" s="244" t="n">
        <v>31</v>
      </c>
      <c r="BM23" s="244" t="n">
        <v>32</v>
      </c>
      <c r="BN23" s="244" t="n">
        <v>31</v>
      </c>
      <c r="BO23" s="244" t="n">
        <v>29</v>
      </c>
      <c r="BP23" s="244" t="n">
        <v>25</v>
      </c>
      <c r="BQ23" s="244" t="n">
        <v>23</v>
      </c>
      <c r="BR23" s="244" t="n">
        <v>22</v>
      </c>
      <c r="BS23" s="244" t="n">
        <v>19</v>
      </c>
      <c r="BT23" s="244" t="n">
        <v>19</v>
      </c>
      <c r="BU23" s="244" t="n">
        <v>18</v>
      </c>
      <c r="BV23" s="244" t="n">
        <v>19</v>
      </c>
      <c r="BW23" s="244" t="n">
        <v>18</v>
      </c>
      <c r="BX23" s="244" t="n">
        <v>18</v>
      </c>
      <c r="BY23" s="244" t="n">
        <v>18</v>
      </c>
      <c r="BZ23" s="244" t="n">
        <v>18</v>
      </c>
      <c r="CA23" s="244" t="n">
        <v>18</v>
      </c>
      <c r="CB23" s="244" t="n">
        <v>18</v>
      </c>
      <c r="CC23" s="244" t="n">
        <v>18</v>
      </c>
      <c r="CD23" s="244" t="n">
        <v>18</v>
      </c>
      <c r="CE23" s="244" t="n">
        <v>18</v>
      </c>
      <c r="CF23" s="244" t="n">
        <v>19</v>
      </c>
      <c r="CG23" s="244" t="n">
        <v>17</v>
      </c>
      <c r="CH23" s="244" t="n">
        <v>17</v>
      </c>
      <c r="CI23" s="244" t="n">
        <v>17</v>
      </c>
      <c r="CJ23" s="244" t="n">
        <v>17</v>
      </c>
      <c r="CK23" s="244" t="n">
        <v>17</v>
      </c>
      <c r="CL23" s="244" t="n">
        <v>16</v>
      </c>
      <c r="CM23" s="244" t="n">
        <v>16</v>
      </c>
      <c r="CN23" s="244" t="n">
        <v>15</v>
      </c>
      <c r="CO23" s="244" t="n">
        <v>14</v>
      </c>
      <c r="CP23" s="244" t="n">
        <v>15</v>
      </c>
      <c r="CQ23" s="244" t="n">
        <v>16</v>
      </c>
      <c r="CR23" s="244" t="n">
        <v>16</v>
      </c>
      <c r="CS23" s="244" t="n">
        <v>17</v>
      </c>
      <c r="CT23" s="244" t="n">
        <v>16</v>
      </c>
      <c r="CU23" s="244" t="n">
        <v>16</v>
      </c>
      <c r="CV23" s="244" t="n">
        <v>16</v>
      </c>
      <c r="CW23" s="244" t="n">
        <v>16</v>
      </c>
    </row>
    <row r="24" ht="12.75" customFormat="1" customHeight="1" s="315">
      <c r="A24" s="22" t="n"/>
      <c r="B24" s="398" t="n"/>
      <c r="C24" s="246" t="inlineStr">
        <is>
          <t>EE &amp; Family</t>
        </is>
      </c>
      <c r="D24" s="245" t="n">
        <v>20</v>
      </c>
      <c r="E24" s="399">
        <f>+E18</f>
        <v/>
      </c>
      <c r="F24" s="399">
        <f>+F18</f>
        <v/>
      </c>
      <c r="G24" s="400">
        <f>+G18</f>
        <v/>
      </c>
      <c r="H24" s="408">
        <f>+"Total:"&amp;TEXT(E24/I24-1,"0.00%")&amp;"/ EE:"&amp;TEXT(G24/J24-1,"0.00%")</f>
        <v/>
      </c>
      <c r="I24" s="493">
        <f>+'[2]St Michael''s'!E24</f>
        <v/>
      </c>
      <c r="J24" s="483">
        <f>+'[2]St Michael''s'!G24</f>
        <v/>
      </c>
      <c r="K24" s="245" t="n"/>
      <c r="L24" s="245" t="n"/>
      <c r="M24" s="245" t="n"/>
      <c r="N24" s="245" t="n"/>
      <c r="O24" s="245" t="n"/>
      <c r="P24" s="245" t="n"/>
      <c r="Q24" s="245" t="n"/>
      <c r="R24" s="245" t="n"/>
      <c r="S24" s="245" t="n"/>
      <c r="T24" s="245" t="n"/>
      <c r="U24" s="245" t="n"/>
      <c r="V24" s="245" t="n"/>
      <c r="W24" s="245" t="n"/>
      <c r="X24" s="245" t="n"/>
      <c r="Y24" s="245" t="n"/>
      <c r="Z24" s="245" t="n"/>
      <c r="AA24" s="245" t="n"/>
      <c r="AB24" s="245" t="n"/>
      <c r="AC24" s="245" t="n"/>
      <c r="AD24" s="245" t="n"/>
      <c r="AE24" s="245" t="n"/>
      <c r="AF24" s="245" t="n"/>
      <c r="AG24" s="245" t="n"/>
      <c r="AH24" s="245" t="n"/>
      <c r="AI24" s="245" t="n"/>
      <c r="AJ24" s="245" t="n"/>
      <c r="AK24" s="245" t="n"/>
      <c r="AL24" s="245" t="n"/>
      <c r="AM24" s="245" t="n"/>
      <c r="AN24" s="245" t="n">
        <v>45</v>
      </c>
      <c r="AO24" s="245" t="n">
        <v>45</v>
      </c>
      <c r="AP24" s="245" t="n">
        <v>42</v>
      </c>
      <c r="AQ24" s="245" t="n">
        <v>43</v>
      </c>
      <c r="AR24" s="245" t="n">
        <v>44</v>
      </c>
      <c r="AS24" s="245" t="n">
        <v>43</v>
      </c>
      <c r="AT24" s="245" t="n">
        <v>44</v>
      </c>
      <c r="AU24" s="245" t="n">
        <v>29</v>
      </c>
      <c r="AV24" s="245" t="n">
        <v>29</v>
      </c>
      <c r="AW24" s="245" t="n">
        <v>32</v>
      </c>
      <c r="AX24" s="245" t="n">
        <v>34</v>
      </c>
      <c r="AY24" s="245" t="n">
        <v>34</v>
      </c>
      <c r="AZ24" s="245" t="n">
        <v>35</v>
      </c>
      <c r="BA24" s="245" t="n">
        <v>35</v>
      </c>
      <c r="BB24" s="245" t="n">
        <v>35</v>
      </c>
      <c r="BC24" s="245" t="n">
        <v>35</v>
      </c>
      <c r="BD24" s="245" t="n">
        <v>35</v>
      </c>
      <c r="BE24" s="245" t="n">
        <v>34</v>
      </c>
      <c r="BF24" s="245" t="n">
        <v>34</v>
      </c>
      <c r="BG24" s="245" t="n">
        <v>36</v>
      </c>
      <c r="BH24" s="245" t="n">
        <v>37</v>
      </c>
      <c r="BI24" s="245" t="n">
        <v>36</v>
      </c>
      <c r="BJ24" s="245" t="n">
        <v>36</v>
      </c>
      <c r="BK24" s="245" t="n">
        <v>35</v>
      </c>
      <c r="BL24" s="245" t="n">
        <v>35</v>
      </c>
      <c r="BM24" s="245" t="n">
        <v>35</v>
      </c>
      <c r="BN24" s="245" t="n">
        <v>35</v>
      </c>
      <c r="BO24" s="245" t="n">
        <v>33</v>
      </c>
      <c r="BP24" s="245" t="n">
        <v>32</v>
      </c>
      <c r="BQ24" s="245" t="n">
        <v>30</v>
      </c>
      <c r="BR24" s="245" t="n">
        <v>30</v>
      </c>
      <c r="BS24" s="245" t="n">
        <v>23</v>
      </c>
      <c r="BT24" s="245" t="n">
        <v>22</v>
      </c>
      <c r="BU24" s="245" t="n">
        <v>21</v>
      </c>
      <c r="BV24" s="245" t="n">
        <v>24</v>
      </c>
      <c r="BW24" s="245" t="n">
        <v>18</v>
      </c>
      <c r="BX24" s="245" t="n">
        <v>19</v>
      </c>
      <c r="BY24" s="245" t="n">
        <v>19</v>
      </c>
      <c r="BZ24" s="245" t="n">
        <v>17</v>
      </c>
      <c r="CA24" s="245" t="n">
        <v>17</v>
      </c>
      <c r="CB24" s="245" t="n">
        <v>20</v>
      </c>
      <c r="CC24" s="245" t="n">
        <v>20</v>
      </c>
      <c r="CD24" s="245" t="n">
        <v>20</v>
      </c>
      <c r="CE24" s="245" t="n">
        <v>20</v>
      </c>
      <c r="CF24" s="245" t="n">
        <v>19</v>
      </c>
      <c r="CG24" s="245" t="n">
        <v>18</v>
      </c>
      <c r="CH24" s="245" t="n">
        <v>18</v>
      </c>
      <c r="CI24" s="245" t="n">
        <v>19</v>
      </c>
      <c r="CJ24" s="245" t="n">
        <v>18</v>
      </c>
      <c r="CK24" s="245" t="n">
        <v>18</v>
      </c>
      <c r="CL24" s="245" t="n">
        <v>18</v>
      </c>
      <c r="CM24" s="245" t="n">
        <v>17</v>
      </c>
      <c r="CN24" s="245" t="n">
        <v>17</v>
      </c>
      <c r="CO24" s="245" t="n">
        <v>17</v>
      </c>
      <c r="CP24" s="245" t="n">
        <v>17</v>
      </c>
      <c r="CQ24" s="245" t="n">
        <v>18</v>
      </c>
      <c r="CR24" s="245" t="n">
        <v>17</v>
      </c>
      <c r="CS24" s="245" t="n">
        <v>18</v>
      </c>
      <c r="CT24" s="245" t="n">
        <v>20</v>
      </c>
      <c r="CU24" s="245" t="n">
        <v>20</v>
      </c>
      <c r="CV24" s="245" t="n">
        <v>20</v>
      </c>
      <c r="CW24" s="245" t="n">
        <v>20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H25" s="402" t="n"/>
      <c r="I25" s="483" t="n"/>
      <c r="J25" s="483" t="n"/>
      <c r="K25" s="94" t="n"/>
      <c r="L25" s="94" t="n"/>
      <c r="M25" s="94" t="n"/>
      <c r="N25" s="94" t="n"/>
      <c r="O25" s="94" t="n"/>
      <c r="P25" s="94" t="n"/>
      <c r="Q25" s="94" t="n"/>
      <c r="R25" s="94" t="n"/>
      <c r="S25" s="94" t="n"/>
      <c r="T25" s="94" t="n"/>
      <c r="U25" s="94" t="n"/>
      <c r="V25" s="94" t="n"/>
      <c r="W25" s="94" t="n"/>
      <c r="X25" s="94" t="n"/>
      <c r="Y25" s="94" t="n"/>
      <c r="Z25" s="94" t="n"/>
      <c r="AA25" s="94" t="n"/>
      <c r="AB25" s="94" t="n"/>
      <c r="AC25" s="94" t="n"/>
      <c r="AD25" s="94" t="n"/>
      <c r="AE25" s="94" t="n"/>
      <c r="AF25" s="94" t="n"/>
      <c r="AG25" s="94" t="n"/>
      <c r="AH25" s="94" t="n"/>
      <c r="AI25" s="94" t="n"/>
      <c r="AJ25" s="94" t="n"/>
      <c r="AK25" s="94" t="n"/>
      <c r="AL25" s="94" t="n"/>
      <c r="AM25" s="94" t="n"/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117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customFormat="1" s="315">
      <c r="A26" s="20" t="n"/>
      <c r="B26" s="398" t="n"/>
      <c r="C26" s="12" t="n"/>
      <c r="D26" s="16" t="n"/>
      <c r="E26" s="403" t="n"/>
      <c r="F26" s="403" t="n"/>
      <c r="G26" s="403" t="n"/>
      <c r="H26" s="404" t="n"/>
      <c r="I26" s="494" t="n"/>
      <c r="J26" s="483" t="n"/>
      <c r="K26" s="16" t="n"/>
      <c r="L26" s="16" t="n"/>
      <c r="M26" s="16" t="n"/>
      <c r="N26" s="16" t="n"/>
      <c r="O26" s="16" t="n"/>
      <c r="P26" s="16" t="n"/>
      <c r="Q26" s="16" t="n"/>
      <c r="R26" s="16" t="n"/>
      <c r="S26" s="16" t="n"/>
      <c r="T26" s="16" t="n"/>
      <c r="U26" s="16" t="n"/>
      <c r="V26" s="16" t="n"/>
      <c r="W26" s="16" t="n"/>
      <c r="X26" s="16" t="n"/>
      <c r="Y26" s="16" t="n"/>
      <c r="Z26" s="16" t="n"/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16" t="n"/>
      <c r="AL26" s="16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6" t="n"/>
      <c r="AV26" s="16" t="n"/>
      <c r="AW26" s="16" t="n"/>
      <c r="AX26" s="16" t="n"/>
      <c r="AY26" s="16" t="n"/>
      <c r="AZ26" s="16" t="n"/>
      <c r="BA26" s="16" t="n"/>
      <c r="BB26" s="16" t="n"/>
      <c r="BC26" s="16" t="n"/>
      <c r="BD26" s="16" t="n"/>
      <c r="BE26" s="16" t="n"/>
      <c r="BF26" s="16" t="n"/>
      <c r="BG26" s="16" t="n"/>
      <c r="BH26" s="16" t="n"/>
      <c r="BI26" s="16" t="n"/>
      <c r="BJ26" s="16" t="n"/>
      <c r="BK26" s="16" t="n"/>
      <c r="BL26" s="16" t="n"/>
      <c r="BM26" s="16" t="n"/>
      <c r="BN26" s="16" t="n"/>
      <c r="BO26" s="16" t="n"/>
      <c r="BP26" s="16" t="n"/>
      <c r="BQ26" s="16" t="n"/>
      <c r="BR26" s="16" t="n"/>
      <c r="BS26" s="16" t="n"/>
      <c r="BT26" s="16" t="n"/>
      <c r="BU26" s="16" t="n"/>
      <c r="BV26" s="16" t="n"/>
      <c r="BW26" s="16" t="n"/>
      <c r="BX26" s="16" t="n"/>
      <c r="BY26" s="16" t="n"/>
      <c r="BZ26" s="16" t="n"/>
      <c r="CA26" s="16" t="n"/>
      <c r="CB26" s="16" t="n"/>
      <c r="CC26" s="16" t="n"/>
      <c r="CD26" s="16" t="n"/>
      <c r="CE26" s="16" t="n"/>
      <c r="CF26" s="16" t="n"/>
      <c r="CG26" s="16" t="n"/>
      <c r="CH26" s="16" t="n"/>
      <c r="CI26" s="16" t="n"/>
      <c r="CJ26" s="16" t="n"/>
      <c r="CK26" s="16" t="n"/>
      <c r="CL26" s="16" t="n"/>
      <c r="CM26" s="16" t="n"/>
      <c r="CN26" s="16" t="n"/>
      <c r="CO26" s="16" t="n"/>
      <c r="CP26" s="16" t="n"/>
      <c r="CQ26" s="16" t="n"/>
      <c r="CR26" s="16" t="n"/>
      <c r="CS26" s="16" t="n"/>
      <c r="CT26" s="16" t="n"/>
      <c r="CU26" s="16" t="n"/>
      <c r="CV26" s="16" t="n"/>
      <c r="CW26" s="16" t="n"/>
    </row>
    <row r="27" ht="13.15" customFormat="1" customHeight="1" s="315">
      <c r="A27" s="64" t="inlineStr">
        <is>
          <t>PRIME EPO PLUS PLAN (Self-Insured) -- New Plan eff. 1/1/2023</t>
        </is>
      </c>
      <c r="B27" s="394" t="inlineStr">
        <is>
          <t>1/1/23 - 12/31/23</t>
        </is>
      </c>
      <c r="C27" s="246" t="inlineStr">
        <is>
          <t>EE</t>
        </is>
      </c>
      <c r="D27" s="244" t="n">
        <v>15</v>
      </c>
      <c r="E27" s="396" t="n">
        <v>935.8200000000001</v>
      </c>
      <c r="F27" s="396">
        <f>+E27-G27</f>
        <v/>
      </c>
      <c r="G27" s="396" t="n">
        <v>216.67</v>
      </c>
      <c r="H27" s="397">
        <f>+"Total:"&amp;TEXT(E27/I27-1,"0.00%")&amp;"/ EE:"&amp;TEXT(G27/J27-1,"0.00%")</f>
        <v/>
      </c>
      <c r="I27" s="483">
        <f>+'[2]St Michael''s'!E26</f>
        <v/>
      </c>
      <c r="J27" s="483">
        <f>+'[2]St Michael''s'!G26</f>
        <v/>
      </c>
      <c r="K27" s="244" t="n"/>
      <c r="L27" s="244" t="n"/>
      <c r="M27" s="244" t="n"/>
      <c r="N27" s="244" t="n"/>
      <c r="O27" s="244" t="n"/>
      <c r="P27" s="244" t="n"/>
      <c r="Q27" s="244" t="n"/>
      <c r="R27" s="244" t="n"/>
      <c r="S27" s="244" t="n"/>
      <c r="T27" s="244" t="n"/>
      <c r="U27" s="244" t="n"/>
      <c r="V27" s="244" t="n"/>
      <c r="W27" s="244" t="n"/>
      <c r="X27" s="244" t="n"/>
      <c r="Y27" s="244" t="n"/>
      <c r="Z27" s="244" t="n"/>
      <c r="AA27" s="244" t="n"/>
      <c r="AB27" s="244" t="n"/>
      <c r="AC27" s="244" t="n"/>
      <c r="AD27" s="244" t="n"/>
      <c r="AE27" s="244" t="n"/>
      <c r="AF27" s="244" t="n"/>
      <c r="AG27" s="244" t="n"/>
      <c r="AH27" s="244" t="n"/>
      <c r="AI27" s="244" t="n"/>
      <c r="AJ27" s="244" t="n"/>
      <c r="AK27" s="244" t="n"/>
      <c r="AL27" s="244" t="n"/>
      <c r="AM27" s="244" t="n"/>
      <c r="AN27" s="244" t="n">
        <v>81</v>
      </c>
      <c r="AO27" s="244" t="n">
        <v>82</v>
      </c>
      <c r="AP27" s="244" t="n">
        <v>83</v>
      </c>
      <c r="AQ27" s="244" t="n">
        <v>81</v>
      </c>
      <c r="AR27" s="244" t="n">
        <v>82</v>
      </c>
      <c r="AS27" s="244" t="n">
        <v>83</v>
      </c>
      <c r="AT27" s="244" t="n">
        <v>83</v>
      </c>
      <c r="AU27" s="244" t="n">
        <v>96</v>
      </c>
      <c r="AV27" s="244" t="n">
        <v>94</v>
      </c>
      <c r="AW27" s="244" t="n">
        <v>90</v>
      </c>
      <c r="AX27" s="244" t="n">
        <v>89</v>
      </c>
      <c r="AY27" s="244" t="n">
        <v>86</v>
      </c>
      <c r="AZ27" s="244" t="n">
        <v>87</v>
      </c>
      <c r="BA27" s="244" t="n">
        <v>88</v>
      </c>
      <c r="BB27" s="244" t="n">
        <v>90</v>
      </c>
      <c r="BC27" s="244" t="n">
        <v>94</v>
      </c>
      <c r="BD27" s="244" t="n">
        <v>95</v>
      </c>
      <c r="BE27" s="244" t="n">
        <v>91</v>
      </c>
      <c r="BF27" s="244" t="n">
        <v>91</v>
      </c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244" t="n">
        <v>15</v>
      </c>
      <c r="BT27" s="244" t="n">
        <v>15</v>
      </c>
      <c r="BU27" s="244" t="n">
        <v>16</v>
      </c>
      <c r="BV27" s="244" t="n">
        <v>15</v>
      </c>
      <c r="BW27" s="244" t="n">
        <v>14</v>
      </c>
      <c r="BX27" s="244" t="n">
        <v>14</v>
      </c>
      <c r="BY27" s="244" t="n">
        <v>14</v>
      </c>
      <c r="BZ27" s="244" t="n">
        <v>14</v>
      </c>
      <c r="CA27" s="244" t="n">
        <v>16</v>
      </c>
      <c r="CB27" s="244" t="n">
        <v>17</v>
      </c>
      <c r="CC27" s="244" t="n">
        <v>16</v>
      </c>
      <c r="CD27" s="244" t="n">
        <v>16</v>
      </c>
      <c r="CE27" s="244" t="n">
        <v>17</v>
      </c>
      <c r="CF27" s="244" t="n">
        <v>15</v>
      </c>
      <c r="CG27" s="244" t="n">
        <v>15</v>
      </c>
      <c r="CH27" s="244" t="n">
        <v>15</v>
      </c>
      <c r="CI27" s="244" t="n">
        <v>14</v>
      </c>
      <c r="CJ27" s="244" t="n">
        <v>14</v>
      </c>
      <c r="CK27" s="244" t="n">
        <v>13</v>
      </c>
      <c r="CL27" s="244" t="n">
        <v>15</v>
      </c>
      <c r="CM27" s="244" t="n">
        <v>14</v>
      </c>
      <c r="CN27" s="244" t="n">
        <v>14</v>
      </c>
      <c r="CO27" s="244" t="n">
        <v>13</v>
      </c>
      <c r="CP27" s="244" t="n">
        <v>13</v>
      </c>
      <c r="CQ27" s="244" t="n">
        <v>15</v>
      </c>
      <c r="CR27" s="244" t="n">
        <v>14</v>
      </c>
      <c r="CS27" s="244" t="n">
        <v>15</v>
      </c>
      <c r="CT27" s="244" t="n">
        <v>15</v>
      </c>
      <c r="CU27" s="244" t="n">
        <v>15</v>
      </c>
      <c r="CV27" s="244" t="n">
        <v>14</v>
      </c>
      <c r="CW27" s="244" t="n">
        <v>15</v>
      </c>
    </row>
    <row r="28" ht="13.15" customFormat="1" customHeight="1" s="315">
      <c r="A28" s="22" t="n"/>
      <c r="B28" s="398" t="n"/>
      <c r="C28" s="246" t="inlineStr">
        <is>
          <t>EE &amp; Spouse</t>
        </is>
      </c>
      <c r="D28" s="244" t="n">
        <v>4</v>
      </c>
      <c r="E28" s="395" t="n">
        <v>1965.19</v>
      </c>
      <c r="F28" s="396">
        <f>+E28-G28</f>
        <v/>
      </c>
      <c r="G28" s="396" t="n">
        <v>457.17</v>
      </c>
      <c r="H28" s="397">
        <f>+"Total:"&amp;TEXT(E28/I28-1,"0.00%")&amp;"/ EE:"&amp;TEXT(G28/J28-1,"0.00%")</f>
        <v/>
      </c>
      <c r="I28" s="483">
        <f>+'[2]St Michael''s'!E27</f>
        <v/>
      </c>
      <c r="J28" s="483">
        <f>+'[2]St Michael''s'!G27</f>
        <v/>
      </c>
      <c r="K28" s="244" t="n"/>
      <c r="L28" s="244" t="n"/>
      <c r="M28" s="244" t="n"/>
      <c r="N28" s="244" t="n"/>
      <c r="O28" s="244" t="n"/>
      <c r="P28" s="244" t="n"/>
      <c r="Q28" s="244" t="n"/>
      <c r="R28" s="244" t="n"/>
      <c r="S28" s="244" t="n"/>
      <c r="T28" s="244" t="n"/>
      <c r="U28" s="244" t="n"/>
      <c r="V28" s="244" t="n"/>
      <c r="W28" s="244" t="n"/>
      <c r="X28" s="244" t="n"/>
      <c r="Y28" s="244" t="n"/>
      <c r="Z28" s="244" t="n"/>
      <c r="AA28" s="244" t="n"/>
      <c r="AB28" s="244" t="n"/>
      <c r="AC28" s="244" t="n"/>
      <c r="AD28" s="244" t="n"/>
      <c r="AE28" s="244" t="n"/>
      <c r="AF28" s="244" t="n"/>
      <c r="AG28" s="244" t="n"/>
      <c r="AH28" s="244" t="n"/>
      <c r="AI28" s="244" t="n"/>
      <c r="AJ28" s="244" t="n"/>
      <c r="AK28" s="244" t="n"/>
      <c r="AL28" s="244" t="n"/>
      <c r="AM28" s="244" t="n"/>
      <c r="AN28" s="244" t="n">
        <v>36</v>
      </c>
      <c r="AO28" s="244" t="n">
        <v>37</v>
      </c>
      <c r="AP28" s="244" t="n">
        <v>34</v>
      </c>
      <c r="AQ28" s="244" t="n">
        <v>35</v>
      </c>
      <c r="AR28" s="244" t="n">
        <v>35</v>
      </c>
      <c r="AS28" s="244" t="n">
        <v>36</v>
      </c>
      <c r="AT28" s="244" t="n">
        <v>35</v>
      </c>
      <c r="AU28" s="244" t="n">
        <v>29</v>
      </c>
      <c r="AV28" s="244" t="n">
        <v>28</v>
      </c>
      <c r="AW28" s="244" t="n">
        <v>29</v>
      </c>
      <c r="AX28" s="244" t="n">
        <v>30</v>
      </c>
      <c r="AY28" s="244" t="n">
        <v>31</v>
      </c>
      <c r="AZ28" s="244" t="n">
        <v>30</v>
      </c>
      <c r="BA28" s="244" t="n">
        <v>30</v>
      </c>
      <c r="BB28" s="244" t="n">
        <v>30</v>
      </c>
      <c r="BC28" s="244" t="n">
        <v>29</v>
      </c>
      <c r="BD28" s="244" t="n">
        <v>29</v>
      </c>
      <c r="BE28" s="244" t="n">
        <v>29</v>
      </c>
      <c r="BF28" s="244" t="n">
        <v>29</v>
      </c>
      <c r="BG28" s="16" t="n"/>
      <c r="BH28" s="16" t="n"/>
      <c r="BI28" s="16" t="n"/>
      <c r="BJ28" s="16" t="n"/>
      <c r="BK28" s="16" t="n"/>
      <c r="BL28" s="16" t="n"/>
      <c r="BM28" s="16" t="n"/>
      <c r="BN28" s="16" t="n"/>
      <c r="BO28" s="16" t="n"/>
      <c r="BP28" s="16" t="n"/>
      <c r="BQ28" s="16" t="n"/>
      <c r="BR28" s="16" t="n"/>
      <c r="BS28" s="244" t="n">
        <v>4</v>
      </c>
      <c r="BT28" s="244" t="n">
        <v>4</v>
      </c>
      <c r="BU28" s="244" t="n">
        <v>4</v>
      </c>
      <c r="BV28" s="244" t="n">
        <v>4</v>
      </c>
      <c r="BW28" s="244" t="n">
        <v>4</v>
      </c>
      <c r="BX28" s="244" t="n">
        <v>2</v>
      </c>
      <c r="BY28" s="244" t="n">
        <v>2</v>
      </c>
      <c r="BZ28" s="244" t="n">
        <v>5</v>
      </c>
      <c r="CA28" s="244" t="n">
        <v>5</v>
      </c>
      <c r="CB28" s="244" t="n">
        <v>5</v>
      </c>
      <c r="CC28" s="244" t="n">
        <v>5</v>
      </c>
      <c r="CD28" s="244" t="n">
        <v>5</v>
      </c>
      <c r="CE28" s="244" t="n">
        <v>4</v>
      </c>
      <c r="CF28" s="244" t="n">
        <v>4</v>
      </c>
      <c r="CG28" s="244" t="n">
        <v>4</v>
      </c>
      <c r="CH28" s="244" t="n">
        <v>4</v>
      </c>
      <c r="CI28" s="244" t="n">
        <v>4</v>
      </c>
      <c r="CJ28" s="244" t="n">
        <v>4</v>
      </c>
      <c r="CK28" s="244" t="n">
        <v>4</v>
      </c>
      <c r="CL28" s="244" t="n">
        <v>4</v>
      </c>
      <c r="CM28" s="244" t="n">
        <v>4</v>
      </c>
      <c r="CN28" s="244" t="n">
        <v>4</v>
      </c>
      <c r="CO28" s="244" t="n">
        <v>3</v>
      </c>
      <c r="CP28" s="244" t="n">
        <v>3</v>
      </c>
      <c r="CQ28" s="244" t="n">
        <v>3</v>
      </c>
      <c r="CR28" s="244" t="n">
        <v>3</v>
      </c>
      <c r="CS28" s="244" t="n">
        <v>4</v>
      </c>
      <c r="CT28" s="244" t="n">
        <v>4</v>
      </c>
      <c r="CU28" s="244" t="n">
        <v>4</v>
      </c>
      <c r="CV28" s="244" t="n">
        <v>4</v>
      </c>
      <c r="CW28" s="244" t="n">
        <v>4</v>
      </c>
    </row>
    <row r="29" ht="13.15" customFormat="1" customHeight="1" s="315">
      <c r="A29" s="22" t="n"/>
      <c r="B29" s="398" t="n"/>
      <c r="C29" s="246" t="inlineStr">
        <is>
          <t>EE &amp; Child(ren)</t>
        </is>
      </c>
      <c r="D29" s="244" t="n">
        <v>5</v>
      </c>
      <c r="E29" s="395" t="n">
        <v>1768.69</v>
      </c>
      <c r="F29" s="396">
        <f>+E29-G29</f>
        <v/>
      </c>
      <c r="G29" s="396" t="n">
        <v>411.67</v>
      </c>
      <c r="H29" s="397">
        <f>+"Total:"&amp;TEXT(E29/I29-1,"0.00%")&amp;"/ EE:"&amp;TEXT(G29/J29-1,"0.00%")</f>
        <v/>
      </c>
      <c r="I29" s="483">
        <f>+'[2]St Michael''s'!E28</f>
        <v/>
      </c>
      <c r="J29" s="483">
        <f>+'[2]St Michael''s'!G28</f>
        <v/>
      </c>
      <c r="K29" s="244" t="n"/>
      <c r="L29" s="244" t="n"/>
      <c r="M29" s="244" t="n"/>
      <c r="N29" s="244" t="n"/>
      <c r="O29" s="244" t="n"/>
      <c r="P29" s="244" t="n"/>
      <c r="Q29" s="244" t="n"/>
      <c r="R29" s="244" t="n"/>
      <c r="S29" s="244" t="n"/>
      <c r="T29" s="244" t="n"/>
      <c r="U29" s="244" t="n"/>
      <c r="V29" s="244" t="n"/>
      <c r="W29" s="244" t="n"/>
      <c r="X29" s="244" t="n"/>
      <c r="Y29" s="244" t="n"/>
      <c r="Z29" s="244" t="n"/>
      <c r="AA29" s="244" t="n"/>
      <c r="AB29" s="244" t="n"/>
      <c r="AC29" s="244" t="n"/>
      <c r="AD29" s="244" t="n"/>
      <c r="AE29" s="244" t="n"/>
      <c r="AF29" s="244" t="n"/>
      <c r="AG29" s="244" t="n"/>
      <c r="AH29" s="244" t="n"/>
      <c r="AI29" s="244" t="n"/>
      <c r="AJ29" s="244" t="n"/>
      <c r="AK29" s="244" t="n"/>
      <c r="AL29" s="244" t="n"/>
      <c r="AM29" s="244" t="n"/>
      <c r="AN29" s="244" t="n">
        <v>36</v>
      </c>
      <c r="AO29" s="244" t="n">
        <v>36</v>
      </c>
      <c r="AP29" s="244" t="n">
        <v>36</v>
      </c>
      <c r="AQ29" s="244" t="n">
        <v>34</v>
      </c>
      <c r="AR29" s="244" t="n">
        <v>33</v>
      </c>
      <c r="AS29" s="244" t="n">
        <v>33</v>
      </c>
      <c r="AT29" s="244" t="n">
        <v>36</v>
      </c>
      <c r="AU29" s="244" t="n">
        <v>42</v>
      </c>
      <c r="AV29" s="244" t="n">
        <v>39</v>
      </c>
      <c r="AW29" s="244" t="n">
        <v>40</v>
      </c>
      <c r="AX29" s="244" t="n">
        <v>39</v>
      </c>
      <c r="AY29" s="244" t="n">
        <v>39</v>
      </c>
      <c r="AZ29" s="244" t="n">
        <v>39</v>
      </c>
      <c r="BA29" s="244" t="n">
        <v>38</v>
      </c>
      <c r="BB29" s="244" t="n">
        <v>37</v>
      </c>
      <c r="BC29" s="244" t="n">
        <v>36</v>
      </c>
      <c r="BD29" s="244" t="n">
        <v>36</v>
      </c>
      <c r="BE29" s="244" t="n">
        <v>36</v>
      </c>
      <c r="BF29" s="244" t="n">
        <v>35</v>
      </c>
      <c r="BG29" s="16" t="n"/>
      <c r="BH29" s="16" t="n"/>
      <c r="BI29" s="16" t="n"/>
      <c r="BJ29" s="16" t="n"/>
      <c r="BK29" s="16" t="n"/>
      <c r="BL29" s="16" t="n"/>
      <c r="BM29" s="16" t="n"/>
      <c r="BN29" s="16" t="n"/>
      <c r="BO29" s="16" t="n"/>
      <c r="BP29" s="16" t="n"/>
      <c r="BQ29" s="16" t="n"/>
      <c r="BR29" s="16" t="n"/>
      <c r="BS29" s="244" t="n">
        <v>1</v>
      </c>
      <c r="BT29" s="244" t="n">
        <v>1</v>
      </c>
      <c r="BU29" s="244" t="n">
        <v>1</v>
      </c>
      <c r="BV29" s="244" t="n">
        <v>1</v>
      </c>
      <c r="BW29" s="244" t="n">
        <v>1</v>
      </c>
      <c r="BX29" s="244" t="n">
        <v>6</v>
      </c>
      <c r="BY29" s="244" t="n">
        <v>5</v>
      </c>
      <c r="BZ29" s="244" t="n">
        <v>1</v>
      </c>
      <c r="CA29" s="244" t="n">
        <v>1</v>
      </c>
      <c r="CB29" s="244" t="n">
        <v>1</v>
      </c>
      <c r="CC29" s="244" t="n">
        <v>1</v>
      </c>
      <c r="CD29" s="244" t="n">
        <v>1</v>
      </c>
      <c r="CE29" s="244" t="n">
        <v>1</v>
      </c>
      <c r="CF29" s="244" t="n">
        <v>1</v>
      </c>
      <c r="CG29" s="244" t="n">
        <v>1</v>
      </c>
      <c r="CH29" s="244" t="n">
        <v>1</v>
      </c>
      <c r="CI29" s="244" t="n">
        <v>2</v>
      </c>
      <c r="CJ29" s="244" t="n">
        <v>2</v>
      </c>
      <c r="CK29" s="244" t="n">
        <v>4</v>
      </c>
      <c r="CL29" s="244" t="n">
        <v>4</v>
      </c>
      <c r="CM29" s="244" t="n">
        <v>4</v>
      </c>
      <c r="CN29" s="244" t="n">
        <v>4</v>
      </c>
      <c r="CO29" s="244" t="n">
        <v>4</v>
      </c>
      <c r="CP29" s="244" t="n">
        <v>4</v>
      </c>
      <c r="CQ29" s="244" t="n">
        <v>4</v>
      </c>
      <c r="CR29" s="244" t="n">
        <v>5</v>
      </c>
      <c r="CS29" s="244" t="n">
        <v>5</v>
      </c>
      <c r="CT29" s="244" t="n">
        <v>5</v>
      </c>
      <c r="CU29" s="244" t="n">
        <v>5</v>
      </c>
      <c r="CV29" s="244" t="n">
        <v>5</v>
      </c>
      <c r="CW29" s="244" t="n">
        <v>5</v>
      </c>
    </row>
    <row r="30" ht="13.15" customFormat="1" customHeight="1" s="315">
      <c r="A30" s="22" t="n"/>
      <c r="B30" s="398" t="n"/>
      <c r="C30" s="246" t="inlineStr">
        <is>
          <t>EE &amp; Family</t>
        </is>
      </c>
      <c r="D30" s="245" t="n">
        <v>6</v>
      </c>
      <c r="E30" s="399" t="n">
        <v>2947.84</v>
      </c>
      <c r="F30" s="396">
        <f>+E30-G30</f>
        <v/>
      </c>
      <c r="G30" s="400" t="n">
        <v>689</v>
      </c>
      <c r="H30" s="408">
        <f>+"Total:"&amp;TEXT(E30/I30-1,"0.00%")&amp;"/ EE:"&amp;TEXT(G30/J30-1,"0.00%")</f>
        <v/>
      </c>
      <c r="I30" s="493">
        <f>+'[2]St Michael''s'!E29</f>
        <v/>
      </c>
      <c r="J30" s="483">
        <f>+'[2]St Michael''s'!G29</f>
        <v/>
      </c>
      <c r="K30" s="245" t="n"/>
      <c r="L30" s="245" t="n"/>
      <c r="M30" s="245" t="n"/>
      <c r="N30" s="245" t="n"/>
      <c r="O30" s="245" t="n"/>
      <c r="P30" s="245" t="n"/>
      <c r="Q30" s="245" t="n"/>
      <c r="R30" s="245" t="n"/>
      <c r="S30" s="245" t="n"/>
      <c r="T30" s="245" t="n"/>
      <c r="U30" s="245" t="n"/>
      <c r="V30" s="245" t="n"/>
      <c r="W30" s="245" t="n"/>
      <c r="X30" s="245" t="n"/>
      <c r="Y30" s="245" t="n"/>
      <c r="Z30" s="245" t="n"/>
      <c r="AA30" s="245" t="n"/>
      <c r="AB30" s="245" t="n"/>
      <c r="AC30" s="245" t="n"/>
      <c r="AD30" s="245" t="n"/>
      <c r="AE30" s="245" t="n"/>
      <c r="AF30" s="245" t="n"/>
      <c r="AG30" s="245" t="n"/>
      <c r="AH30" s="245" t="n"/>
      <c r="AI30" s="245" t="n"/>
      <c r="AJ30" s="245" t="n"/>
      <c r="AK30" s="245" t="n"/>
      <c r="AL30" s="245" t="n"/>
      <c r="AM30" s="245" t="n"/>
      <c r="AN30" s="245" t="n">
        <v>45</v>
      </c>
      <c r="AO30" s="245" t="n">
        <v>45</v>
      </c>
      <c r="AP30" s="245" t="n">
        <v>42</v>
      </c>
      <c r="AQ30" s="245" t="n">
        <v>43</v>
      </c>
      <c r="AR30" s="245" t="n">
        <v>44</v>
      </c>
      <c r="AS30" s="245" t="n">
        <v>43</v>
      </c>
      <c r="AT30" s="245" t="n">
        <v>44</v>
      </c>
      <c r="AU30" s="245" t="n">
        <v>29</v>
      </c>
      <c r="AV30" s="245" t="n">
        <v>29</v>
      </c>
      <c r="AW30" s="245" t="n">
        <v>32</v>
      </c>
      <c r="AX30" s="245" t="n">
        <v>34</v>
      </c>
      <c r="AY30" s="245" t="n">
        <v>34</v>
      </c>
      <c r="AZ30" s="245" t="n">
        <v>35</v>
      </c>
      <c r="BA30" s="245" t="n">
        <v>35</v>
      </c>
      <c r="BB30" s="245" t="n">
        <v>35</v>
      </c>
      <c r="BC30" s="245" t="n">
        <v>35</v>
      </c>
      <c r="BD30" s="245" t="n">
        <v>35</v>
      </c>
      <c r="BE30" s="245" t="n">
        <v>34</v>
      </c>
      <c r="BF30" s="245" t="n">
        <v>34</v>
      </c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245" t="n">
        <v>4</v>
      </c>
      <c r="BT30" s="245" t="n">
        <v>4</v>
      </c>
      <c r="BU30" s="245" t="n">
        <v>4</v>
      </c>
      <c r="BV30" s="245" t="n">
        <v>4</v>
      </c>
      <c r="BW30" s="245" t="n">
        <v>4</v>
      </c>
      <c r="BX30" s="245" t="n">
        <v>1</v>
      </c>
      <c r="BY30" s="245" t="n">
        <v>1</v>
      </c>
      <c r="BZ30" s="245" t="n">
        <v>5</v>
      </c>
      <c r="CA30" s="245" t="n">
        <v>5</v>
      </c>
      <c r="CB30" s="245" t="n">
        <v>5</v>
      </c>
      <c r="CC30" s="245" t="n">
        <v>5</v>
      </c>
      <c r="CD30" s="245" t="n">
        <v>6</v>
      </c>
      <c r="CE30" s="245" t="n">
        <v>3</v>
      </c>
      <c r="CF30" s="245" t="n">
        <v>3</v>
      </c>
      <c r="CG30" s="245" t="n">
        <v>3</v>
      </c>
      <c r="CH30" s="245" t="n">
        <v>3</v>
      </c>
      <c r="CI30" s="245" t="n">
        <v>3</v>
      </c>
      <c r="CJ30" s="245" t="n">
        <v>3</v>
      </c>
      <c r="CK30" s="245" t="n">
        <v>3</v>
      </c>
      <c r="CL30" s="245" t="n">
        <v>3</v>
      </c>
      <c r="CM30" s="245" t="n">
        <v>3</v>
      </c>
      <c r="CN30" s="245" t="n">
        <v>3</v>
      </c>
      <c r="CO30" s="245" t="n">
        <v>3</v>
      </c>
      <c r="CP30" s="245" t="n">
        <v>3</v>
      </c>
      <c r="CQ30" s="245" t="n">
        <v>3</v>
      </c>
      <c r="CR30" s="245" t="n">
        <v>4</v>
      </c>
      <c r="CS30" s="245" t="n">
        <v>6</v>
      </c>
      <c r="CT30" s="245" t="n">
        <v>6</v>
      </c>
      <c r="CU30" s="245" t="n">
        <v>6</v>
      </c>
      <c r="CV30" s="245" t="n">
        <v>6</v>
      </c>
      <c r="CW30" s="245" t="n">
        <v>6</v>
      </c>
    </row>
    <row r="31" ht="13.15" customFormat="1" customHeight="1" s="315">
      <c r="A31" s="20" t="n"/>
      <c r="B31" s="398" t="n"/>
      <c r="C31" s="69" t="inlineStr">
        <is>
          <t>Estimated Monthly Premium</t>
        </is>
      </c>
      <c r="D31" s="94">
        <f>SUM(D27:D30)</f>
        <v/>
      </c>
      <c r="E31" s="401">
        <f>SUMPRODUCT(E27:E30,$D27:$D30)</f>
        <v/>
      </c>
      <c r="F31" s="401">
        <f>SUMPRODUCT(F27:F30,$D27:$D30)</f>
        <v/>
      </c>
      <c r="G31" s="401">
        <f>SUMPRODUCT(G27:G30,$D27:$D30)</f>
        <v/>
      </c>
      <c r="H31" s="402" t="n"/>
      <c r="I31" s="483" t="n"/>
      <c r="J31" s="483" t="n"/>
      <c r="K31" s="94" t="n"/>
      <c r="L31" s="94" t="n"/>
      <c r="M31" s="94" t="n"/>
      <c r="N31" s="94" t="n"/>
      <c r="O31" s="94" t="n"/>
      <c r="P31" s="94" t="n"/>
      <c r="Q31" s="94" t="n"/>
      <c r="R31" s="94" t="n"/>
      <c r="S31" s="94" t="n"/>
      <c r="T31" s="94" t="n"/>
      <c r="U31" s="94" t="n"/>
      <c r="V31" s="94" t="n"/>
      <c r="W31" s="94" t="n"/>
      <c r="X31" s="94" t="n"/>
      <c r="Y31" s="94" t="n"/>
      <c r="Z31" s="94" t="n"/>
      <c r="AA31" s="94" t="n"/>
      <c r="AB31" s="94" t="n"/>
      <c r="AC31" s="94" t="n"/>
      <c r="AD31" s="94" t="n"/>
      <c r="AE31" s="94" t="n"/>
      <c r="AF31" s="94" t="n"/>
      <c r="AG31" s="94" t="n"/>
      <c r="AH31" s="94" t="n"/>
      <c r="AI31" s="94" t="n"/>
      <c r="AJ31" s="94" t="n"/>
      <c r="AK31" s="94" t="n"/>
      <c r="AL31" s="94" t="n"/>
      <c r="AM31" s="94" t="n"/>
      <c r="AN31" s="94">
        <f>SUM(AN27:AN30)</f>
        <v/>
      </c>
      <c r="AO31" s="94">
        <f>SUM(AO27:AO30)</f>
        <v/>
      </c>
      <c r="AP31" s="94">
        <f>SUM(AP27:AP30)</f>
        <v/>
      </c>
      <c r="AQ31" s="94">
        <f>SUM(AQ27:AQ30)</f>
        <v/>
      </c>
      <c r="AR31" s="94">
        <f>SUM(AR27:AR30)</f>
        <v/>
      </c>
      <c r="AS31" s="94">
        <f>SUM(AS27:AS30)</f>
        <v/>
      </c>
      <c r="AT31" s="94">
        <f>SUM(AT27:AT30)</f>
        <v/>
      </c>
      <c r="AU31" s="94">
        <f>SUM(AU27:AU30)</f>
        <v/>
      </c>
      <c r="AV31" s="94">
        <f>SUM(AV27:AV30)</f>
        <v/>
      </c>
      <c r="AW31" s="94">
        <f>SUM(AW27:AW30)</f>
        <v/>
      </c>
      <c r="AX31" s="94">
        <f>SUM(AX27:AX30)</f>
        <v/>
      </c>
      <c r="AY31" s="94">
        <f>SUM(AY27:AY30)</f>
        <v/>
      </c>
      <c r="AZ31" s="94">
        <f>SUM(AZ27:AZ30)</f>
        <v/>
      </c>
      <c r="BA31" s="94">
        <f>SUM(BA27:BA30)</f>
        <v/>
      </c>
      <c r="BB31" s="94">
        <f>SUM(BB27:BB30)</f>
        <v/>
      </c>
      <c r="BC31" s="94">
        <f>SUM(BC27:BC30)</f>
        <v/>
      </c>
      <c r="BD31" s="94">
        <f>SUM(BD27:BD30)</f>
        <v/>
      </c>
      <c r="BE31" s="94">
        <f>SUM(BE27:BE30)</f>
        <v/>
      </c>
      <c r="BF31" s="94">
        <f>SUM(BF27:BF30)</f>
        <v/>
      </c>
      <c r="BG31" s="16" t="n"/>
      <c r="BH31" s="16" t="n"/>
      <c r="BI31" s="16" t="n"/>
      <c r="BJ31" s="16" t="n"/>
      <c r="BK31" s="16" t="n"/>
      <c r="BL31" s="16" t="n"/>
      <c r="BM31" s="16" t="n"/>
      <c r="BN31" s="16" t="n"/>
      <c r="BO31" s="16" t="n"/>
      <c r="BP31" s="16" t="n"/>
      <c r="BQ31" s="16" t="n"/>
      <c r="BR31" s="16" t="n"/>
      <c r="BS31" s="94">
        <f>SUM(BS27:BS30)</f>
        <v/>
      </c>
      <c r="BT31" s="94">
        <f>SUM(BT27:BT30)</f>
        <v/>
      </c>
      <c r="BU31" s="94">
        <f>SUM(BU27:BU30)</f>
        <v/>
      </c>
      <c r="BV31" s="94">
        <f>SUM(BV27:BV30)</f>
        <v/>
      </c>
      <c r="BW31" s="94">
        <f>SUM(BW27:BW30)</f>
        <v/>
      </c>
      <c r="BX31" s="94">
        <f>SUM(BX27:BX30)</f>
        <v/>
      </c>
      <c r="BY31" s="94">
        <f>SUM(BY27:BY30)</f>
        <v/>
      </c>
      <c r="BZ31" s="94">
        <f>SUM(BZ27:BZ30)</f>
        <v/>
      </c>
      <c r="CA31" s="94">
        <f>SUM(CA27:CA30)</f>
        <v/>
      </c>
      <c r="CB31" s="94">
        <f>SUM(CB27:CB30)</f>
        <v/>
      </c>
      <c r="CC31" s="94">
        <f>SUM(CC27:CC30)</f>
        <v/>
      </c>
      <c r="CD31" s="94">
        <f>SUM(CD27:CD30)</f>
        <v/>
      </c>
      <c r="CE31" s="94">
        <f>SUM(CE27:CE30)</f>
        <v/>
      </c>
      <c r="CF31" s="94">
        <f>SUM(CF27:CF30)</f>
        <v/>
      </c>
      <c r="CG31" s="94">
        <f>SUM(CG27:CG30)</f>
        <v/>
      </c>
      <c r="CH31" s="94">
        <f>SUM(CH27:CH30)</f>
        <v/>
      </c>
      <c r="CI31" s="94">
        <f>SUM(CI27:CI30)</f>
        <v/>
      </c>
      <c r="CJ31" s="94">
        <f>SUM(CJ27:CJ30)</f>
        <v/>
      </c>
      <c r="CK31" s="94">
        <f>SUM(CK27:CK30)</f>
        <v/>
      </c>
      <c r="CL31" s="94">
        <f>SUM(CL27:CL30)</f>
        <v/>
      </c>
      <c r="CM31" s="94">
        <f>SUM(CM27:CM30)</f>
        <v/>
      </c>
      <c r="CN31" s="94">
        <f>SUM(CN27:CN30)</f>
        <v/>
      </c>
      <c r="CO31" s="94">
        <f>SUM(CO27:CO30)</f>
        <v/>
      </c>
      <c r="CP31" s="94">
        <f>SUM(CP27:CP30)</f>
        <v/>
      </c>
      <c r="CQ31" s="94">
        <f>SUM(CQ27:CQ30)</f>
        <v/>
      </c>
      <c r="CR31" s="94" t="n">
        <v>26</v>
      </c>
      <c r="CS31" s="94">
        <f>SUM(CS27:CS30)</f>
        <v/>
      </c>
      <c r="CT31" s="94">
        <f>SUM(CT27:CT30)</f>
        <v/>
      </c>
      <c r="CU31" s="94">
        <f>SUM(CU27:CU30)</f>
        <v/>
      </c>
      <c r="CV31" s="94">
        <f>SUM(CV27:CV30)</f>
        <v/>
      </c>
      <c r="CW31" s="94">
        <f>SUM(CW27:CW30)</f>
        <v/>
      </c>
    </row>
    <row r="32" customFormat="1" s="315">
      <c r="A32" s="20" t="n"/>
      <c r="B32" s="398" t="n"/>
      <c r="C32" s="12" t="n"/>
      <c r="D32" s="16" t="n"/>
      <c r="E32" s="403" t="n"/>
      <c r="F32" s="403" t="n"/>
      <c r="G32" s="403" t="n"/>
      <c r="H32" s="404" t="n"/>
      <c r="I32" s="494" t="n"/>
      <c r="J32" s="483" t="n"/>
      <c r="K32" s="16" t="n"/>
      <c r="L32" s="16" t="n"/>
      <c r="M32" s="16" t="n"/>
      <c r="N32" s="16" t="n"/>
      <c r="O32" s="16" t="n"/>
      <c r="P32" s="16" t="n"/>
      <c r="Q32" s="16" t="n"/>
      <c r="R32" s="16" t="n"/>
      <c r="S32" s="16" t="n"/>
      <c r="T32" s="16" t="n"/>
      <c r="U32" s="16" t="n"/>
      <c r="V32" s="16" t="n"/>
      <c r="W32" s="16" t="n"/>
      <c r="X32" s="16" t="n"/>
      <c r="Y32" s="16" t="n"/>
      <c r="Z32" s="16" t="n"/>
      <c r="AA32" s="16" t="n"/>
      <c r="AB32" s="16" t="n"/>
      <c r="AC32" s="16" t="n"/>
      <c r="AD32" s="16" t="n"/>
      <c r="AE32" s="16" t="n"/>
      <c r="AF32" s="16" t="n"/>
      <c r="AG32" s="16" t="n"/>
      <c r="AH32" s="16" t="n"/>
      <c r="AI32" s="16" t="n"/>
      <c r="AJ32" s="16" t="n"/>
      <c r="AK32" s="16" t="n"/>
      <c r="AL32" s="16" t="n"/>
      <c r="AM32" s="16" t="n"/>
      <c r="AN32" s="16" t="n"/>
      <c r="AO32" s="16" t="n"/>
      <c r="AP32" s="16" t="n"/>
      <c r="AQ32" s="16" t="n"/>
      <c r="AR32" s="16" t="n"/>
      <c r="AS32" s="16" t="n"/>
      <c r="AT32" s="16" t="n"/>
      <c r="AU32" s="16" t="n"/>
      <c r="AV32" s="16" t="n"/>
      <c r="AW32" s="16" t="n"/>
      <c r="AX32" s="16" t="n"/>
      <c r="AY32" s="16" t="n"/>
      <c r="AZ32" s="16" t="n"/>
      <c r="BA32" s="16" t="n"/>
      <c r="BB32" s="16" t="n"/>
      <c r="BC32" s="16" t="n"/>
      <c r="BD32" s="16" t="n"/>
      <c r="BE32" s="16" t="n"/>
      <c r="BF32" s="16" t="n"/>
      <c r="BG32" s="16" t="n"/>
      <c r="BH32" s="16" t="n"/>
      <c r="BI32" s="16" t="n"/>
      <c r="BJ32" s="16" t="n"/>
      <c r="BK32" s="16" t="n"/>
      <c r="BL32" s="16" t="n"/>
      <c r="BM32" s="16" t="n"/>
      <c r="BN32" s="16" t="n"/>
      <c r="BO32" s="16" t="n"/>
      <c r="BP32" s="16" t="n"/>
      <c r="BQ32" s="16" t="n"/>
      <c r="BR32" s="16" t="n"/>
      <c r="BS32" s="16" t="n"/>
      <c r="BT32" s="16" t="n"/>
      <c r="BU32" s="16" t="n"/>
      <c r="BV32" s="16" t="n"/>
      <c r="BW32" s="16" t="n"/>
      <c r="BX32" s="16" t="n"/>
      <c r="BY32" s="16" t="n"/>
      <c r="BZ32" s="16" t="n"/>
      <c r="CA32" s="16" t="n"/>
      <c r="CB32" s="16" t="n"/>
      <c r="CC32" s="16" t="n"/>
      <c r="CD32" s="16" t="n"/>
      <c r="CE32" s="16" t="n"/>
      <c r="CF32" s="16" t="n"/>
      <c r="CG32" s="16" t="n"/>
      <c r="CH32" s="16" t="n"/>
      <c r="CI32" s="16" t="n"/>
      <c r="CJ32" s="16" t="n"/>
      <c r="CK32" s="16" t="n"/>
      <c r="CL32" s="16" t="n"/>
      <c r="CM32" s="16" t="n"/>
      <c r="CN32" s="16" t="n"/>
      <c r="CO32" s="16" t="n"/>
      <c r="CP32" s="16" t="n"/>
      <c r="CQ32" s="16" t="n"/>
      <c r="CR32" s="16" t="n"/>
      <c r="CS32" s="16" t="n"/>
      <c r="CT32" s="16" t="n"/>
      <c r="CU32" s="16" t="n"/>
      <c r="CV32" s="16" t="n"/>
      <c r="CW32" s="16" t="n"/>
    </row>
    <row r="33" ht="13.15" customFormat="1" customHeight="1" s="315">
      <c r="A33" s="64" t="inlineStr">
        <is>
          <t xml:space="preserve">PRIME VALUE PLAN (Self-Insured) </t>
        </is>
      </c>
      <c r="B33" s="394">
        <f>B3</f>
        <v/>
      </c>
      <c r="C33" s="246" t="inlineStr">
        <is>
          <t>EE</t>
        </is>
      </c>
      <c r="D33" s="299" t="n">
        <v>21</v>
      </c>
      <c r="E33" s="396" t="n">
        <v>518.77</v>
      </c>
      <c r="F33" s="396">
        <f>+E33-G33</f>
        <v/>
      </c>
      <c r="G33" s="396" t="n">
        <v>92.39</v>
      </c>
      <c r="H33" s="397">
        <f>+"Total:"&amp;TEXT(E33/I33-1,"0.00%")&amp;"/ EE:"&amp;TEXT(G33/J33-1,"0.00%")</f>
        <v/>
      </c>
      <c r="I33" s="483">
        <f>+'[2]St Michael''s'!E33</f>
        <v/>
      </c>
      <c r="J33" s="483">
        <f>+'[2]St Michael''s'!G33</f>
        <v/>
      </c>
      <c r="K33" s="299" t="n">
        <v>6</v>
      </c>
      <c r="L33" s="299" t="n">
        <v>7</v>
      </c>
      <c r="M33" s="299" t="n">
        <v>6</v>
      </c>
      <c r="N33" s="299" t="n">
        <v>7</v>
      </c>
      <c r="O33" s="299" t="n">
        <v>7</v>
      </c>
      <c r="P33" s="299" t="n">
        <v>7</v>
      </c>
      <c r="Q33" s="299" t="n">
        <v>6</v>
      </c>
      <c r="R33" s="299" t="n">
        <v>6</v>
      </c>
      <c r="S33" s="299" t="n">
        <v>6</v>
      </c>
      <c r="T33" s="299" t="n">
        <v>7</v>
      </c>
      <c r="U33" s="299" t="n">
        <v>6</v>
      </c>
      <c r="V33" s="299" t="n">
        <v>8</v>
      </c>
      <c r="W33" s="299" t="n">
        <v>11</v>
      </c>
      <c r="X33" s="299" t="n">
        <v>10</v>
      </c>
      <c r="Y33" s="299" t="n">
        <v>10</v>
      </c>
      <c r="Z33" s="299" t="n">
        <v>10</v>
      </c>
      <c r="AA33" s="299" t="n">
        <v>10</v>
      </c>
      <c r="AB33" s="299" t="n">
        <v>9</v>
      </c>
      <c r="AC33" s="299" t="n">
        <v>8</v>
      </c>
      <c r="AD33" s="299" t="n">
        <v>8</v>
      </c>
      <c r="AE33" s="299" t="n">
        <v>9</v>
      </c>
      <c r="AF33" s="299" t="n">
        <v>8</v>
      </c>
      <c r="AG33" s="299" t="n">
        <v>9</v>
      </c>
      <c r="AH33" s="299" t="n">
        <v>8</v>
      </c>
      <c r="AI33" s="299" t="n">
        <v>11</v>
      </c>
      <c r="AJ33" s="299" t="n">
        <v>9</v>
      </c>
      <c r="AK33" s="299" t="n">
        <v>11</v>
      </c>
      <c r="AL33" s="299" t="n">
        <v>12</v>
      </c>
      <c r="AM33" s="299" t="n">
        <v>11</v>
      </c>
      <c r="AN33" s="299" t="n">
        <v>11</v>
      </c>
      <c r="AO33" s="299" t="n">
        <v>11</v>
      </c>
      <c r="AP33" s="299" t="n">
        <v>10</v>
      </c>
      <c r="AQ33" s="299" t="n">
        <v>10</v>
      </c>
      <c r="AR33" s="299" t="n">
        <v>11</v>
      </c>
      <c r="AS33" s="299" t="n">
        <v>9</v>
      </c>
      <c r="AT33" s="299" t="n">
        <v>8</v>
      </c>
      <c r="AU33" s="299" t="n">
        <v>12</v>
      </c>
      <c r="AV33" s="299" t="n">
        <v>12</v>
      </c>
      <c r="AW33" s="299" t="n">
        <v>11</v>
      </c>
      <c r="AX33" s="299" t="n">
        <v>10</v>
      </c>
      <c r="AY33" s="299" t="n">
        <v>10</v>
      </c>
      <c r="AZ33" s="299" t="n">
        <v>10</v>
      </c>
      <c r="BA33" s="299" t="n">
        <v>10</v>
      </c>
      <c r="BB33" s="299" t="n">
        <v>10</v>
      </c>
      <c r="BC33" s="299" t="n">
        <v>10</v>
      </c>
      <c r="BD33" s="299" t="n">
        <v>10</v>
      </c>
      <c r="BE33" s="299" t="n">
        <v>10</v>
      </c>
      <c r="BF33" s="299" t="n">
        <v>9</v>
      </c>
      <c r="BG33" s="299" t="n">
        <v>10</v>
      </c>
      <c r="BH33" s="299" t="n">
        <v>11</v>
      </c>
      <c r="BI33" s="299" t="n">
        <v>10</v>
      </c>
      <c r="BJ33" s="299" t="n">
        <v>10</v>
      </c>
      <c r="BK33" s="299" t="n">
        <v>7</v>
      </c>
      <c r="BL33" s="299" t="n">
        <v>7</v>
      </c>
      <c r="BM33" s="299" t="n">
        <v>6</v>
      </c>
      <c r="BN33" s="299" t="n">
        <v>6</v>
      </c>
      <c r="BO33" s="299" t="n">
        <v>6</v>
      </c>
      <c r="BP33" s="299" t="n">
        <v>7</v>
      </c>
      <c r="BQ33" s="299" t="n">
        <v>7</v>
      </c>
      <c r="BR33" s="299" t="n">
        <v>8</v>
      </c>
      <c r="BS33" s="299" t="n">
        <v>9</v>
      </c>
      <c r="BT33" s="299" t="n">
        <v>9</v>
      </c>
      <c r="BU33" s="299" t="n">
        <v>11</v>
      </c>
      <c r="BV33" s="299" t="n">
        <v>9</v>
      </c>
      <c r="BW33" s="299" t="n">
        <v>13</v>
      </c>
      <c r="BX33" s="299" t="n">
        <v>13</v>
      </c>
      <c r="BY33" s="299" t="n">
        <v>13</v>
      </c>
      <c r="BZ33" s="299" t="n">
        <v>14</v>
      </c>
      <c r="CA33" s="299" t="n">
        <v>13</v>
      </c>
      <c r="CB33" s="299" t="n">
        <v>12</v>
      </c>
      <c r="CC33" s="299" t="n">
        <v>12</v>
      </c>
      <c r="CD33" s="299" t="n">
        <v>11</v>
      </c>
      <c r="CE33" s="299" t="n">
        <v>12</v>
      </c>
      <c r="CF33" s="299" t="n">
        <v>14</v>
      </c>
      <c r="CG33" s="299" t="n">
        <v>12</v>
      </c>
      <c r="CH33" s="299" t="n">
        <v>12</v>
      </c>
      <c r="CI33" s="299" t="n">
        <v>14</v>
      </c>
      <c r="CJ33" s="299" t="n">
        <v>14</v>
      </c>
      <c r="CK33" s="299" t="n">
        <v>19</v>
      </c>
      <c r="CL33" s="299" t="n">
        <v>19</v>
      </c>
      <c r="CM33" s="299" t="n">
        <v>19</v>
      </c>
      <c r="CN33" s="299" t="n">
        <v>14</v>
      </c>
      <c r="CO33" s="299" t="n">
        <v>14</v>
      </c>
      <c r="CP33" s="299" t="n">
        <v>15</v>
      </c>
      <c r="CQ33" s="299" t="n">
        <v>18</v>
      </c>
      <c r="CR33" s="299" t="n">
        <v>18</v>
      </c>
      <c r="CS33" s="299" t="n">
        <v>19</v>
      </c>
      <c r="CT33" s="299" t="n">
        <v>19</v>
      </c>
      <c r="CU33" s="299" t="n">
        <v>22</v>
      </c>
      <c r="CV33" s="299" t="n">
        <v>21</v>
      </c>
      <c r="CW33" s="299" t="n">
        <v>21</v>
      </c>
    </row>
    <row r="34" ht="13.15" customFormat="1" customHeight="1" s="315">
      <c r="A34" s="22" t="n"/>
      <c r="B34" s="398" t="n"/>
      <c r="C34" s="246" t="inlineStr">
        <is>
          <t>EE &amp; Spouse</t>
        </is>
      </c>
      <c r="D34" s="299" t="n">
        <v>3</v>
      </c>
      <c r="E34" s="396" t="n">
        <v>1037.57</v>
      </c>
      <c r="F34" s="396">
        <f>+E34-G34</f>
        <v/>
      </c>
      <c r="G34" s="396" t="n">
        <v>197.6</v>
      </c>
      <c r="H34" s="397">
        <f>+"Total:"&amp;TEXT(E34/I34-1,"0.00%")&amp;"/ EE:"&amp;TEXT(G34/J34-1,"0.00%")</f>
        <v/>
      </c>
      <c r="I34" s="483">
        <f>+'[2]St Michael''s'!E34</f>
        <v/>
      </c>
      <c r="J34" s="483">
        <f>+'[2]St Michael''s'!G34</f>
        <v/>
      </c>
      <c r="K34" s="299" t="n">
        <v>1</v>
      </c>
      <c r="L34" s="299" t="n">
        <v>1</v>
      </c>
      <c r="M34" s="299" t="n">
        <v>1</v>
      </c>
      <c r="N34" s="299" t="n">
        <v>1</v>
      </c>
      <c r="O34" s="299" t="n">
        <v>0</v>
      </c>
      <c r="P34" s="299" t="n">
        <v>0</v>
      </c>
      <c r="Q34" s="299" t="n">
        <v>0</v>
      </c>
      <c r="R34" s="299" t="n">
        <v>0</v>
      </c>
      <c r="S34" s="299" t="n">
        <v>0</v>
      </c>
      <c r="T34" s="299" t="n">
        <v>0</v>
      </c>
      <c r="U34" s="299" t="n">
        <v>0</v>
      </c>
      <c r="V34" s="299" t="n">
        <v>0</v>
      </c>
      <c r="W34" s="299" t="n">
        <v>0</v>
      </c>
      <c r="X34" s="299" t="n">
        <v>0</v>
      </c>
      <c r="Y34" s="299" t="n">
        <v>0</v>
      </c>
      <c r="Z34" s="299" t="n">
        <v>0</v>
      </c>
      <c r="AA34" s="299" t="n">
        <v>0</v>
      </c>
      <c r="AB34" s="299" t="n">
        <v>0</v>
      </c>
      <c r="AC34" s="299" t="n">
        <v>0</v>
      </c>
      <c r="AD34" s="299" t="n">
        <v>0</v>
      </c>
      <c r="AE34" s="299" t="n">
        <v>0</v>
      </c>
      <c r="AF34" s="299" t="n">
        <v>0</v>
      </c>
      <c r="AG34" s="299" t="n">
        <v>1</v>
      </c>
      <c r="AH34" s="299" t="n">
        <v>1</v>
      </c>
      <c r="AI34" s="299" t="n">
        <v>3</v>
      </c>
      <c r="AJ34" s="299" t="n">
        <v>3</v>
      </c>
      <c r="AK34" s="299" t="n">
        <v>3</v>
      </c>
      <c r="AL34" s="299" t="n">
        <v>4</v>
      </c>
      <c r="AM34" s="299" t="n">
        <v>5</v>
      </c>
      <c r="AN34" s="299" t="n">
        <v>5</v>
      </c>
      <c r="AO34" s="299" t="n">
        <v>5</v>
      </c>
      <c r="AP34" s="299" t="n">
        <v>5</v>
      </c>
      <c r="AQ34" s="299" t="n">
        <v>4</v>
      </c>
      <c r="AR34" s="299" t="n">
        <v>4</v>
      </c>
      <c r="AS34" s="299" t="n">
        <v>3</v>
      </c>
      <c r="AT34" s="299" t="n">
        <v>2</v>
      </c>
      <c r="AU34" s="299" t="n">
        <v>3</v>
      </c>
      <c r="AV34" s="299" t="n">
        <v>3</v>
      </c>
      <c r="AW34" s="299" t="n">
        <v>3</v>
      </c>
      <c r="AX34" s="299" t="n">
        <v>3</v>
      </c>
      <c r="AY34" s="299" t="n">
        <v>3</v>
      </c>
      <c r="AZ34" s="299" t="n">
        <v>3</v>
      </c>
      <c r="BA34" s="299" t="n">
        <v>3</v>
      </c>
      <c r="BB34" s="299" t="n">
        <v>3</v>
      </c>
      <c r="BC34" s="299" t="n">
        <v>3</v>
      </c>
      <c r="BD34" s="299" t="n">
        <v>3</v>
      </c>
      <c r="BE34" s="299" t="n">
        <v>3</v>
      </c>
      <c r="BF34" s="299" t="n">
        <v>3</v>
      </c>
      <c r="BG34" s="299" t="n">
        <v>3</v>
      </c>
      <c r="BH34" s="299" t="n">
        <v>3</v>
      </c>
      <c r="BI34" s="299" t="n">
        <v>2</v>
      </c>
      <c r="BJ34" s="299" t="n">
        <v>2</v>
      </c>
      <c r="BK34" s="299" t="n">
        <v>2</v>
      </c>
      <c r="BL34" s="299" t="n">
        <v>3</v>
      </c>
      <c r="BM34" s="299" t="n">
        <v>4</v>
      </c>
      <c r="BN34" s="299" t="n">
        <v>4</v>
      </c>
      <c r="BO34" s="299" t="n">
        <v>4</v>
      </c>
      <c r="BP34" s="299" t="n">
        <v>4</v>
      </c>
      <c r="BQ34" s="299" t="n">
        <v>5</v>
      </c>
      <c r="BR34" s="299" t="n">
        <v>5</v>
      </c>
      <c r="BS34" s="299" t="n">
        <v>2</v>
      </c>
      <c r="BT34" s="299" t="n">
        <v>2</v>
      </c>
      <c r="BU34" s="299" t="n">
        <v>2</v>
      </c>
      <c r="BV34" s="299" t="n">
        <v>2</v>
      </c>
      <c r="BW34" s="299" t="n">
        <v>1</v>
      </c>
      <c r="BX34" s="299" t="n">
        <v>5</v>
      </c>
      <c r="BY34" s="299" t="n">
        <v>5</v>
      </c>
      <c r="BZ34" s="299" t="n">
        <v>2</v>
      </c>
      <c r="CA34" s="299" t="n">
        <v>2</v>
      </c>
      <c r="CB34" s="299" t="n">
        <v>3</v>
      </c>
      <c r="CC34" s="299" t="n">
        <v>3</v>
      </c>
      <c r="CD34" s="299" t="n">
        <v>3</v>
      </c>
      <c r="CE34" s="299" t="n">
        <v>3</v>
      </c>
      <c r="CF34" s="299" t="n">
        <v>2</v>
      </c>
      <c r="CG34" s="299" t="n">
        <v>2</v>
      </c>
      <c r="CH34" s="299" t="n">
        <v>2</v>
      </c>
      <c r="CI34" s="299" t="n">
        <v>2</v>
      </c>
      <c r="CJ34" s="299" t="n">
        <v>2</v>
      </c>
      <c r="CK34" s="299" t="n">
        <v>0</v>
      </c>
      <c r="CL34" s="299" t="n">
        <v>0</v>
      </c>
      <c r="CM34" s="299" t="n">
        <v>0</v>
      </c>
      <c r="CN34" s="299" t="n">
        <v>1</v>
      </c>
      <c r="CO34" s="299" t="n">
        <v>1</v>
      </c>
      <c r="CP34" s="299" t="n">
        <v>1</v>
      </c>
      <c r="CQ34" s="299" t="n">
        <v>2</v>
      </c>
      <c r="CR34" s="299" t="n">
        <v>3</v>
      </c>
      <c r="CS34" s="299" t="n">
        <v>3</v>
      </c>
      <c r="CT34" s="299" t="n">
        <v>3</v>
      </c>
      <c r="CU34" s="299" t="n">
        <v>3</v>
      </c>
      <c r="CV34" s="299" t="n">
        <v>3</v>
      </c>
      <c r="CW34" s="299" t="n">
        <v>3</v>
      </c>
    </row>
    <row r="35" ht="13.15" customFormat="1" customHeight="1" s="315">
      <c r="A35" s="22" t="n"/>
      <c r="B35" s="398" t="n"/>
      <c r="C35" s="246" t="inlineStr">
        <is>
          <t>EE &amp; Child(ren)</t>
        </is>
      </c>
      <c r="D35" s="299" t="n">
        <v>6</v>
      </c>
      <c r="E35" s="396" t="n">
        <v>933.8</v>
      </c>
      <c r="F35" s="396">
        <f>+E35-G35</f>
        <v/>
      </c>
      <c r="G35" s="396" t="n">
        <v>165</v>
      </c>
      <c r="H35" s="397">
        <f>+"Total:"&amp;TEXT(E35/I35-1,"0.00%")&amp;"/ EE:"&amp;TEXT(G35/J35-1,"0.00%")</f>
        <v/>
      </c>
      <c r="I35" s="483">
        <f>+'[2]St Michael''s'!E35</f>
        <v/>
      </c>
      <c r="J35" s="483">
        <f>+'[2]St Michael''s'!G35</f>
        <v/>
      </c>
      <c r="K35" s="299" t="n">
        <v>1</v>
      </c>
      <c r="L35" s="299" t="n">
        <v>1</v>
      </c>
      <c r="M35" s="299" t="n">
        <v>1</v>
      </c>
      <c r="N35" s="299" t="n">
        <v>0</v>
      </c>
      <c r="O35" s="299" t="n">
        <v>0</v>
      </c>
      <c r="P35" s="299" t="n">
        <v>0</v>
      </c>
      <c r="Q35" s="299" t="n">
        <v>0</v>
      </c>
      <c r="R35" s="299" t="n">
        <v>1</v>
      </c>
      <c r="S35" s="299" t="n">
        <v>1</v>
      </c>
      <c r="T35" s="299" t="n">
        <v>0</v>
      </c>
      <c r="U35" s="299" t="n">
        <v>0</v>
      </c>
      <c r="V35" s="299" t="n">
        <v>0</v>
      </c>
      <c r="W35" s="299" t="n">
        <v>0</v>
      </c>
      <c r="X35" s="299" t="n">
        <v>0</v>
      </c>
      <c r="Y35" s="299" t="n">
        <v>0</v>
      </c>
      <c r="Z35" s="299" t="n">
        <v>0</v>
      </c>
      <c r="AA35" s="299" t="n">
        <v>0</v>
      </c>
      <c r="AB35" s="299" t="n">
        <v>0</v>
      </c>
      <c r="AC35" s="299" t="n">
        <v>0</v>
      </c>
      <c r="AD35" s="299" t="n">
        <v>0</v>
      </c>
      <c r="AE35" s="299" t="n">
        <v>0</v>
      </c>
      <c r="AF35" s="299" t="n">
        <v>0</v>
      </c>
      <c r="AG35" s="299" t="n">
        <v>1</v>
      </c>
      <c r="AH35" s="299" t="n">
        <v>1</v>
      </c>
      <c r="AI35" s="299" t="n">
        <v>1</v>
      </c>
      <c r="AJ35" s="299" t="n">
        <v>1</v>
      </c>
      <c r="AK35" s="299" t="n">
        <v>0</v>
      </c>
      <c r="AL35" s="299" t="n">
        <v>0</v>
      </c>
      <c r="AM35" s="299" t="n">
        <v>0</v>
      </c>
      <c r="AN35" s="299" t="n">
        <v>0</v>
      </c>
      <c r="AO35" s="299" t="n">
        <v>0</v>
      </c>
      <c r="AP35" s="299" t="n">
        <v>0</v>
      </c>
      <c r="AQ35" s="299" t="n">
        <v>0</v>
      </c>
      <c r="AR35" s="299" t="n">
        <v>0</v>
      </c>
      <c r="AS35" s="299" t="n">
        <v>1</v>
      </c>
      <c r="AT35" s="299" t="n">
        <v>1</v>
      </c>
      <c r="AU35" s="299" t="n">
        <v>3</v>
      </c>
      <c r="AV35" s="299" t="n">
        <v>3</v>
      </c>
      <c r="AW35" s="299" t="n">
        <v>2</v>
      </c>
      <c r="AX35" s="299" t="n">
        <v>1</v>
      </c>
      <c r="AY35" s="299" t="n">
        <v>1</v>
      </c>
      <c r="AZ35" s="299" t="n">
        <v>1</v>
      </c>
      <c r="BA35" s="299" t="n">
        <v>1</v>
      </c>
      <c r="BB35" s="299" t="n">
        <v>1</v>
      </c>
      <c r="BC35" s="299" t="n">
        <v>1</v>
      </c>
      <c r="BD35" s="299" t="n">
        <v>1</v>
      </c>
      <c r="BE35" s="299" t="n">
        <v>1</v>
      </c>
      <c r="BF35" s="299" t="n">
        <v>1</v>
      </c>
      <c r="BG35" s="299" t="n">
        <v>1</v>
      </c>
      <c r="BH35" s="299" t="n">
        <v>1</v>
      </c>
      <c r="BI35" s="299" t="n">
        <v>1</v>
      </c>
      <c r="BJ35" s="299" t="n">
        <v>1</v>
      </c>
      <c r="BK35" s="299" t="n">
        <v>2</v>
      </c>
      <c r="BL35" s="299" t="n">
        <v>3</v>
      </c>
      <c r="BM35" s="299" t="n">
        <v>3</v>
      </c>
      <c r="BN35" s="299" t="n">
        <v>3</v>
      </c>
      <c r="BO35" s="299" t="n">
        <v>3</v>
      </c>
      <c r="BP35" s="299" t="n">
        <v>3</v>
      </c>
      <c r="BQ35" s="299" t="n">
        <v>4</v>
      </c>
      <c r="BR35" s="299" t="n">
        <v>4</v>
      </c>
      <c r="BS35" s="299" t="n">
        <v>6</v>
      </c>
      <c r="BT35" s="299" t="n">
        <v>6</v>
      </c>
      <c r="BU35" s="299" t="n">
        <v>6</v>
      </c>
      <c r="BV35" s="299" t="n">
        <v>6</v>
      </c>
      <c r="BW35" s="299" t="n">
        <v>6</v>
      </c>
      <c r="BX35" s="299" t="n">
        <v>1</v>
      </c>
      <c r="BY35" s="299" t="n">
        <v>1</v>
      </c>
      <c r="BZ35" s="299" t="n">
        <v>5</v>
      </c>
      <c r="CA35" s="299" t="n">
        <v>5</v>
      </c>
      <c r="CB35" s="299" t="n">
        <v>5</v>
      </c>
      <c r="CC35" s="299" t="n">
        <v>4</v>
      </c>
      <c r="CD35" s="299" t="n">
        <v>4</v>
      </c>
      <c r="CE35" s="299" t="n">
        <v>4</v>
      </c>
      <c r="CF35" s="299" t="n">
        <v>3</v>
      </c>
      <c r="CG35" s="299" t="n">
        <v>4</v>
      </c>
      <c r="CH35" s="299" t="n">
        <v>4</v>
      </c>
      <c r="CI35" s="299" t="n">
        <v>4</v>
      </c>
      <c r="CJ35" s="299" t="n">
        <v>4</v>
      </c>
      <c r="CK35" s="299" t="n">
        <v>4</v>
      </c>
      <c r="CL35" s="299" t="n">
        <v>4</v>
      </c>
      <c r="CM35" s="299" t="n">
        <v>4</v>
      </c>
      <c r="CN35" s="299" t="n">
        <v>4</v>
      </c>
      <c r="CO35" s="299" t="n">
        <v>4</v>
      </c>
      <c r="CP35" s="299" t="n">
        <v>6</v>
      </c>
      <c r="CQ35" s="299" t="n">
        <v>6</v>
      </c>
      <c r="CR35" s="299" t="n">
        <v>6</v>
      </c>
      <c r="CS35" s="299" t="n">
        <v>6</v>
      </c>
      <c r="CT35" s="299" t="n">
        <v>6</v>
      </c>
      <c r="CU35" s="299" t="n">
        <v>6</v>
      </c>
      <c r="CV35" s="299" t="n">
        <v>6</v>
      </c>
      <c r="CW35" s="299" t="n">
        <v>6</v>
      </c>
    </row>
    <row r="36" ht="12.75" customFormat="1" customHeight="1" s="315">
      <c r="A36" s="22" t="n"/>
      <c r="B36" s="398" t="n"/>
      <c r="C36" s="246" t="inlineStr">
        <is>
          <t>EE &amp; Family</t>
        </is>
      </c>
      <c r="D36" s="300" t="n">
        <v>3</v>
      </c>
      <c r="E36" s="400" t="n">
        <v>1556.37</v>
      </c>
      <c r="F36" s="400">
        <f>+E36-G36</f>
        <v/>
      </c>
      <c r="G36" s="400" t="n">
        <v>329.3</v>
      </c>
      <c r="H36" s="408">
        <f>+"Total:"&amp;TEXT(E36/I36-1,"0.00%")&amp;"/ EE:"&amp;TEXT(G36/J36-1,"0.00%")</f>
        <v/>
      </c>
      <c r="I36" s="493">
        <f>+'[2]St Michael''s'!E36</f>
        <v/>
      </c>
      <c r="J36" s="483">
        <f>+'[2]St Michael''s'!G36</f>
        <v/>
      </c>
      <c r="K36" s="300" t="n">
        <v>0</v>
      </c>
      <c r="L36" s="300" t="n">
        <v>0</v>
      </c>
      <c r="M36" s="300" t="n">
        <v>0</v>
      </c>
      <c r="N36" s="300" t="n">
        <v>0</v>
      </c>
      <c r="O36" s="300" t="n">
        <v>0</v>
      </c>
      <c r="P36" s="300" t="n">
        <v>0</v>
      </c>
      <c r="Q36" s="300" t="n">
        <v>0</v>
      </c>
      <c r="R36" s="300" t="n">
        <v>0</v>
      </c>
      <c r="S36" s="300" t="n">
        <v>0</v>
      </c>
      <c r="T36" s="300" t="n">
        <v>1</v>
      </c>
      <c r="U36" s="300" t="n">
        <v>2</v>
      </c>
      <c r="V36" s="300" t="n">
        <v>2</v>
      </c>
      <c r="W36" s="300" t="n">
        <v>1</v>
      </c>
      <c r="X36" s="300" t="n">
        <v>1</v>
      </c>
      <c r="Y36" s="300" t="n">
        <v>1</v>
      </c>
      <c r="Z36" s="300" t="n">
        <v>1</v>
      </c>
      <c r="AA36" s="300" t="n">
        <v>1</v>
      </c>
      <c r="AB36" s="300" t="n">
        <v>1</v>
      </c>
      <c r="AC36" s="300" t="n">
        <v>2</v>
      </c>
      <c r="AD36" s="300" t="n">
        <v>2</v>
      </c>
      <c r="AE36" s="300" t="n">
        <v>3</v>
      </c>
      <c r="AF36" s="300" t="n">
        <v>3</v>
      </c>
      <c r="AG36" s="300" t="n">
        <v>3</v>
      </c>
      <c r="AH36" s="300" t="n">
        <v>3</v>
      </c>
      <c r="AI36" s="300" t="n">
        <v>4</v>
      </c>
      <c r="AJ36" s="300" t="n">
        <v>3</v>
      </c>
      <c r="AK36" s="300" t="n">
        <v>3</v>
      </c>
      <c r="AL36" s="300" t="n">
        <v>3</v>
      </c>
      <c r="AM36" s="300" t="n">
        <v>3</v>
      </c>
      <c r="AN36" s="300" t="n">
        <v>2</v>
      </c>
      <c r="AO36" s="300" t="n">
        <v>2</v>
      </c>
      <c r="AP36" s="300" t="n">
        <v>3</v>
      </c>
      <c r="AQ36" s="300" t="n">
        <v>4</v>
      </c>
      <c r="AR36" s="300" t="n">
        <v>5</v>
      </c>
      <c r="AS36" s="300" t="n">
        <v>5</v>
      </c>
      <c r="AT36" s="300" t="n">
        <v>6</v>
      </c>
      <c r="AU36" s="300" t="n">
        <v>4</v>
      </c>
      <c r="AV36" s="300" t="n">
        <v>4</v>
      </c>
      <c r="AW36" s="300" t="n">
        <v>4</v>
      </c>
      <c r="AX36" s="300" t="n">
        <v>4</v>
      </c>
      <c r="AY36" s="300" t="n">
        <v>4</v>
      </c>
      <c r="AZ36" s="300" t="n">
        <v>4</v>
      </c>
      <c r="BA36" s="300" t="n">
        <v>3</v>
      </c>
      <c r="BB36" s="300" t="n">
        <v>3</v>
      </c>
      <c r="BC36" s="300" t="n">
        <v>3</v>
      </c>
      <c r="BD36" s="300" t="n">
        <v>3</v>
      </c>
      <c r="BE36" s="300" t="n">
        <v>3</v>
      </c>
      <c r="BF36" s="300" t="n">
        <v>3</v>
      </c>
      <c r="BG36" s="300" t="n">
        <v>2</v>
      </c>
      <c r="BH36" s="300" t="n">
        <v>1</v>
      </c>
      <c r="BI36" s="300" t="n">
        <v>2</v>
      </c>
      <c r="BJ36" s="300" t="n">
        <v>2</v>
      </c>
      <c r="BK36" s="300" t="n">
        <v>2</v>
      </c>
      <c r="BL36" s="300" t="n">
        <v>2</v>
      </c>
      <c r="BM36" s="300" t="n">
        <v>2</v>
      </c>
      <c r="BN36" s="300" t="n">
        <v>2</v>
      </c>
      <c r="BO36" s="300" t="n">
        <v>1</v>
      </c>
      <c r="BP36" s="300" t="n">
        <v>0</v>
      </c>
      <c r="BQ36" s="300" t="n">
        <v>0</v>
      </c>
      <c r="BR36" s="300" t="n">
        <v>0</v>
      </c>
      <c r="BS36" s="300" t="n">
        <v>0</v>
      </c>
      <c r="BT36" s="300" t="n">
        <v>0</v>
      </c>
      <c r="BU36" s="300" t="n">
        <v>0</v>
      </c>
      <c r="BV36" s="300" t="n">
        <v>0</v>
      </c>
      <c r="BW36" s="300" t="n">
        <v>1</v>
      </c>
      <c r="BX36" s="300" t="n">
        <v>5</v>
      </c>
      <c r="BY36" s="300" t="n">
        <v>5</v>
      </c>
      <c r="BZ36" s="300" t="n">
        <v>1</v>
      </c>
      <c r="CA36" s="300" t="n">
        <v>1</v>
      </c>
      <c r="CB36" s="300" t="n">
        <v>3</v>
      </c>
      <c r="CC36" s="300" t="n">
        <v>3</v>
      </c>
      <c r="CD36" s="300" t="n">
        <v>3</v>
      </c>
      <c r="CE36" s="300" t="n">
        <v>3</v>
      </c>
      <c r="CF36" s="300" t="n">
        <v>2</v>
      </c>
      <c r="CG36" s="300" t="n">
        <v>2</v>
      </c>
      <c r="CH36" s="300" t="n">
        <v>2</v>
      </c>
      <c r="CI36" s="300" t="n">
        <v>2</v>
      </c>
      <c r="CJ36" s="300" t="n">
        <v>4</v>
      </c>
      <c r="CK36" s="300" t="n">
        <v>4</v>
      </c>
      <c r="CL36" s="300" t="n">
        <v>4</v>
      </c>
      <c r="CM36" s="300" t="n">
        <v>3</v>
      </c>
      <c r="CN36" s="300" t="n">
        <v>3</v>
      </c>
      <c r="CO36" s="300" t="n">
        <v>3</v>
      </c>
      <c r="CP36" s="300" t="n">
        <v>3</v>
      </c>
      <c r="CQ36" s="300" t="n">
        <v>3</v>
      </c>
      <c r="CR36" s="300" t="n">
        <v>3</v>
      </c>
      <c r="CS36" s="300" t="n">
        <v>3</v>
      </c>
      <c r="CT36" s="300" t="n">
        <v>3</v>
      </c>
      <c r="CU36" s="300" t="n">
        <v>3</v>
      </c>
      <c r="CV36" s="300" t="n">
        <v>3</v>
      </c>
      <c r="CW36" s="300" t="n">
        <v>3</v>
      </c>
    </row>
    <row r="37" ht="13.15" customFormat="1" customHeight="1" s="315">
      <c r="A37" s="20" t="n"/>
      <c r="B37" s="398" t="n"/>
      <c r="C37" s="69" t="inlineStr">
        <is>
          <t>Estimated Monthly Premium</t>
        </is>
      </c>
      <c r="D37" s="94">
        <f>SUM(D33:D36)</f>
        <v/>
      </c>
      <c r="E37" s="401">
        <f>SUMPRODUCT(E33:E36,$D33:$D36)</f>
        <v/>
      </c>
      <c r="F37" s="401">
        <f>SUMPRODUCT(F33:F36,$D33:$D36)</f>
        <v/>
      </c>
      <c r="G37" s="401">
        <f>SUMPRODUCT(G33:G36,$D33:$D36)</f>
        <v/>
      </c>
      <c r="H37" s="402" t="n"/>
      <c r="I37" s="483" t="n"/>
      <c r="J37" s="484" t="n"/>
      <c r="K37" s="94">
        <f>SUM(K33:K36)</f>
        <v/>
      </c>
      <c r="L37" s="94">
        <f>SUM(L33:L36)</f>
        <v/>
      </c>
      <c r="M37" s="94">
        <f>SUM(M33:M36)</f>
        <v/>
      </c>
      <c r="N37" s="94">
        <f>SUM(N33:N36)</f>
        <v/>
      </c>
      <c r="O37" s="94">
        <f>SUM(O33:O36)</f>
        <v/>
      </c>
      <c r="P37" s="94">
        <f>SUM(P33:P36)</f>
        <v/>
      </c>
      <c r="Q37" s="94">
        <f>SUM(Q33:Q36)</f>
        <v/>
      </c>
      <c r="R37" s="94">
        <f>SUM(R33:R36)</f>
        <v/>
      </c>
      <c r="S37" s="94">
        <f>SUM(S33:S36)</f>
        <v/>
      </c>
      <c r="T37" s="94">
        <f>SUM(T33:T36)</f>
        <v/>
      </c>
      <c r="U37" s="94">
        <f>SUM(U33:U36)</f>
        <v/>
      </c>
      <c r="V37" s="94">
        <f>SUM(V33:V36)</f>
        <v/>
      </c>
      <c r="W37" s="94">
        <f>SUM(W33:W36)</f>
        <v/>
      </c>
      <c r="X37" s="94">
        <f>SUM(X33:X36)</f>
        <v/>
      </c>
      <c r="Y37" s="94">
        <f>SUM(Y33:Y36)</f>
        <v/>
      </c>
      <c r="Z37" s="94">
        <f>SUM(Z33:Z36)</f>
        <v/>
      </c>
      <c r="AA37" s="94">
        <f>SUM(AA33:AA36)</f>
        <v/>
      </c>
      <c r="AB37" s="94">
        <f>SUM(AB33:AB36)</f>
        <v/>
      </c>
      <c r="AC37" s="94">
        <f>SUM(AC33:AC36)</f>
        <v/>
      </c>
      <c r="AD37" s="94">
        <f>SUM(AD33:AD36)</f>
        <v/>
      </c>
      <c r="AE37" s="94">
        <f>SUM(AE33:AE36)</f>
        <v/>
      </c>
      <c r="AF37" s="94">
        <f>SUM(AF33:AF36)</f>
        <v/>
      </c>
      <c r="AG37" s="94">
        <f>SUM(AG33:AG36)</f>
        <v/>
      </c>
      <c r="AH37" s="94">
        <f>SUM(AH33:AH36)</f>
        <v/>
      </c>
      <c r="AI37" s="94">
        <f>SUM(AI33:AI36)</f>
        <v/>
      </c>
      <c r="AJ37" s="94">
        <f>SUM(AJ33:AJ36)</f>
        <v/>
      </c>
      <c r="AK37" s="94">
        <f>SUM(AK33:AK36)</f>
        <v/>
      </c>
      <c r="AL37" s="94">
        <f>SUM(AL33:AL36)</f>
        <v/>
      </c>
      <c r="AM37" s="94">
        <f>SUM(AM33:AM36)</f>
        <v/>
      </c>
      <c r="AN37" s="94">
        <f>SUM(AN33:AN36)</f>
        <v/>
      </c>
      <c r="AO37" s="94">
        <f>SUM(AO33:AO36)</f>
        <v/>
      </c>
      <c r="AP37" s="94">
        <f>SUM(AP33:AP36)</f>
        <v/>
      </c>
      <c r="AQ37" s="94">
        <f>SUM(AQ33:AQ36)</f>
        <v/>
      </c>
      <c r="AR37" s="94">
        <f>SUM(AR33:AR36)</f>
        <v/>
      </c>
      <c r="AS37" s="94">
        <f>SUM(AS33:AS36)</f>
        <v/>
      </c>
      <c r="AT37" s="94">
        <f>SUM(AT33:AT36)</f>
        <v/>
      </c>
      <c r="AU37" s="94">
        <f>SUM(AU33:AU36)</f>
        <v/>
      </c>
      <c r="AV37" s="94">
        <f>SUM(AV33:AV36)</f>
        <v/>
      </c>
      <c r="AW37" s="94">
        <f>SUM(AW33:AW36)</f>
        <v/>
      </c>
      <c r="AX37" s="94">
        <f>SUM(AX33:AX36)</f>
        <v/>
      </c>
      <c r="AY37" s="94">
        <f>SUM(AY33:AY36)</f>
        <v/>
      </c>
      <c r="AZ37" s="94">
        <f>SUM(AZ33:AZ36)</f>
        <v/>
      </c>
      <c r="BA37" s="94">
        <f>SUM(BA33:BA36)</f>
        <v/>
      </c>
      <c r="BB37" s="94">
        <f>SUM(BB33:BB36)</f>
        <v/>
      </c>
      <c r="BC37" s="94">
        <f>SUM(BC33:BC36)</f>
        <v/>
      </c>
      <c r="BD37" s="94">
        <f>SUM(BD33:BD36)</f>
        <v/>
      </c>
      <c r="BE37" s="94">
        <f>SUM(BE33:BE36)</f>
        <v/>
      </c>
      <c r="BF37" s="94">
        <f>SUM(BF33:BF36)</f>
        <v/>
      </c>
      <c r="BG37" s="94">
        <f>SUM(BG33:BG36)</f>
        <v/>
      </c>
      <c r="BH37" s="94">
        <f>SUM(BH33:BH36)</f>
        <v/>
      </c>
      <c r="BI37" s="94">
        <f>SUM(BI33:BI36)</f>
        <v/>
      </c>
      <c r="BJ37" s="94">
        <f>SUM(BJ33:BJ36)</f>
        <v/>
      </c>
      <c r="BK37" s="94">
        <f>SUM(BK33:BK36)</f>
        <v/>
      </c>
      <c r="BL37" s="94">
        <f>SUM(BL33:BL36)</f>
        <v/>
      </c>
      <c r="BM37" s="94">
        <f>SUM(BM33:BM36)</f>
        <v/>
      </c>
      <c r="BN37" s="94">
        <f>SUM(BN33:BN36)</f>
        <v/>
      </c>
      <c r="BO37" s="94">
        <f>SUM(BO33:BO36)</f>
        <v/>
      </c>
      <c r="BP37" s="94">
        <f>SUM(BP33:BP36)</f>
        <v/>
      </c>
      <c r="BQ37" s="94">
        <f>SUM(BQ33:BQ36)</f>
        <v/>
      </c>
      <c r="BR37" s="94">
        <f>SUM(BR33:BR36)</f>
        <v/>
      </c>
      <c r="BS37" s="94">
        <f>SUM(BS33:BS36)</f>
        <v/>
      </c>
      <c r="BT37" s="94">
        <f>SUM(BT33:BT36)</f>
        <v/>
      </c>
      <c r="BU37" s="94">
        <f>SUM(BU33:BU36)</f>
        <v/>
      </c>
      <c r="BV37" s="94">
        <f>SUM(BV33:BV36)</f>
        <v/>
      </c>
      <c r="BW37" s="94">
        <f>SUM(BW33:BW36)</f>
        <v/>
      </c>
      <c r="BX37" s="94">
        <f>SUM(BX33:BX36)</f>
        <v/>
      </c>
      <c r="BY37" s="94">
        <f>SUM(BY33:BY36)</f>
        <v/>
      </c>
      <c r="BZ37" s="94">
        <f>SUM(BZ33:BZ36)</f>
        <v/>
      </c>
      <c r="CA37" s="94">
        <f>SUM(CA33:CA36)</f>
        <v/>
      </c>
      <c r="CB37" s="94">
        <f>SUM(CB33:CB36)</f>
        <v/>
      </c>
      <c r="CC37" s="94">
        <f>SUM(CC33:CC36)</f>
        <v/>
      </c>
      <c r="CD37" s="94">
        <f>SUM(CD33:CD36)</f>
        <v/>
      </c>
      <c r="CE37" s="94">
        <f>SUM(CE33:CE36)</f>
        <v/>
      </c>
      <c r="CF37" s="94">
        <f>SUM(CF33:CF36)</f>
        <v/>
      </c>
      <c r="CG37" s="94">
        <f>SUM(CG33:CG36)</f>
        <v/>
      </c>
      <c r="CH37" s="94">
        <f>SUM(CH33:CH36)</f>
        <v/>
      </c>
      <c r="CI37" s="94">
        <f>SUM(CI33:CI36)</f>
        <v/>
      </c>
      <c r="CJ37" s="94">
        <f>SUM(CJ33:CJ36)</f>
        <v/>
      </c>
      <c r="CK37" s="94">
        <f>SUM(CK33:CK36)</f>
        <v/>
      </c>
      <c r="CL37" s="94">
        <f>SUM(CL33:CL36)</f>
        <v/>
      </c>
      <c r="CM37" s="94">
        <f>SUM(CM33:CM36)</f>
        <v/>
      </c>
      <c r="CN37" s="94">
        <f>SUM(CN33:CN36)</f>
        <v/>
      </c>
      <c r="CO37" s="94">
        <f>SUM(CO33:CO36)</f>
        <v/>
      </c>
      <c r="CP37" s="94">
        <f>SUM(CP33:CP36)</f>
        <v/>
      </c>
      <c r="CQ37" s="94">
        <f>SUM(CQ33:CQ36)</f>
        <v/>
      </c>
      <c r="CR37" s="94" t="n">
        <v>30</v>
      </c>
      <c r="CS37" s="94">
        <f>SUM(CS33:CS36)</f>
        <v/>
      </c>
      <c r="CT37" s="94">
        <f>SUM(CT33:CT36)</f>
        <v/>
      </c>
      <c r="CU37" s="94">
        <f>SUM(CU33:CU36)</f>
        <v/>
      </c>
      <c r="CV37" s="94">
        <f>SUM(CV33:CV36)</f>
        <v/>
      </c>
      <c r="CW37" s="94">
        <f>SUM(CW33:CW36)</f>
        <v/>
      </c>
    </row>
    <row r="38" ht="13.15" customFormat="1" customHeight="1" s="315">
      <c r="A38" s="20" t="n"/>
      <c r="B38" s="398" t="n"/>
      <c r="C38" s="12" t="n"/>
      <c r="D38" s="16" t="n"/>
      <c r="E38" s="403" t="n"/>
      <c r="F38" s="403" t="n"/>
      <c r="G38" s="403" t="n"/>
      <c r="H38" s="404" t="n"/>
      <c r="I38" s="404" t="n"/>
      <c r="J38" s="464" t="n"/>
      <c r="K38" s="16" t="n"/>
      <c r="L38" s="16" t="n"/>
      <c r="M38" s="16" t="n"/>
      <c r="N38" s="16" t="n"/>
      <c r="O38" s="16" t="n"/>
      <c r="P38" s="16" t="n"/>
      <c r="Q38" s="16" t="n"/>
      <c r="R38" s="16" t="n"/>
      <c r="S38" s="16" t="n"/>
      <c r="T38" s="16" t="n"/>
      <c r="U38" s="16" t="n"/>
      <c r="V38" s="16" t="n"/>
      <c r="W38" s="16" t="n"/>
      <c r="X38" s="16" t="n"/>
      <c r="Y38" s="16" t="n"/>
      <c r="Z38" s="16" t="n"/>
      <c r="AA38" s="16" t="n"/>
      <c r="AB38" s="16" t="n"/>
      <c r="AC38" s="16" t="n"/>
      <c r="AD38" s="16" t="n"/>
      <c r="AE38" s="16" t="n"/>
      <c r="AF38" s="16" t="n"/>
      <c r="AG38" s="16" t="n"/>
      <c r="AH38" s="16" t="n"/>
      <c r="AI38" s="16" t="n"/>
      <c r="AJ38" s="16" t="n"/>
      <c r="AK38" s="16" t="n"/>
      <c r="AL38" s="16" t="n"/>
      <c r="AM38" s="16" t="n"/>
      <c r="AN38" s="16" t="n"/>
      <c r="AO38" s="16" t="n"/>
      <c r="AP38" s="16" t="n"/>
      <c r="AQ38" s="16" t="n"/>
      <c r="AR38" s="16" t="n"/>
      <c r="AS38" s="16" t="n"/>
      <c r="AT38" s="16" t="n"/>
      <c r="AU38" s="16" t="n"/>
      <c r="AV38" s="16" t="n"/>
      <c r="AW38" s="16" t="n"/>
      <c r="AX38" s="16" t="n"/>
      <c r="AY38" s="16" t="n"/>
      <c r="AZ38" s="16" t="n"/>
      <c r="BA38" s="16" t="n"/>
      <c r="BB38" s="16" t="n"/>
      <c r="BC38" s="16" t="n"/>
      <c r="BD38" s="16" t="n"/>
      <c r="BE38" s="16" t="n"/>
      <c r="BF38" s="16" t="n"/>
      <c r="BG38" s="16" t="n"/>
      <c r="BH38" s="16" t="n"/>
      <c r="BI38" s="16" t="n"/>
      <c r="BJ38" s="16" t="n"/>
      <c r="BK38" s="16" t="n"/>
      <c r="BL38" s="16" t="n"/>
      <c r="BM38" s="16" t="n"/>
      <c r="BN38" s="16" t="n"/>
      <c r="BO38" s="16" t="n"/>
      <c r="BP38" s="16" t="n"/>
      <c r="BQ38" s="16" t="n"/>
      <c r="BR38" s="16" t="n"/>
      <c r="BS38" s="16" t="n"/>
      <c r="BT38" s="16" t="n"/>
      <c r="BU38" s="16" t="n"/>
      <c r="BV38" s="16" t="n"/>
      <c r="BW38" s="16" t="n"/>
      <c r="BX38" s="16" t="n"/>
      <c r="BY38" s="16" t="n"/>
      <c r="BZ38" s="16" t="n"/>
      <c r="CA38" s="16" t="n"/>
      <c r="CB38" s="16" t="n"/>
      <c r="CC38" s="16" t="n"/>
      <c r="CD38" s="16" t="n"/>
      <c r="CE38" s="16" t="n"/>
      <c r="CF38" s="16" t="n"/>
      <c r="CG38" s="16" t="n"/>
      <c r="CH38" s="16" t="n"/>
      <c r="CI38" s="16" t="n"/>
      <c r="CJ38" s="16" t="n"/>
      <c r="CK38" s="16" t="n"/>
      <c r="CL38" s="16" t="n"/>
      <c r="CM38" s="16" t="n"/>
      <c r="CN38" s="16" t="n"/>
      <c r="CO38" s="16" t="n"/>
      <c r="CP38" s="16" t="n"/>
      <c r="CQ38" s="16" t="n"/>
      <c r="CR38" s="16" t="n"/>
      <c r="CS38" s="16" t="n"/>
      <c r="CT38" s="16" t="n"/>
      <c r="CU38" s="16" t="n"/>
      <c r="CV38" s="16" t="n"/>
      <c r="CW38" s="16" t="n"/>
    </row>
    <row r="39" ht="13.15" customFormat="1" customHeight="1" s="183">
      <c r="A39" s="48" t="inlineStr">
        <is>
          <t>Total Medical Monthly</t>
        </is>
      </c>
      <c r="B39" s="432" t="n"/>
      <c r="C39" s="50" t="inlineStr">
        <is>
          <t xml:space="preserve"> </t>
        </is>
      </c>
      <c r="D39" s="51">
        <f>+D7+D13+D19+D25+D31+D37</f>
        <v/>
      </c>
      <c r="E39" s="472">
        <f>+E7+E13+E19+E25+E31+E37</f>
        <v/>
      </c>
      <c r="F39" s="472">
        <f>+F7+F13+F19+F25+F31+F37</f>
        <v/>
      </c>
      <c r="G39" s="472">
        <f>+G7+G13+G19+G25+G31+G37</f>
        <v/>
      </c>
      <c r="H39" s="478" t="n"/>
      <c r="I39" s="478" t="n"/>
      <c r="J39" s="282" t="n"/>
      <c r="K39" s="51">
        <f>+K7+K32+K37</f>
        <v/>
      </c>
      <c r="L39" s="51">
        <f>+L7+L32+L37</f>
        <v/>
      </c>
      <c r="M39" s="51">
        <f>+M7+M32+M37</f>
        <v/>
      </c>
      <c r="N39" s="51">
        <f>+N7+N32+N37</f>
        <v/>
      </c>
      <c r="O39" s="51">
        <f>+O7+O32+O37</f>
        <v/>
      </c>
      <c r="P39" s="51">
        <f>+P7+P32+P37</f>
        <v/>
      </c>
      <c r="Q39" s="51">
        <f>+Q7+Q32+Q37</f>
        <v/>
      </c>
      <c r="R39" s="51">
        <f>+R7+R32+R37</f>
        <v/>
      </c>
      <c r="S39" s="51">
        <f>+S7+S32+S37</f>
        <v/>
      </c>
      <c r="T39" s="51">
        <f>+T7+T32+T37</f>
        <v/>
      </c>
      <c r="U39" s="51">
        <f>+U7+U32+U37</f>
        <v/>
      </c>
      <c r="V39" s="51">
        <f>+V7+V32+V37</f>
        <v/>
      </c>
      <c r="W39" s="51">
        <f>+W7+W32+W37</f>
        <v/>
      </c>
      <c r="X39" s="51">
        <f>+X7+X32+X37</f>
        <v/>
      </c>
      <c r="Y39" s="51">
        <f>+Y7+Y32+Y37</f>
        <v/>
      </c>
      <c r="Z39" s="51">
        <f>+Z7+Z32+Z37</f>
        <v/>
      </c>
      <c r="AA39" s="51">
        <f>+AA7+AA32+AA37</f>
        <v/>
      </c>
      <c r="AB39" s="51">
        <f>+AB7+AB32+AB37</f>
        <v/>
      </c>
      <c r="AC39" s="51">
        <f>+AC7+AC32+AC37</f>
        <v/>
      </c>
      <c r="AD39" s="51">
        <f>+AD7+AD32+AD37</f>
        <v/>
      </c>
      <c r="AE39" s="51">
        <f>+AE7+AE32+AE37</f>
        <v/>
      </c>
      <c r="AF39" s="51">
        <f>+AF7+AF32+AF37</f>
        <v/>
      </c>
      <c r="AG39" s="51">
        <f>+AG7+AG32+AG37</f>
        <v/>
      </c>
      <c r="AH39" s="51">
        <f>+AH7+AH32+AH37</f>
        <v/>
      </c>
      <c r="AI39" s="51">
        <f>+AI7+AI32+AI37</f>
        <v/>
      </c>
      <c r="AJ39" s="51">
        <f>+AJ7+AJ32+AJ37</f>
        <v/>
      </c>
      <c r="AK39" s="51">
        <f>+AK7+AK32+AK37</f>
        <v/>
      </c>
      <c r="AL39" s="51">
        <f>+AL7+AL32+AL37</f>
        <v/>
      </c>
      <c r="AM39" s="51">
        <f>+AM7+AM32+AM37</f>
        <v/>
      </c>
      <c r="AN39" s="51">
        <f>+AN7+AN13+AN19+AN25+AN37</f>
        <v/>
      </c>
      <c r="AO39" s="51">
        <f>+AO7+AO13+AO19+AO25+AO37</f>
        <v/>
      </c>
      <c r="AP39" s="51">
        <f>+AP7+AP13+AP19+AP25+AP37</f>
        <v/>
      </c>
      <c r="AQ39" s="51">
        <f>+AQ7+AQ13+AQ19+AQ25+AQ37</f>
        <v/>
      </c>
      <c r="AR39" s="51">
        <f>+AR7+AR13+AR19+AR25+AR37</f>
        <v/>
      </c>
      <c r="AS39" s="51">
        <f>+AS7+AS13+AS19+AS25+AS37</f>
        <v/>
      </c>
      <c r="AT39" s="51">
        <f>+AT7+AT13+AT19+AT25+AT37</f>
        <v/>
      </c>
      <c r="AU39" s="51">
        <f>+AU7+AU13+AU19+AU25+AU37</f>
        <v/>
      </c>
      <c r="AV39" s="51">
        <f>+AV7+AV13+AV19+AV25+AV37</f>
        <v/>
      </c>
      <c r="AW39" s="51">
        <f>+AW7+AW13+AW19+AW25+AW37</f>
        <v/>
      </c>
      <c r="AX39" s="51">
        <f>+AX7+AX13+AX19+AX25+AX37</f>
        <v/>
      </c>
      <c r="AY39" s="51">
        <f>+AY7+AY13+AY19+AY25+AY37</f>
        <v/>
      </c>
      <c r="AZ39" s="51">
        <f>+AZ7+AZ13+AZ19+AZ25+AZ37</f>
        <v/>
      </c>
      <c r="BA39" s="51">
        <f>+BA7+BA13+BA19+BA25+BA37</f>
        <v/>
      </c>
      <c r="BB39" s="51">
        <f>+BB7+BB13+BB19+BB25+BB37</f>
        <v/>
      </c>
      <c r="BC39" s="51">
        <f>+BC7+BC13+BC19+BC25+BC37</f>
        <v/>
      </c>
      <c r="BD39" s="51">
        <f>+BD7+BD13+BD19+BD25+BD37</f>
        <v/>
      </c>
      <c r="BE39" s="51">
        <f>+BE7+BE13+BE19+BE25+BE37</f>
        <v/>
      </c>
      <c r="BF39" s="51">
        <f>+BF7+BF13+BF19+BF25+BF37</f>
        <v/>
      </c>
      <c r="BG39" s="51">
        <f>+BG7+BG13+BG19+BG25+BG37</f>
        <v/>
      </c>
      <c r="BH39" s="51">
        <f>+BH7+BH13+BH19+BH25+BH37</f>
        <v/>
      </c>
      <c r="BI39" s="51">
        <f>+BI7+BI13+BI19+BI25+BI37</f>
        <v/>
      </c>
      <c r="BJ39" s="51">
        <f>+BJ7+BJ13+BJ19+BJ25+BJ37</f>
        <v/>
      </c>
      <c r="BK39" s="51">
        <f>+BK7+BK13+BK19+BK25+BK37</f>
        <v/>
      </c>
      <c r="BL39" s="51">
        <f>+BL7+BL13+BL19+BL25+BL37</f>
        <v/>
      </c>
      <c r="BM39" s="51">
        <f>+BM7+BM13+BM19+BM25+BM37</f>
        <v/>
      </c>
      <c r="BN39" s="51">
        <f>+BN7+BN13+BN19+BN25+BN37</f>
        <v/>
      </c>
      <c r="BO39" s="51">
        <f>+BO7+BO13+BO19+BO25+BO37</f>
        <v/>
      </c>
      <c r="BP39" s="51">
        <f>+BP7+BP13+BP19+BP25+BP37</f>
        <v/>
      </c>
      <c r="BQ39" s="51">
        <f>+BQ7+BQ13+BQ19+BQ25+BQ37</f>
        <v/>
      </c>
      <c r="BR39" s="51">
        <f>+BR7+BR13+BR19+BR25+BR37</f>
        <v/>
      </c>
      <c r="BS39" s="51">
        <f>+BS7+BS13+BS19+BS25+BS31+BS37</f>
        <v/>
      </c>
      <c r="BT39" s="51">
        <f>+BT7+BT13+BT19+BT25+BT31+BT37</f>
        <v/>
      </c>
      <c r="BU39" s="51">
        <f>+BU7+BU13+BU19+BU25+BU31+BU37</f>
        <v/>
      </c>
      <c r="BV39" s="51">
        <f>+BV7+BV13+BV19+BV25+BV31+BV37</f>
        <v/>
      </c>
      <c r="BW39" s="51">
        <f>+BW7+BW13+BW19+BW25+BW31+BW37</f>
        <v/>
      </c>
      <c r="BX39" s="51">
        <f>+BX7+BX13+BX19+BX25+BX31+BX37</f>
        <v/>
      </c>
      <c r="BY39" s="51">
        <f>+BY7+BY13+BY19+BY25+BY31+BY37</f>
        <v/>
      </c>
      <c r="BZ39" s="51">
        <f>+BZ7+BZ13+BZ19+BZ25+BZ31+BZ37</f>
        <v/>
      </c>
      <c r="CA39" s="51">
        <f>+CA7+CA13+CA19+CA25+CA31+CA37</f>
        <v/>
      </c>
      <c r="CB39" s="51">
        <f>+CB7+CB13+CB19+CB25+CB31+CB37</f>
        <v/>
      </c>
      <c r="CC39" s="51">
        <f>+CC7+CC13+CC19+CC25+CC31+CC37</f>
        <v/>
      </c>
      <c r="CD39" s="51">
        <f>+CD7+CD13+CD19+CD25+CD31+CD37</f>
        <v/>
      </c>
      <c r="CE39" s="51">
        <f>+CE7+CE13+CE19+CE25+CE31+CE37</f>
        <v/>
      </c>
      <c r="CF39" s="51">
        <f>+CF7+CF13+CF19+CF25+CF31+CF37</f>
        <v/>
      </c>
      <c r="CG39" s="51">
        <f>+CG7+CG13+CG19+CG25+CG31+CG37</f>
        <v/>
      </c>
      <c r="CH39" s="51">
        <f>+CH7+CH13+CH19+CH25+CH31+CH37</f>
        <v/>
      </c>
      <c r="CI39" s="51">
        <f>+CI7+CI13+CI19+CI25+CI31+CI37</f>
        <v/>
      </c>
      <c r="CJ39" s="51">
        <f>+CJ7+CJ13+CJ19+CJ25+CJ31+CJ37</f>
        <v/>
      </c>
      <c r="CK39" s="51">
        <f>+CK7+CK13+CK19+CK25+CK31+CK37</f>
        <v/>
      </c>
      <c r="CL39" s="51">
        <f>+CL7+CL13+CL19+CL25+CL31+CL37</f>
        <v/>
      </c>
      <c r="CM39" s="51">
        <f>+CM7+CM13+CM19+CM25+CM31+CM37</f>
        <v/>
      </c>
      <c r="CN39" s="51">
        <f>+CN7+CN13+CN19+CN25+CN31+CN37</f>
        <v/>
      </c>
      <c r="CO39" s="51">
        <f>+CO7+CO13+CO19+CO25+CO31+CO37</f>
        <v/>
      </c>
      <c r="CP39" s="51">
        <f>+CP7+CP13+CP19+CP25+CP31+CP37</f>
        <v/>
      </c>
      <c r="CQ39" s="51">
        <f>+CQ7+CQ13+CQ19+CQ25+CQ31+CQ37</f>
        <v/>
      </c>
      <c r="CR39" s="51" t="n">
        <v>471</v>
      </c>
      <c r="CS39" s="51">
        <f>+CS7+CS13+CS19+CS25+CS31+CS37</f>
        <v/>
      </c>
      <c r="CT39" s="51">
        <f>+CT7+CT13+CT19+CT25+CT31+CT37</f>
        <v/>
      </c>
      <c r="CU39" s="51">
        <f>+CU7+CU13+CU19+CU25+CU31+CU37</f>
        <v/>
      </c>
      <c r="CV39" s="51">
        <f>+CV7+CV13+CV19+CV25+CV31+CV37</f>
        <v/>
      </c>
      <c r="CW39" s="51">
        <f>+CW7+CW13+CW19+CW25+CW31+CW37</f>
        <v/>
      </c>
    </row>
    <row r="40" ht="13.15" customFormat="1" customHeight="1" s="183">
      <c r="A40" s="48" t="inlineStr">
        <is>
          <t>Total Medical Annual</t>
        </is>
      </c>
      <c r="B40" s="432" t="n"/>
      <c r="C40" s="50" t="n"/>
      <c r="D40" s="51" t="n"/>
      <c r="E40" s="472">
        <f>E39*12</f>
        <v/>
      </c>
      <c r="F40" s="472">
        <f>F39*12</f>
        <v/>
      </c>
      <c r="G40" s="472">
        <f>G39*12</f>
        <v/>
      </c>
      <c r="H40" s="478" t="n"/>
      <c r="I40" s="478" t="n"/>
      <c r="J40" s="282" t="n"/>
      <c r="K40" s="51" t="n"/>
      <c r="L40" s="51" t="n"/>
      <c r="M40" s="51" t="n"/>
      <c r="N40" s="51" t="n"/>
      <c r="O40" s="51" t="n"/>
      <c r="P40" s="51" t="n"/>
      <c r="Q40" s="51" t="n"/>
      <c r="R40" s="51" t="n"/>
      <c r="S40" s="51" t="n"/>
      <c r="T40" s="51" t="n"/>
      <c r="U40" s="51" t="n"/>
      <c r="V40" s="51" t="n"/>
      <c r="W40" s="51" t="n"/>
      <c r="X40" s="51" t="n"/>
      <c r="Y40" s="51" t="n"/>
      <c r="Z40" s="51" t="n"/>
      <c r="AA40" s="51" t="n"/>
      <c r="AB40" s="51" t="n"/>
      <c r="AC40" s="51" t="n"/>
      <c r="AD40" s="51" t="n"/>
      <c r="AE40" s="51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1" t="n"/>
      <c r="CN40" s="51" t="n"/>
      <c r="CO40" s="51" t="n"/>
      <c r="CP40" s="51" t="n"/>
      <c r="CQ40" s="51" t="n"/>
      <c r="CR40" s="51" t="n"/>
      <c r="CS40" s="51" t="n"/>
      <c r="CT40" s="51" t="n"/>
      <c r="CU40" s="51" t="n"/>
      <c r="CV40" s="51" t="n"/>
      <c r="CW40" s="51" t="n"/>
    </row>
    <row r="41" ht="15" customFormat="1" customHeight="1" s="315">
      <c r="A41" s="52" t="n"/>
      <c r="B41" s="184" t="n"/>
      <c r="C41" s="282" t="n"/>
      <c r="D41" s="282" t="n"/>
      <c r="E41" s="450" t="n"/>
      <c r="F41" s="450" t="n"/>
      <c r="G41" s="450" t="n"/>
      <c r="H41" s="450" t="n"/>
      <c r="I41" s="450" t="n"/>
      <c r="J41" s="402" t="n"/>
      <c r="K41" s="282" t="n"/>
      <c r="L41" s="282" t="n"/>
      <c r="M41" s="282" t="n"/>
      <c r="N41" s="282" t="n"/>
      <c r="O41" s="282" t="n"/>
      <c r="P41" s="282" t="n"/>
      <c r="Q41" s="282" t="n"/>
      <c r="R41" s="282" t="n"/>
      <c r="S41" s="282" t="n"/>
      <c r="T41" s="282" t="n"/>
      <c r="U41" s="282" t="n"/>
      <c r="V41" s="282" t="n"/>
      <c r="W41" s="282" t="n"/>
      <c r="X41" s="282" t="n"/>
      <c r="Y41" s="282" t="n"/>
      <c r="Z41" s="282" t="n"/>
      <c r="AA41" s="282" t="n"/>
      <c r="AB41" s="282" t="n"/>
      <c r="AC41" s="282" t="n"/>
      <c r="AD41" s="282" t="n"/>
      <c r="AE41" s="282" t="n"/>
      <c r="AF41" s="282" t="n"/>
      <c r="AG41" s="282" t="n"/>
      <c r="AH41" s="282" t="n"/>
      <c r="AI41" s="282" t="n"/>
      <c r="AJ41" s="282" t="n"/>
      <c r="AK41" s="282" t="n"/>
      <c r="AL41" s="282" t="n"/>
      <c r="AM41" s="282" t="n"/>
      <c r="AN41" s="282" t="n"/>
      <c r="AO41" s="282" t="n"/>
      <c r="AP41" s="282" t="n"/>
      <c r="AQ41" s="282" t="n"/>
      <c r="AR41" s="282" t="n"/>
      <c r="AS41" s="282" t="n"/>
      <c r="AT41" s="282" t="n"/>
      <c r="AU41" s="282" t="n"/>
      <c r="AV41" s="282" t="n"/>
      <c r="AW41" s="282" t="n"/>
      <c r="AX41" s="282" t="n"/>
      <c r="AY41" s="282" t="n"/>
      <c r="AZ41" s="282" t="n"/>
      <c r="BA41" s="282" t="n"/>
      <c r="BB41" s="282" t="n"/>
      <c r="BC41" s="282" t="n"/>
      <c r="BD41" s="282" t="n"/>
      <c r="BE41" s="282" t="n"/>
      <c r="BF41" s="282" t="n"/>
      <c r="BG41" s="282" t="n"/>
      <c r="BH41" s="282" t="n"/>
      <c r="BI41" s="282" t="n"/>
      <c r="BJ41" s="282" t="n"/>
      <c r="BK41" s="282" t="n"/>
      <c r="BL41" s="282" t="n"/>
      <c r="BM41" s="282" t="n"/>
      <c r="BN41" s="282" t="n"/>
      <c r="BO41" s="282" t="n"/>
      <c r="BP41" s="282" t="n"/>
      <c r="BQ41" s="282" t="n"/>
      <c r="BR41" s="282" t="n"/>
      <c r="BS41" s="282" t="n"/>
      <c r="BT41" s="282" t="n"/>
      <c r="BU41" s="282" t="n"/>
      <c r="BV41" s="282" t="n"/>
      <c r="BW41" s="282" t="n"/>
      <c r="BX41" s="282" t="n"/>
      <c r="BY41" s="282" t="n"/>
      <c r="BZ41" s="282" t="n"/>
      <c r="CA41" s="282" t="n"/>
      <c r="CB41" s="282" t="n"/>
      <c r="CC41" s="282" t="n"/>
      <c r="CD41" s="282" t="n"/>
      <c r="CE41" s="282" t="n"/>
      <c r="CF41" s="282" t="n"/>
      <c r="CG41" s="282" t="n"/>
      <c r="CH41" s="282" t="n"/>
      <c r="CI41" s="282" t="n"/>
      <c r="CJ41" s="282" t="n"/>
      <c r="CK41" s="282" t="n"/>
      <c r="CL41" s="282" t="n"/>
      <c r="CM41" s="282" t="n"/>
      <c r="CN41" s="282" t="n"/>
      <c r="CO41" s="282" t="n"/>
      <c r="CP41" s="282" t="n"/>
      <c r="CQ41" s="282" t="n"/>
      <c r="CR41" s="282" t="n"/>
      <c r="CS41" s="282" t="n"/>
      <c r="CT41" s="282" t="n"/>
      <c r="CU41" s="282" t="n"/>
      <c r="CV41" s="282" t="n"/>
      <c r="CW41" s="282" t="n"/>
    </row>
    <row r="42" ht="15" customFormat="1" customHeight="1" s="315">
      <c r="A42" s="195" t="inlineStr">
        <is>
          <t>Does not account for difference in contribution for C-Suite employees.</t>
        </is>
      </c>
      <c r="B42" s="451" t="n"/>
      <c r="C42" s="19" t="n"/>
      <c r="D42" s="283" t="n"/>
      <c r="E42" s="283" t="n"/>
      <c r="F42" s="283" t="n"/>
      <c r="G42" s="283" t="n"/>
      <c r="H42" s="283" t="n"/>
      <c r="I42" s="283" t="n"/>
      <c r="J42" s="402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A43" s="36" t="n"/>
      <c r="B43" s="451" t="n"/>
      <c r="C43" s="19" t="n"/>
      <c r="F43" s="397" t="n"/>
      <c r="G43" s="397" t="n"/>
      <c r="H43" s="397" t="n"/>
      <c r="I43" s="397" t="n"/>
      <c r="J43" s="116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320" t="n"/>
      <c r="BW43" s="320" t="inlineStr">
        <is>
          <t>EPO Plus PEPM</t>
        </is>
      </c>
      <c r="BX43" s="320" t="inlineStr">
        <is>
          <t>EPO Plus PEPM</t>
        </is>
      </c>
      <c r="BY43" s="320" t="inlineStr">
        <is>
          <t>EPO Plus PEPM</t>
        </is>
      </c>
      <c r="BZ43" s="320" t="inlineStr">
        <is>
          <t>EPO Plus PEPM</t>
        </is>
      </c>
      <c r="CA43" s="320" t="inlineStr">
        <is>
          <t>EPO Plus PEPM</t>
        </is>
      </c>
      <c r="CB43" s="320" t="inlineStr">
        <is>
          <t>EPO Plus PEPM</t>
        </is>
      </c>
      <c r="CC43" s="320" t="inlineStr">
        <is>
          <t>EPO Plus PEPM</t>
        </is>
      </c>
      <c r="CD43" s="320" t="inlineStr">
        <is>
          <t>EPO Plus PEPM</t>
        </is>
      </c>
      <c r="CE43" s="320" t="inlineStr">
        <is>
          <t>EPO Plus PEPM</t>
        </is>
      </c>
      <c r="CF43" s="320" t="inlineStr">
        <is>
          <t>EPO Plus PEPM</t>
        </is>
      </c>
      <c r="CG43" s="320" t="inlineStr">
        <is>
          <t>EPO Plus PEPM</t>
        </is>
      </c>
      <c r="CH43" s="320" t="inlineStr">
        <is>
          <t>EPO Plus PEPM</t>
        </is>
      </c>
      <c r="CI43" s="320" t="inlineStr">
        <is>
          <t>EPO Plus PEPM</t>
        </is>
      </c>
      <c r="CJ43" s="320" t="inlineStr">
        <is>
          <t>EPO Plus PEPM</t>
        </is>
      </c>
      <c r="CK43" s="320" t="inlineStr">
        <is>
          <t>EPO Plus PEPM</t>
        </is>
      </c>
      <c r="CL43" s="320" t="inlineStr">
        <is>
          <t>EPO Plus PEPM</t>
        </is>
      </c>
      <c r="CM43" s="320" t="inlineStr">
        <is>
          <t>EPO Plus PEPM</t>
        </is>
      </c>
      <c r="CN43" s="320" t="inlineStr">
        <is>
          <t>EPO Plus PEPM</t>
        </is>
      </c>
      <c r="CO43" s="320" t="inlineStr">
        <is>
          <t>EPO Plus PEPM</t>
        </is>
      </c>
      <c r="CP43" s="320" t="inlineStr">
        <is>
          <t>EPO Plus PEPM</t>
        </is>
      </c>
      <c r="CQ43" s="320" t="inlineStr">
        <is>
          <t>EPO Plus PEPM</t>
        </is>
      </c>
    </row>
    <row r="44" ht="15" customFormat="1" customHeight="1" s="315">
      <c r="A44" s="130" t="n"/>
      <c r="B44" s="451" t="n"/>
      <c r="C44" s="19" t="n"/>
      <c r="D44" s="320" t="inlineStr">
        <is>
          <t>EPO Plus PEPM</t>
        </is>
      </c>
      <c r="E44" s="402">
        <f>E31/D31</f>
        <v/>
      </c>
      <c r="F44" s="454" t="n"/>
      <c r="G44" s="454" t="n"/>
      <c r="H44" s="454" t="n"/>
      <c r="I44" s="454" t="n"/>
      <c r="J44" s="402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320" t="n"/>
      <c r="BW44" s="320" t="inlineStr">
        <is>
          <t>EPO PEPM</t>
        </is>
      </c>
      <c r="BX44" s="320" t="inlineStr">
        <is>
          <t>EPO PEPM</t>
        </is>
      </c>
      <c r="BY44" s="320" t="inlineStr">
        <is>
          <t>EPO PEPM</t>
        </is>
      </c>
      <c r="BZ44" s="320" t="inlineStr">
        <is>
          <t>EPO PEPM</t>
        </is>
      </c>
      <c r="CA44" s="320" t="inlineStr">
        <is>
          <t>EPO PEPM</t>
        </is>
      </c>
      <c r="CB44" s="320" t="inlineStr">
        <is>
          <t>EPO PEPM</t>
        </is>
      </c>
      <c r="CC44" s="320" t="inlineStr">
        <is>
          <t>EPO PEPM</t>
        </is>
      </c>
      <c r="CD44" s="320" t="inlineStr">
        <is>
          <t>EPO PEPM</t>
        </is>
      </c>
      <c r="CE44" s="320" t="inlineStr">
        <is>
          <t>EPO PEPM</t>
        </is>
      </c>
      <c r="CF44" s="320" t="inlineStr">
        <is>
          <t>EPO PEPM</t>
        </is>
      </c>
      <c r="CG44" s="320" t="inlineStr">
        <is>
          <t>EPO PEPM</t>
        </is>
      </c>
      <c r="CH44" s="320" t="inlineStr">
        <is>
          <t>EPO PEPM</t>
        </is>
      </c>
      <c r="CI44" s="320" t="inlineStr">
        <is>
          <t>EPO PEPM</t>
        </is>
      </c>
      <c r="CJ44" s="320" t="inlineStr">
        <is>
          <t>EPO PEPM</t>
        </is>
      </c>
      <c r="CK44" s="320" t="inlineStr">
        <is>
          <t>EPO PEPM</t>
        </is>
      </c>
      <c r="CL44" s="320" t="inlineStr">
        <is>
          <t>EPO PEPM</t>
        </is>
      </c>
      <c r="CM44" s="320" t="inlineStr">
        <is>
          <t>EPO PEPM</t>
        </is>
      </c>
      <c r="CN44" s="320" t="inlineStr">
        <is>
          <t>EPO PEPM</t>
        </is>
      </c>
      <c r="CO44" s="320" t="inlineStr">
        <is>
          <t>EPO PEPM</t>
        </is>
      </c>
      <c r="CP44" s="320" t="inlineStr">
        <is>
          <t>EPO PEPM</t>
        </is>
      </c>
      <c r="CQ44" s="320" t="inlineStr">
        <is>
          <t>EPO PEPM</t>
        </is>
      </c>
      <c r="CS44" s="320" t="inlineStr">
        <is>
          <t>EPO Plus PEPM</t>
        </is>
      </c>
      <c r="CT44" s="320" t="inlineStr">
        <is>
          <t>EPO Plus PEPM</t>
        </is>
      </c>
      <c r="CU44" s="320" t="inlineStr">
        <is>
          <t>EPO Plus PEPM</t>
        </is>
      </c>
      <c r="CV44" s="320" t="inlineStr">
        <is>
          <t>EPO Plus PEPM</t>
        </is>
      </c>
      <c r="CW44" s="320" t="inlineStr">
        <is>
          <t>EPO Plus PEPM</t>
        </is>
      </c>
    </row>
    <row r="45" ht="15" customFormat="1" customHeight="1" s="315">
      <c r="B45" s="451" t="n"/>
      <c r="C45" s="19" t="n"/>
      <c r="D45" s="320" t="inlineStr">
        <is>
          <t>EPO PEPM</t>
        </is>
      </c>
      <c r="E45" s="454">
        <f>E44/1.2</f>
        <v/>
      </c>
      <c r="F45" s="454" t="n"/>
      <c r="G45" s="454" t="n"/>
      <c r="H45" s="454" t="n"/>
      <c r="I45" s="454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312" t="n"/>
      <c r="BT45" s="312" t="n"/>
      <c r="BU45" s="312" t="n"/>
      <c r="BV45" s="320" t="n"/>
      <c r="BW45" s="320" t="inlineStr">
        <is>
          <t>Difference</t>
        </is>
      </c>
      <c r="BX45" s="320" t="inlineStr">
        <is>
          <t>Difference</t>
        </is>
      </c>
      <c r="BY45" s="320" t="inlineStr">
        <is>
          <t>Difference</t>
        </is>
      </c>
      <c r="BZ45" s="320" t="inlineStr">
        <is>
          <t>Difference</t>
        </is>
      </c>
      <c r="CA45" s="320" t="inlineStr">
        <is>
          <t>Difference</t>
        </is>
      </c>
      <c r="CB45" s="320" t="inlineStr">
        <is>
          <t>Difference</t>
        </is>
      </c>
      <c r="CC45" s="320" t="inlineStr">
        <is>
          <t>Difference</t>
        </is>
      </c>
      <c r="CD45" s="320" t="inlineStr">
        <is>
          <t>Difference</t>
        </is>
      </c>
      <c r="CE45" s="320" t="inlineStr">
        <is>
          <t>Difference</t>
        </is>
      </c>
      <c r="CF45" s="320" t="inlineStr">
        <is>
          <t>Difference</t>
        </is>
      </c>
      <c r="CG45" s="320" t="inlineStr">
        <is>
          <t>Difference</t>
        </is>
      </c>
      <c r="CH45" s="320" t="inlineStr">
        <is>
          <t>Difference</t>
        </is>
      </c>
      <c r="CI45" s="320" t="inlineStr">
        <is>
          <t>Difference</t>
        </is>
      </c>
      <c r="CJ45" s="320" t="inlineStr">
        <is>
          <t>Difference</t>
        </is>
      </c>
      <c r="CK45" s="320" t="inlineStr">
        <is>
          <t>Difference</t>
        </is>
      </c>
      <c r="CL45" s="320" t="inlineStr">
        <is>
          <t>Difference</t>
        </is>
      </c>
      <c r="CM45" s="320" t="inlineStr">
        <is>
          <t>Difference</t>
        </is>
      </c>
      <c r="CN45" s="320" t="inlineStr">
        <is>
          <t>Difference</t>
        </is>
      </c>
      <c r="CO45" s="320" t="inlineStr">
        <is>
          <t>Difference</t>
        </is>
      </c>
      <c r="CP45" s="320" t="inlineStr">
        <is>
          <t>Difference</t>
        </is>
      </c>
      <c r="CQ45" s="320" t="inlineStr">
        <is>
          <t>Difference</t>
        </is>
      </c>
      <c r="CS45" s="320" t="inlineStr">
        <is>
          <t>EPO PEPM</t>
        </is>
      </c>
      <c r="CT45" s="320" t="inlineStr">
        <is>
          <t>EPO PEPM</t>
        </is>
      </c>
      <c r="CU45" s="320" t="inlineStr">
        <is>
          <t>EPO PEPM</t>
        </is>
      </c>
      <c r="CV45" s="320" t="inlineStr">
        <is>
          <t>EPO PEPM</t>
        </is>
      </c>
      <c r="CW45" s="320" t="inlineStr">
        <is>
          <t>EPO PEPM</t>
        </is>
      </c>
    </row>
    <row r="46" ht="15" customFormat="1" customHeight="1" s="315">
      <c r="B46" s="451" t="n"/>
      <c r="C46" s="37" t="n"/>
      <c r="D46" s="320" t="inlineStr">
        <is>
          <t>Difference</t>
        </is>
      </c>
      <c r="E46" s="454">
        <f>E44-E45</f>
        <v/>
      </c>
      <c r="F46" s="402" t="n"/>
      <c r="G46" s="402" t="n"/>
      <c r="H46" s="402" t="n"/>
      <c r="I46" s="402" t="n"/>
      <c r="J46" s="402" t="n"/>
      <c r="K46" s="283" t="n"/>
      <c r="L46" s="283" t="n"/>
      <c r="M46" s="283" t="n"/>
      <c r="N46" s="283" t="n"/>
      <c r="O46" s="283" t="n"/>
      <c r="P46" s="283" t="n"/>
      <c r="Q46" s="283" t="n"/>
      <c r="R46" s="283" t="n"/>
      <c r="S46" s="283" t="n"/>
      <c r="T46" s="283" t="n"/>
      <c r="U46" s="283" t="n"/>
      <c r="V46" s="283" t="n"/>
      <c r="W46" s="283" t="n"/>
      <c r="X46" s="283" t="n"/>
      <c r="Y46" s="283" t="n"/>
      <c r="Z46" s="283" t="n"/>
      <c r="AA46" s="283" t="n"/>
      <c r="AB46" s="283" t="n"/>
      <c r="AC46" s="283" t="n"/>
      <c r="AD46" s="283" t="n"/>
      <c r="AE46" s="283" t="n"/>
      <c r="AF46" s="283" t="n"/>
      <c r="AG46" s="283" t="n"/>
      <c r="AH46" s="283" t="n"/>
      <c r="AI46" s="283" t="n"/>
      <c r="AJ46" s="283" t="n"/>
      <c r="AK46" s="283" t="n"/>
      <c r="AL46" s="283" t="n"/>
      <c r="AM46" s="283" t="n"/>
      <c r="AN46" s="283" t="n"/>
      <c r="AO46" s="283" t="n"/>
      <c r="AP46" s="283" t="n"/>
      <c r="AQ46" s="283" t="n"/>
      <c r="AR46" s="283" t="n"/>
      <c r="AS46" s="283" t="n"/>
      <c r="AT46" s="283" t="n"/>
      <c r="AU46" s="283" t="n"/>
      <c r="AV46" s="283" t="n"/>
      <c r="AW46" s="283" t="n"/>
      <c r="AX46" s="283" t="n"/>
      <c r="AY46" s="283" t="n"/>
      <c r="AZ46" s="283" t="n"/>
      <c r="BA46" s="283" t="n"/>
      <c r="BB46" s="283" t="n"/>
      <c r="BC46" s="283" t="n"/>
      <c r="BD46" s="283" t="n"/>
      <c r="BE46" s="283" t="n"/>
      <c r="BF46" s="283" t="n"/>
      <c r="BG46" s="283" t="n"/>
      <c r="BH46" s="283" t="n"/>
      <c r="BI46" s="283" t="n"/>
      <c r="BJ46" s="283" t="n"/>
      <c r="BK46" s="283" t="n"/>
      <c r="BL46" s="283" t="n"/>
      <c r="BM46" s="283" t="n"/>
      <c r="BN46" s="283" t="n"/>
      <c r="BO46" s="283" t="n"/>
      <c r="BP46" s="283" t="n"/>
      <c r="BQ46" s="283" t="n"/>
      <c r="BR46" s="283" t="n"/>
      <c r="BS46" s="312" t="n"/>
      <c r="BT46" s="312" t="n"/>
      <c r="BU46" s="312" t="n"/>
      <c r="BV46" s="320" t="n"/>
      <c r="BW46" s="320" t="inlineStr">
        <is>
          <t>Ees</t>
        </is>
      </c>
      <c r="BX46" s="320" t="inlineStr">
        <is>
          <t>Ees</t>
        </is>
      </c>
      <c r="BY46" s="320" t="inlineStr">
        <is>
          <t>Ees</t>
        </is>
      </c>
      <c r="BZ46" s="320" t="inlineStr">
        <is>
          <t>Ees</t>
        </is>
      </c>
      <c r="CA46" s="320" t="inlineStr">
        <is>
          <t>Ees</t>
        </is>
      </c>
      <c r="CB46" s="320" t="inlineStr">
        <is>
          <t>Ees</t>
        </is>
      </c>
      <c r="CC46" s="320" t="inlineStr">
        <is>
          <t>Ees</t>
        </is>
      </c>
      <c r="CD46" s="320" t="inlineStr">
        <is>
          <t>Ees</t>
        </is>
      </c>
      <c r="CE46" s="320" t="inlineStr">
        <is>
          <t>Ees</t>
        </is>
      </c>
      <c r="CF46" s="320" t="inlineStr">
        <is>
          <t>Ees</t>
        </is>
      </c>
      <c r="CG46" s="320" t="inlineStr">
        <is>
          <t>Ees</t>
        </is>
      </c>
      <c r="CH46" s="320" t="inlineStr">
        <is>
          <t>Ees</t>
        </is>
      </c>
      <c r="CI46" s="320" t="inlineStr">
        <is>
          <t>Ees</t>
        </is>
      </c>
      <c r="CJ46" s="320" t="inlineStr">
        <is>
          <t>Ees</t>
        </is>
      </c>
      <c r="CK46" s="320" t="inlineStr">
        <is>
          <t>Ees</t>
        </is>
      </c>
      <c r="CL46" s="320" t="inlineStr">
        <is>
          <t>Ees</t>
        </is>
      </c>
      <c r="CM46" s="320" t="inlineStr">
        <is>
          <t>Ees</t>
        </is>
      </c>
      <c r="CN46" s="320" t="inlineStr">
        <is>
          <t>Ees</t>
        </is>
      </c>
      <c r="CO46" s="320" t="inlineStr">
        <is>
          <t>Ees</t>
        </is>
      </c>
      <c r="CP46" s="320" t="inlineStr">
        <is>
          <t>Ees</t>
        </is>
      </c>
      <c r="CQ46" s="320" t="inlineStr">
        <is>
          <t>Ees</t>
        </is>
      </c>
      <c r="CS46" s="320" t="inlineStr">
        <is>
          <t>Difference</t>
        </is>
      </c>
      <c r="CT46" s="320" t="inlineStr">
        <is>
          <t>Difference</t>
        </is>
      </c>
      <c r="CU46" s="320" t="inlineStr">
        <is>
          <t>Difference</t>
        </is>
      </c>
      <c r="CV46" s="320" t="inlineStr">
        <is>
          <t>Difference</t>
        </is>
      </c>
      <c r="CW46" s="320" t="inlineStr">
        <is>
          <t>Difference</t>
        </is>
      </c>
    </row>
    <row r="47" ht="15" customFormat="1" customHeight="1" s="315">
      <c r="B47" s="451" t="n"/>
      <c r="C47" s="19" t="n"/>
      <c r="D47" s="320" t="inlineStr">
        <is>
          <t>Ees</t>
        </is>
      </c>
      <c r="E47" s="319">
        <f>D31</f>
        <v/>
      </c>
      <c r="F47" s="446" t="n"/>
      <c r="G47" s="446" t="n"/>
      <c r="H47" s="446" t="n"/>
      <c r="I47" s="446" t="n"/>
      <c r="J47" s="402" t="n"/>
      <c r="K47" s="283" t="n"/>
      <c r="L47" s="283" t="n"/>
      <c r="M47" s="283" t="n"/>
      <c r="N47" s="283" t="n"/>
      <c r="O47" s="283" t="n"/>
      <c r="P47" s="283" t="n"/>
      <c r="Q47" s="283" t="n"/>
      <c r="R47" s="283" t="n"/>
      <c r="S47" s="283" t="n"/>
      <c r="T47" s="283" t="n"/>
      <c r="U47" s="283" t="n"/>
      <c r="V47" s="283" t="n"/>
      <c r="W47" s="283" t="n"/>
      <c r="X47" s="283" t="n"/>
      <c r="Y47" s="283" t="n"/>
      <c r="Z47" s="283" t="n"/>
      <c r="AA47" s="283" t="n"/>
      <c r="AB47" s="283" t="n"/>
      <c r="AC47" s="283" t="n"/>
      <c r="AD47" s="283" t="n"/>
      <c r="AE47" s="283" t="n"/>
      <c r="AF47" s="283" t="n"/>
      <c r="AG47" s="283" t="n"/>
      <c r="AH47" s="283" t="n"/>
      <c r="AI47" s="283" t="n"/>
      <c r="AJ47" s="283" t="n"/>
      <c r="AK47" s="283" t="n"/>
      <c r="AL47" s="283" t="n"/>
      <c r="AM47" s="283" t="n"/>
      <c r="AN47" s="283" t="n"/>
      <c r="AO47" s="283" t="n"/>
      <c r="AP47" s="283" t="n"/>
      <c r="AQ47" s="283" t="n"/>
      <c r="AR47" s="283" t="n"/>
      <c r="AS47" s="283" t="n"/>
      <c r="AT47" s="283" t="n"/>
      <c r="AU47" s="283" t="n"/>
      <c r="AV47" s="283" t="n"/>
      <c r="AW47" s="283" t="n"/>
      <c r="AX47" s="283" t="n"/>
      <c r="AY47" s="283" t="n"/>
      <c r="AZ47" s="283" t="n"/>
      <c r="BA47" s="283" t="n"/>
      <c r="BB47" s="283" t="n"/>
      <c r="BC47" s="283" t="n"/>
      <c r="BD47" s="283" t="n"/>
      <c r="BE47" s="283" t="n"/>
      <c r="BF47" s="283" t="n"/>
      <c r="BG47" s="283" t="n"/>
      <c r="BH47" s="283" t="n"/>
      <c r="BI47" s="283" t="n"/>
      <c r="BJ47" s="283" t="n"/>
      <c r="BK47" s="283" t="n"/>
      <c r="BL47" s="283" t="n"/>
      <c r="BM47" s="283" t="n"/>
      <c r="BN47" s="283" t="n"/>
      <c r="BO47" s="283" t="n"/>
      <c r="BP47" s="283" t="n"/>
      <c r="BQ47" s="283" t="n"/>
      <c r="BR47" s="283" t="n"/>
      <c r="BS47" s="312" t="n"/>
      <c r="BT47" s="312" t="n"/>
      <c r="BU47" s="312" t="n"/>
      <c r="BV47" s="320" t="n"/>
      <c r="BW47" s="320" t="inlineStr">
        <is>
          <t>Annual Cost</t>
        </is>
      </c>
      <c r="BX47" s="320" t="inlineStr">
        <is>
          <t>Annual Cost</t>
        </is>
      </c>
      <c r="BY47" s="320" t="inlineStr">
        <is>
          <t>Annual Cost</t>
        </is>
      </c>
      <c r="BZ47" s="320" t="inlineStr">
        <is>
          <t>Annual Cost</t>
        </is>
      </c>
      <c r="CA47" s="320" t="inlineStr">
        <is>
          <t>Annual Cost</t>
        </is>
      </c>
      <c r="CB47" s="320" t="inlineStr">
        <is>
          <t>Annual Cost</t>
        </is>
      </c>
      <c r="CC47" s="320" t="inlineStr">
        <is>
          <t>Annual Cost</t>
        </is>
      </c>
      <c r="CD47" s="320" t="inlineStr">
        <is>
          <t>Annual Cost</t>
        </is>
      </c>
      <c r="CE47" s="320" t="inlineStr">
        <is>
          <t>Annual Cost</t>
        </is>
      </c>
      <c r="CF47" s="320" t="inlineStr">
        <is>
          <t>Annual Cost</t>
        </is>
      </c>
      <c r="CG47" s="320" t="inlineStr">
        <is>
          <t>Annual Cost</t>
        </is>
      </c>
      <c r="CH47" s="320" t="inlineStr">
        <is>
          <t>Annual Cost</t>
        </is>
      </c>
      <c r="CI47" s="320" t="inlineStr">
        <is>
          <t>Annual Cost</t>
        </is>
      </c>
      <c r="CJ47" s="320" t="inlineStr">
        <is>
          <t>Annual Cost</t>
        </is>
      </c>
      <c r="CK47" s="320" t="inlineStr">
        <is>
          <t>Annual Cost</t>
        </is>
      </c>
      <c r="CL47" s="320" t="inlineStr">
        <is>
          <t>Annual Cost</t>
        </is>
      </c>
      <c r="CM47" s="320" t="inlineStr">
        <is>
          <t>Annual Cost</t>
        </is>
      </c>
      <c r="CN47" s="320" t="inlineStr">
        <is>
          <t>Annual Cost</t>
        </is>
      </c>
      <c r="CO47" s="320" t="inlineStr">
        <is>
          <t>Annual Cost</t>
        </is>
      </c>
      <c r="CP47" s="320" t="inlineStr">
        <is>
          <t>Annual Cost</t>
        </is>
      </c>
      <c r="CQ47" s="320" t="inlineStr">
        <is>
          <t>Annual Cost</t>
        </is>
      </c>
      <c r="CS47" s="320" t="inlineStr">
        <is>
          <t>Ees</t>
        </is>
      </c>
      <c r="CT47" s="320" t="inlineStr">
        <is>
          <t>Ees</t>
        </is>
      </c>
      <c r="CU47" s="320" t="inlineStr">
        <is>
          <t>Ees</t>
        </is>
      </c>
      <c r="CV47" s="320" t="inlineStr">
        <is>
          <t>Ees</t>
        </is>
      </c>
      <c r="CW47" s="320" t="inlineStr">
        <is>
          <t>Ees</t>
        </is>
      </c>
    </row>
    <row r="48" ht="15" customFormat="1" customHeight="1" s="315">
      <c r="A48" s="35" t="n"/>
      <c r="B48" s="451" t="n"/>
      <c r="C48" s="19" t="n"/>
      <c r="D48" s="320" t="inlineStr">
        <is>
          <t>Annual Cost</t>
        </is>
      </c>
      <c r="E48" s="431">
        <f>E46*E47*12</f>
        <v/>
      </c>
      <c r="F48" s="397" t="n"/>
      <c r="G48" s="397" t="n"/>
      <c r="H48" s="397" t="n"/>
      <c r="I48" s="397" t="n"/>
      <c r="J48" s="402" t="n"/>
      <c r="K48" s="283" t="n"/>
      <c r="L48" s="283" t="n"/>
      <c r="M48" s="283" t="n"/>
      <c r="N48" s="283" t="n"/>
      <c r="O48" s="283" t="n"/>
      <c r="P48" s="283" t="n"/>
      <c r="Q48" s="283" t="n"/>
      <c r="R48" s="283" t="n"/>
      <c r="S48" s="283" t="n"/>
      <c r="T48" s="283" t="n"/>
      <c r="U48" s="283" t="n"/>
      <c r="V48" s="283" t="n"/>
      <c r="W48" s="283" t="n"/>
      <c r="X48" s="283" t="n"/>
      <c r="Y48" s="283" t="n"/>
      <c r="Z48" s="283" t="n"/>
      <c r="AA48" s="283" t="n"/>
      <c r="AB48" s="283" t="n"/>
      <c r="AC48" s="283" t="n"/>
      <c r="AD48" s="283" t="n"/>
      <c r="AE48" s="283" t="n"/>
      <c r="AF48" s="283" t="n"/>
      <c r="AG48" s="283" t="n"/>
      <c r="AH48" s="283" t="n"/>
      <c r="AI48" s="283" t="n"/>
      <c r="AJ48" s="283" t="n"/>
      <c r="AK48" s="283" t="n"/>
      <c r="AL48" s="283" t="n"/>
      <c r="AM48" s="283" t="n"/>
      <c r="AN48" s="283" t="n"/>
      <c r="AO48" s="283" t="n"/>
      <c r="AP48" s="283" t="n"/>
      <c r="AQ48" s="283" t="n"/>
      <c r="AR48" s="283" t="n"/>
      <c r="AS48" s="283" t="n"/>
      <c r="AT48" s="283" t="n"/>
      <c r="AU48" s="283" t="n"/>
      <c r="AV48" s="283" t="n"/>
      <c r="AW48" s="283" t="n"/>
      <c r="AX48" s="283" t="n"/>
      <c r="AY48" s="283" t="n"/>
      <c r="AZ48" s="283" t="n"/>
      <c r="BA48" s="283" t="n"/>
      <c r="BB48" s="283" t="n"/>
      <c r="BC48" s="283" t="n"/>
      <c r="BD48" s="283" t="n"/>
      <c r="BE48" s="283" t="n"/>
      <c r="BF48" s="283" t="n"/>
      <c r="BG48" s="283" t="n"/>
      <c r="BH48" s="283" t="n"/>
      <c r="BI48" s="283" t="n"/>
      <c r="BJ48" s="283" t="n"/>
      <c r="BK48" s="283" t="n"/>
      <c r="BL48" s="283" t="n"/>
      <c r="BM48" s="283" t="n"/>
      <c r="BN48" s="283" t="n"/>
      <c r="BO48" s="283" t="n"/>
      <c r="BP48" s="283" t="n"/>
      <c r="BQ48" s="283" t="n"/>
      <c r="BR48" s="283" t="n"/>
      <c r="BS48" s="312" t="n"/>
      <c r="BT48" s="312" t="n"/>
      <c r="BU48" s="312" t="n"/>
      <c r="BV48" s="312" t="n"/>
      <c r="BW48" s="312" t="n"/>
      <c r="BX48" s="312" t="n"/>
      <c r="BY48" s="312" t="n"/>
      <c r="BZ48" s="312" t="n"/>
      <c r="CA48" s="312" t="n"/>
      <c r="CB48" s="312" t="n"/>
      <c r="CC48" s="312" t="n"/>
      <c r="CD48" s="312" t="n"/>
      <c r="CE48" s="312" t="n"/>
      <c r="CF48" s="312" t="n"/>
      <c r="CG48" s="312" t="n"/>
      <c r="CH48" s="312" t="n"/>
      <c r="CI48" s="312" t="n"/>
      <c r="CJ48" s="312" t="n"/>
      <c r="CK48" s="312" t="n"/>
      <c r="CL48" s="312" t="n"/>
      <c r="CM48" s="312" t="n"/>
      <c r="CN48" s="312" t="n"/>
      <c r="CO48" s="312" t="n"/>
      <c r="CP48" s="312" t="n"/>
      <c r="CQ48" s="312" t="n"/>
      <c r="CR48" s="312" t="n"/>
      <c r="CS48" s="320" t="inlineStr">
        <is>
          <t>Annual Cost</t>
        </is>
      </c>
      <c r="CT48" s="320" t="inlineStr">
        <is>
          <t>Annual Cost</t>
        </is>
      </c>
      <c r="CU48" s="320" t="inlineStr">
        <is>
          <t>Annual Cost</t>
        </is>
      </c>
      <c r="CV48" s="320" t="inlineStr">
        <is>
          <t>Annual Cost</t>
        </is>
      </c>
      <c r="CW48" s="320" t="inlineStr">
        <is>
          <t>Annual Cost</t>
        </is>
      </c>
    </row>
    <row r="49" ht="15" customFormat="1" customHeight="1" s="315">
      <c r="C49" s="19" t="n"/>
      <c r="D49" s="283" t="n"/>
      <c r="E49" s="397" t="n"/>
      <c r="F49" s="397" t="n"/>
      <c r="G49" s="397" t="n"/>
      <c r="H49" s="397" t="n"/>
      <c r="I49" s="397" t="n"/>
      <c r="J49" s="402" t="n"/>
      <c r="K49" s="283" t="n"/>
      <c r="L49" s="283" t="n"/>
      <c r="M49" s="283" t="n"/>
      <c r="N49" s="283" t="n"/>
      <c r="O49" s="283" t="n"/>
      <c r="P49" s="283" t="n"/>
      <c r="Q49" s="283" t="n"/>
      <c r="R49" s="283" t="n"/>
      <c r="S49" s="283" t="n"/>
      <c r="T49" s="283" t="n"/>
      <c r="U49" s="283" t="n"/>
      <c r="V49" s="283" t="n"/>
      <c r="W49" s="283" t="n"/>
      <c r="X49" s="283" t="n"/>
      <c r="Y49" s="283" t="n"/>
      <c r="Z49" s="283" t="n"/>
      <c r="AA49" s="283" t="n"/>
      <c r="AB49" s="283" t="n"/>
      <c r="AC49" s="283" t="n"/>
      <c r="AD49" s="283" t="n"/>
      <c r="AE49" s="283" t="n"/>
      <c r="AF49" s="283" t="n"/>
      <c r="AG49" s="283" t="n"/>
      <c r="AH49" s="283" t="n"/>
      <c r="AI49" s="283" t="n"/>
      <c r="AJ49" s="283" t="n"/>
      <c r="AK49" s="283" t="n"/>
      <c r="AL49" s="283" t="n"/>
      <c r="AM49" s="283" t="n"/>
      <c r="AN49" s="283" t="n"/>
      <c r="AO49" s="283" t="n"/>
      <c r="AP49" s="283" t="n"/>
      <c r="AQ49" s="283" t="n"/>
      <c r="AR49" s="283" t="n"/>
      <c r="AS49" s="283" t="n"/>
      <c r="AT49" s="283" t="n"/>
      <c r="AU49" s="283" t="n"/>
      <c r="AV49" s="283" t="n"/>
      <c r="AW49" s="283" t="n"/>
      <c r="AX49" s="283" t="n"/>
      <c r="AY49" s="283" t="n"/>
      <c r="AZ49" s="283" t="n"/>
      <c r="BA49" s="283" t="n"/>
      <c r="BB49" s="283" t="n"/>
      <c r="BC49" s="283" t="n"/>
      <c r="BD49" s="283" t="n"/>
      <c r="BE49" s="283" t="n"/>
      <c r="BF49" s="283" t="n"/>
      <c r="BG49" s="283" t="n"/>
      <c r="BH49" s="283" t="n"/>
      <c r="BI49" s="283" t="n"/>
      <c r="BJ49" s="283" t="n"/>
      <c r="BK49" s="283" t="n"/>
      <c r="BL49" s="283" t="n"/>
      <c r="BM49" s="283" t="n"/>
      <c r="BN49" s="283" t="n"/>
      <c r="BO49" s="283" t="n"/>
      <c r="BP49" s="283" t="n"/>
      <c r="BQ49" s="283" t="n"/>
      <c r="BR49" s="283" t="n"/>
      <c r="BS49" s="283" t="n"/>
      <c r="BT49" s="283" t="n"/>
      <c r="BU49" s="283" t="n"/>
      <c r="BV49" s="283" t="n"/>
      <c r="BW49" s="283" t="n"/>
      <c r="BX49" s="283" t="n"/>
      <c r="BY49" s="283" t="n"/>
      <c r="BZ49" s="283" t="n"/>
      <c r="CA49" s="283" t="n"/>
      <c r="CB49" s="283" t="n"/>
      <c r="CC49" s="283" t="n"/>
      <c r="CD49" s="283" t="n"/>
      <c r="CE49" s="283" t="n"/>
      <c r="CF49" s="283" t="n"/>
      <c r="CG49" s="283" t="n"/>
      <c r="CH49" s="283" t="n"/>
      <c r="CI49" s="283" t="n"/>
      <c r="CJ49" s="283" t="n"/>
      <c r="CK49" s="283" t="n"/>
      <c r="CL49" s="283" t="n"/>
      <c r="CM49" s="283" t="n"/>
      <c r="CN49" s="283" t="n"/>
      <c r="CO49" s="283" t="n"/>
      <c r="CP49" s="283" t="n"/>
      <c r="CQ49" s="283" t="n"/>
      <c r="CR49" s="283" t="n"/>
      <c r="CS49" s="283" t="n"/>
      <c r="CT49" s="283" t="n"/>
      <c r="CU49" s="283" t="n"/>
      <c r="CV49" s="283" t="n"/>
      <c r="CW49" s="283" t="n"/>
    </row>
    <row r="50" ht="15" customFormat="1" customHeight="1" s="315">
      <c r="C50" s="19" t="n"/>
      <c r="D50" s="283" t="n"/>
      <c r="E50" s="397" t="n"/>
      <c r="F50" s="397" t="n"/>
      <c r="G50" s="397" t="n"/>
      <c r="H50" s="397" t="n"/>
      <c r="I50" s="397" t="n"/>
      <c r="J50" s="402" t="n"/>
      <c r="K50" s="283" t="n"/>
      <c r="L50" s="283" t="n"/>
      <c r="M50" s="283" t="n"/>
      <c r="N50" s="283" t="n"/>
      <c r="O50" s="283" t="n"/>
      <c r="P50" s="283" t="n"/>
      <c r="Q50" s="283" t="n"/>
      <c r="R50" s="283" t="n"/>
      <c r="S50" s="283" t="n"/>
      <c r="T50" s="283" t="n"/>
      <c r="U50" s="283" t="n"/>
      <c r="V50" s="283" t="n"/>
      <c r="W50" s="283" t="n"/>
      <c r="X50" s="283" t="n"/>
      <c r="Y50" s="283" t="n"/>
      <c r="Z50" s="283" t="n"/>
      <c r="AA50" s="283" t="n"/>
      <c r="AB50" s="283" t="n"/>
      <c r="AC50" s="283" t="n"/>
      <c r="AD50" s="283" t="n"/>
      <c r="AE50" s="283" t="n"/>
      <c r="AF50" s="283" t="n"/>
      <c r="AG50" s="283" t="n"/>
      <c r="AH50" s="283" t="n"/>
      <c r="AI50" s="283" t="n"/>
      <c r="AJ50" s="283" t="n"/>
      <c r="AK50" s="283" t="n"/>
      <c r="AL50" s="283" t="n"/>
      <c r="AM50" s="283" t="n"/>
      <c r="AN50" s="283" t="n"/>
      <c r="AO50" s="283" t="n"/>
      <c r="AP50" s="283" t="n"/>
      <c r="AQ50" s="283" t="n"/>
      <c r="AR50" s="283" t="n"/>
      <c r="AS50" s="283" t="n"/>
      <c r="AT50" s="283" t="n"/>
      <c r="AU50" s="283" t="n"/>
      <c r="AV50" s="283" t="n"/>
      <c r="AW50" s="283" t="n"/>
      <c r="AX50" s="283" t="n"/>
      <c r="AY50" s="283" t="n"/>
      <c r="AZ50" s="283" t="n"/>
      <c r="BA50" s="283" t="n"/>
      <c r="BB50" s="283" t="n"/>
      <c r="BC50" s="283" t="n"/>
      <c r="BD50" s="283" t="n"/>
      <c r="BE50" s="283" t="n"/>
      <c r="BF50" s="283" t="n"/>
      <c r="BG50" s="283" t="n"/>
      <c r="BH50" s="283" t="n"/>
      <c r="BI50" s="283" t="n"/>
      <c r="BJ50" s="283" t="n"/>
      <c r="BK50" s="283" t="n"/>
      <c r="BL50" s="283" t="n"/>
      <c r="BM50" s="283" t="n"/>
      <c r="BN50" s="283" t="n"/>
      <c r="BO50" s="283" t="n"/>
      <c r="BP50" s="283" t="n"/>
      <c r="BQ50" s="283" t="n"/>
      <c r="BR50" s="283" t="n"/>
      <c r="BS50" s="283" t="n"/>
      <c r="BT50" s="283" t="n"/>
      <c r="BU50" s="283" t="n"/>
      <c r="BV50" s="283" t="n"/>
      <c r="BW50" s="283" t="n"/>
      <c r="BX50" s="283" t="n"/>
      <c r="BY50" s="283" t="n"/>
      <c r="BZ50" s="283" t="n"/>
      <c r="CA50" s="283" t="n"/>
      <c r="CB50" s="283" t="n"/>
      <c r="CC50" s="283" t="n"/>
      <c r="CD50" s="283" t="n"/>
      <c r="CE50" s="283" t="n"/>
      <c r="CF50" s="283" t="n"/>
      <c r="CG50" s="283" t="n"/>
      <c r="CH50" s="283" t="n"/>
      <c r="CI50" s="283" t="n"/>
      <c r="CJ50" s="283" t="n"/>
      <c r="CK50" s="283" t="n"/>
      <c r="CL50" s="283" t="n"/>
      <c r="CM50" s="283" t="n"/>
      <c r="CN50" s="283" t="n"/>
      <c r="CO50" s="283" t="n"/>
      <c r="CP50" s="283" t="n"/>
      <c r="CQ50" s="283" t="n"/>
      <c r="CR50" s="283" t="n"/>
      <c r="CS50" s="283" t="n"/>
      <c r="CT50" s="283" t="n"/>
      <c r="CU50" s="283" t="n"/>
      <c r="CV50" s="283" t="n"/>
      <c r="CW50" s="283" t="n"/>
    </row>
    <row r="51" ht="15" customFormat="1" customHeight="1" s="315">
      <c r="C51" s="19" t="n"/>
      <c r="D51" s="283" t="n"/>
      <c r="E51" s="397" t="n"/>
      <c r="F51" s="397" t="n"/>
      <c r="G51" s="397" t="n"/>
      <c r="H51" s="397" t="n"/>
      <c r="I51" s="397" t="n"/>
      <c r="J51" s="402" t="n"/>
      <c r="K51" s="283" t="n"/>
      <c r="L51" s="283" t="n"/>
      <c r="M51" s="283" t="n"/>
      <c r="N51" s="283" t="n"/>
      <c r="O51" s="283" t="n"/>
      <c r="P51" s="283" t="n"/>
      <c r="Q51" s="283" t="n"/>
      <c r="R51" s="283" t="n"/>
      <c r="S51" s="283" t="n"/>
      <c r="T51" s="283" t="n"/>
      <c r="U51" s="283" t="n"/>
      <c r="V51" s="283" t="n"/>
      <c r="W51" s="283" t="n"/>
      <c r="X51" s="283" t="n"/>
      <c r="Y51" s="283" t="n"/>
      <c r="Z51" s="283" t="n"/>
      <c r="AA51" s="283" t="n"/>
      <c r="AB51" s="283" t="n"/>
      <c r="AC51" s="283" t="n"/>
      <c r="AD51" s="283" t="n"/>
      <c r="AE51" s="283" t="n"/>
      <c r="AF51" s="283" t="n"/>
      <c r="AG51" s="283" t="n"/>
      <c r="AH51" s="283" t="n"/>
      <c r="AI51" s="283" t="n"/>
      <c r="AJ51" s="283" t="n"/>
      <c r="AK51" s="283" t="n"/>
      <c r="AL51" s="283" t="n"/>
      <c r="AM51" s="283" t="n"/>
      <c r="AN51" s="283" t="n"/>
      <c r="AO51" s="283" t="n"/>
      <c r="AP51" s="283" t="n"/>
      <c r="AQ51" s="283" t="n"/>
      <c r="AR51" s="283" t="n"/>
      <c r="AS51" s="283" t="n"/>
      <c r="AT51" s="283" t="n"/>
      <c r="AU51" s="283" t="n"/>
      <c r="AV51" s="283" t="n"/>
      <c r="AW51" s="283" t="n"/>
      <c r="AX51" s="283" t="n"/>
      <c r="AY51" s="283" t="n"/>
      <c r="AZ51" s="283" t="n"/>
      <c r="BA51" s="283" t="n"/>
      <c r="BB51" s="283" t="n"/>
      <c r="BC51" s="283" t="n"/>
      <c r="BD51" s="283" t="n"/>
      <c r="BE51" s="283" t="n"/>
      <c r="BF51" s="283" t="n"/>
      <c r="BG51" s="283" t="n"/>
      <c r="BH51" s="283" t="n"/>
      <c r="BI51" s="283" t="n"/>
      <c r="BJ51" s="283" t="n"/>
      <c r="BK51" s="283" t="n"/>
      <c r="BL51" s="283" t="n"/>
      <c r="BM51" s="283" t="n"/>
      <c r="BN51" s="283" t="n"/>
      <c r="BO51" s="283" t="n"/>
      <c r="BP51" s="283" t="n"/>
      <c r="BQ51" s="283" t="n"/>
      <c r="BR51" s="283" t="n"/>
      <c r="BS51" s="283" t="n"/>
      <c r="BT51" s="283" t="n"/>
      <c r="BU51" s="283" t="n"/>
      <c r="BV51" s="283" t="n"/>
      <c r="BW51" s="283" t="n"/>
      <c r="BX51" s="283" t="n"/>
      <c r="BY51" s="283" t="n"/>
      <c r="BZ51" s="283" t="n"/>
      <c r="CA51" s="283" t="n"/>
      <c r="CB51" s="283" t="n"/>
      <c r="CC51" s="283" t="n"/>
      <c r="CD51" s="283" t="n"/>
      <c r="CE51" s="283" t="n"/>
      <c r="CF51" s="283" t="n"/>
      <c r="CG51" s="283" t="n"/>
      <c r="CH51" s="283" t="n"/>
      <c r="CI51" s="283" t="n"/>
      <c r="CJ51" s="283" t="n"/>
      <c r="CK51" s="283" t="n"/>
      <c r="CL51" s="283" t="n"/>
      <c r="CM51" s="283" t="n"/>
      <c r="CN51" s="283" t="n"/>
      <c r="CO51" s="283" t="n"/>
      <c r="CP51" s="283" t="n"/>
      <c r="CQ51" s="283" t="n"/>
      <c r="CR51" s="283" t="n"/>
      <c r="CS51" s="283" t="n"/>
      <c r="CT51" s="283" t="n"/>
      <c r="CU51" s="283" t="n"/>
      <c r="CV51" s="283" t="n"/>
      <c r="CW51" s="283" t="n"/>
    </row>
    <row r="52" ht="15" customFormat="1" customHeight="1" s="315">
      <c r="C52" s="37" t="n"/>
      <c r="D52" s="283" t="n"/>
      <c r="E52" s="402" t="n"/>
      <c r="F52" s="402" t="n"/>
      <c r="G52" s="402" t="n"/>
      <c r="H52" s="402" t="n"/>
      <c r="I52" s="402" t="n"/>
      <c r="J52" s="402" t="n"/>
      <c r="K52" s="283" t="n"/>
      <c r="L52" s="283" t="n"/>
      <c r="M52" s="283" t="n"/>
      <c r="N52" s="283" t="n"/>
      <c r="O52" s="283" t="n"/>
      <c r="P52" s="283" t="n"/>
      <c r="Q52" s="283" t="n"/>
      <c r="R52" s="283" t="n"/>
      <c r="S52" s="283" t="n"/>
      <c r="T52" s="283" t="n"/>
      <c r="U52" s="283" t="n"/>
      <c r="V52" s="283" t="n"/>
      <c r="W52" s="283" t="n"/>
      <c r="X52" s="283" t="n"/>
      <c r="Y52" s="283" t="n"/>
      <c r="Z52" s="283" t="n"/>
      <c r="AA52" s="283" t="n"/>
      <c r="AB52" s="283" t="n"/>
      <c r="AC52" s="283" t="n"/>
      <c r="AD52" s="283" t="n"/>
      <c r="AE52" s="283" t="n"/>
      <c r="AF52" s="283" t="n"/>
      <c r="AG52" s="283" t="n"/>
      <c r="AH52" s="283" t="n"/>
      <c r="AI52" s="283" t="n"/>
      <c r="AJ52" s="283" t="n"/>
      <c r="AK52" s="283" t="n"/>
      <c r="AL52" s="283" t="n"/>
      <c r="AM52" s="283" t="n"/>
      <c r="AN52" s="283" t="n"/>
      <c r="AO52" s="283" t="n"/>
      <c r="AP52" s="283" t="n"/>
      <c r="AQ52" s="283" t="n"/>
      <c r="AR52" s="283" t="n"/>
      <c r="AS52" s="283" t="n"/>
      <c r="AT52" s="283" t="n"/>
      <c r="AU52" s="283" t="n"/>
      <c r="AV52" s="283" t="n"/>
      <c r="AW52" s="283" t="n"/>
      <c r="AX52" s="283" t="n"/>
      <c r="AY52" s="283" t="n"/>
      <c r="AZ52" s="283" t="n"/>
      <c r="BA52" s="283" t="n"/>
      <c r="BB52" s="283" t="n"/>
      <c r="BC52" s="283" t="n"/>
      <c r="BD52" s="283" t="n"/>
      <c r="BE52" s="283" t="n"/>
      <c r="BF52" s="283" t="n"/>
      <c r="BG52" s="283" t="n"/>
      <c r="BH52" s="283" t="n"/>
      <c r="BI52" s="283" t="n"/>
      <c r="BJ52" s="283" t="n"/>
      <c r="BK52" s="283" t="n"/>
      <c r="BL52" s="283" t="n"/>
      <c r="BM52" s="283" t="n"/>
      <c r="BN52" s="283" t="n"/>
      <c r="BO52" s="283" t="n"/>
      <c r="BP52" s="283" t="n"/>
      <c r="BQ52" s="283" t="n"/>
      <c r="BR52" s="283" t="n"/>
      <c r="BS52" s="283" t="n"/>
      <c r="BT52" s="283" t="n"/>
      <c r="BU52" s="283" t="n"/>
      <c r="BV52" s="283" t="n"/>
      <c r="BW52" s="283" t="n"/>
      <c r="BX52" s="283" t="n"/>
      <c r="BY52" s="283" t="n"/>
      <c r="BZ52" s="283" t="n"/>
      <c r="CA52" s="283" t="n"/>
      <c r="CB52" s="283" t="n"/>
      <c r="CC52" s="283" t="n"/>
      <c r="CD52" s="283" t="n"/>
      <c r="CE52" s="283" t="n"/>
      <c r="CF52" s="283" t="n"/>
      <c r="CG52" s="283" t="n"/>
      <c r="CH52" s="283" t="n"/>
      <c r="CI52" s="283" t="n"/>
      <c r="CJ52" s="283" t="n"/>
      <c r="CK52" s="283" t="n"/>
      <c r="CL52" s="283" t="n"/>
      <c r="CM52" s="283" t="n"/>
      <c r="CN52" s="283" t="n"/>
      <c r="CO52" s="283" t="n"/>
      <c r="CP52" s="283" t="n"/>
      <c r="CQ52" s="283" t="n"/>
      <c r="CR52" s="283" t="n"/>
      <c r="CS52" s="283" t="n"/>
      <c r="CT52" s="283" t="n"/>
      <c r="CU52" s="283" t="n"/>
      <c r="CV52" s="283" t="n"/>
      <c r="CW52" s="283" t="n"/>
    </row>
    <row r="53" ht="15" customFormat="1" customHeight="1" s="315">
      <c r="C53" s="37" t="n"/>
      <c r="D53" s="284" t="n"/>
      <c r="E53" s="452" t="n"/>
      <c r="F53" s="452" t="n"/>
      <c r="G53" s="452" t="n"/>
      <c r="H53" s="452" t="n"/>
      <c r="I53" s="452" t="n"/>
      <c r="J53" s="402" t="n"/>
      <c r="K53" s="284" t="n"/>
      <c r="L53" s="284" t="n"/>
      <c r="M53" s="284" t="n"/>
      <c r="N53" s="284" t="n"/>
      <c r="O53" s="284" t="n"/>
      <c r="P53" s="284" t="n"/>
      <c r="Q53" s="284" t="n"/>
      <c r="R53" s="284" t="n"/>
      <c r="S53" s="284" t="n"/>
      <c r="T53" s="284" t="n"/>
      <c r="U53" s="284" t="n"/>
      <c r="V53" s="284" t="n"/>
      <c r="W53" s="284" t="n"/>
      <c r="X53" s="284" t="n"/>
      <c r="Y53" s="284" t="n"/>
      <c r="Z53" s="284" t="n"/>
      <c r="AA53" s="284" t="n"/>
      <c r="AB53" s="284" t="n"/>
      <c r="AC53" s="284" t="n"/>
      <c r="AD53" s="284" t="n"/>
      <c r="AE53" s="284" t="n"/>
      <c r="AF53" s="284" t="n"/>
      <c r="AG53" s="284" t="n"/>
      <c r="AH53" s="284" t="n"/>
      <c r="AI53" s="284" t="n"/>
      <c r="AJ53" s="284" t="n"/>
      <c r="AK53" s="284" t="n"/>
      <c r="AL53" s="284" t="n"/>
      <c r="AM53" s="284" t="n"/>
      <c r="AN53" s="284" t="n"/>
      <c r="AO53" s="284" t="n"/>
      <c r="AP53" s="284" t="n"/>
      <c r="AQ53" s="284" t="n"/>
      <c r="AR53" s="284" t="n"/>
      <c r="AS53" s="284" t="n"/>
      <c r="AT53" s="284" t="n"/>
      <c r="AU53" s="284" t="n"/>
      <c r="AV53" s="284" t="n"/>
      <c r="AW53" s="284" t="n"/>
      <c r="AX53" s="284" t="n"/>
      <c r="AY53" s="284" t="n"/>
      <c r="AZ53" s="284" t="n"/>
      <c r="BA53" s="284" t="n"/>
      <c r="BB53" s="284" t="n"/>
      <c r="BC53" s="284" t="n"/>
      <c r="BD53" s="284" t="n"/>
      <c r="BE53" s="284" t="n"/>
      <c r="BF53" s="284" t="n"/>
      <c r="BG53" s="284" t="n"/>
      <c r="BH53" s="284" t="n"/>
      <c r="BI53" s="284" t="n"/>
      <c r="BJ53" s="284" t="n"/>
      <c r="BK53" s="284" t="n"/>
      <c r="BL53" s="284" t="n"/>
      <c r="BM53" s="284" t="n"/>
      <c r="BN53" s="284" t="n"/>
      <c r="BO53" s="284" t="n"/>
      <c r="BP53" s="284" t="n"/>
      <c r="BQ53" s="284" t="n"/>
      <c r="BR53" s="284" t="n"/>
      <c r="BS53" s="284" t="n"/>
      <c r="BT53" s="284" t="n"/>
      <c r="BU53" s="284" t="n"/>
      <c r="BV53" s="284" t="n"/>
      <c r="BW53" s="284" t="n"/>
      <c r="BX53" s="284" t="n"/>
      <c r="BY53" s="284" t="n"/>
      <c r="BZ53" s="284" t="n"/>
      <c r="CA53" s="284" t="n"/>
      <c r="CB53" s="284" t="n"/>
      <c r="CC53" s="284" t="n"/>
      <c r="CD53" s="284" t="n"/>
      <c r="CE53" s="284" t="n"/>
      <c r="CF53" s="284" t="n"/>
      <c r="CG53" s="284" t="n"/>
      <c r="CH53" s="284" t="n"/>
      <c r="CI53" s="284" t="n"/>
      <c r="CJ53" s="284" t="n"/>
      <c r="CK53" s="284" t="n"/>
      <c r="CL53" s="284" t="n"/>
      <c r="CM53" s="284" t="n"/>
      <c r="CN53" s="284" t="n"/>
      <c r="CO53" s="284" t="n"/>
      <c r="CP53" s="284" t="n"/>
      <c r="CQ53" s="284" t="n"/>
      <c r="CR53" s="284" t="n"/>
      <c r="CS53" s="284" t="n"/>
      <c r="CT53" s="284" t="n"/>
      <c r="CU53" s="284" t="n"/>
      <c r="CV53" s="284" t="n"/>
      <c r="CW53" s="284" t="n"/>
    </row>
    <row r="54" ht="15" customFormat="1" customHeight="1" s="315">
      <c r="A54" s="52" t="n"/>
      <c r="B54" s="184" t="n"/>
      <c r="C54" s="282" t="n"/>
      <c r="D54" s="282" t="n"/>
      <c r="E54" s="450" t="n"/>
      <c r="F54" s="450" t="n"/>
      <c r="G54" s="450" t="n"/>
      <c r="H54" s="450" t="n"/>
      <c r="I54" s="450" t="n"/>
      <c r="J54" s="451" t="n"/>
      <c r="K54" s="282" t="n"/>
      <c r="L54" s="282" t="n"/>
      <c r="M54" s="282" t="n"/>
      <c r="N54" s="282" t="n"/>
      <c r="O54" s="282" t="n"/>
      <c r="P54" s="282" t="n"/>
      <c r="Q54" s="282" t="n"/>
      <c r="R54" s="282" t="n"/>
      <c r="S54" s="282" t="n"/>
      <c r="T54" s="282" t="n"/>
      <c r="U54" s="282" t="n"/>
      <c r="V54" s="282" t="n"/>
      <c r="W54" s="282" t="n"/>
      <c r="X54" s="282" t="n"/>
      <c r="Y54" s="282" t="n"/>
      <c r="Z54" s="282" t="n"/>
      <c r="AA54" s="282" t="n"/>
      <c r="AB54" s="282" t="n"/>
      <c r="AC54" s="282" t="n"/>
      <c r="AD54" s="282" t="n"/>
      <c r="AE54" s="282" t="n"/>
      <c r="AF54" s="282" t="n"/>
      <c r="AG54" s="282" t="n"/>
      <c r="AH54" s="282" t="n"/>
      <c r="AI54" s="282" t="n"/>
      <c r="AJ54" s="282" t="n"/>
      <c r="AK54" s="282" t="n"/>
      <c r="AL54" s="282" t="n"/>
      <c r="AM54" s="282" t="n"/>
      <c r="AN54" s="282" t="n"/>
      <c r="AO54" s="282" t="n"/>
      <c r="AP54" s="282" t="n"/>
      <c r="AQ54" s="282" t="n"/>
      <c r="AR54" s="282" t="n"/>
      <c r="AS54" s="282" t="n"/>
      <c r="AT54" s="282" t="n"/>
      <c r="AU54" s="282" t="n"/>
      <c r="AV54" s="282" t="n"/>
      <c r="AW54" s="282" t="n"/>
      <c r="AX54" s="282" t="n"/>
      <c r="AY54" s="282" t="n"/>
      <c r="AZ54" s="282" t="n"/>
      <c r="BA54" s="282" t="n"/>
      <c r="BB54" s="282" t="n"/>
      <c r="BC54" s="282" t="n"/>
      <c r="BD54" s="282" t="n"/>
      <c r="BE54" s="282" t="n"/>
      <c r="BF54" s="282" t="n"/>
      <c r="BG54" s="282" t="n"/>
      <c r="BH54" s="282" t="n"/>
      <c r="BI54" s="282" t="n"/>
      <c r="BJ54" s="282" t="n"/>
      <c r="BK54" s="282" t="n"/>
      <c r="BL54" s="282" t="n"/>
      <c r="BM54" s="282" t="n"/>
      <c r="BN54" s="282" t="n"/>
      <c r="BO54" s="282" t="n"/>
      <c r="BP54" s="282" t="n"/>
      <c r="BQ54" s="282" t="n"/>
      <c r="BR54" s="282" t="n"/>
      <c r="BS54" s="282" t="n"/>
      <c r="BT54" s="282" t="n"/>
      <c r="BU54" s="282" t="n"/>
      <c r="BV54" s="282" t="n"/>
      <c r="BW54" s="282" t="n"/>
      <c r="BX54" s="282" t="n"/>
      <c r="BY54" s="282" t="n"/>
      <c r="BZ54" s="282" t="n"/>
      <c r="CA54" s="282" t="n"/>
      <c r="CB54" s="282" t="n"/>
      <c r="CC54" s="282" t="n"/>
      <c r="CD54" s="282" t="n"/>
      <c r="CE54" s="282" t="n"/>
      <c r="CF54" s="282" t="n"/>
      <c r="CG54" s="282" t="n"/>
      <c r="CH54" s="282" t="n"/>
      <c r="CI54" s="282" t="n"/>
      <c r="CJ54" s="282" t="n"/>
      <c r="CK54" s="282" t="n"/>
      <c r="CL54" s="282" t="n"/>
      <c r="CM54" s="282" t="n"/>
      <c r="CN54" s="282" t="n"/>
      <c r="CO54" s="282" t="n"/>
      <c r="CP54" s="282" t="n"/>
      <c r="CQ54" s="282" t="n"/>
      <c r="CR54" s="282" t="n"/>
      <c r="CS54" s="282" t="n"/>
      <c r="CT54" s="282" t="n"/>
      <c r="CU54" s="282" t="n"/>
      <c r="CV54" s="282" t="n"/>
      <c r="CW54" s="282" t="n"/>
    </row>
    <row r="55" ht="15" customFormat="1" customHeight="1" s="315">
      <c r="B55" s="451" t="n"/>
      <c r="C55" s="19" t="n"/>
      <c r="D55" s="283" t="n"/>
      <c r="E55" s="446" t="n"/>
      <c r="F55" s="446" t="n"/>
      <c r="G55" s="446" t="n"/>
      <c r="H55" s="446" t="n"/>
      <c r="I55" s="446" t="n"/>
      <c r="J55" s="451" t="n"/>
      <c r="K55" s="283" t="n"/>
      <c r="L55" s="283" t="n"/>
      <c r="M55" s="283" t="n"/>
      <c r="N55" s="283" t="n"/>
      <c r="O55" s="283" t="n"/>
      <c r="P55" s="283" t="n"/>
      <c r="Q55" s="283" t="n"/>
      <c r="R55" s="283" t="n"/>
      <c r="S55" s="283" t="n"/>
      <c r="T55" s="283" t="n"/>
      <c r="U55" s="283" t="n"/>
      <c r="V55" s="283" t="n"/>
      <c r="W55" s="283" t="n"/>
      <c r="X55" s="283" t="n"/>
      <c r="Y55" s="283" t="n"/>
      <c r="Z55" s="283" t="n"/>
      <c r="AA55" s="283" t="n"/>
      <c r="AB55" s="283" t="n"/>
      <c r="AC55" s="283" t="n"/>
      <c r="AD55" s="283" t="n"/>
      <c r="AE55" s="283" t="n"/>
      <c r="AF55" s="283" t="n"/>
      <c r="AG55" s="283" t="n"/>
      <c r="AH55" s="283" t="n"/>
      <c r="AI55" s="283" t="n"/>
      <c r="AJ55" s="283" t="n"/>
      <c r="AK55" s="283" t="n"/>
      <c r="AL55" s="283" t="n"/>
      <c r="AM55" s="283" t="n"/>
      <c r="AN55" s="283" t="n"/>
      <c r="AO55" s="283" t="n"/>
      <c r="AP55" s="283" t="n"/>
      <c r="AQ55" s="283" t="n"/>
      <c r="AR55" s="283" t="n"/>
      <c r="AS55" s="283" t="n"/>
      <c r="AT55" s="283" t="n"/>
      <c r="AU55" s="283" t="n"/>
      <c r="AV55" s="283" t="n"/>
      <c r="AW55" s="283" t="n"/>
      <c r="AX55" s="283" t="n"/>
      <c r="AY55" s="283" t="n"/>
      <c r="AZ55" s="283" t="n"/>
      <c r="BA55" s="283" t="n"/>
      <c r="BB55" s="283" t="n"/>
      <c r="BC55" s="283" t="n"/>
      <c r="BD55" s="283" t="n"/>
      <c r="BE55" s="283" t="n"/>
      <c r="BF55" s="283" t="n"/>
      <c r="BG55" s="283" t="n"/>
      <c r="BH55" s="283" t="n"/>
      <c r="BI55" s="283" t="n"/>
      <c r="BJ55" s="283" t="n"/>
      <c r="BK55" s="283" t="n"/>
      <c r="BL55" s="283" t="n"/>
      <c r="BM55" s="283" t="n"/>
      <c r="BN55" s="283" t="n"/>
      <c r="BO55" s="283" t="n"/>
      <c r="BP55" s="283" t="n"/>
      <c r="BQ55" s="283" t="n"/>
      <c r="BR55" s="283" t="n"/>
      <c r="BS55" s="283" t="n"/>
      <c r="BT55" s="283" t="n"/>
      <c r="BU55" s="283" t="n"/>
      <c r="BV55" s="283" t="n"/>
      <c r="BW55" s="283" t="n"/>
      <c r="BX55" s="283" t="n"/>
      <c r="BY55" s="283" t="n"/>
      <c r="BZ55" s="283" t="n"/>
      <c r="CA55" s="283" t="n"/>
      <c r="CB55" s="283" t="n"/>
      <c r="CC55" s="283" t="n"/>
      <c r="CD55" s="283" t="n"/>
      <c r="CE55" s="283" t="n"/>
      <c r="CF55" s="283" t="n"/>
      <c r="CG55" s="283" t="n"/>
      <c r="CH55" s="283" t="n"/>
      <c r="CI55" s="283" t="n"/>
      <c r="CJ55" s="283" t="n"/>
      <c r="CK55" s="283" t="n"/>
      <c r="CL55" s="283" t="n"/>
      <c r="CM55" s="283" t="n"/>
      <c r="CN55" s="283" t="n"/>
      <c r="CO55" s="283" t="n"/>
      <c r="CP55" s="283" t="n"/>
      <c r="CQ55" s="283" t="n"/>
      <c r="CR55" s="283" t="n"/>
      <c r="CS55" s="283" t="n"/>
      <c r="CT55" s="283" t="n"/>
      <c r="CU55" s="283" t="n"/>
      <c r="CV55" s="283" t="n"/>
      <c r="CW55" s="283" t="n"/>
    </row>
    <row r="56" ht="15" customFormat="1" customHeight="1" s="315">
      <c r="A56" s="35" t="n"/>
      <c r="B56" s="451" t="n"/>
      <c r="C56" s="19" t="n"/>
      <c r="D56" s="283" t="n"/>
      <c r="E56" s="397" t="n"/>
      <c r="F56" s="397" t="n"/>
      <c r="G56" s="397" t="n"/>
      <c r="H56" s="397" t="n"/>
      <c r="I56" s="397" t="n"/>
      <c r="J56" s="451" t="n"/>
      <c r="K56" s="283" t="n"/>
      <c r="L56" s="283" t="n"/>
      <c r="M56" s="283" t="n"/>
      <c r="N56" s="283" t="n"/>
      <c r="O56" s="283" t="n"/>
      <c r="P56" s="283" t="n"/>
      <c r="Q56" s="283" t="n"/>
      <c r="R56" s="283" t="n"/>
      <c r="S56" s="283" t="n"/>
      <c r="T56" s="283" t="n"/>
      <c r="U56" s="283" t="n"/>
      <c r="V56" s="283" t="n"/>
      <c r="W56" s="283" t="n"/>
      <c r="X56" s="283" t="n"/>
      <c r="Y56" s="283" t="n"/>
      <c r="Z56" s="283" t="n"/>
      <c r="AA56" s="283" t="n"/>
      <c r="AB56" s="283" t="n"/>
      <c r="AC56" s="283" t="n"/>
      <c r="AD56" s="283" t="n"/>
      <c r="AE56" s="283" t="n"/>
      <c r="AF56" s="283" t="n"/>
      <c r="AG56" s="283" t="n"/>
      <c r="AH56" s="283" t="n"/>
      <c r="AI56" s="283" t="n"/>
      <c r="AJ56" s="283" t="n"/>
      <c r="AK56" s="283" t="n"/>
      <c r="AL56" s="283" t="n"/>
      <c r="AM56" s="283" t="n"/>
      <c r="AN56" s="283" t="n"/>
      <c r="AO56" s="283" t="n"/>
      <c r="AP56" s="283" t="n"/>
      <c r="AQ56" s="283" t="n"/>
      <c r="AR56" s="283" t="n"/>
      <c r="AS56" s="283" t="n"/>
      <c r="AT56" s="283" t="n"/>
      <c r="AU56" s="283" t="n"/>
      <c r="AV56" s="283" t="n"/>
      <c r="AW56" s="283" t="n"/>
      <c r="AX56" s="283" t="n"/>
      <c r="AY56" s="283" t="n"/>
      <c r="AZ56" s="283" t="n"/>
      <c r="BA56" s="283" t="n"/>
      <c r="BB56" s="283" t="n"/>
      <c r="BC56" s="283" t="n"/>
      <c r="BD56" s="283" t="n"/>
      <c r="BE56" s="283" t="n"/>
      <c r="BF56" s="283" t="n"/>
      <c r="BG56" s="283" t="n"/>
      <c r="BH56" s="283" t="n"/>
      <c r="BI56" s="283" t="n"/>
      <c r="BJ56" s="283" t="n"/>
      <c r="BK56" s="283" t="n"/>
      <c r="BL56" s="283" t="n"/>
      <c r="BM56" s="283" t="n"/>
      <c r="BN56" s="283" t="n"/>
      <c r="BO56" s="283" t="n"/>
      <c r="BP56" s="283" t="n"/>
      <c r="BQ56" s="283" t="n"/>
      <c r="BR56" s="283" t="n"/>
      <c r="BS56" s="283" t="n"/>
      <c r="BT56" s="283" t="n"/>
      <c r="BU56" s="283" t="n"/>
      <c r="BV56" s="283" t="n"/>
      <c r="BW56" s="283" t="n"/>
      <c r="BX56" s="283" t="n"/>
      <c r="BY56" s="283" t="n"/>
      <c r="BZ56" s="283" t="n"/>
      <c r="CA56" s="283" t="n"/>
      <c r="CB56" s="283" t="n"/>
      <c r="CC56" s="283" t="n"/>
      <c r="CD56" s="283" t="n"/>
      <c r="CE56" s="283" t="n"/>
      <c r="CF56" s="283" t="n"/>
      <c r="CG56" s="283" t="n"/>
      <c r="CH56" s="283" t="n"/>
      <c r="CI56" s="283" t="n"/>
      <c r="CJ56" s="283" t="n"/>
      <c r="CK56" s="283" t="n"/>
      <c r="CL56" s="283" t="n"/>
      <c r="CM56" s="283" t="n"/>
      <c r="CN56" s="283" t="n"/>
      <c r="CO56" s="283" t="n"/>
      <c r="CP56" s="283" t="n"/>
      <c r="CQ56" s="283" t="n"/>
      <c r="CR56" s="283" t="n"/>
      <c r="CS56" s="283" t="n"/>
      <c r="CT56" s="283" t="n"/>
      <c r="CU56" s="283" t="n"/>
      <c r="CV56" s="283" t="n"/>
      <c r="CW56" s="283" t="n"/>
    </row>
    <row r="57" ht="15" customFormat="1" customHeight="1" s="315">
      <c r="A57" s="36" t="n"/>
      <c r="B57" s="451" t="n"/>
      <c r="C57" s="19" t="n"/>
      <c r="D57" s="283" t="n"/>
      <c r="E57" s="397" t="n"/>
      <c r="F57" s="397" t="n"/>
      <c r="G57" s="397" t="n"/>
      <c r="H57" s="397" t="n"/>
      <c r="I57" s="397" t="n"/>
      <c r="J57" s="451" t="n"/>
      <c r="K57" s="283" t="n"/>
      <c r="L57" s="283" t="n"/>
      <c r="M57" s="283" t="n"/>
      <c r="N57" s="283" t="n"/>
      <c r="O57" s="283" t="n"/>
      <c r="P57" s="283" t="n"/>
      <c r="Q57" s="283" t="n"/>
      <c r="R57" s="283" t="n"/>
      <c r="S57" s="283" t="n"/>
      <c r="T57" s="283" t="n"/>
      <c r="U57" s="283" t="n"/>
      <c r="V57" s="283" t="n"/>
      <c r="W57" s="283" t="n"/>
      <c r="X57" s="283" t="n"/>
      <c r="Y57" s="283" t="n"/>
      <c r="Z57" s="283" t="n"/>
      <c r="AA57" s="283" t="n"/>
      <c r="AB57" s="283" t="n"/>
      <c r="AC57" s="283" t="n"/>
      <c r="AD57" s="283" t="n"/>
      <c r="AE57" s="283" t="n"/>
      <c r="AF57" s="283" t="n"/>
      <c r="AG57" s="283" t="n"/>
      <c r="AH57" s="283" t="n"/>
      <c r="AI57" s="283" t="n"/>
      <c r="AJ57" s="283" t="n"/>
      <c r="AK57" s="283" t="n"/>
      <c r="AL57" s="283" t="n"/>
      <c r="AM57" s="283" t="n"/>
      <c r="AN57" s="283" t="n"/>
      <c r="AO57" s="283" t="n"/>
      <c r="AP57" s="283" t="n"/>
      <c r="AQ57" s="283" t="n"/>
      <c r="AR57" s="283" t="n"/>
      <c r="AS57" s="283" t="n"/>
      <c r="AT57" s="283" t="n"/>
      <c r="AU57" s="283" t="n"/>
      <c r="AV57" s="283" t="n"/>
      <c r="AW57" s="283" t="n"/>
      <c r="AX57" s="283" t="n"/>
      <c r="AY57" s="283" t="n"/>
      <c r="AZ57" s="283" t="n"/>
      <c r="BA57" s="283" t="n"/>
      <c r="BB57" s="283" t="n"/>
      <c r="BC57" s="283" t="n"/>
      <c r="BD57" s="283" t="n"/>
      <c r="BE57" s="283" t="n"/>
      <c r="BF57" s="283" t="n"/>
      <c r="BG57" s="283" t="n"/>
      <c r="BH57" s="283" t="n"/>
      <c r="BI57" s="283" t="n"/>
      <c r="BJ57" s="283" t="n"/>
      <c r="BK57" s="283" t="n"/>
      <c r="BL57" s="283" t="n"/>
      <c r="BM57" s="283" t="n"/>
      <c r="BN57" s="283" t="n"/>
      <c r="BO57" s="283" t="n"/>
      <c r="BP57" s="283" t="n"/>
      <c r="BQ57" s="283" t="n"/>
      <c r="BR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283" t="n"/>
      <c r="CK57" s="283" t="n"/>
      <c r="CL57" s="283" t="n"/>
      <c r="CM57" s="283" t="n"/>
      <c r="CN57" s="283" t="n"/>
      <c r="CO57" s="283" t="n"/>
      <c r="CP57" s="283" t="n"/>
      <c r="CQ57" s="283" t="n"/>
      <c r="CR57" s="283" t="n"/>
      <c r="CS57" s="283" t="n"/>
      <c r="CT57" s="283" t="n"/>
      <c r="CU57" s="283" t="n"/>
      <c r="CV57" s="283" t="n"/>
      <c r="CW57" s="283" t="n"/>
    </row>
    <row r="58" ht="15" customFormat="1" customHeight="1" s="315">
      <c r="A58" s="36" t="n"/>
      <c r="B58" s="451" t="n"/>
      <c r="C58" s="19" t="n"/>
      <c r="D58" s="283" t="n"/>
      <c r="E58" s="397" t="n"/>
      <c r="F58" s="397" t="n"/>
      <c r="G58" s="397" t="n"/>
      <c r="H58" s="397" t="n"/>
      <c r="I58" s="397" t="n"/>
      <c r="J58" s="402" t="n"/>
      <c r="K58" s="283" t="n"/>
      <c r="L58" s="283" t="n"/>
      <c r="M58" s="283" t="n"/>
      <c r="N58" s="283" t="n"/>
      <c r="O58" s="283" t="n"/>
      <c r="P58" s="283" t="n"/>
      <c r="Q58" s="283" t="n"/>
      <c r="R58" s="283" t="n"/>
      <c r="S58" s="283" t="n"/>
      <c r="T58" s="283" t="n"/>
      <c r="U58" s="283" t="n"/>
      <c r="V58" s="283" t="n"/>
      <c r="W58" s="283" t="n"/>
      <c r="X58" s="283" t="n"/>
      <c r="Y58" s="283" t="n"/>
      <c r="Z58" s="283" t="n"/>
      <c r="AA58" s="283" t="n"/>
      <c r="AB58" s="283" t="n"/>
      <c r="AC58" s="283" t="n"/>
      <c r="AD58" s="283" t="n"/>
      <c r="AE58" s="283" t="n"/>
      <c r="AF58" s="283" t="n"/>
      <c r="AG58" s="283" t="n"/>
      <c r="AH58" s="283" t="n"/>
      <c r="AI58" s="283" t="n"/>
      <c r="AJ58" s="283" t="n"/>
      <c r="AK58" s="283" t="n"/>
      <c r="AL58" s="283" t="n"/>
      <c r="AM58" s="283" t="n"/>
      <c r="AN58" s="283" t="n"/>
      <c r="AO58" s="283" t="n"/>
      <c r="AP58" s="283" t="n"/>
      <c r="AQ58" s="283" t="n"/>
      <c r="AR58" s="283" t="n"/>
      <c r="AS58" s="283" t="n"/>
      <c r="AT58" s="283" t="n"/>
      <c r="AU58" s="283" t="n"/>
      <c r="AV58" s="283" t="n"/>
      <c r="AW58" s="283" t="n"/>
      <c r="AX58" s="283" t="n"/>
      <c r="AY58" s="283" t="n"/>
      <c r="AZ58" s="283" t="n"/>
      <c r="BA58" s="283" t="n"/>
      <c r="BB58" s="283" t="n"/>
      <c r="BC58" s="283" t="n"/>
      <c r="BD58" s="283" t="n"/>
      <c r="BE58" s="283" t="n"/>
      <c r="BF58" s="283" t="n"/>
      <c r="BG58" s="283" t="n"/>
      <c r="BH58" s="283" t="n"/>
      <c r="BI58" s="283" t="n"/>
      <c r="BJ58" s="283" t="n"/>
      <c r="BK58" s="283" t="n"/>
      <c r="BL58" s="283" t="n"/>
      <c r="BM58" s="283" t="n"/>
      <c r="BN58" s="283" t="n"/>
      <c r="BO58" s="283" t="n"/>
      <c r="BP58" s="283" t="n"/>
      <c r="BQ58" s="283" t="n"/>
      <c r="BR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283" t="n"/>
      <c r="CK58" s="283" t="n"/>
      <c r="CL58" s="283" t="n"/>
      <c r="CM58" s="283" t="n"/>
      <c r="CN58" s="283" t="n"/>
      <c r="CO58" s="283" t="n"/>
      <c r="CP58" s="283" t="n"/>
      <c r="CQ58" s="283" t="n"/>
      <c r="CR58" s="283" t="n"/>
      <c r="CS58" s="283" t="n"/>
      <c r="CT58" s="283" t="n"/>
      <c r="CU58" s="283" t="n"/>
      <c r="CV58" s="283" t="n"/>
      <c r="CW58" s="283" t="n"/>
    </row>
    <row r="59" ht="15" customFormat="1" customHeight="1" s="315">
      <c r="B59" s="451" t="n"/>
      <c r="C59" s="19" t="n"/>
      <c r="D59" s="283" t="n"/>
      <c r="E59" s="397" t="n"/>
      <c r="F59" s="397" t="n"/>
      <c r="G59" s="397" t="n"/>
      <c r="H59" s="397" t="n"/>
      <c r="I59" s="397" t="n"/>
      <c r="J59" s="402" t="n"/>
      <c r="K59" s="283" t="n"/>
      <c r="L59" s="283" t="n"/>
      <c r="M59" s="283" t="n"/>
      <c r="N59" s="283" t="n"/>
      <c r="O59" s="283" t="n"/>
      <c r="P59" s="283" t="n"/>
      <c r="Q59" s="283" t="n"/>
      <c r="R59" s="283" t="n"/>
      <c r="S59" s="283" t="n"/>
      <c r="T59" s="283" t="n"/>
      <c r="U59" s="283" t="n"/>
      <c r="V59" s="283" t="n"/>
      <c r="W59" s="283" t="n"/>
      <c r="X59" s="283" t="n"/>
      <c r="Y59" s="283" t="n"/>
      <c r="Z59" s="283" t="n"/>
      <c r="AA59" s="283" t="n"/>
      <c r="AB59" s="283" t="n"/>
      <c r="AC59" s="283" t="n"/>
      <c r="AD59" s="283" t="n"/>
      <c r="AE59" s="283" t="n"/>
      <c r="AF59" s="283" t="n"/>
      <c r="AG59" s="283" t="n"/>
      <c r="AH59" s="283" t="n"/>
      <c r="AI59" s="283" t="n"/>
      <c r="AJ59" s="283" t="n"/>
      <c r="AK59" s="283" t="n"/>
      <c r="AL59" s="283" t="n"/>
      <c r="AM59" s="283" t="n"/>
      <c r="AN59" s="283" t="n"/>
      <c r="AO59" s="283" t="n"/>
      <c r="AP59" s="283" t="n"/>
      <c r="AQ59" s="283" t="n"/>
      <c r="AR59" s="283" t="n"/>
      <c r="AS59" s="283" t="n"/>
      <c r="AT59" s="283" t="n"/>
      <c r="AU59" s="283" t="n"/>
      <c r="AV59" s="283" t="n"/>
      <c r="AW59" s="283" t="n"/>
      <c r="AX59" s="283" t="n"/>
      <c r="AY59" s="283" t="n"/>
      <c r="AZ59" s="283" t="n"/>
      <c r="BA59" s="283" t="n"/>
      <c r="BB59" s="283" t="n"/>
      <c r="BC59" s="283" t="n"/>
      <c r="BD59" s="283" t="n"/>
      <c r="BE59" s="283" t="n"/>
      <c r="BF59" s="283" t="n"/>
      <c r="BG59" s="283" t="n"/>
      <c r="BH59" s="283" t="n"/>
      <c r="BI59" s="283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R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283" t="n"/>
      <c r="CK59" s="283" t="n"/>
      <c r="CL59" s="283" t="n"/>
      <c r="CM59" s="283" t="n"/>
      <c r="CN59" s="283" t="n"/>
      <c r="CO59" s="283" t="n"/>
      <c r="CP59" s="283" t="n"/>
      <c r="CQ59" s="283" t="n"/>
      <c r="CR59" s="283" t="n"/>
      <c r="CS59" s="283" t="n"/>
      <c r="CT59" s="283" t="n"/>
      <c r="CU59" s="283" t="n"/>
      <c r="CV59" s="283" t="n"/>
      <c r="CW59" s="283" t="n"/>
    </row>
    <row r="60" ht="15" customFormat="1" customHeight="1" s="315">
      <c r="B60" s="451" t="n"/>
      <c r="C60" s="37" t="n"/>
      <c r="D60" s="283" t="n"/>
      <c r="E60" s="402" t="n"/>
      <c r="F60" s="397" t="n"/>
      <c r="G60" s="402" t="n"/>
      <c r="H60" s="402" t="n"/>
      <c r="I60" s="402" t="n"/>
      <c r="J60" s="451" t="n"/>
      <c r="K60" s="283" t="n"/>
      <c r="L60" s="283" t="n"/>
      <c r="M60" s="283" t="n"/>
      <c r="N60" s="283" t="n"/>
      <c r="O60" s="283" t="n"/>
      <c r="P60" s="283" t="n"/>
      <c r="Q60" s="283" t="n"/>
      <c r="R60" s="283" t="n"/>
      <c r="S60" s="283" t="n"/>
      <c r="T60" s="283" t="n"/>
      <c r="U60" s="283" t="n"/>
      <c r="V60" s="283" t="n"/>
      <c r="W60" s="283" t="n"/>
      <c r="X60" s="283" t="n"/>
      <c r="Y60" s="283" t="n"/>
      <c r="Z60" s="283" t="n"/>
      <c r="AA60" s="283" t="n"/>
      <c r="AB60" s="283" t="n"/>
      <c r="AC60" s="283" t="n"/>
      <c r="AD60" s="283" t="n"/>
      <c r="AE60" s="283" t="n"/>
      <c r="AF60" s="283" t="n"/>
      <c r="AG60" s="283" t="n"/>
      <c r="AH60" s="283" t="n"/>
      <c r="AI60" s="283" t="n"/>
      <c r="AJ60" s="283" t="n"/>
      <c r="AK60" s="283" t="n"/>
      <c r="AL60" s="283" t="n"/>
      <c r="AM60" s="283" t="n"/>
      <c r="AN60" s="283" t="n"/>
      <c r="AO60" s="283" t="n"/>
      <c r="AP60" s="283" t="n"/>
      <c r="AQ60" s="283" t="n"/>
      <c r="AR60" s="283" t="n"/>
      <c r="AS60" s="283" t="n"/>
      <c r="AT60" s="283" t="n"/>
      <c r="AU60" s="283" t="n"/>
      <c r="AV60" s="283" t="n"/>
      <c r="AW60" s="283" t="n"/>
      <c r="AX60" s="283" t="n"/>
      <c r="AY60" s="283" t="n"/>
      <c r="AZ60" s="283" t="n"/>
      <c r="BA60" s="283" t="n"/>
      <c r="BB60" s="283" t="n"/>
      <c r="BC60" s="283" t="n"/>
      <c r="BD60" s="283" t="n"/>
      <c r="BE60" s="283" t="n"/>
      <c r="BF60" s="283" t="n"/>
      <c r="BG60" s="283" t="n"/>
      <c r="BH60" s="283" t="n"/>
      <c r="BI60" s="283" t="n"/>
      <c r="BJ60" s="283" t="n"/>
      <c r="BK60" s="283" t="n"/>
      <c r="BL60" s="283" t="n"/>
      <c r="BM60" s="283" t="n"/>
      <c r="BN60" s="283" t="n"/>
      <c r="BO60" s="283" t="n"/>
      <c r="BP60" s="283" t="n"/>
      <c r="BQ60" s="283" t="n"/>
      <c r="BR60" s="283" t="n"/>
      <c r="BS60" s="283" t="n"/>
      <c r="BT60" s="283" t="n"/>
      <c r="BU60" s="283" t="n"/>
      <c r="BV60" s="283" t="n"/>
      <c r="BW60" s="283" t="n"/>
      <c r="BX60" s="283" t="n"/>
      <c r="BY60" s="283" t="n"/>
      <c r="BZ60" s="283" t="n"/>
      <c r="CA60" s="283" t="n"/>
      <c r="CB60" s="283" t="n"/>
      <c r="CC60" s="283" t="n"/>
      <c r="CD60" s="283" t="n"/>
      <c r="CE60" s="283" t="n"/>
      <c r="CF60" s="283" t="n"/>
      <c r="CG60" s="283" t="n"/>
      <c r="CH60" s="283" t="n"/>
      <c r="CI60" s="283" t="n"/>
      <c r="CJ60" s="283" t="n"/>
      <c r="CK60" s="283" t="n"/>
      <c r="CL60" s="283" t="n"/>
      <c r="CM60" s="283" t="n"/>
      <c r="CN60" s="283" t="n"/>
      <c r="CO60" s="283" t="n"/>
      <c r="CP60" s="283" t="n"/>
      <c r="CQ60" s="283" t="n"/>
      <c r="CR60" s="283" t="n"/>
      <c r="CS60" s="283" t="n"/>
      <c r="CT60" s="283" t="n"/>
      <c r="CU60" s="283" t="n"/>
      <c r="CV60" s="283" t="n"/>
      <c r="CW60" s="283" t="n"/>
    </row>
    <row r="61" ht="15" customFormat="1" customHeight="1" s="315">
      <c r="A61" s="52" t="n"/>
      <c r="B61" s="451" t="n"/>
      <c r="C61" s="37" t="n"/>
      <c r="D61" s="284" t="n"/>
      <c r="E61" s="452" t="n"/>
      <c r="F61" s="452" t="n"/>
      <c r="G61" s="452" t="n"/>
      <c r="H61" s="452" t="n"/>
      <c r="I61" s="452" t="n"/>
      <c r="J61" s="451" t="n"/>
      <c r="K61" s="284" t="n"/>
      <c r="L61" s="284" t="n"/>
      <c r="M61" s="284" t="n"/>
      <c r="N61" s="284" t="n"/>
      <c r="O61" s="284" t="n"/>
      <c r="P61" s="284" t="n"/>
      <c r="Q61" s="284" t="n"/>
      <c r="R61" s="284" t="n"/>
      <c r="S61" s="284" t="n"/>
      <c r="T61" s="284" t="n"/>
      <c r="U61" s="284" t="n"/>
      <c r="V61" s="284" t="n"/>
      <c r="W61" s="284" t="n"/>
      <c r="X61" s="284" t="n"/>
      <c r="Y61" s="284" t="n"/>
      <c r="Z61" s="284" t="n"/>
      <c r="AA61" s="284" t="n"/>
      <c r="AB61" s="284" t="n"/>
      <c r="AC61" s="284" t="n"/>
      <c r="AD61" s="284" t="n"/>
      <c r="AE61" s="284" t="n"/>
      <c r="AF61" s="284" t="n"/>
      <c r="AG61" s="284" t="n"/>
      <c r="AH61" s="284" t="n"/>
      <c r="AI61" s="284" t="n"/>
      <c r="AJ61" s="284" t="n"/>
      <c r="AK61" s="284" t="n"/>
      <c r="AL61" s="284" t="n"/>
      <c r="AM61" s="284" t="n"/>
      <c r="AN61" s="284" t="n"/>
      <c r="AO61" s="284" t="n"/>
      <c r="AP61" s="284" t="n"/>
      <c r="AQ61" s="284" t="n"/>
      <c r="AR61" s="284" t="n"/>
      <c r="AS61" s="284" t="n"/>
      <c r="AT61" s="284" t="n"/>
      <c r="AU61" s="284" t="n"/>
      <c r="AV61" s="284" t="n"/>
      <c r="AW61" s="284" t="n"/>
      <c r="AX61" s="284" t="n"/>
      <c r="AY61" s="284" t="n"/>
      <c r="AZ61" s="284" t="n"/>
      <c r="BA61" s="284" t="n"/>
      <c r="BB61" s="284" t="n"/>
      <c r="BC61" s="284" t="n"/>
      <c r="BD61" s="284" t="n"/>
      <c r="BE61" s="284" t="n"/>
      <c r="BF61" s="284" t="n"/>
      <c r="BG61" s="284" t="n"/>
      <c r="BH61" s="284" t="n"/>
      <c r="BI61" s="284" t="n"/>
      <c r="BJ61" s="284" t="n"/>
      <c r="BK61" s="284" t="n"/>
      <c r="BL61" s="284" t="n"/>
      <c r="BM61" s="284" t="n"/>
      <c r="BN61" s="284" t="n"/>
      <c r="BO61" s="284" t="n"/>
      <c r="BP61" s="284" t="n"/>
      <c r="BQ61" s="284" t="n"/>
      <c r="BR61" s="284" t="n"/>
      <c r="BS61" s="284" t="n"/>
      <c r="BT61" s="284" t="n"/>
      <c r="BU61" s="284" t="n"/>
      <c r="BV61" s="284" t="n"/>
      <c r="BW61" s="284" t="n"/>
      <c r="BX61" s="284" t="n"/>
      <c r="BY61" s="284" t="n"/>
      <c r="BZ61" s="284" t="n"/>
      <c r="CA61" s="284" t="n"/>
      <c r="CB61" s="284" t="n"/>
      <c r="CC61" s="284" t="n"/>
      <c r="CD61" s="284" t="n"/>
      <c r="CE61" s="284" t="n"/>
      <c r="CF61" s="284" t="n"/>
      <c r="CG61" s="284" t="n"/>
      <c r="CH61" s="284" t="n"/>
      <c r="CI61" s="284" t="n"/>
      <c r="CJ61" s="284" t="n"/>
      <c r="CK61" s="284" t="n"/>
      <c r="CL61" s="284" t="n"/>
      <c r="CM61" s="284" t="n"/>
      <c r="CN61" s="284" t="n"/>
      <c r="CO61" s="284" t="n"/>
      <c r="CP61" s="284" t="n"/>
      <c r="CQ61" s="284" t="n"/>
      <c r="CR61" s="284" t="n"/>
      <c r="CS61" s="284" t="n"/>
      <c r="CT61" s="284" t="n"/>
      <c r="CU61" s="284" t="n"/>
      <c r="CV61" s="284" t="n"/>
      <c r="CW61" s="284" t="n"/>
    </row>
    <row r="62" ht="15" customFormat="1" customHeight="1" s="315">
      <c r="A62" s="52" t="n"/>
      <c r="B62" s="292" t="n"/>
      <c r="C62" s="292" t="n"/>
      <c r="D62" s="294" t="n"/>
      <c r="E62" s="450" t="n"/>
      <c r="F62" s="450" t="n"/>
      <c r="G62" s="450" t="n"/>
      <c r="H62" s="450" t="n"/>
      <c r="I62" s="450" t="n"/>
      <c r="J62" s="451" t="n"/>
      <c r="K62" s="294" t="n"/>
      <c r="L62" s="294" t="n"/>
      <c r="M62" s="294" t="n"/>
      <c r="N62" s="294" t="n"/>
      <c r="O62" s="294" t="n"/>
      <c r="P62" s="294" t="n"/>
      <c r="Q62" s="294" t="n"/>
      <c r="R62" s="294" t="n"/>
      <c r="S62" s="294" t="n"/>
      <c r="T62" s="294" t="n"/>
      <c r="U62" s="294" t="n"/>
      <c r="V62" s="294" t="n"/>
      <c r="W62" s="294" t="n"/>
      <c r="X62" s="294" t="n"/>
      <c r="Y62" s="294" t="n"/>
      <c r="Z62" s="294" t="n"/>
      <c r="AA62" s="294" t="n"/>
      <c r="AB62" s="294" t="n"/>
      <c r="AC62" s="294" t="n"/>
      <c r="AD62" s="294" t="n"/>
      <c r="AE62" s="294" t="n"/>
      <c r="AF62" s="294" t="n"/>
      <c r="AG62" s="294" t="n"/>
      <c r="AH62" s="294" t="n"/>
      <c r="AI62" s="294" t="n"/>
      <c r="AJ62" s="294" t="n"/>
      <c r="AK62" s="294" t="n"/>
      <c r="AL62" s="294" t="n"/>
      <c r="AM62" s="294" t="n"/>
      <c r="AN62" s="294" t="n"/>
      <c r="AO62" s="294" t="n"/>
      <c r="AP62" s="294" t="n"/>
      <c r="AQ62" s="294" t="n"/>
      <c r="AR62" s="294" t="n"/>
      <c r="AS62" s="294" t="n"/>
      <c r="AT62" s="294" t="n"/>
      <c r="AU62" s="294" t="n"/>
      <c r="AV62" s="294" t="n"/>
      <c r="AW62" s="294" t="n"/>
      <c r="AX62" s="294" t="n"/>
      <c r="AY62" s="294" t="n"/>
      <c r="AZ62" s="294" t="n"/>
      <c r="BA62" s="294" t="n"/>
      <c r="BB62" s="294" t="n"/>
      <c r="BC62" s="294" t="n"/>
      <c r="BD62" s="294" t="n"/>
      <c r="BE62" s="294" t="n"/>
      <c r="BF62" s="294" t="n"/>
      <c r="BG62" s="294" t="n"/>
      <c r="BH62" s="294" t="n"/>
      <c r="BI62" s="294" t="n"/>
      <c r="BJ62" s="294" t="n"/>
      <c r="BK62" s="294" t="n"/>
      <c r="BL62" s="294" t="n"/>
      <c r="BM62" s="294" t="n"/>
      <c r="BN62" s="294" t="n"/>
      <c r="BO62" s="294" t="n"/>
      <c r="BP62" s="294" t="n"/>
      <c r="BQ62" s="294" t="n"/>
      <c r="BR62" s="294" t="n"/>
      <c r="BS62" s="294" t="n"/>
      <c r="BT62" s="294" t="n"/>
      <c r="BU62" s="294" t="n"/>
      <c r="BV62" s="294" t="n"/>
      <c r="BW62" s="294" t="n"/>
      <c r="BX62" s="294" t="n"/>
      <c r="BY62" s="294" t="n"/>
      <c r="BZ62" s="294" t="n"/>
      <c r="CA62" s="294" t="n"/>
      <c r="CB62" s="294" t="n"/>
      <c r="CC62" s="294" t="n"/>
      <c r="CD62" s="294" t="n"/>
      <c r="CE62" s="294" t="n"/>
      <c r="CF62" s="294" t="n"/>
      <c r="CG62" s="294" t="n"/>
      <c r="CH62" s="294" t="n"/>
      <c r="CI62" s="294" t="n"/>
      <c r="CJ62" s="294" t="n"/>
      <c r="CK62" s="294" t="n"/>
      <c r="CL62" s="294" t="n"/>
      <c r="CM62" s="294" t="n"/>
      <c r="CN62" s="294" t="n"/>
      <c r="CO62" s="294" t="n"/>
      <c r="CP62" s="294" t="n"/>
      <c r="CQ62" s="294" t="n"/>
      <c r="CR62" s="294" t="n"/>
      <c r="CS62" s="294" t="n"/>
      <c r="CT62" s="294" t="n"/>
      <c r="CU62" s="294" t="n"/>
      <c r="CV62" s="294" t="n"/>
      <c r="CW62" s="294" t="n"/>
    </row>
    <row r="63" ht="15" customFormat="1" customHeight="1" s="315">
      <c r="A63" s="291" t="n"/>
      <c r="B63" s="292" t="n"/>
      <c r="C63" s="292" t="n"/>
      <c r="D63" s="294" t="n"/>
      <c r="E63" s="292" t="n"/>
      <c r="F63" s="292" t="n"/>
      <c r="G63" s="292" t="n"/>
      <c r="H63" s="292" t="n"/>
      <c r="I63" s="292" t="n"/>
      <c r="J63" s="451" t="n"/>
      <c r="K63" s="294" t="n"/>
      <c r="L63" s="294" t="n"/>
      <c r="M63" s="294" t="n"/>
      <c r="N63" s="294" t="n"/>
      <c r="O63" s="294" t="n"/>
      <c r="P63" s="294" t="n"/>
      <c r="Q63" s="294" t="n"/>
      <c r="R63" s="294" t="n"/>
      <c r="S63" s="294" t="n"/>
      <c r="T63" s="294" t="n"/>
      <c r="U63" s="294" t="n"/>
      <c r="V63" s="294" t="n"/>
      <c r="W63" s="294" t="n"/>
      <c r="X63" s="294" t="n"/>
      <c r="Y63" s="294" t="n"/>
      <c r="Z63" s="294" t="n"/>
      <c r="AA63" s="294" t="n"/>
      <c r="AB63" s="294" t="n"/>
      <c r="AC63" s="294" t="n"/>
      <c r="AD63" s="294" t="n"/>
      <c r="AE63" s="294" t="n"/>
      <c r="AF63" s="294" t="n"/>
      <c r="AG63" s="294" t="n"/>
      <c r="AH63" s="294" t="n"/>
      <c r="AI63" s="294" t="n"/>
      <c r="AJ63" s="294" t="n"/>
      <c r="AK63" s="294" t="n"/>
      <c r="AL63" s="294" t="n"/>
      <c r="AM63" s="294" t="n"/>
      <c r="AN63" s="294" t="n"/>
      <c r="AO63" s="294" t="n"/>
      <c r="AP63" s="294" t="n"/>
      <c r="AQ63" s="294" t="n"/>
      <c r="AR63" s="294" t="n"/>
      <c r="AS63" s="294" t="n"/>
      <c r="AT63" s="294" t="n"/>
      <c r="AU63" s="294" t="n"/>
      <c r="AV63" s="294" t="n"/>
      <c r="AW63" s="294" t="n"/>
      <c r="AX63" s="294" t="n"/>
      <c r="AY63" s="294" t="n"/>
      <c r="AZ63" s="294" t="n"/>
      <c r="BA63" s="294" t="n"/>
      <c r="BB63" s="294" t="n"/>
      <c r="BC63" s="294" t="n"/>
      <c r="BD63" s="294" t="n"/>
      <c r="BE63" s="294" t="n"/>
      <c r="BF63" s="294" t="n"/>
      <c r="BG63" s="294" t="n"/>
      <c r="BH63" s="294" t="n"/>
      <c r="BI63" s="294" t="n"/>
      <c r="BJ63" s="294" t="n"/>
      <c r="BK63" s="294" t="n"/>
      <c r="BL63" s="294" t="n"/>
      <c r="BM63" s="294" t="n"/>
      <c r="BN63" s="294" t="n"/>
      <c r="BO63" s="294" t="n"/>
      <c r="BP63" s="294" t="n"/>
      <c r="BQ63" s="294" t="n"/>
      <c r="BR63" s="294" t="n"/>
      <c r="BS63" s="294" t="n"/>
      <c r="BT63" s="294" t="n"/>
      <c r="BU63" s="294" t="n"/>
      <c r="BV63" s="294" t="n"/>
      <c r="BW63" s="294" t="n"/>
      <c r="BX63" s="294" t="n"/>
      <c r="BY63" s="294" t="n"/>
      <c r="BZ63" s="294" t="n"/>
      <c r="CA63" s="294" t="n"/>
      <c r="CB63" s="294" t="n"/>
      <c r="CC63" s="294" t="n"/>
      <c r="CD63" s="294" t="n"/>
      <c r="CE63" s="294" t="n"/>
      <c r="CF63" s="294" t="n"/>
      <c r="CG63" s="294" t="n"/>
      <c r="CH63" s="294" t="n"/>
      <c r="CI63" s="294" t="n"/>
      <c r="CJ63" s="294" t="n"/>
      <c r="CK63" s="294" t="n"/>
      <c r="CL63" s="294" t="n"/>
      <c r="CM63" s="294" t="n"/>
      <c r="CN63" s="294" t="n"/>
      <c r="CO63" s="294" t="n"/>
      <c r="CP63" s="294" t="n"/>
      <c r="CQ63" s="294" t="n"/>
      <c r="CR63" s="294" t="n"/>
      <c r="CS63" s="294" t="n"/>
      <c r="CT63" s="294" t="n"/>
      <c r="CU63" s="294" t="n"/>
      <c r="CV63" s="294" t="n"/>
      <c r="CW63" s="294" t="n"/>
    </row>
    <row r="64" ht="15" customFormat="1" customHeight="1" s="315">
      <c r="A64" s="57" t="n"/>
      <c r="B64" s="58" t="n"/>
      <c r="C64" s="58" t="n"/>
      <c r="D64" s="285" t="n"/>
      <c r="E64" s="453" t="n"/>
      <c r="F64" s="453" t="n"/>
      <c r="G64" s="453" t="n"/>
      <c r="H64" s="453" t="n"/>
      <c r="I64" s="453" t="n"/>
      <c r="J64" s="402" t="n"/>
      <c r="K64" s="285" t="n"/>
      <c r="L64" s="285" t="n"/>
      <c r="M64" s="285" t="n"/>
      <c r="N64" s="285" t="n"/>
      <c r="O64" s="285" t="n"/>
      <c r="P64" s="285" t="n"/>
      <c r="Q64" s="285" t="n"/>
      <c r="R64" s="285" t="n"/>
      <c r="S64" s="285" t="n"/>
      <c r="T64" s="285" t="n"/>
      <c r="U64" s="285" t="n"/>
      <c r="V64" s="285" t="n"/>
      <c r="W64" s="285" t="n"/>
      <c r="X64" s="285" t="n"/>
      <c r="Y64" s="285" t="n"/>
      <c r="Z64" s="285" t="n"/>
      <c r="AA64" s="285" t="n"/>
      <c r="AB64" s="285" t="n"/>
      <c r="AC64" s="285" t="n"/>
      <c r="AD64" s="285" t="n"/>
      <c r="AE64" s="285" t="n"/>
      <c r="AF64" s="285" t="n"/>
      <c r="AG64" s="285" t="n"/>
      <c r="AH64" s="285" t="n"/>
      <c r="AI64" s="285" t="n"/>
      <c r="AJ64" s="285" t="n"/>
      <c r="AK64" s="285" t="n"/>
      <c r="AL64" s="285" t="n"/>
      <c r="AM64" s="285" t="n"/>
      <c r="AN64" s="285" t="n"/>
      <c r="AO64" s="285" t="n"/>
      <c r="AP64" s="285" t="n"/>
      <c r="AQ64" s="285" t="n"/>
      <c r="AR64" s="285" t="n"/>
      <c r="AS64" s="285" t="n"/>
      <c r="AT64" s="285" t="n"/>
      <c r="AU64" s="285" t="n"/>
      <c r="AV64" s="285" t="n"/>
      <c r="AW64" s="285" t="n"/>
      <c r="AX64" s="285" t="n"/>
      <c r="AY64" s="285" t="n"/>
      <c r="AZ64" s="285" t="n"/>
      <c r="BA64" s="285" t="n"/>
      <c r="BB64" s="285" t="n"/>
      <c r="BC64" s="285" t="n"/>
      <c r="BD64" s="285" t="n"/>
      <c r="BE64" s="285" t="n"/>
      <c r="BF64" s="285" t="n"/>
      <c r="BG64" s="285" t="n"/>
      <c r="BH64" s="285" t="n"/>
      <c r="BI64" s="285" t="n"/>
      <c r="BJ64" s="285" t="n"/>
      <c r="BK64" s="285" t="n"/>
      <c r="BL64" s="285" t="n"/>
      <c r="BM64" s="285" t="n"/>
      <c r="BN64" s="285" t="n"/>
      <c r="BO64" s="285" t="n"/>
      <c r="BP64" s="285" t="n"/>
      <c r="BQ64" s="285" t="n"/>
      <c r="BR64" s="285" t="n"/>
      <c r="BS64" s="285" t="n"/>
      <c r="BT64" s="285" t="n"/>
      <c r="BU64" s="285" t="n"/>
      <c r="BV64" s="285" t="n"/>
      <c r="BW64" s="285" t="n"/>
      <c r="BX64" s="285" t="n"/>
      <c r="BY64" s="285" t="n"/>
      <c r="BZ64" s="285" t="n"/>
      <c r="CA64" s="285" t="n"/>
      <c r="CB64" s="285" t="n"/>
      <c r="CC64" s="285" t="n"/>
      <c r="CD64" s="285" t="n"/>
      <c r="CE64" s="285" t="n"/>
      <c r="CF64" s="285" t="n"/>
      <c r="CG64" s="285" t="n"/>
      <c r="CH64" s="285" t="n"/>
      <c r="CI64" s="285" t="n"/>
      <c r="CJ64" s="285" t="n"/>
      <c r="CK64" s="285" t="n"/>
      <c r="CL64" s="285" t="n"/>
      <c r="CM64" s="285" t="n"/>
      <c r="CN64" s="285" t="n"/>
      <c r="CO64" s="285" t="n"/>
      <c r="CP64" s="285" t="n"/>
      <c r="CQ64" s="285" t="n"/>
      <c r="CR64" s="285" t="n"/>
      <c r="CS64" s="285" t="n"/>
      <c r="CT64" s="285" t="n"/>
      <c r="CU64" s="285" t="n"/>
      <c r="CV64" s="285" t="n"/>
      <c r="CW64" s="285" t="n"/>
    </row>
    <row r="65" ht="15" customFormat="1" customHeight="1" s="315">
      <c r="A65" s="57" t="n"/>
      <c r="B65" s="58" t="n"/>
      <c r="C65" s="58" t="n"/>
      <c r="D65" s="285" t="n"/>
      <c r="E65" s="453" t="n"/>
      <c r="F65" s="453" t="n"/>
      <c r="G65" s="453" t="n"/>
      <c r="H65" s="453" t="n"/>
      <c r="I65" s="453" t="n"/>
      <c r="J65" s="402" t="n"/>
      <c r="K65" s="285" t="n"/>
      <c r="L65" s="285" t="n"/>
      <c r="M65" s="285" t="n"/>
      <c r="N65" s="285" t="n"/>
      <c r="O65" s="285" t="n"/>
      <c r="P65" s="285" t="n"/>
      <c r="Q65" s="285" t="n"/>
      <c r="R65" s="285" t="n"/>
      <c r="S65" s="285" t="n"/>
      <c r="T65" s="285" t="n"/>
      <c r="U65" s="285" t="n"/>
      <c r="V65" s="285" t="n"/>
      <c r="W65" s="285" t="n"/>
      <c r="X65" s="285" t="n"/>
      <c r="Y65" s="285" t="n"/>
      <c r="Z65" s="285" t="n"/>
      <c r="AA65" s="285" t="n"/>
      <c r="AB65" s="285" t="n"/>
      <c r="AC65" s="285" t="n"/>
      <c r="AD65" s="285" t="n"/>
      <c r="AE65" s="285" t="n"/>
      <c r="AF65" s="285" t="n"/>
      <c r="AG65" s="285" t="n"/>
      <c r="AH65" s="285" t="n"/>
      <c r="AI65" s="285" t="n"/>
      <c r="AJ65" s="285" t="n"/>
      <c r="AK65" s="285" t="n"/>
      <c r="AL65" s="285" t="n"/>
      <c r="AM65" s="285" t="n"/>
      <c r="AN65" s="285" t="n"/>
      <c r="AO65" s="285" t="n"/>
      <c r="AP65" s="285" t="n"/>
      <c r="AQ65" s="285" t="n"/>
      <c r="AR65" s="285" t="n"/>
      <c r="AS65" s="285" t="n"/>
      <c r="AT65" s="285" t="n"/>
      <c r="AU65" s="285" t="n"/>
      <c r="AV65" s="285" t="n"/>
      <c r="AW65" s="285" t="n"/>
      <c r="AX65" s="285" t="n"/>
      <c r="AY65" s="285" t="n"/>
      <c r="AZ65" s="285" t="n"/>
      <c r="BA65" s="285" t="n"/>
      <c r="BB65" s="285" t="n"/>
      <c r="BC65" s="285" t="n"/>
      <c r="BD65" s="285" t="n"/>
      <c r="BE65" s="285" t="n"/>
      <c r="BF65" s="285" t="n"/>
      <c r="BG65" s="285" t="n"/>
      <c r="BH65" s="285" t="n"/>
      <c r="BI65" s="285" t="n"/>
      <c r="BJ65" s="285" t="n"/>
      <c r="BK65" s="285" t="n"/>
      <c r="BL65" s="285" t="n"/>
      <c r="BM65" s="285" t="n"/>
      <c r="BN65" s="285" t="n"/>
      <c r="BO65" s="285" t="n"/>
      <c r="BP65" s="285" t="n"/>
      <c r="BQ65" s="285" t="n"/>
      <c r="BR65" s="285" t="n"/>
      <c r="BS65" s="285" t="n"/>
      <c r="BT65" s="285" t="n"/>
      <c r="BU65" s="285" t="n"/>
      <c r="BV65" s="285" t="n"/>
      <c r="BW65" s="285" t="n"/>
      <c r="BX65" s="285" t="n"/>
      <c r="BY65" s="285" t="n"/>
      <c r="BZ65" s="285" t="n"/>
      <c r="CA65" s="285" t="n"/>
      <c r="CB65" s="285" t="n"/>
      <c r="CC65" s="285" t="n"/>
      <c r="CD65" s="285" t="n"/>
      <c r="CE65" s="285" t="n"/>
      <c r="CF65" s="285" t="n"/>
      <c r="CG65" s="285" t="n"/>
      <c r="CH65" s="285" t="n"/>
      <c r="CI65" s="285" t="n"/>
      <c r="CJ65" s="285" t="n"/>
      <c r="CK65" s="285" t="n"/>
      <c r="CL65" s="285" t="n"/>
      <c r="CM65" s="285" t="n"/>
      <c r="CN65" s="285" t="n"/>
      <c r="CO65" s="285" t="n"/>
      <c r="CP65" s="285" t="n"/>
      <c r="CQ65" s="285" t="n"/>
      <c r="CR65" s="285" t="n"/>
      <c r="CS65" s="285" t="n"/>
      <c r="CT65" s="285" t="n"/>
      <c r="CU65" s="285" t="n"/>
      <c r="CV65" s="285" t="n"/>
      <c r="CW65" s="285" t="n"/>
    </row>
    <row r="66" ht="15" customFormat="1" customHeight="1" s="315">
      <c r="A66" s="36" t="n"/>
      <c r="B66" s="451" t="n"/>
      <c r="C66" s="19" t="n"/>
      <c r="D66" s="283" t="n"/>
      <c r="E66" s="397" t="n"/>
      <c r="F66" s="397" t="n"/>
      <c r="G66" s="402" t="n"/>
      <c r="H66" s="402" t="n"/>
      <c r="I66" s="402" t="n"/>
      <c r="J66" s="451" t="n"/>
      <c r="K66" s="283" t="n"/>
      <c r="L66" s="283" t="n"/>
      <c r="M66" s="283" t="n"/>
      <c r="N66" s="283" t="n"/>
      <c r="O66" s="283" t="n"/>
      <c r="P66" s="283" t="n"/>
      <c r="Q66" s="283" t="n"/>
      <c r="R66" s="283" t="n"/>
      <c r="S66" s="283" t="n"/>
      <c r="T66" s="283" t="n"/>
      <c r="U66" s="283" t="n"/>
      <c r="V66" s="283" t="n"/>
      <c r="W66" s="283" t="n"/>
      <c r="X66" s="283" t="n"/>
      <c r="Y66" s="283" t="n"/>
      <c r="Z66" s="283" t="n"/>
      <c r="AA66" s="283" t="n"/>
      <c r="AB66" s="283" t="n"/>
      <c r="AC66" s="283" t="n"/>
      <c r="AD66" s="283" t="n"/>
      <c r="AE66" s="283" t="n"/>
      <c r="AF66" s="283" t="n"/>
      <c r="AG66" s="283" t="n"/>
      <c r="AH66" s="283" t="n"/>
      <c r="AI66" s="283" t="n"/>
      <c r="AJ66" s="283" t="n"/>
      <c r="AK66" s="283" t="n"/>
      <c r="AL66" s="283" t="n"/>
      <c r="AM66" s="283" t="n"/>
      <c r="AN66" s="283" t="n"/>
      <c r="AO66" s="283" t="n"/>
      <c r="AP66" s="283" t="n"/>
      <c r="AQ66" s="283" t="n"/>
      <c r="AR66" s="283" t="n"/>
      <c r="AS66" s="283" t="n"/>
      <c r="AT66" s="283" t="n"/>
      <c r="AU66" s="283" t="n"/>
      <c r="AV66" s="283" t="n"/>
      <c r="AW66" s="283" t="n"/>
      <c r="AX66" s="283" t="n"/>
      <c r="AY66" s="283" t="n"/>
      <c r="AZ66" s="283" t="n"/>
      <c r="BA66" s="283" t="n"/>
      <c r="BB66" s="283" t="n"/>
      <c r="BC66" s="283" t="n"/>
      <c r="BD66" s="283" t="n"/>
      <c r="BE66" s="283" t="n"/>
      <c r="BF66" s="283" t="n"/>
      <c r="BG66" s="283" t="n"/>
      <c r="BH66" s="283" t="n"/>
      <c r="BI66" s="283" t="n"/>
      <c r="BJ66" s="283" t="n"/>
      <c r="BK66" s="283" t="n"/>
      <c r="BL66" s="283" t="n"/>
      <c r="BM66" s="283" t="n"/>
      <c r="BN66" s="283" t="n"/>
      <c r="BO66" s="283" t="n"/>
      <c r="BP66" s="283" t="n"/>
      <c r="BQ66" s="283" t="n"/>
      <c r="BR66" s="283" t="n"/>
      <c r="BS66" s="283" t="n"/>
      <c r="BT66" s="283" t="n"/>
      <c r="BU66" s="283" t="n"/>
      <c r="BV66" s="283" t="n"/>
      <c r="BW66" s="283" t="n"/>
      <c r="BX66" s="283" t="n"/>
      <c r="BY66" s="283" t="n"/>
      <c r="BZ66" s="283" t="n"/>
      <c r="CA66" s="283" t="n"/>
      <c r="CB66" s="283" t="n"/>
      <c r="CC66" s="283" t="n"/>
      <c r="CD66" s="283" t="n"/>
      <c r="CE66" s="283" t="n"/>
      <c r="CF66" s="283" t="n"/>
      <c r="CG66" s="283" t="n"/>
      <c r="CH66" s="283" t="n"/>
      <c r="CI66" s="283" t="n"/>
      <c r="CJ66" s="283" t="n"/>
      <c r="CK66" s="283" t="n"/>
      <c r="CL66" s="283" t="n"/>
      <c r="CM66" s="283" t="n"/>
      <c r="CN66" s="283" t="n"/>
      <c r="CO66" s="283" t="n"/>
      <c r="CP66" s="283" t="n"/>
      <c r="CQ66" s="283" t="n"/>
      <c r="CR66" s="283" t="n"/>
      <c r="CS66" s="283" t="n"/>
      <c r="CT66" s="283" t="n"/>
      <c r="CU66" s="283" t="n"/>
      <c r="CV66" s="283" t="n"/>
      <c r="CW66" s="283" t="n"/>
    </row>
    <row r="67" ht="15" customFormat="1" customHeight="1" s="315">
      <c r="A67" s="36" t="n"/>
      <c r="B67" s="451" t="n"/>
      <c r="C67" s="19" t="n"/>
      <c r="D67" s="283" t="n"/>
      <c r="E67" s="397" t="n"/>
      <c r="F67" s="397" t="n"/>
      <c r="G67" s="402" t="n"/>
      <c r="H67" s="402" t="n"/>
      <c r="I67" s="402" t="n"/>
      <c r="J67" s="451" t="n"/>
      <c r="K67" s="283" t="n"/>
      <c r="L67" s="283" t="n"/>
      <c r="M67" s="283" t="n"/>
      <c r="N67" s="283" t="n"/>
      <c r="O67" s="283" t="n"/>
      <c r="P67" s="283" t="n"/>
      <c r="Q67" s="283" t="n"/>
      <c r="R67" s="283" t="n"/>
      <c r="S67" s="283" t="n"/>
      <c r="T67" s="283" t="n"/>
      <c r="U67" s="283" t="n"/>
      <c r="V67" s="283" t="n"/>
      <c r="W67" s="283" t="n"/>
      <c r="X67" s="283" t="n"/>
      <c r="Y67" s="283" t="n"/>
      <c r="Z67" s="283" t="n"/>
      <c r="AA67" s="283" t="n"/>
      <c r="AB67" s="283" t="n"/>
      <c r="AC67" s="283" t="n"/>
      <c r="AD67" s="283" t="n"/>
      <c r="AE67" s="283" t="n"/>
      <c r="AF67" s="283" t="n"/>
      <c r="AG67" s="283" t="n"/>
      <c r="AH67" s="283" t="n"/>
      <c r="AI67" s="283" t="n"/>
      <c r="AJ67" s="283" t="n"/>
      <c r="AK67" s="283" t="n"/>
      <c r="AL67" s="283" t="n"/>
      <c r="AM67" s="283" t="n"/>
      <c r="AN67" s="283" t="n"/>
      <c r="AO67" s="283" t="n"/>
      <c r="AP67" s="283" t="n"/>
      <c r="AQ67" s="283" t="n"/>
      <c r="AR67" s="283" t="n"/>
      <c r="AS67" s="283" t="n"/>
      <c r="AT67" s="283" t="n"/>
      <c r="AU67" s="283" t="n"/>
      <c r="AV67" s="283" t="n"/>
      <c r="AW67" s="283" t="n"/>
      <c r="AX67" s="283" t="n"/>
      <c r="AY67" s="283" t="n"/>
      <c r="AZ67" s="283" t="n"/>
      <c r="BA67" s="283" t="n"/>
      <c r="BB67" s="283" t="n"/>
      <c r="BC67" s="283" t="n"/>
      <c r="BD67" s="283" t="n"/>
      <c r="BE67" s="283" t="n"/>
      <c r="BF67" s="283" t="n"/>
      <c r="BG67" s="283" t="n"/>
      <c r="BH67" s="283" t="n"/>
      <c r="BI67" s="283" t="n"/>
      <c r="BJ67" s="283" t="n"/>
      <c r="BK67" s="283" t="n"/>
      <c r="BL67" s="283" t="n"/>
      <c r="BM67" s="283" t="n"/>
      <c r="BN67" s="283" t="n"/>
      <c r="BO67" s="283" t="n"/>
      <c r="BP67" s="283" t="n"/>
      <c r="BQ67" s="283" t="n"/>
      <c r="BR67" s="283" t="n"/>
      <c r="BS67" s="283" t="n"/>
      <c r="BT67" s="283" t="n"/>
      <c r="BU67" s="283" t="n"/>
      <c r="BV67" s="283" t="n"/>
      <c r="BW67" s="283" t="n"/>
      <c r="BX67" s="283" t="n"/>
      <c r="BY67" s="283" t="n"/>
      <c r="BZ67" s="283" t="n"/>
      <c r="CA67" s="283" t="n"/>
      <c r="CB67" s="283" t="n"/>
      <c r="CC67" s="283" t="n"/>
      <c r="CD67" s="283" t="n"/>
      <c r="CE67" s="283" t="n"/>
      <c r="CF67" s="283" t="n"/>
      <c r="CG67" s="283" t="n"/>
      <c r="CH67" s="283" t="n"/>
      <c r="CI67" s="283" t="n"/>
      <c r="CJ67" s="283" t="n"/>
      <c r="CK67" s="283" t="n"/>
      <c r="CL67" s="283" t="n"/>
      <c r="CM67" s="283" t="n"/>
      <c r="CN67" s="283" t="n"/>
      <c r="CO67" s="283" t="n"/>
      <c r="CP67" s="283" t="n"/>
      <c r="CQ67" s="283" t="n"/>
      <c r="CR67" s="283" t="n"/>
      <c r="CS67" s="283" t="n"/>
      <c r="CT67" s="283" t="n"/>
      <c r="CU67" s="283" t="n"/>
      <c r="CV67" s="283" t="n"/>
      <c r="CW67" s="283" t="n"/>
    </row>
    <row r="68" ht="15" customFormat="1" customHeight="1" s="315">
      <c r="B68" s="451" t="n"/>
      <c r="C68" s="19" t="n"/>
      <c r="D68" s="283" t="n"/>
      <c r="E68" s="397" t="n"/>
      <c r="F68" s="397" t="n"/>
      <c r="G68" s="402" t="n"/>
      <c r="H68" s="402" t="n"/>
      <c r="I68" s="402" t="n"/>
      <c r="J68" s="451" t="n"/>
      <c r="K68" s="283" t="n"/>
      <c r="L68" s="283" t="n"/>
      <c r="M68" s="283" t="n"/>
      <c r="N68" s="283" t="n"/>
      <c r="O68" s="283" t="n"/>
      <c r="P68" s="283" t="n"/>
      <c r="Q68" s="283" t="n"/>
      <c r="R68" s="283" t="n"/>
      <c r="S68" s="283" t="n"/>
      <c r="T68" s="283" t="n"/>
      <c r="U68" s="283" t="n"/>
      <c r="V68" s="283" t="n"/>
      <c r="W68" s="283" t="n"/>
      <c r="X68" s="283" t="n"/>
      <c r="Y68" s="283" t="n"/>
      <c r="Z68" s="283" t="n"/>
      <c r="AA68" s="283" t="n"/>
      <c r="AB68" s="283" t="n"/>
      <c r="AC68" s="283" t="n"/>
      <c r="AD68" s="283" t="n"/>
      <c r="AE68" s="283" t="n"/>
      <c r="AF68" s="283" t="n"/>
      <c r="AG68" s="283" t="n"/>
      <c r="AH68" s="283" t="n"/>
      <c r="AI68" s="283" t="n"/>
      <c r="AJ68" s="283" t="n"/>
      <c r="AK68" s="283" t="n"/>
      <c r="AL68" s="283" t="n"/>
      <c r="AM68" s="283" t="n"/>
      <c r="AN68" s="283" t="n"/>
      <c r="AO68" s="283" t="n"/>
      <c r="AP68" s="283" t="n"/>
      <c r="AQ68" s="283" t="n"/>
      <c r="AR68" s="283" t="n"/>
      <c r="AS68" s="283" t="n"/>
      <c r="AT68" s="283" t="n"/>
      <c r="AU68" s="283" t="n"/>
      <c r="AV68" s="283" t="n"/>
      <c r="AW68" s="283" t="n"/>
      <c r="AX68" s="283" t="n"/>
      <c r="AY68" s="283" t="n"/>
      <c r="AZ68" s="283" t="n"/>
      <c r="BA68" s="283" t="n"/>
      <c r="BB68" s="283" t="n"/>
      <c r="BC68" s="283" t="n"/>
      <c r="BD68" s="283" t="n"/>
      <c r="BE68" s="283" t="n"/>
      <c r="BF68" s="283" t="n"/>
      <c r="BG68" s="283" t="n"/>
      <c r="BH68" s="283" t="n"/>
      <c r="BI68" s="283" t="n"/>
      <c r="BJ68" s="283" t="n"/>
      <c r="BK68" s="283" t="n"/>
      <c r="BL68" s="283" t="n"/>
      <c r="BM68" s="283" t="n"/>
      <c r="BN68" s="283" t="n"/>
      <c r="BO68" s="283" t="n"/>
      <c r="BP68" s="283" t="n"/>
      <c r="BQ68" s="283" t="n"/>
      <c r="BR68" s="283" t="n"/>
      <c r="BS68" s="283" t="n"/>
      <c r="BT68" s="283" t="n"/>
      <c r="BU68" s="283" t="n"/>
      <c r="BV68" s="283" t="n"/>
      <c r="BW68" s="283" t="n"/>
      <c r="BX68" s="283" t="n"/>
      <c r="BY68" s="283" t="n"/>
      <c r="BZ68" s="283" t="n"/>
      <c r="CA68" s="283" t="n"/>
      <c r="CB68" s="283" t="n"/>
      <c r="CC68" s="283" t="n"/>
      <c r="CD68" s="283" t="n"/>
      <c r="CE68" s="283" t="n"/>
      <c r="CF68" s="283" t="n"/>
      <c r="CG68" s="283" t="n"/>
      <c r="CH68" s="283" t="n"/>
      <c r="CI68" s="283" t="n"/>
      <c r="CJ68" s="283" t="n"/>
      <c r="CK68" s="283" t="n"/>
      <c r="CL68" s="283" t="n"/>
      <c r="CM68" s="283" t="n"/>
      <c r="CN68" s="283" t="n"/>
      <c r="CO68" s="283" t="n"/>
      <c r="CP68" s="283" t="n"/>
      <c r="CQ68" s="283" t="n"/>
      <c r="CR68" s="283" t="n"/>
      <c r="CS68" s="283" t="n"/>
      <c r="CT68" s="283" t="n"/>
      <c r="CU68" s="283" t="n"/>
      <c r="CV68" s="283" t="n"/>
      <c r="CW68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MICHAEL'S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63" min="0" max="6" man="1"/>
  </rowBreaks>
</worksheet>
</file>

<file path=xl/worksheets/sheet25.xml><?xml version="1.0" encoding="utf-8"?>
<worksheet xmlns="http://schemas.openxmlformats.org/spreadsheetml/2006/main">
  <sheetPr codeName="Sheet26">
    <tabColor rgb="FFFFFF00"/>
    <outlinePr summaryBelow="1" summaryRight="1"/>
    <pageSetUpPr/>
  </sheetPr>
  <dimension ref="A1:T44"/>
  <sheetViews>
    <sheetView view="pageBreakPreview" zoomScale="90" zoomScaleNormal="100" zoomScaleSheetLayoutView="90" workbookViewId="0">
      <selection activeCell="A1" sqref="A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width="11.25" customWidth="1" style="292" min="8" max="8"/>
    <col width="7.25" customWidth="1" style="294" min="9" max="20"/>
    <col width="9" customWidth="1" style="291" min="2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178" t="n">
        <v>43101</v>
      </c>
      <c r="J1" s="178" t="n">
        <v>43132</v>
      </c>
      <c r="K1" s="178" t="n">
        <v>43160</v>
      </c>
      <c r="L1" s="178" t="n">
        <v>43191</v>
      </c>
      <c r="M1" s="178" t="n">
        <v>43221</v>
      </c>
      <c r="N1" s="178" t="n">
        <v>43252</v>
      </c>
      <c r="O1" s="178" t="n">
        <v>43282</v>
      </c>
      <c r="P1" s="178" t="n">
        <v>43313</v>
      </c>
      <c r="Q1" s="178" t="n">
        <v>43344</v>
      </c>
      <c r="R1" s="178" t="n">
        <v>43374</v>
      </c>
      <c r="S1" s="178" t="n">
        <v>43405</v>
      </c>
      <c r="T1" s="178" t="n">
        <v>43435</v>
      </c>
    </row>
    <row r="2" ht="13.15" customFormat="1" customHeight="1" s="82">
      <c r="A2" s="76" t="inlineStr">
        <is>
          <t>Reddy Development LLC - Client ID H3600</t>
        </is>
      </c>
      <c r="B2" s="390" t="n"/>
      <c r="C2" s="78" t="n"/>
      <c r="D2" s="111" t="n"/>
      <c r="E2" s="391" t="n"/>
      <c r="F2" s="391" t="n"/>
      <c r="G2" s="391" t="n"/>
      <c r="H2" s="473" t="n"/>
      <c r="I2" s="111" t="n"/>
      <c r="J2" s="111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99" t="n">
        <v>0</v>
      </c>
      <c r="E3" s="395" t="n">
        <v>536.05</v>
      </c>
      <c r="F3" s="396">
        <f>E3</f>
        <v/>
      </c>
      <c r="G3" s="396">
        <f>E3-F3</f>
        <v/>
      </c>
      <c r="H3" s="402" t="n"/>
      <c r="I3" s="299" t="n">
        <v>1</v>
      </c>
      <c r="J3" s="299" t="n">
        <v>1</v>
      </c>
      <c r="K3" s="299" t="n">
        <v>1</v>
      </c>
      <c r="L3" s="299" t="n">
        <v>1</v>
      </c>
      <c r="M3" s="299" t="n">
        <v>1</v>
      </c>
      <c r="N3" s="299" t="n">
        <v>1</v>
      </c>
      <c r="O3" s="299" t="n">
        <v>1</v>
      </c>
      <c r="P3" s="299" t="n">
        <v>0</v>
      </c>
      <c r="Q3" s="299" t="n">
        <v>0</v>
      </c>
      <c r="R3" s="299" t="n">
        <v>0</v>
      </c>
      <c r="S3" s="299" t="n">
        <v>0</v>
      </c>
      <c r="T3" s="299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99" t="n">
        <v>0</v>
      </c>
      <c r="E4" s="395" t="n">
        <v>1125.74</v>
      </c>
      <c r="F4" s="396">
        <f>E4</f>
        <v/>
      </c>
      <c r="G4" s="396">
        <f>E4-F4</f>
        <v/>
      </c>
      <c r="H4" s="402" t="n"/>
      <c r="I4" s="299" t="n">
        <v>0</v>
      </c>
      <c r="J4" s="299" t="n">
        <v>0</v>
      </c>
      <c r="K4" s="299" t="n">
        <v>0</v>
      </c>
      <c r="L4" s="299" t="n">
        <v>0</v>
      </c>
      <c r="M4" s="299" t="n">
        <v>0</v>
      </c>
      <c r="N4" s="299" t="n">
        <v>0</v>
      </c>
      <c r="O4" s="299" t="n">
        <v>0</v>
      </c>
      <c r="P4" s="299" t="n">
        <v>0</v>
      </c>
      <c r="Q4" s="299" t="n">
        <v>0</v>
      </c>
      <c r="R4" s="299" t="n">
        <v>0</v>
      </c>
      <c r="S4" s="299" t="n">
        <v>0</v>
      </c>
      <c r="T4" s="299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99" t="n">
        <v>0</v>
      </c>
      <c r="E5" s="395" t="n">
        <v>1013.16</v>
      </c>
      <c r="F5" s="396">
        <f>E5</f>
        <v/>
      </c>
      <c r="G5" s="396">
        <f>E5-F5</f>
        <v/>
      </c>
      <c r="H5" s="402" t="n"/>
      <c r="I5" s="299" t="n">
        <v>0</v>
      </c>
      <c r="J5" s="299" t="n">
        <v>0</v>
      </c>
      <c r="K5" s="299" t="n">
        <v>0</v>
      </c>
      <c r="L5" s="299" t="n">
        <v>0</v>
      </c>
      <c r="M5" s="299" t="n">
        <v>0</v>
      </c>
      <c r="N5" s="299" t="n">
        <v>0</v>
      </c>
      <c r="O5" s="299" t="n">
        <v>0</v>
      </c>
      <c r="P5" s="299" t="n">
        <v>0</v>
      </c>
      <c r="Q5" s="299" t="n">
        <v>0</v>
      </c>
      <c r="R5" s="299" t="n">
        <v>0</v>
      </c>
      <c r="S5" s="299" t="n">
        <v>0</v>
      </c>
      <c r="T5" s="299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0" t="n">
        <v>0</v>
      </c>
      <c r="E6" s="399" t="n">
        <v>1688.61</v>
      </c>
      <c r="F6" s="396">
        <f>E6</f>
        <v/>
      </c>
      <c r="G6" s="400">
        <f>E6-F6</f>
        <v/>
      </c>
      <c r="H6" s="402" t="n"/>
      <c r="I6" s="300" t="n">
        <v>1</v>
      </c>
      <c r="J6" s="300" t="n">
        <v>1</v>
      </c>
      <c r="K6" s="300" t="n">
        <v>0</v>
      </c>
      <c r="L6" s="300" t="n">
        <v>0</v>
      </c>
      <c r="M6" s="300" t="n">
        <v>0</v>
      </c>
      <c r="N6" s="300" t="n">
        <v>0</v>
      </c>
      <c r="O6" s="300" t="n">
        <v>0</v>
      </c>
      <c r="P6" s="300" t="n">
        <v>0</v>
      </c>
      <c r="Q6" s="300" t="n">
        <v>0</v>
      </c>
      <c r="R6" s="300" t="n">
        <v>0</v>
      </c>
      <c r="S6" s="300" t="n">
        <v>0</v>
      </c>
      <c r="T6" s="300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51" t="n"/>
      <c r="I7" s="94">
        <f>SUM(I3:I6)</f>
        <v/>
      </c>
      <c r="J7" s="94">
        <f>SUM(J3:J6)</f>
        <v/>
      </c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44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0</v>
      </c>
      <c r="E9" s="396" t="n">
        <v>414.44</v>
      </c>
      <c r="F9" s="396">
        <f>E9</f>
        <v/>
      </c>
      <c r="G9" s="396">
        <f>E9-F9</f>
        <v/>
      </c>
      <c r="H9" s="402" t="n"/>
      <c r="I9" s="299" t="n">
        <v>0</v>
      </c>
      <c r="J9" s="299" t="n">
        <v>0</v>
      </c>
      <c r="K9" s="299" t="n">
        <v>0</v>
      </c>
      <c r="L9" s="299" t="n">
        <v>0</v>
      </c>
      <c r="M9" s="299" t="n">
        <v>0</v>
      </c>
      <c r="N9" s="299" t="n">
        <v>0</v>
      </c>
      <c r="O9" s="299" t="n">
        <v>0</v>
      </c>
      <c r="P9" s="299" t="n">
        <v>0</v>
      </c>
      <c r="Q9" s="299" t="n">
        <v>0</v>
      </c>
      <c r="R9" s="299" t="n">
        <v>0</v>
      </c>
      <c r="S9" s="299" t="n">
        <v>0</v>
      </c>
      <c r="T9" s="299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0</v>
      </c>
      <c r="E10" s="396" t="n">
        <v>828.9</v>
      </c>
      <c r="F10" s="396">
        <f>E10</f>
        <v/>
      </c>
      <c r="G10" s="396">
        <f>E10-F10</f>
        <v/>
      </c>
      <c r="H10" s="402" t="n"/>
      <c r="I10" s="299" t="n">
        <v>0</v>
      </c>
      <c r="J10" s="299" t="n">
        <v>0</v>
      </c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0</v>
      </c>
      <c r="E11" s="396" t="n">
        <v>746</v>
      </c>
      <c r="F11" s="396">
        <f>E11</f>
        <v/>
      </c>
      <c r="G11" s="396">
        <f>E11-F11</f>
        <v/>
      </c>
      <c r="H11" s="402" t="n"/>
      <c r="I11" s="299" t="n">
        <v>0</v>
      </c>
      <c r="J11" s="299" t="n">
        <v>0</v>
      </c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0</v>
      </c>
      <c r="T11" s="299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0</v>
      </c>
      <c r="E12" s="400" t="n">
        <v>1243.35</v>
      </c>
      <c r="F12" s="396">
        <f>E12</f>
        <v/>
      </c>
      <c r="G12" s="400">
        <f>E12-F12</f>
        <v/>
      </c>
      <c r="H12" s="402" t="n"/>
      <c r="I12" s="300" t="n">
        <v>0</v>
      </c>
      <c r="J12" s="300" t="n">
        <v>0</v>
      </c>
      <c r="K12" s="300" t="n">
        <v>0</v>
      </c>
      <c r="L12" s="300" t="n">
        <v>0</v>
      </c>
      <c r="M12" s="300" t="n">
        <v>0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0</v>
      </c>
      <c r="T12" s="300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64" t="n"/>
      <c r="I13" s="94">
        <f>SUM(I9:I12)</f>
        <v/>
      </c>
      <c r="J13" s="94">
        <f>SUM(J9:J12)</f>
        <v/>
      </c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64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282" t="n"/>
      <c r="I15" s="51">
        <f>+I7+I13</f>
        <v/>
      </c>
      <c r="J15" s="51">
        <f>+J7+J13</f>
        <v/>
      </c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282" t="n"/>
      <c r="I16" s="51" t="n"/>
      <c r="J16" s="51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02" t="n"/>
      <c r="I17" s="282" t="n"/>
      <c r="J17" s="28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</row>
    <row r="18" ht="15" customFormat="1" customHeight="1" s="315">
      <c r="A18" s="130" t="inlineStr">
        <is>
          <t>Reddy Development is No Longer Active</t>
        </is>
      </c>
      <c r="B18" s="451" t="n"/>
      <c r="C18" s="19" t="n"/>
      <c r="D18" s="283" t="n"/>
      <c r="E18" s="283" t="n"/>
      <c r="F18" s="283" t="n"/>
      <c r="G18" s="283" t="n"/>
      <c r="H18" s="402" t="n"/>
      <c r="I18" s="283" t="n"/>
      <c r="J18" s="283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</row>
    <row r="19" ht="15" customFormat="1" customHeight="1" s="315">
      <c r="A19" s="36" t="n"/>
      <c r="B19" s="451" t="n"/>
      <c r="C19" s="19" t="n"/>
      <c r="D19" s="283" t="n"/>
      <c r="E19" s="397" t="n"/>
      <c r="F19" s="397" t="n"/>
      <c r="G19" s="397" t="n"/>
      <c r="H19" s="116" t="n"/>
      <c r="I19" s="283" t="n"/>
      <c r="J19" s="283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</row>
    <row r="20" ht="15" customFormat="1" customHeight="1" s="315">
      <c r="A20" s="36" t="n"/>
      <c r="B20" s="451" t="n"/>
      <c r="C20" s="19" t="n"/>
      <c r="D20" s="283" t="n"/>
      <c r="E20" s="454" t="n"/>
      <c r="F20" s="454" t="n"/>
      <c r="G20" s="454" t="n"/>
      <c r="H20" s="402" t="n"/>
      <c r="I20" s="283" t="n"/>
      <c r="J20" s="283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</row>
    <row r="21" ht="15" customFormat="1" customHeight="1" s="315">
      <c r="B21" s="451" t="n"/>
      <c r="C21" s="19" t="n"/>
      <c r="D21" s="283" t="n"/>
      <c r="E21" s="454" t="n"/>
      <c r="F21" s="454" t="n"/>
      <c r="G21" s="454" t="n"/>
      <c r="H21" s="402" t="n"/>
      <c r="I21" s="283" t="n"/>
      <c r="J21" s="283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</row>
    <row r="22" ht="15" customFormat="1" customHeight="1" s="315">
      <c r="B22" s="451" t="n"/>
      <c r="C22" s="37" t="n"/>
      <c r="D22" s="283" t="n"/>
      <c r="E22" s="402" t="n"/>
      <c r="F22" s="402" t="n"/>
      <c r="G22" s="402" t="n"/>
      <c r="H22" s="402" t="n"/>
      <c r="I22" s="283" t="n"/>
      <c r="J22" s="283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02" t="n"/>
      <c r="I23" s="283" t="n"/>
      <c r="J23" s="283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402" t="n"/>
      <c r="I24" s="283" t="n"/>
      <c r="J24" s="283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402" t="n"/>
      <c r="I25" s="283" t="n"/>
      <c r="J25" s="283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402" t="n"/>
      <c r="I26" s="283" t="n"/>
      <c r="J26" s="283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</row>
    <row r="27" ht="15" customFormat="1" customHeight="1" s="315">
      <c r="B27" s="451" t="n"/>
      <c r="C27" s="19" t="n"/>
      <c r="D27" s="283" t="n"/>
      <c r="E27" s="397" t="n"/>
      <c r="F27" s="397" t="n"/>
      <c r="G27" s="397" t="n"/>
      <c r="H27" s="402" t="n"/>
      <c r="I27" s="283" t="n"/>
      <c r="J27" s="283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</row>
    <row r="28" ht="15" customFormat="1" customHeight="1" s="315">
      <c r="B28" s="451" t="n"/>
      <c r="C28" s="37" t="n"/>
      <c r="D28" s="283" t="n"/>
      <c r="E28" s="402" t="n"/>
      <c r="F28" s="402" t="n"/>
      <c r="G28" s="402" t="n"/>
      <c r="H28" s="402" t="n"/>
      <c r="I28" s="283" t="n"/>
      <c r="J28" s="283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02" t="n"/>
      <c r="I29" s="284" t="n"/>
      <c r="J29" s="284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</row>
    <row r="30" ht="15" customFormat="1" customHeight="1" s="315">
      <c r="A30" s="52" t="n"/>
      <c r="B30" s="184" t="n"/>
      <c r="C30" s="282" t="n"/>
      <c r="D30" s="282" t="n"/>
      <c r="E30" s="450" t="n"/>
      <c r="F30" s="450" t="n"/>
      <c r="G30" s="450" t="n"/>
      <c r="H30" s="451" t="n"/>
      <c r="I30" s="282" t="n"/>
      <c r="J30" s="282" t="n"/>
      <c r="K30" s="282" t="n"/>
      <c r="L30" s="282" t="n"/>
      <c r="M30" s="282" t="n"/>
      <c r="N30" s="282" t="n"/>
      <c r="O30" s="282" t="n"/>
      <c r="P30" s="282" t="n"/>
      <c r="Q30" s="282" t="n"/>
      <c r="R30" s="282" t="n"/>
      <c r="S30" s="282" t="n"/>
      <c r="T30" s="282" t="n"/>
    </row>
    <row r="31" ht="15" customFormat="1" customHeight="1" s="315">
      <c r="B31" s="451" t="n"/>
      <c r="C31" s="19" t="n"/>
      <c r="D31" s="283" t="n"/>
      <c r="E31" s="446" t="n"/>
      <c r="F31" s="446" t="n"/>
      <c r="G31" s="446" t="n"/>
      <c r="H31" s="451" t="n"/>
      <c r="I31" s="283" t="n"/>
      <c r="J31" s="283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</row>
    <row r="32" ht="15" customFormat="1" customHeight="1" s="315">
      <c r="A32" s="35" t="n"/>
      <c r="B32" s="451" t="n"/>
      <c r="C32" s="19" t="n"/>
      <c r="D32" s="283" t="n"/>
      <c r="E32" s="397" t="n"/>
      <c r="F32" s="397" t="n"/>
      <c r="G32" s="397" t="n"/>
      <c r="H32" s="451" t="n"/>
      <c r="I32" s="283" t="n"/>
      <c r="J32" s="283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451" t="n"/>
      <c r="I33" s="283" t="n"/>
      <c r="J33" s="283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397" t="n"/>
      <c r="H34" s="402" t="n"/>
      <c r="I34" s="283" t="n"/>
      <c r="J34" s="283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</row>
    <row r="35" ht="15" customFormat="1" customHeight="1" s="315">
      <c r="B35" s="451" t="n"/>
      <c r="C35" s="19" t="n"/>
      <c r="D35" s="283" t="n"/>
      <c r="E35" s="397" t="n"/>
      <c r="F35" s="397" t="n"/>
      <c r="G35" s="397" t="n"/>
      <c r="H35" s="402" t="n"/>
      <c r="I35" s="283" t="n"/>
      <c r="J35" s="283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</row>
    <row r="36" ht="15" customFormat="1" customHeight="1" s="315">
      <c r="B36" s="451" t="n"/>
      <c r="C36" s="37" t="n"/>
      <c r="D36" s="283" t="n"/>
      <c r="E36" s="402" t="n"/>
      <c r="F36" s="397" t="n"/>
      <c r="G36" s="402" t="n"/>
      <c r="H36" s="451" t="n"/>
      <c r="I36" s="283" t="n"/>
      <c r="J36" s="283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</row>
    <row r="37" ht="15" customFormat="1" customHeight="1" s="315">
      <c r="A37" s="52" t="n"/>
      <c r="B37" s="451" t="n"/>
      <c r="C37" s="37" t="n"/>
      <c r="D37" s="284" t="n"/>
      <c r="E37" s="452" t="n"/>
      <c r="F37" s="452" t="n"/>
      <c r="G37" s="452" t="n"/>
      <c r="H37" s="451" t="n"/>
      <c r="I37" s="284" t="n"/>
      <c r="J37" s="284" t="n"/>
      <c r="K37" s="284" t="n"/>
      <c r="L37" s="284" t="n"/>
      <c r="M37" s="284" t="n"/>
      <c r="N37" s="284" t="n"/>
      <c r="O37" s="284" t="n"/>
      <c r="P37" s="284" t="n"/>
      <c r="Q37" s="284" t="n"/>
      <c r="R37" s="284" t="n"/>
      <c r="S37" s="284" t="n"/>
      <c r="T37" s="284" t="n"/>
    </row>
    <row r="38" ht="15" customFormat="1" customHeight="1" s="315">
      <c r="A38" s="52" t="n"/>
      <c r="B38" s="292" t="n"/>
      <c r="C38" s="292" t="n"/>
      <c r="D38" s="294" t="n"/>
      <c r="E38" s="450" t="n"/>
      <c r="F38" s="450" t="n"/>
      <c r="G38" s="450" t="n"/>
      <c r="H38" s="451" t="n"/>
      <c r="I38" s="294" t="n"/>
      <c r="J38" s="294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</row>
    <row r="39" ht="15" customFormat="1" customHeight="1" s="315">
      <c r="A39" s="291" t="n"/>
      <c r="B39" s="292" t="n"/>
      <c r="C39" s="292" t="n"/>
      <c r="D39" s="294" t="n"/>
      <c r="E39" s="292" t="n"/>
      <c r="F39" s="292" t="n"/>
      <c r="G39" s="292" t="n"/>
      <c r="H39" s="451" t="n"/>
      <c r="I39" s="294" t="n"/>
      <c r="J39" s="294" t="n"/>
      <c r="K39" s="294" t="n"/>
      <c r="L39" s="294" t="n"/>
      <c r="M39" s="294" t="n"/>
      <c r="N39" s="294" t="n"/>
      <c r="O39" s="294" t="n"/>
      <c r="P39" s="294" t="n"/>
      <c r="Q39" s="294" t="n"/>
      <c r="R39" s="294" t="n"/>
      <c r="S39" s="294" t="n"/>
      <c r="T39" s="294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02" t="n"/>
      <c r="I40" s="285" t="n"/>
      <c r="J40" s="285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</row>
    <row r="41" ht="15" customFormat="1" customHeight="1" s="315">
      <c r="A41" s="57" t="n"/>
      <c r="B41" s="58" t="n"/>
      <c r="C41" s="58" t="n"/>
      <c r="D41" s="285" t="n"/>
      <c r="E41" s="453" t="n"/>
      <c r="F41" s="453" t="n"/>
      <c r="G41" s="453" t="n"/>
      <c r="H41" s="402" t="n"/>
      <c r="I41" s="285" t="n"/>
      <c r="J41" s="285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51" t="n"/>
      <c r="I42" s="283" t="n"/>
      <c r="J42" s="283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</row>
    <row r="43" ht="15" customFormat="1" customHeight="1" s="315">
      <c r="A43" s="36" t="n"/>
      <c r="B43" s="451" t="n"/>
      <c r="C43" s="19" t="n"/>
      <c r="D43" s="283" t="n"/>
      <c r="E43" s="397" t="n"/>
      <c r="F43" s="397" t="n"/>
      <c r="G43" s="402" t="n"/>
      <c r="H43" s="451" t="n"/>
      <c r="I43" s="283" t="n"/>
      <c r="J43" s="283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</row>
    <row r="44" ht="15" customFormat="1" customHeight="1" s="315">
      <c r="B44" s="451" t="n"/>
      <c r="C44" s="19" t="n"/>
      <c r="D44" s="283" t="n"/>
      <c r="E44" s="397" t="n"/>
      <c r="F44" s="397" t="n"/>
      <c r="G44" s="402" t="n"/>
      <c r="H44" s="451" t="n"/>
      <c r="I44" s="283" t="n"/>
      <c r="J44" s="283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&amp;C&amp;"Garamond,Bold"REDDY DEVELOPMENT LLC_x000a_FUNDING AND CONTRIBUTION LEVELS_x000a_ YEAR 2017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9" min="0" max="6" man="1"/>
  </rowBreaks>
</worksheet>
</file>

<file path=xl/worksheets/sheet26.xml><?xml version="1.0" encoding="utf-8"?>
<worksheet xmlns="http://schemas.openxmlformats.org/spreadsheetml/2006/main">
  <sheetPr>
    <tabColor rgb="FFFF0000"/>
    <outlinePr summaryBelow="1" summaryRight="1"/>
    <pageSetUpPr/>
  </sheetPr>
  <dimension ref="A1:CW200"/>
  <sheetViews>
    <sheetView view="pageBreakPreview" topLeftCell="BP1" zoomScale="91" zoomScaleNormal="100" zoomScaleSheetLayoutView="91" workbookViewId="0">
      <selection activeCell="CG52" sqref="CG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1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25" customWidth="1" style="294" min="59" max="77"/>
    <col width="7.125" customWidth="1" style="294" min="78" max="92"/>
    <col width="8.5" bestFit="1" customWidth="1" style="294" min="93" max="94"/>
    <col width="7.75" bestFit="1" customWidth="1" style="294" min="95" max="95"/>
    <col width="8.25" bestFit="1" customWidth="1" style="294" min="96" max="96"/>
    <col width="7.1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Mission Regional Medical Center - Client ID H3540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303</v>
      </c>
      <c r="E3" s="395" t="n">
        <v>702.6900000000001</v>
      </c>
      <c r="F3" s="396">
        <f>+E3-G3</f>
        <v/>
      </c>
      <c r="G3" s="395" t="n">
        <v>54.17</v>
      </c>
      <c r="H3" s="397">
        <f>+"Total:"&amp;TEXT(E3/I3-1,"0.00%")&amp;"/ EE:"&amp;TEXT(G3/J3-1,"0.00%")</f>
        <v/>
      </c>
      <c r="I3" s="397">
        <f>+[2]Mission!E3</f>
        <v/>
      </c>
      <c r="J3" s="397">
        <f>+[2]Mission!G3</f>
        <v/>
      </c>
      <c r="K3" s="244" t="n">
        <v>284</v>
      </c>
      <c r="L3" s="244" t="n">
        <v>285</v>
      </c>
      <c r="M3" s="244" t="n">
        <v>279</v>
      </c>
      <c r="N3" s="244" t="n">
        <v>293</v>
      </c>
      <c r="O3" s="244" t="n">
        <v>285</v>
      </c>
      <c r="P3" s="244" t="n">
        <v>283</v>
      </c>
      <c r="Q3" s="244" t="n">
        <v>280</v>
      </c>
      <c r="R3" s="244" t="n">
        <v>280</v>
      </c>
      <c r="S3" s="244" t="n">
        <v>284</v>
      </c>
      <c r="T3" s="244" t="n">
        <v>288</v>
      </c>
      <c r="U3" s="244" t="n">
        <v>292</v>
      </c>
      <c r="V3" s="244" t="n">
        <v>289</v>
      </c>
      <c r="W3" s="244" t="n">
        <v>304</v>
      </c>
      <c r="X3" s="244" t="n">
        <v>296</v>
      </c>
      <c r="Y3" s="244" t="n">
        <v>293</v>
      </c>
      <c r="Z3" s="244" t="n">
        <v>289</v>
      </c>
      <c r="AA3" s="244" t="n">
        <v>293</v>
      </c>
      <c r="AB3" s="244" t="n">
        <v>292</v>
      </c>
      <c r="AC3" s="244" t="n">
        <v>302</v>
      </c>
      <c r="AD3" s="244" t="n">
        <v>303</v>
      </c>
      <c r="AE3" s="244" t="n">
        <v>303</v>
      </c>
      <c r="AF3" s="244" t="n">
        <v>298</v>
      </c>
      <c r="AG3" s="244" t="n">
        <v>306</v>
      </c>
      <c r="AH3" s="244" t="n">
        <v>305</v>
      </c>
      <c r="AI3" s="244" t="n">
        <v>298</v>
      </c>
      <c r="AJ3" s="244" t="n">
        <v>297</v>
      </c>
      <c r="AK3" s="244" t="n">
        <v>292</v>
      </c>
      <c r="AL3" s="244" t="n">
        <v>292</v>
      </c>
      <c r="AM3" s="244" t="n">
        <v>292</v>
      </c>
      <c r="AN3" s="244" t="n">
        <v>287</v>
      </c>
      <c r="AO3" s="244" t="n">
        <v>286</v>
      </c>
      <c r="AP3" s="244" t="n">
        <v>284</v>
      </c>
      <c r="AQ3" s="244" t="n">
        <v>270</v>
      </c>
      <c r="AR3" s="244" t="n">
        <v>269</v>
      </c>
      <c r="AS3" s="244" t="n">
        <v>277</v>
      </c>
      <c r="AT3" s="244" t="n">
        <v>281</v>
      </c>
      <c r="AU3" s="244" t="n">
        <v>287</v>
      </c>
      <c r="AV3" s="244" t="n">
        <v>284</v>
      </c>
      <c r="AW3" s="244" t="n">
        <v>266</v>
      </c>
      <c r="AX3" s="244" t="n">
        <v>264</v>
      </c>
      <c r="AY3" s="244" t="n">
        <v>260</v>
      </c>
      <c r="AZ3" s="244" t="n">
        <v>258</v>
      </c>
      <c r="BA3" s="244" t="n">
        <v>260</v>
      </c>
      <c r="BB3" s="244" t="n">
        <v>259</v>
      </c>
      <c r="BC3" s="244" t="n">
        <v>264</v>
      </c>
      <c r="BD3" s="244" t="n">
        <v>265</v>
      </c>
      <c r="BE3" s="244" t="n">
        <v>270</v>
      </c>
      <c r="BF3" s="244" t="n">
        <v>269</v>
      </c>
      <c r="BG3" s="244" t="n">
        <v>265</v>
      </c>
      <c r="BH3" s="244" t="n">
        <v>270</v>
      </c>
      <c r="BI3" s="244" t="n">
        <v>260</v>
      </c>
      <c r="BJ3" s="244" t="n">
        <v>252</v>
      </c>
      <c r="BK3" s="244" t="n">
        <v>237</v>
      </c>
      <c r="BL3" s="244" t="n">
        <v>238</v>
      </c>
      <c r="BM3" s="244" t="n">
        <v>242</v>
      </c>
      <c r="BN3" s="244" t="n">
        <v>242</v>
      </c>
      <c r="BO3" s="244" t="n">
        <v>245</v>
      </c>
      <c r="BP3" s="244" t="n">
        <v>247</v>
      </c>
      <c r="BQ3" s="244" t="n">
        <v>250</v>
      </c>
      <c r="BR3" s="244" t="n">
        <v>245</v>
      </c>
      <c r="BS3" s="244" t="n">
        <v>267</v>
      </c>
      <c r="BT3" s="244" t="n">
        <v>267</v>
      </c>
      <c r="BU3" s="244" t="n">
        <v>271</v>
      </c>
      <c r="BV3" s="244" t="n">
        <v>270</v>
      </c>
      <c r="BW3" s="244" t="n">
        <v>277</v>
      </c>
      <c r="BX3" s="244" t="n">
        <v>285</v>
      </c>
      <c r="BY3" s="244" t="n">
        <v>288</v>
      </c>
      <c r="BZ3" s="244" t="n">
        <v>292</v>
      </c>
      <c r="CA3" s="244" t="n">
        <v>285</v>
      </c>
      <c r="CB3" s="244" t="n">
        <v>283</v>
      </c>
      <c r="CC3" s="244" t="n">
        <v>280</v>
      </c>
      <c r="CD3" s="244" t="n">
        <v>278</v>
      </c>
      <c r="CE3" s="244" t="n">
        <v>309</v>
      </c>
      <c r="CF3" s="244" t="n">
        <v>312</v>
      </c>
      <c r="CG3" s="244" t="n">
        <v>311</v>
      </c>
      <c r="CH3" s="244" t="n">
        <v>314</v>
      </c>
      <c r="CI3" s="244" t="n">
        <v>310</v>
      </c>
      <c r="CJ3" s="244" t="n">
        <v>314</v>
      </c>
      <c r="CK3" s="244" t="n">
        <v>313</v>
      </c>
      <c r="CL3" s="244" t="n">
        <v>309</v>
      </c>
      <c r="CM3" s="244" t="n">
        <v>309</v>
      </c>
      <c r="CN3" s="244" t="n">
        <v>301</v>
      </c>
      <c r="CO3" s="244" t="n">
        <v>301</v>
      </c>
      <c r="CP3" s="244" t="n">
        <v>313</v>
      </c>
      <c r="CQ3" s="244" t="n">
        <v>321</v>
      </c>
      <c r="CR3" s="244" t="n">
        <v>322</v>
      </c>
      <c r="CS3" s="244" t="n">
        <v>315</v>
      </c>
      <c r="CT3" s="244" t="n">
        <v>317</v>
      </c>
      <c r="CU3" s="244" t="n">
        <v>314</v>
      </c>
      <c r="CV3" s="244" t="n">
        <v>323</v>
      </c>
      <c r="CW3" s="244" t="n">
        <v>318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59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+[2]Mission!E4</f>
        <v/>
      </c>
      <c r="J4" s="397">
        <f>+[2]Mission!G4</f>
        <v/>
      </c>
      <c r="K4" s="244" t="n">
        <v>59</v>
      </c>
      <c r="L4" s="244" t="n">
        <v>60</v>
      </c>
      <c r="M4" s="244" t="n">
        <v>63</v>
      </c>
      <c r="N4" s="244" t="n">
        <v>62</v>
      </c>
      <c r="O4" s="244" t="n">
        <v>62</v>
      </c>
      <c r="P4" s="244" t="n">
        <v>65</v>
      </c>
      <c r="Q4" s="244" t="n">
        <v>66</v>
      </c>
      <c r="R4" s="244" t="n">
        <v>68</v>
      </c>
      <c r="S4" s="244" t="n">
        <v>69</v>
      </c>
      <c r="T4" s="244" t="n">
        <v>70</v>
      </c>
      <c r="U4" s="244" t="n">
        <v>69</v>
      </c>
      <c r="V4" s="244" t="n">
        <v>69</v>
      </c>
      <c r="W4" s="244" t="n">
        <v>59</v>
      </c>
      <c r="X4" s="244" t="n">
        <v>58</v>
      </c>
      <c r="Y4" s="244" t="n">
        <v>58</v>
      </c>
      <c r="Z4" s="244" t="n">
        <v>57</v>
      </c>
      <c r="AA4" s="244" t="n">
        <v>55</v>
      </c>
      <c r="AB4" s="244" t="n">
        <v>54</v>
      </c>
      <c r="AC4" s="244" t="n">
        <v>54</v>
      </c>
      <c r="AD4" s="244" t="n">
        <v>54</v>
      </c>
      <c r="AE4" s="244" t="n">
        <v>53</v>
      </c>
      <c r="AF4" s="244" t="n">
        <v>52</v>
      </c>
      <c r="AG4" s="244" t="n">
        <v>55</v>
      </c>
      <c r="AH4" s="244" t="n">
        <v>54</v>
      </c>
      <c r="AI4" s="244" t="n">
        <v>66</v>
      </c>
      <c r="AJ4" s="244" t="n">
        <v>64</v>
      </c>
      <c r="AK4" s="244" t="n">
        <v>63</v>
      </c>
      <c r="AL4" s="244" t="n">
        <v>61</v>
      </c>
      <c r="AM4" s="244" t="n">
        <v>60</v>
      </c>
      <c r="AN4" s="244" t="n">
        <v>60</v>
      </c>
      <c r="AO4" s="244" t="n">
        <v>58</v>
      </c>
      <c r="AP4" s="244" t="n">
        <v>57</v>
      </c>
      <c r="AQ4" s="244" t="n">
        <v>54</v>
      </c>
      <c r="AR4" s="244" t="n">
        <v>55</v>
      </c>
      <c r="AS4" s="244" t="n">
        <v>56</v>
      </c>
      <c r="AT4" s="244" t="n">
        <v>57</v>
      </c>
      <c r="AU4" s="244" t="n">
        <v>58</v>
      </c>
      <c r="AV4" s="244" t="n">
        <v>56</v>
      </c>
      <c r="AW4" s="244" t="n">
        <v>55</v>
      </c>
      <c r="AX4" s="244" t="n">
        <v>54</v>
      </c>
      <c r="AY4" s="244" t="n">
        <v>55</v>
      </c>
      <c r="AZ4" s="244" t="n">
        <v>55</v>
      </c>
      <c r="BA4" s="244" t="n">
        <v>57</v>
      </c>
      <c r="BB4" s="244" t="n">
        <v>56</v>
      </c>
      <c r="BC4" s="244" t="n">
        <v>54</v>
      </c>
      <c r="BD4" s="244" t="n">
        <v>54</v>
      </c>
      <c r="BE4" s="244" t="n">
        <v>51</v>
      </c>
      <c r="BF4" s="244" t="n">
        <v>54</v>
      </c>
      <c r="BG4" s="244" t="n">
        <v>59</v>
      </c>
      <c r="BH4" s="244" t="n">
        <v>58</v>
      </c>
      <c r="BI4" s="244" t="n">
        <v>59</v>
      </c>
      <c r="BJ4" s="244" t="n">
        <v>60</v>
      </c>
      <c r="BK4" s="244" t="n">
        <v>60</v>
      </c>
      <c r="BL4" s="244" t="n">
        <v>56</v>
      </c>
      <c r="BM4" s="244" t="n">
        <v>57</v>
      </c>
      <c r="BN4" s="244" t="n">
        <v>59</v>
      </c>
      <c r="BO4" s="244" t="n">
        <v>59</v>
      </c>
      <c r="BP4" s="244" t="n">
        <v>59</v>
      </c>
      <c r="BQ4" s="244" t="n">
        <v>61</v>
      </c>
      <c r="BR4" s="244" t="n">
        <v>59</v>
      </c>
      <c r="BS4" s="244" t="n">
        <v>60</v>
      </c>
      <c r="BT4" s="244" t="n">
        <v>60</v>
      </c>
      <c r="BU4" s="244" t="n">
        <v>62</v>
      </c>
      <c r="BV4" s="244" t="n">
        <v>60</v>
      </c>
      <c r="BW4" s="244" t="n">
        <v>65</v>
      </c>
      <c r="BX4" s="244" t="n">
        <v>64</v>
      </c>
      <c r="BY4" s="244" t="n">
        <v>61</v>
      </c>
      <c r="BZ4" s="244" t="n">
        <v>59</v>
      </c>
      <c r="CA4" s="244" t="n">
        <v>60</v>
      </c>
      <c r="CB4" s="244" t="n">
        <v>61</v>
      </c>
      <c r="CC4" s="244" t="n">
        <v>58</v>
      </c>
      <c r="CD4" s="244" t="n">
        <v>58</v>
      </c>
      <c r="CE4" s="244" t="n">
        <v>57</v>
      </c>
      <c r="CF4" s="244" t="n">
        <v>56</v>
      </c>
      <c r="CG4" s="244" t="n">
        <v>53</v>
      </c>
      <c r="CH4" s="244" t="n">
        <v>53</v>
      </c>
      <c r="CI4" s="244" t="n">
        <v>52</v>
      </c>
      <c r="CJ4" s="244" t="n">
        <v>52</v>
      </c>
      <c r="CK4" s="244" t="n">
        <v>51</v>
      </c>
      <c r="CL4" s="244" t="n">
        <v>52</v>
      </c>
      <c r="CM4" s="244" t="n">
        <v>53</v>
      </c>
      <c r="CN4" s="244" t="n">
        <v>54</v>
      </c>
      <c r="CO4" s="244" t="n">
        <v>57</v>
      </c>
      <c r="CP4" s="244" t="n">
        <v>58</v>
      </c>
      <c r="CQ4" s="244" t="n">
        <v>59</v>
      </c>
      <c r="CR4" s="244" t="n">
        <v>59</v>
      </c>
      <c r="CS4" s="244" t="n">
        <v>60</v>
      </c>
      <c r="CT4" s="244" t="n">
        <v>62</v>
      </c>
      <c r="CU4" s="244" t="n">
        <v>62</v>
      </c>
      <c r="CV4" s="244" t="n">
        <v>62</v>
      </c>
      <c r="CW4" s="244" t="n">
        <v>61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168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+[2]Mission!E5</f>
        <v/>
      </c>
      <c r="J5" s="397">
        <f>+[2]Mission!G5</f>
        <v/>
      </c>
      <c r="K5" s="244" t="n">
        <v>185</v>
      </c>
      <c r="L5" s="244" t="n">
        <v>185</v>
      </c>
      <c r="M5" s="244" t="n">
        <v>186</v>
      </c>
      <c r="N5" s="244" t="n">
        <v>189</v>
      </c>
      <c r="O5" s="244" t="n">
        <v>190</v>
      </c>
      <c r="P5" s="244" t="n">
        <v>188</v>
      </c>
      <c r="Q5" s="244" t="n">
        <v>191</v>
      </c>
      <c r="R5" s="244" t="n">
        <v>189</v>
      </c>
      <c r="S5" s="244" t="n">
        <v>191</v>
      </c>
      <c r="T5" s="244" t="n">
        <v>192</v>
      </c>
      <c r="U5" s="244" t="n">
        <v>194</v>
      </c>
      <c r="V5" s="244" t="n">
        <v>198</v>
      </c>
      <c r="W5" s="244" t="n">
        <v>181</v>
      </c>
      <c r="X5" s="244" t="n">
        <v>179</v>
      </c>
      <c r="Y5" s="244" t="n">
        <v>180</v>
      </c>
      <c r="Z5" s="244" t="n">
        <v>175</v>
      </c>
      <c r="AA5" s="244" t="n">
        <v>173</v>
      </c>
      <c r="AB5" s="244" t="n">
        <v>172</v>
      </c>
      <c r="AC5" s="244" t="n">
        <v>172</v>
      </c>
      <c r="AD5" s="244" t="n">
        <v>174</v>
      </c>
      <c r="AE5" s="244" t="n">
        <v>174</v>
      </c>
      <c r="AF5" s="244" t="n">
        <v>171</v>
      </c>
      <c r="AG5" s="244" t="n">
        <v>173</v>
      </c>
      <c r="AH5" s="244" t="n">
        <v>172</v>
      </c>
      <c r="AI5" s="244" t="n">
        <v>184</v>
      </c>
      <c r="AJ5" s="244" t="n">
        <v>183</v>
      </c>
      <c r="AK5" s="244" t="n">
        <v>182</v>
      </c>
      <c r="AL5" s="244" t="n">
        <v>182</v>
      </c>
      <c r="AM5" s="244" t="n">
        <v>180</v>
      </c>
      <c r="AN5" s="244" t="n">
        <v>181</v>
      </c>
      <c r="AO5" s="244" t="n">
        <v>182</v>
      </c>
      <c r="AP5" s="244" t="n">
        <v>181</v>
      </c>
      <c r="AQ5" s="244" t="n">
        <v>175</v>
      </c>
      <c r="AR5" s="244" t="n">
        <v>177</v>
      </c>
      <c r="AS5" s="244" t="n">
        <v>179</v>
      </c>
      <c r="AT5" s="244" t="n">
        <v>178</v>
      </c>
      <c r="AU5" s="244" t="n">
        <v>181</v>
      </c>
      <c r="AV5" s="244" t="n">
        <v>177</v>
      </c>
      <c r="AW5" s="244" t="n">
        <v>169</v>
      </c>
      <c r="AX5" s="244" t="n">
        <v>168</v>
      </c>
      <c r="AY5" s="244" t="n">
        <v>170</v>
      </c>
      <c r="AZ5" s="244" t="n">
        <v>167</v>
      </c>
      <c r="BA5" s="244" t="n">
        <v>168</v>
      </c>
      <c r="BB5" s="244" t="n">
        <v>164</v>
      </c>
      <c r="BC5" s="244" t="n">
        <v>166</v>
      </c>
      <c r="BD5" s="244" t="n">
        <v>168</v>
      </c>
      <c r="BE5" s="244" t="n">
        <v>170</v>
      </c>
      <c r="BF5" s="244" t="n">
        <v>163</v>
      </c>
      <c r="BG5" s="244" t="n">
        <v>164</v>
      </c>
      <c r="BH5" s="244" t="n">
        <v>166</v>
      </c>
      <c r="BI5" s="244" t="n">
        <v>156</v>
      </c>
      <c r="BJ5" s="244" t="n">
        <v>154</v>
      </c>
      <c r="BK5" s="244" t="n">
        <v>151</v>
      </c>
      <c r="BL5" s="244" t="n">
        <v>152</v>
      </c>
      <c r="BM5" s="244" t="n">
        <v>147</v>
      </c>
      <c r="BN5" s="244" t="n">
        <v>144</v>
      </c>
      <c r="BO5" s="244" t="n">
        <v>143</v>
      </c>
      <c r="BP5" s="244" t="n">
        <v>139</v>
      </c>
      <c r="BQ5" s="244" t="n">
        <v>138</v>
      </c>
      <c r="BR5" s="244" t="n">
        <v>139</v>
      </c>
      <c r="BS5" s="244" t="n">
        <v>139</v>
      </c>
      <c r="BT5" s="244" t="n">
        <v>139</v>
      </c>
      <c r="BU5" s="244" t="n">
        <v>141</v>
      </c>
      <c r="BV5" s="244" t="n">
        <v>139</v>
      </c>
      <c r="BW5" s="244" t="n">
        <v>142</v>
      </c>
      <c r="BX5" s="244" t="n">
        <v>147</v>
      </c>
      <c r="BY5" s="244" t="n">
        <v>156</v>
      </c>
      <c r="BZ5" s="244" t="n">
        <v>157</v>
      </c>
      <c r="CA5" s="244" t="n">
        <v>159</v>
      </c>
      <c r="CB5" s="244" t="n">
        <v>150</v>
      </c>
      <c r="CC5" s="244" t="n">
        <v>147</v>
      </c>
      <c r="CD5" s="244" t="n">
        <v>150</v>
      </c>
      <c r="CE5" s="244" t="n">
        <v>152</v>
      </c>
      <c r="CF5" s="244" t="n">
        <v>150</v>
      </c>
      <c r="CG5" s="244" t="n">
        <v>151</v>
      </c>
      <c r="CH5" s="244" t="n">
        <v>153</v>
      </c>
      <c r="CI5" s="244" t="n">
        <v>155</v>
      </c>
      <c r="CJ5" s="244" t="n">
        <v>159</v>
      </c>
      <c r="CK5" s="244" t="n">
        <v>161</v>
      </c>
      <c r="CL5" s="244" t="n">
        <v>162</v>
      </c>
      <c r="CM5" s="244" t="n">
        <v>160</v>
      </c>
      <c r="CN5" s="244" t="n">
        <v>159</v>
      </c>
      <c r="CO5" s="244" t="n">
        <v>156</v>
      </c>
      <c r="CP5" s="244" t="n">
        <v>158</v>
      </c>
      <c r="CQ5" s="244" t="n">
        <v>171</v>
      </c>
      <c r="CR5" s="244" t="n">
        <v>169</v>
      </c>
      <c r="CS5" s="244" t="n">
        <v>174</v>
      </c>
      <c r="CT5" s="244" t="n">
        <v>172</v>
      </c>
      <c r="CU5" s="244" t="n">
        <v>171</v>
      </c>
      <c r="CV5" s="244" t="n">
        <v>168</v>
      </c>
      <c r="CW5" s="244" t="n">
        <v>169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100</v>
      </c>
      <c r="E6" s="399" t="n">
        <v>2213.59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397">
        <f>+[2]Mission!E6</f>
        <v/>
      </c>
      <c r="J6" s="397">
        <f>+[2]Mission!G6</f>
        <v/>
      </c>
      <c r="K6" s="245" t="n">
        <v>98</v>
      </c>
      <c r="L6" s="245" t="n">
        <v>100</v>
      </c>
      <c r="M6" s="245" t="n">
        <v>100</v>
      </c>
      <c r="N6" s="245" t="n">
        <v>104</v>
      </c>
      <c r="O6" s="245" t="n">
        <v>103</v>
      </c>
      <c r="P6" s="245" t="n">
        <v>107</v>
      </c>
      <c r="Q6" s="245" t="n">
        <v>108</v>
      </c>
      <c r="R6" s="245" t="n">
        <v>103</v>
      </c>
      <c r="S6" s="245" t="n">
        <v>103</v>
      </c>
      <c r="T6" s="245" t="n">
        <v>102</v>
      </c>
      <c r="U6" s="245" t="n">
        <v>102</v>
      </c>
      <c r="V6" s="245" t="n">
        <v>104</v>
      </c>
      <c r="W6" s="245" t="n">
        <v>107</v>
      </c>
      <c r="X6" s="245" t="n">
        <v>106</v>
      </c>
      <c r="Y6" s="245" t="n">
        <v>108</v>
      </c>
      <c r="Z6" s="245" t="n">
        <v>109</v>
      </c>
      <c r="AA6" s="245" t="n">
        <v>111</v>
      </c>
      <c r="AB6" s="245" t="n">
        <v>110</v>
      </c>
      <c r="AC6" s="245" t="n">
        <v>105</v>
      </c>
      <c r="AD6" s="245" t="n">
        <v>104</v>
      </c>
      <c r="AE6" s="245" t="n">
        <v>100</v>
      </c>
      <c r="AF6" s="245" t="n">
        <v>101</v>
      </c>
      <c r="AG6" s="245" t="n">
        <v>101</v>
      </c>
      <c r="AH6" s="245" t="n">
        <v>101</v>
      </c>
      <c r="AI6" s="245" t="n">
        <v>95</v>
      </c>
      <c r="AJ6" s="245" t="n">
        <v>94</v>
      </c>
      <c r="AK6" s="245" t="n">
        <v>96</v>
      </c>
      <c r="AL6" s="245" t="n">
        <v>94</v>
      </c>
      <c r="AM6" s="245" t="n">
        <v>95</v>
      </c>
      <c r="AN6" s="245" t="n">
        <v>96</v>
      </c>
      <c r="AO6" s="245" t="n">
        <v>98</v>
      </c>
      <c r="AP6" s="245" t="n">
        <v>100</v>
      </c>
      <c r="AQ6" s="245" t="n">
        <v>98</v>
      </c>
      <c r="AR6" s="245" t="n">
        <v>96</v>
      </c>
      <c r="AS6" s="245" t="n">
        <v>98</v>
      </c>
      <c r="AT6" s="245" t="n">
        <v>96</v>
      </c>
      <c r="AU6" s="245" t="n">
        <v>98</v>
      </c>
      <c r="AV6" s="245" t="n">
        <v>96</v>
      </c>
      <c r="AW6" s="245" t="n">
        <v>91</v>
      </c>
      <c r="AX6" s="245" t="n">
        <v>90</v>
      </c>
      <c r="AY6" s="245" t="n">
        <v>91</v>
      </c>
      <c r="AZ6" s="245" t="n">
        <v>91</v>
      </c>
      <c r="BA6" s="245" t="n">
        <v>89</v>
      </c>
      <c r="BB6" s="245" t="n">
        <v>89</v>
      </c>
      <c r="BC6" s="245" t="n">
        <v>88</v>
      </c>
      <c r="BD6" s="245" t="n">
        <v>89</v>
      </c>
      <c r="BE6" s="245" t="n">
        <v>90</v>
      </c>
      <c r="BF6" s="245" t="n">
        <v>91</v>
      </c>
      <c r="BG6" s="245" t="n">
        <v>88</v>
      </c>
      <c r="BH6" s="245" t="n">
        <v>90</v>
      </c>
      <c r="BI6" s="245" t="n">
        <v>84</v>
      </c>
      <c r="BJ6" s="245" t="n">
        <v>82</v>
      </c>
      <c r="BK6" s="245" t="n">
        <v>80</v>
      </c>
      <c r="BL6" s="245" t="n">
        <v>79</v>
      </c>
      <c r="BM6" s="245" t="n">
        <v>83</v>
      </c>
      <c r="BN6" s="245" t="n">
        <v>78</v>
      </c>
      <c r="BO6" s="245" t="n">
        <v>88</v>
      </c>
      <c r="BP6" s="245" t="n">
        <v>86</v>
      </c>
      <c r="BQ6" s="245" t="n">
        <v>85</v>
      </c>
      <c r="BR6" s="245" t="n">
        <v>85</v>
      </c>
      <c r="BS6" s="245" t="n">
        <v>87</v>
      </c>
      <c r="BT6" s="245" t="n">
        <v>87</v>
      </c>
      <c r="BU6" s="245" t="n">
        <v>87</v>
      </c>
      <c r="BV6" s="245" t="n">
        <v>89</v>
      </c>
      <c r="BW6" s="245" t="n">
        <v>86</v>
      </c>
      <c r="BX6" s="245" t="n">
        <v>90</v>
      </c>
      <c r="BY6" s="245" t="n">
        <v>91</v>
      </c>
      <c r="BZ6" s="245" t="n">
        <v>92</v>
      </c>
      <c r="CA6" s="245" t="n">
        <v>95</v>
      </c>
      <c r="CB6" s="245" t="n">
        <v>96</v>
      </c>
      <c r="CC6" s="245" t="n">
        <v>97</v>
      </c>
      <c r="CD6" s="245" t="n">
        <v>97</v>
      </c>
      <c r="CE6" s="245" t="n">
        <v>104</v>
      </c>
      <c r="CF6" s="245" t="n">
        <v>107</v>
      </c>
      <c r="CG6" s="245" t="n">
        <v>103</v>
      </c>
      <c r="CH6" s="245" t="n">
        <v>101</v>
      </c>
      <c r="CI6" s="245" t="n">
        <v>99</v>
      </c>
      <c r="CJ6" s="245" t="n">
        <v>97</v>
      </c>
      <c r="CK6" s="245" t="n">
        <v>94</v>
      </c>
      <c r="CL6" s="245" t="n">
        <v>92</v>
      </c>
      <c r="CM6" s="245" t="n">
        <v>89</v>
      </c>
      <c r="CN6" s="245" t="n">
        <v>91</v>
      </c>
      <c r="CO6" s="245" t="n">
        <v>92</v>
      </c>
      <c r="CP6" s="245" t="n">
        <v>92</v>
      </c>
      <c r="CQ6" s="245" t="n">
        <v>96</v>
      </c>
      <c r="CR6" s="245" t="n">
        <v>94</v>
      </c>
      <c r="CS6" s="245" t="n">
        <v>95</v>
      </c>
      <c r="CT6" s="245" t="n">
        <v>95</v>
      </c>
      <c r="CU6" s="245" t="n">
        <v>94</v>
      </c>
      <c r="CV6" s="245" t="n">
        <v>94</v>
      </c>
      <c r="CW6" s="245" t="n">
        <v>94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644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28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+[2]Mission!E9</f>
        <v/>
      </c>
      <c r="J9" s="397">
        <f>+[2]Mission!G9</f>
        <v/>
      </c>
      <c r="K9" s="244" t="n">
        <v>2</v>
      </c>
      <c r="L9" s="244" t="n">
        <v>3</v>
      </c>
      <c r="M9" s="244" t="n">
        <v>5</v>
      </c>
      <c r="N9" s="244" t="n">
        <v>6</v>
      </c>
      <c r="O9" s="244" t="n">
        <v>6</v>
      </c>
      <c r="P9" s="244" t="n">
        <v>6</v>
      </c>
      <c r="Q9" s="244" t="n">
        <v>6</v>
      </c>
      <c r="R9" s="244" t="n">
        <v>6</v>
      </c>
      <c r="S9" s="244" t="n">
        <v>5</v>
      </c>
      <c r="T9" s="244" t="n">
        <v>6</v>
      </c>
      <c r="U9" s="244" t="n">
        <v>6</v>
      </c>
      <c r="V9" s="244" t="n">
        <v>9</v>
      </c>
      <c r="W9" s="244" t="n">
        <v>11</v>
      </c>
      <c r="X9" s="244" t="n">
        <v>11</v>
      </c>
      <c r="Y9" s="244" t="n">
        <v>11</v>
      </c>
      <c r="Z9" s="244" t="n">
        <v>10</v>
      </c>
      <c r="AA9" s="244" t="n">
        <v>9</v>
      </c>
      <c r="AB9" s="244" t="n">
        <v>9</v>
      </c>
      <c r="AC9" s="244" t="n">
        <v>7</v>
      </c>
      <c r="AD9" s="244" t="n">
        <v>7</v>
      </c>
      <c r="AE9" s="244" t="n">
        <v>9</v>
      </c>
      <c r="AF9" s="244" t="n">
        <v>9</v>
      </c>
      <c r="AG9" s="244" t="n">
        <v>11</v>
      </c>
      <c r="AH9" s="244" t="n">
        <v>11</v>
      </c>
      <c r="AI9" s="244" t="n">
        <v>17</v>
      </c>
      <c r="AJ9" s="244" t="n">
        <v>16</v>
      </c>
      <c r="AK9" s="244" t="n">
        <v>16</v>
      </c>
      <c r="AL9" s="244" t="n">
        <v>16</v>
      </c>
      <c r="AM9" s="244" t="n">
        <v>16</v>
      </c>
      <c r="AN9" s="244" t="n">
        <v>16</v>
      </c>
      <c r="AO9" s="244" t="n">
        <v>15</v>
      </c>
      <c r="AP9" s="244" t="n">
        <v>15</v>
      </c>
      <c r="AQ9" s="244" t="n">
        <v>13</v>
      </c>
      <c r="AR9" s="244" t="n">
        <v>13</v>
      </c>
      <c r="AS9" s="244" t="n">
        <v>15</v>
      </c>
      <c r="AT9" s="244" t="n">
        <v>21</v>
      </c>
      <c r="AU9" s="244" t="n">
        <v>23</v>
      </c>
      <c r="AV9" s="244" t="n">
        <v>21</v>
      </c>
      <c r="AW9" s="244" t="n">
        <v>20</v>
      </c>
      <c r="AX9" s="244" t="n">
        <v>16</v>
      </c>
      <c r="AY9" s="244" t="n">
        <v>15</v>
      </c>
      <c r="AZ9" s="244" t="n">
        <v>15</v>
      </c>
      <c r="BA9" s="244" t="n">
        <v>14</v>
      </c>
      <c r="BB9" s="244" t="n">
        <v>17</v>
      </c>
      <c r="BC9" s="244" t="n">
        <v>20</v>
      </c>
      <c r="BD9" s="244" t="n">
        <v>20</v>
      </c>
      <c r="BE9" s="244" t="n">
        <v>24</v>
      </c>
      <c r="BF9" s="244" t="n">
        <v>27</v>
      </c>
      <c r="BG9" s="244" t="n">
        <v>34</v>
      </c>
      <c r="BH9" s="244" t="n">
        <v>32</v>
      </c>
      <c r="BI9" s="244" t="n">
        <v>29</v>
      </c>
      <c r="BJ9" s="244" t="n">
        <v>33</v>
      </c>
      <c r="BK9" s="244" t="n">
        <v>33</v>
      </c>
      <c r="BL9" s="244" t="n">
        <v>34</v>
      </c>
      <c r="BM9" s="244" t="n">
        <v>34</v>
      </c>
      <c r="BN9" s="244" t="n">
        <v>37</v>
      </c>
      <c r="BO9" s="244" t="n">
        <v>40</v>
      </c>
      <c r="BP9" s="244" t="n">
        <v>43</v>
      </c>
      <c r="BQ9" s="244" t="n">
        <v>46</v>
      </c>
      <c r="BR9" s="244" t="n">
        <v>43</v>
      </c>
      <c r="BS9" s="244" t="n">
        <v>50</v>
      </c>
      <c r="BT9" s="244" t="n">
        <v>50</v>
      </c>
      <c r="BU9" s="244" t="n">
        <v>48</v>
      </c>
      <c r="BV9" s="244" t="n">
        <v>49</v>
      </c>
      <c r="BW9" s="244" t="n">
        <v>43</v>
      </c>
      <c r="BX9" s="244" t="n">
        <v>36</v>
      </c>
      <c r="BY9" s="244" t="n">
        <v>30</v>
      </c>
      <c r="BZ9" s="244" t="n">
        <v>29</v>
      </c>
      <c r="CA9" s="244" t="n">
        <v>28</v>
      </c>
      <c r="CB9" s="244" t="n">
        <v>27</v>
      </c>
      <c r="CC9" s="244" t="n">
        <v>25</v>
      </c>
      <c r="CD9" s="244" t="n">
        <v>24</v>
      </c>
      <c r="CE9" s="244" t="n">
        <v>24</v>
      </c>
      <c r="CF9" s="244" t="n">
        <v>22</v>
      </c>
      <c r="CG9" s="244" t="n">
        <v>20</v>
      </c>
      <c r="CH9" s="244" t="n">
        <v>20</v>
      </c>
      <c r="CI9" s="244" t="n">
        <v>19</v>
      </c>
      <c r="CJ9" s="244" t="n">
        <v>18</v>
      </c>
      <c r="CK9" s="244" t="n">
        <v>18</v>
      </c>
      <c r="CL9" s="244" t="n">
        <v>20</v>
      </c>
      <c r="CM9" s="244" t="n">
        <v>20</v>
      </c>
      <c r="CN9" s="244" t="n">
        <v>20</v>
      </c>
      <c r="CO9" s="244" t="n">
        <v>20</v>
      </c>
      <c r="CP9" s="244" t="n">
        <v>19</v>
      </c>
      <c r="CQ9" s="244" t="n">
        <v>21</v>
      </c>
      <c r="CR9" s="244" t="n">
        <v>21</v>
      </c>
      <c r="CS9" s="244" t="n">
        <v>25</v>
      </c>
      <c r="CT9" s="244" t="n">
        <v>27</v>
      </c>
      <c r="CU9" s="244" t="n">
        <v>27</v>
      </c>
      <c r="CV9" s="244" t="n">
        <v>25</v>
      </c>
      <c r="CW9" s="244" t="n">
        <v>25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+[2]Mission!E10</f>
        <v/>
      </c>
      <c r="J10" s="397">
        <f>+[2]Mission!G10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1</v>
      </c>
      <c r="Q10" s="244" t="n">
        <v>1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2</v>
      </c>
      <c r="AN10" s="244" t="n">
        <v>2</v>
      </c>
      <c r="AO10" s="244" t="n">
        <v>2</v>
      </c>
      <c r="AP10" s="244" t="n">
        <v>3</v>
      </c>
      <c r="AQ10" s="244" t="n">
        <v>3</v>
      </c>
      <c r="AR10" s="244" t="n">
        <v>3</v>
      </c>
      <c r="AS10" s="244" t="n">
        <v>3</v>
      </c>
      <c r="AT10" s="244" t="n">
        <v>3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2</v>
      </c>
      <c r="AZ10" s="244" t="n">
        <v>3</v>
      </c>
      <c r="BA10" s="244" t="n">
        <v>3</v>
      </c>
      <c r="BB10" s="244" t="n">
        <v>4</v>
      </c>
      <c r="BC10" s="244" t="n">
        <v>4</v>
      </c>
      <c r="BD10" s="244" t="n">
        <v>5</v>
      </c>
      <c r="BE10" s="244" t="n">
        <v>5</v>
      </c>
      <c r="BF10" s="244" t="n">
        <v>5</v>
      </c>
      <c r="BG10" s="244" t="n">
        <v>8</v>
      </c>
      <c r="BH10" s="244" t="n">
        <v>8</v>
      </c>
      <c r="BI10" s="244" t="n">
        <v>7</v>
      </c>
      <c r="BJ10" s="244" t="n">
        <v>6</v>
      </c>
      <c r="BK10" s="244" t="n">
        <v>6</v>
      </c>
      <c r="BL10" s="244" t="n">
        <v>5</v>
      </c>
      <c r="BM10" s="244" t="n">
        <v>5</v>
      </c>
      <c r="BN10" s="244" t="n">
        <v>6</v>
      </c>
      <c r="BO10" s="244" t="n">
        <v>6</v>
      </c>
      <c r="BP10" s="244" t="n">
        <v>5</v>
      </c>
      <c r="BQ10" s="244" t="n">
        <v>4</v>
      </c>
      <c r="BR10" s="244" t="n">
        <v>4</v>
      </c>
      <c r="BS10" s="244" t="n">
        <v>2</v>
      </c>
      <c r="BT10" s="244" t="n">
        <v>2</v>
      </c>
      <c r="BU10" s="244" t="n">
        <v>3</v>
      </c>
      <c r="BV10" s="244" t="n">
        <v>3</v>
      </c>
      <c r="BW10" s="244" t="n">
        <v>4</v>
      </c>
      <c r="BX10" s="244" t="n">
        <v>4</v>
      </c>
      <c r="BY10" s="244" t="n">
        <v>4</v>
      </c>
      <c r="BZ10" s="244" t="n">
        <v>4</v>
      </c>
      <c r="CA10" s="244" t="n">
        <v>3</v>
      </c>
      <c r="CB10" s="244" t="n">
        <v>4</v>
      </c>
      <c r="CC10" s="244" t="n">
        <v>3</v>
      </c>
      <c r="CD10" s="244" t="n">
        <v>2</v>
      </c>
      <c r="CE10" s="244" t="n">
        <v>3</v>
      </c>
      <c r="CF10" s="244" t="n">
        <v>3</v>
      </c>
      <c r="CG10" s="244" t="n">
        <v>2</v>
      </c>
      <c r="CH10" s="244" t="n">
        <v>3</v>
      </c>
      <c r="CI10" s="244" t="n">
        <v>3</v>
      </c>
      <c r="CJ10" s="244" t="n">
        <v>3</v>
      </c>
      <c r="CK10" s="244" t="n">
        <v>3</v>
      </c>
      <c r="CL10" s="244" t="n">
        <v>2</v>
      </c>
      <c r="CM10" s="244" t="n">
        <v>3</v>
      </c>
      <c r="CN10" s="244" t="n">
        <v>3</v>
      </c>
      <c r="CO10" s="244" t="n">
        <v>2</v>
      </c>
      <c r="CP10" s="244" t="n">
        <v>3</v>
      </c>
      <c r="CQ10" s="244" t="n">
        <v>4</v>
      </c>
      <c r="CR10" s="244" t="n">
        <v>4</v>
      </c>
      <c r="CS10" s="244" t="n">
        <v>3</v>
      </c>
      <c r="CT10" s="244" t="n">
        <v>3</v>
      </c>
      <c r="CU10" s="244" t="n">
        <v>3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+[2]Mission!E11</f>
        <v/>
      </c>
      <c r="J11" s="397">
        <f>+[2]Mission!G11</f>
        <v/>
      </c>
      <c r="K11" s="244" t="n">
        <v>1</v>
      </c>
      <c r="L11" s="244" t="n">
        <v>0</v>
      </c>
      <c r="M11" s="244" t="n">
        <v>1</v>
      </c>
      <c r="N11" s="244" t="n">
        <v>1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1</v>
      </c>
      <c r="W11" s="244" t="n">
        <v>1</v>
      </c>
      <c r="X11" s="244" t="n">
        <v>1</v>
      </c>
      <c r="Y11" s="244" t="n">
        <v>1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1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1</v>
      </c>
      <c r="AJ11" s="244" t="n">
        <v>1</v>
      </c>
      <c r="AK11" s="244" t="n">
        <v>1</v>
      </c>
      <c r="AL11" s="244" t="n">
        <v>2</v>
      </c>
      <c r="AM11" s="244" t="n">
        <v>2</v>
      </c>
      <c r="AN11" s="244" t="n">
        <v>2</v>
      </c>
      <c r="AO11" s="244" t="n">
        <v>3</v>
      </c>
      <c r="AP11" s="244" t="n">
        <v>3</v>
      </c>
      <c r="AQ11" s="244" t="n">
        <v>3</v>
      </c>
      <c r="AR11" s="244" t="n">
        <v>3</v>
      </c>
      <c r="AS11" s="244" t="n">
        <v>3</v>
      </c>
      <c r="AT11" s="244" t="n">
        <v>5</v>
      </c>
      <c r="AU11" s="244" t="n">
        <v>5</v>
      </c>
      <c r="AV11" s="244" t="n">
        <v>3</v>
      </c>
      <c r="AW11" s="244" t="n">
        <v>2</v>
      </c>
      <c r="AX11" s="244" t="n">
        <v>4</v>
      </c>
      <c r="AY11" s="244" t="n">
        <v>4</v>
      </c>
      <c r="AZ11" s="244" t="n">
        <v>5</v>
      </c>
      <c r="BA11" s="244" t="n">
        <v>6</v>
      </c>
      <c r="BB11" s="244" t="n">
        <v>5</v>
      </c>
      <c r="BC11" s="244" t="n">
        <v>5</v>
      </c>
      <c r="BD11" s="244" t="n">
        <v>6</v>
      </c>
      <c r="BE11" s="244" t="n">
        <v>13</v>
      </c>
      <c r="BF11" s="244" t="n">
        <v>14</v>
      </c>
      <c r="BG11" s="244" t="n">
        <v>13</v>
      </c>
      <c r="BH11" s="244" t="n">
        <v>14</v>
      </c>
      <c r="BI11" s="244" t="n">
        <v>12</v>
      </c>
      <c r="BJ11" s="244" t="n">
        <v>13</v>
      </c>
      <c r="BK11" s="244" t="n">
        <v>11</v>
      </c>
      <c r="BL11" s="244" t="n">
        <v>14</v>
      </c>
      <c r="BM11" s="244" t="n">
        <v>17</v>
      </c>
      <c r="BN11" s="244" t="n">
        <v>17</v>
      </c>
      <c r="BO11" s="244" t="n">
        <v>19</v>
      </c>
      <c r="BP11" s="244" t="n">
        <v>19</v>
      </c>
      <c r="BQ11" s="244" t="n">
        <v>21</v>
      </c>
      <c r="BR11" s="244" t="n">
        <v>18</v>
      </c>
      <c r="BS11" s="244" t="n">
        <v>17</v>
      </c>
      <c r="BT11" s="244" t="n">
        <v>18</v>
      </c>
      <c r="BU11" s="244" t="n">
        <v>20</v>
      </c>
      <c r="BV11" s="244" t="n">
        <v>20</v>
      </c>
      <c r="BW11" s="244" t="n">
        <v>19</v>
      </c>
      <c r="BX11" s="244" t="n">
        <v>17</v>
      </c>
      <c r="BY11" s="244" t="n">
        <v>12</v>
      </c>
      <c r="BZ11" s="244" t="n">
        <v>12</v>
      </c>
      <c r="CA11" s="244" t="n">
        <v>11</v>
      </c>
      <c r="CB11" s="244" t="n">
        <v>12</v>
      </c>
      <c r="CC11" s="244" t="n">
        <v>13</v>
      </c>
      <c r="CD11" s="244" t="n">
        <v>13</v>
      </c>
      <c r="CE11" s="244" t="n">
        <v>14</v>
      </c>
      <c r="CF11" s="244" t="n">
        <v>15</v>
      </c>
      <c r="CG11" s="244" t="n">
        <v>14</v>
      </c>
      <c r="CH11" s="244" t="n">
        <v>10</v>
      </c>
      <c r="CI11" s="244" t="n">
        <v>10</v>
      </c>
      <c r="CJ11" s="244" t="n">
        <v>10</v>
      </c>
      <c r="CK11" s="244" t="n">
        <v>9</v>
      </c>
      <c r="CL11" s="244" t="n">
        <v>9</v>
      </c>
      <c r="CM11" s="244" t="n">
        <v>8</v>
      </c>
      <c r="CN11" s="244" t="n">
        <v>8</v>
      </c>
      <c r="CO11" s="244" t="n">
        <v>8</v>
      </c>
      <c r="CP11" s="244" t="n">
        <v>10</v>
      </c>
      <c r="CQ11" s="244" t="n">
        <v>9</v>
      </c>
      <c r="CR11" s="244" t="n">
        <v>9</v>
      </c>
      <c r="CS11" s="244" t="n">
        <v>8</v>
      </c>
      <c r="CT11" s="244" t="n">
        <v>8</v>
      </c>
      <c r="CU11" s="244" t="n">
        <v>7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10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+[2]Mission!E12</f>
        <v/>
      </c>
      <c r="J12" s="397">
        <f>+[2]Mission!G12</f>
        <v/>
      </c>
      <c r="K12" s="245" t="n">
        <v>2</v>
      </c>
      <c r="L12" s="245" t="n">
        <v>1</v>
      </c>
      <c r="M12" s="245" t="n">
        <v>1</v>
      </c>
      <c r="N12" s="245" t="n">
        <v>1</v>
      </c>
      <c r="O12" s="245" t="n">
        <v>0</v>
      </c>
      <c r="P12" s="245" t="n">
        <v>0</v>
      </c>
      <c r="Q12" s="245" t="n">
        <v>0</v>
      </c>
      <c r="R12" s="245" t="n">
        <v>0</v>
      </c>
      <c r="S12" s="245" t="n">
        <v>0</v>
      </c>
      <c r="T12" s="245" t="n">
        <v>0</v>
      </c>
      <c r="U12" s="245" t="n">
        <v>0</v>
      </c>
      <c r="V12" s="245" t="n">
        <v>1</v>
      </c>
      <c r="W12" s="245" t="n">
        <v>1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1</v>
      </c>
      <c r="AE12" s="245" t="n">
        <v>1</v>
      </c>
      <c r="AF12" s="245" t="n">
        <v>1</v>
      </c>
      <c r="AG12" s="245" t="n">
        <v>1</v>
      </c>
      <c r="AH12" s="245" t="n">
        <v>1</v>
      </c>
      <c r="AI12" s="245" t="n">
        <v>1</v>
      </c>
      <c r="AJ12" s="245" t="n">
        <v>4</v>
      </c>
      <c r="AK12" s="245" t="n">
        <v>5</v>
      </c>
      <c r="AL12" s="245" t="n">
        <v>5</v>
      </c>
      <c r="AM12" s="245" t="n">
        <v>5</v>
      </c>
      <c r="AN12" s="245" t="n">
        <v>4</v>
      </c>
      <c r="AO12" s="245" t="n">
        <v>5</v>
      </c>
      <c r="AP12" s="245" t="n">
        <v>5</v>
      </c>
      <c r="AQ12" s="245" t="n">
        <v>5</v>
      </c>
      <c r="AR12" s="245" t="n">
        <v>5</v>
      </c>
      <c r="AS12" s="245" t="n">
        <v>5</v>
      </c>
      <c r="AT12" s="245" t="n">
        <v>5</v>
      </c>
      <c r="AU12" s="245" t="n">
        <v>5</v>
      </c>
      <c r="AV12" s="245" t="n">
        <v>5</v>
      </c>
      <c r="AW12" s="245" t="n">
        <v>6</v>
      </c>
      <c r="AX12" s="245" t="n">
        <v>7</v>
      </c>
      <c r="AY12" s="245" t="n">
        <v>7</v>
      </c>
      <c r="AZ12" s="245" t="n">
        <v>7</v>
      </c>
      <c r="BA12" s="245" t="n">
        <v>7</v>
      </c>
      <c r="BB12" s="245" t="n">
        <v>7</v>
      </c>
      <c r="BC12" s="245" t="n">
        <v>7</v>
      </c>
      <c r="BD12" s="245" t="n">
        <v>7</v>
      </c>
      <c r="BE12" s="245" t="n">
        <v>9</v>
      </c>
      <c r="BF12" s="245" t="n">
        <v>8</v>
      </c>
      <c r="BG12" s="245" t="n">
        <v>8</v>
      </c>
      <c r="BH12" s="245" t="n">
        <v>9</v>
      </c>
      <c r="BI12" s="245" t="n">
        <v>11</v>
      </c>
      <c r="BJ12" s="245" t="n">
        <v>11</v>
      </c>
      <c r="BK12" s="245" t="n">
        <v>11</v>
      </c>
      <c r="BL12" s="245" t="n">
        <v>12</v>
      </c>
      <c r="BM12" s="245" t="n">
        <v>15</v>
      </c>
      <c r="BN12" s="245" t="n">
        <v>14</v>
      </c>
      <c r="BO12" s="245" t="n">
        <v>13</v>
      </c>
      <c r="BP12" s="245" t="n">
        <v>15</v>
      </c>
      <c r="BQ12" s="245" t="n">
        <v>16</v>
      </c>
      <c r="BR12" s="245" t="n">
        <v>15</v>
      </c>
      <c r="BS12" s="245" t="n">
        <v>19</v>
      </c>
      <c r="BT12" s="245" t="n">
        <v>19</v>
      </c>
      <c r="BU12" s="245" t="n">
        <v>16</v>
      </c>
      <c r="BV12" s="245" t="n">
        <v>17</v>
      </c>
      <c r="BW12" s="245" t="n">
        <v>13</v>
      </c>
      <c r="BX12" s="245" t="n">
        <v>12</v>
      </c>
      <c r="BY12" s="245" t="n">
        <v>10</v>
      </c>
      <c r="BZ12" s="245" t="n">
        <v>8</v>
      </c>
      <c r="CA12" s="245" t="n">
        <v>7</v>
      </c>
      <c r="CB12" s="245" t="n">
        <v>7</v>
      </c>
      <c r="CC12" s="245" t="n">
        <v>7</v>
      </c>
      <c r="CD12" s="245" t="n">
        <v>7</v>
      </c>
      <c r="CE12" s="245" t="n">
        <v>8</v>
      </c>
      <c r="CF12" s="245" t="n">
        <v>8</v>
      </c>
      <c r="CG12" s="245" t="n">
        <v>7</v>
      </c>
      <c r="CH12" s="245" t="n">
        <v>8</v>
      </c>
      <c r="CI12" s="245" t="n">
        <v>8</v>
      </c>
      <c r="CJ12" s="245" t="n">
        <v>8</v>
      </c>
      <c r="CK12" s="245" t="n">
        <v>9</v>
      </c>
      <c r="CL12" s="245" t="n">
        <v>9</v>
      </c>
      <c r="CM12" s="245" t="n">
        <v>9</v>
      </c>
      <c r="CN12" s="245" t="n">
        <v>9</v>
      </c>
      <c r="CO12" s="245" t="n">
        <v>9</v>
      </c>
      <c r="CP12" s="245" t="n">
        <v>8</v>
      </c>
      <c r="CQ12" s="245" t="n">
        <v>8</v>
      </c>
      <c r="CR12" s="245" t="n">
        <v>8</v>
      </c>
      <c r="CS12" s="245" t="n">
        <v>9</v>
      </c>
      <c r="CT12" s="245" t="n">
        <v>9</v>
      </c>
      <c r="CU12" s="245" t="n">
        <v>9</v>
      </c>
      <c r="CV12" s="245" t="n">
        <v>10</v>
      </c>
      <c r="CW12" s="245" t="n">
        <v>10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42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686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&amp;C&amp;"Garamond,Bold"MISSION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7.xml><?xml version="1.0" encoding="utf-8"?>
<worksheet xmlns="http://schemas.openxmlformats.org/spreadsheetml/2006/main">
  <sheetPr>
    <tabColor rgb="FFFF0000"/>
    <outlinePr summaryBelow="1" summaryRight="1"/>
    <pageSetUpPr/>
  </sheetPr>
  <dimension ref="A1:CW200"/>
  <sheetViews>
    <sheetView view="pageBreakPreview" topLeftCell="BJ1" zoomScale="80" zoomScaleNormal="100" zoomScaleSheetLayoutView="80" workbookViewId="0">
      <selection activeCell="CG52" sqref="CG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37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25" customWidth="1" style="294" min="59" max="88"/>
    <col width="7.375" customWidth="1" style="294" min="8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Coshocton County Memorial Hospital - Client ID H3591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104</v>
      </c>
      <c r="E3" s="395" t="n">
        <v>679.21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+[2]Coshocton!E3</f>
        <v/>
      </c>
      <c r="J3" s="397">
        <f>+[2]Coshocton!G3</f>
        <v/>
      </c>
      <c r="K3" s="244" t="n">
        <v>129</v>
      </c>
      <c r="L3" s="244" t="n">
        <v>131</v>
      </c>
      <c r="M3" s="244" t="n">
        <v>131</v>
      </c>
      <c r="N3" s="244" t="n">
        <v>132</v>
      </c>
      <c r="O3" s="244" t="n">
        <v>131</v>
      </c>
      <c r="P3" s="244" t="n">
        <v>129</v>
      </c>
      <c r="Q3" s="244" t="n">
        <v>133</v>
      </c>
      <c r="R3" s="244" t="n">
        <v>129</v>
      </c>
      <c r="S3" s="244" t="n">
        <v>134</v>
      </c>
      <c r="T3" s="244" t="n">
        <v>134</v>
      </c>
      <c r="U3" s="244" t="n">
        <v>133</v>
      </c>
      <c r="V3" s="244" t="n">
        <v>132</v>
      </c>
      <c r="W3" s="244" t="n">
        <v>131</v>
      </c>
      <c r="X3" s="244" t="n">
        <v>124</v>
      </c>
      <c r="Y3" s="244" t="n">
        <v>121</v>
      </c>
      <c r="Z3" s="244" t="n">
        <v>121</v>
      </c>
      <c r="AA3" s="244" t="n">
        <v>117</v>
      </c>
      <c r="AB3" s="244" t="n">
        <v>120</v>
      </c>
      <c r="AC3" s="244" t="n">
        <v>115</v>
      </c>
      <c r="AD3" s="244" t="n">
        <v>117</v>
      </c>
      <c r="AE3" s="244" t="n">
        <v>120</v>
      </c>
      <c r="AF3" s="244" t="n">
        <v>120</v>
      </c>
      <c r="AG3" s="244" t="n">
        <v>119</v>
      </c>
      <c r="AH3" s="244" t="n">
        <v>119</v>
      </c>
      <c r="AI3" s="244" t="n">
        <v>120</v>
      </c>
      <c r="AJ3" s="244" t="n">
        <v>124</v>
      </c>
      <c r="AK3" s="244" t="n">
        <v>124</v>
      </c>
      <c r="AL3" s="244" t="n">
        <v>124</v>
      </c>
      <c r="AM3" s="244" t="n">
        <v>122</v>
      </c>
      <c r="AN3" s="244" t="n">
        <v>102</v>
      </c>
      <c r="AO3" s="244" t="n">
        <v>111</v>
      </c>
      <c r="AP3" s="244" t="n">
        <v>122</v>
      </c>
      <c r="AQ3" s="244" t="n">
        <v>119</v>
      </c>
      <c r="AR3" s="244" t="n">
        <v>116</v>
      </c>
      <c r="AS3" s="244" t="n">
        <v>113</v>
      </c>
      <c r="AT3" s="244" t="n">
        <v>112</v>
      </c>
      <c r="AU3" s="244" t="n">
        <v>117</v>
      </c>
      <c r="AV3" s="244" t="n">
        <v>117</v>
      </c>
      <c r="AW3" s="244" t="n">
        <v>121</v>
      </c>
      <c r="AX3" s="244" t="n">
        <v>121</v>
      </c>
      <c r="AY3" s="244" t="n">
        <v>121</v>
      </c>
      <c r="AZ3" s="244" t="n">
        <v>121</v>
      </c>
      <c r="BA3" s="244" t="n">
        <v>116</v>
      </c>
      <c r="BB3" s="244" t="n">
        <v>119</v>
      </c>
      <c r="BC3" s="244" t="n">
        <v>118</v>
      </c>
      <c r="BD3" s="244" t="n">
        <v>120</v>
      </c>
      <c r="BE3" s="244" t="n">
        <v>120</v>
      </c>
      <c r="BF3" s="244" t="n">
        <v>123</v>
      </c>
      <c r="BG3" s="244" t="n">
        <v>121</v>
      </c>
      <c r="BH3" s="244" t="n">
        <v>122</v>
      </c>
      <c r="BI3" s="244" t="n">
        <v>115</v>
      </c>
      <c r="BJ3" s="244" t="n">
        <v>116</v>
      </c>
      <c r="BK3" s="244" t="n">
        <v>114</v>
      </c>
      <c r="BL3" s="244" t="n">
        <v>114</v>
      </c>
      <c r="BM3" s="244" t="n">
        <v>107</v>
      </c>
      <c r="BN3" s="244" t="n">
        <v>104</v>
      </c>
      <c r="BO3" s="244" t="n">
        <v>100</v>
      </c>
      <c r="BP3" s="244" t="n">
        <v>99</v>
      </c>
      <c r="BQ3" s="244" t="n">
        <v>100</v>
      </c>
      <c r="BR3" s="244" t="n">
        <v>103</v>
      </c>
      <c r="BS3" s="244" t="n">
        <v>114</v>
      </c>
      <c r="BT3" s="244" t="n">
        <v>115</v>
      </c>
      <c r="BU3" s="244" t="n">
        <v>110</v>
      </c>
      <c r="BV3" s="244" t="n">
        <v>113</v>
      </c>
      <c r="BW3" s="244" t="n">
        <v>118</v>
      </c>
      <c r="BX3" s="244" t="n">
        <v>123</v>
      </c>
      <c r="BY3" s="244" t="n">
        <v>120</v>
      </c>
      <c r="BZ3" s="244" t="n">
        <v>122</v>
      </c>
      <c r="CA3" s="244" t="n">
        <v>118</v>
      </c>
      <c r="CB3" s="244" t="n">
        <v>113</v>
      </c>
      <c r="CC3" s="244" t="n">
        <v>111</v>
      </c>
      <c r="CD3" s="244" t="n">
        <v>112</v>
      </c>
      <c r="CE3" s="244" t="n">
        <v>116</v>
      </c>
      <c r="CF3" s="244" t="n">
        <v>114</v>
      </c>
      <c r="CG3" s="244" t="n">
        <v>112</v>
      </c>
      <c r="CH3" s="244" t="n">
        <v>113</v>
      </c>
      <c r="CI3" s="244" t="n">
        <v>114</v>
      </c>
      <c r="CJ3" s="244" t="n">
        <v>111</v>
      </c>
      <c r="CK3" s="244" t="n">
        <v>108</v>
      </c>
      <c r="CL3" s="244" t="n">
        <v>106</v>
      </c>
      <c r="CM3" s="244" t="n">
        <v>107</v>
      </c>
      <c r="CN3" s="244" t="n">
        <v>107</v>
      </c>
      <c r="CO3" s="244" t="n">
        <v>108</v>
      </c>
      <c r="CP3" s="244" t="n">
        <v>107</v>
      </c>
      <c r="CQ3" s="244" t="n">
        <v>109</v>
      </c>
      <c r="CR3" s="244" t="n">
        <v>109</v>
      </c>
      <c r="CS3" s="244" t="n">
        <v>107</v>
      </c>
      <c r="CT3" s="244" t="n">
        <v>108</v>
      </c>
      <c r="CU3" s="244" t="n">
        <v>104</v>
      </c>
      <c r="CV3" s="244" t="n">
        <v>102</v>
      </c>
      <c r="CW3" s="244" t="n">
        <v>103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37</v>
      </c>
      <c r="E4" s="395" t="n">
        <v>1426.34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+[2]Coshocton!E4</f>
        <v/>
      </c>
      <c r="J4" s="397">
        <f>+[2]Coshocton!G4</f>
        <v/>
      </c>
      <c r="K4" s="244" t="n">
        <v>41</v>
      </c>
      <c r="L4" s="244" t="n">
        <v>42</v>
      </c>
      <c r="M4" s="244" t="n">
        <v>44</v>
      </c>
      <c r="N4" s="244" t="n">
        <v>44</v>
      </c>
      <c r="O4" s="244" t="n">
        <v>45</v>
      </c>
      <c r="P4" s="244" t="n">
        <v>44</v>
      </c>
      <c r="Q4" s="244" t="n">
        <v>46</v>
      </c>
      <c r="R4" s="244" t="n">
        <v>45</v>
      </c>
      <c r="S4" s="244" t="n">
        <v>47</v>
      </c>
      <c r="T4" s="244" t="n">
        <v>45</v>
      </c>
      <c r="U4" s="244" t="n">
        <v>43</v>
      </c>
      <c r="V4" s="244" t="n">
        <v>42</v>
      </c>
      <c r="W4" s="244" t="n">
        <v>39</v>
      </c>
      <c r="X4" s="244" t="n">
        <v>39</v>
      </c>
      <c r="Y4" s="244" t="n">
        <v>39</v>
      </c>
      <c r="Z4" s="244" t="n">
        <v>39</v>
      </c>
      <c r="AA4" s="244" t="n">
        <v>39</v>
      </c>
      <c r="AB4" s="244" t="n">
        <v>38</v>
      </c>
      <c r="AC4" s="244" t="n">
        <v>34</v>
      </c>
      <c r="AD4" s="244" t="n">
        <v>33</v>
      </c>
      <c r="AE4" s="244" t="n">
        <v>34</v>
      </c>
      <c r="AF4" s="244" t="n">
        <v>34</v>
      </c>
      <c r="AG4" s="244" t="n">
        <v>34</v>
      </c>
      <c r="AH4" s="244" t="n">
        <v>34</v>
      </c>
      <c r="AI4" s="244" t="n">
        <v>36</v>
      </c>
      <c r="AJ4" s="244" t="n">
        <v>37</v>
      </c>
      <c r="AK4" s="244" t="n">
        <v>35</v>
      </c>
      <c r="AL4" s="244" t="n">
        <v>35</v>
      </c>
      <c r="AM4" s="244" t="n">
        <v>35</v>
      </c>
      <c r="AN4" s="244" t="n">
        <v>33</v>
      </c>
      <c r="AO4" s="244" t="n">
        <v>33</v>
      </c>
      <c r="AP4" s="244" t="n">
        <v>36</v>
      </c>
      <c r="AQ4" s="244" t="n">
        <v>37</v>
      </c>
      <c r="AR4" s="244" t="n">
        <v>40</v>
      </c>
      <c r="AS4" s="244" t="n">
        <v>41</v>
      </c>
      <c r="AT4" s="244" t="n">
        <v>41</v>
      </c>
      <c r="AU4" s="244" t="n">
        <v>43</v>
      </c>
      <c r="AV4" s="244" t="n">
        <v>42</v>
      </c>
      <c r="AW4" s="244" t="n">
        <v>40</v>
      </c>
      <c r="AX4" s="244" t="n">
        <v>41</v>
      </c>
      <c r="AY4" s="244" t="n">
        <v>39</v>
      </c>
      <c r="AZ4" s="244" t="n">
        <v>38</v>
      </c>
      <c r="BA4" s="244" t="n">
        <v>38</v>
      </c>
      <c r="BB4" s="244" t="n">
        <v>39</v>
      </c>
      <c r="BC4" s="244" t="n">
        <v>42</v>
      </c>
      <c r="BD4" s="244" t="n">
        <v>42</v>
      </c>
      <c r="BE4" s="244" t="n">
        <v>42</v>
      </c>
      <c r="BF4" s="244" t="n">
        <v>41</v>
      </c>
      <c r="BG4" s="244" t="n">
        <v>39</v>
      </c>
      <c r="BH4" s="244" t="n">
        <v>40</v>
      </c>
      <c r="BI4" s="244" t="n">
        <v>40</v>
      </c>
      <c r="BJ4" s="244" t="n">
        <v>40</v>
      </c>
      <c r="BK4" s="244" t="n">
        <v>39</v>
      </c>
      <c r="BL4" s="244" t="n">
        <v>39</v>
      </c>
      <c r="BM4" s="244" t="n">
        <v>41</v>
      </c>
      <c r="BN4" s="244" t="n">
        <v>40</v>
      </c>
      <c r="BO4" s="244" t="n">
        <v>41</v>
      </c>
      <c r="BP4" s="244" t="n">
        <v>39</v>
      </c>
      <c r="BQ4" s="244" t="n">
        <v>39</v>
      </c>
      <c r="BR4" s="244" t="n">
        <v>39</v>
      </c>
      <c r="BS4" s="244" t="n">
        <v>39</v>
      </c>
      <c r="BT4" s="244" t="n">
        <v>39</v>
      </c>
      <c r="BU4" s="244" t="n">
        <v>40</v>
      </c>
      <c r="BV4" s="244" t="n">
        <v>39</v>
      </c>
      <c r="BW4" s="244" t="n">
        <v>39</v>
      </c>
      <c r="BX4" s="244" t="n">
        <v>38</v>
      </c>
      <c r="BY4" s="244" t="n">
        <v>35</v>
      </c>
      <c r="BZ4" s="244" t="n">
        <v>34</v>
      </c>
      <c r="CA4" s="244" t="n">
        <v>34</v>
      </c>
      <c r="CB4" s="244" t="n">
        <v>35</v>
      </c>
      <c r="CC4" s="244" t="n">
        <v>35</v>
      </c>
      <c r="CD4" s="244" t="n">
        <v>35</v>
      </c>
      <c r="CE4" s="244" t="n">
        <v>38</v>
      </c>
      <c r="CF4" s="244" t="n">
        <v>38</v>
      </c>
      <c r="CG4" s="244" t="n">
        <v>35</v>
      </c>
      <c r="CH4" s="244" t="n">
        <v>34</v>
      </c>
      <c r="CI4" s="244" t="n">
        <v>34</v>
      </c>
      <c r="CJ4" s="244" t="n">
        <v>34</v>
      </c>
      <c r="CK4" s="244" t="n">
        <v>35</v>
      </c>
      <c r="CL4" s="244" t="n">
        <v>35</v>
      </c>
      <c r="CM4" s="244" t="n">
        <v>35</v>
      </c>
      <c r="CN4" s="244" t="n">
        <v>34</v>
      </c>
      <c r="CO4" s="244" t="n">
        <v>36</v>
      </c>
      <c r="CP4" s="244" t="n">
        <v>39</v>
      </c>
      <c r="CQ4" s="244" t="n">
        <v>38</v>
      </c>
      <c r="CR4" s="244" t="n">
        <v>38</v>
      </c>
      <c r="CS4" s="244" t="n">
        <v>37</v>
      </c>
      <c r="CT4" s="244" t="n">
        <v>37</v>
      </c>
      <c r="CU4" s="244" t="n">
        <v>38</v>
      </c>
      <c r="CV4" s="244" t="n">
        <v>37</v>
      </c>
      <c r="CW4" s="244" t="n">
        <v>38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41</v>
      </c>
      <c r="E5" s="395" t="n">
        <v>1283.69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+[2]Coshocton!E5</f>
        <v/>
      </c>
      <c r="J5" s="397">
        <f>+[2]Coshocton!G5</f>
        <v/>
      </c>
      <c r="K5" s="244" t="n">
        <v>59</v>
      </c>
      <c r="L5" s="244" t="n">
        <v>60</v>
      </c>
      <c r="M5" s="244" t="n">
        <v>61</v>
      </c>
      <c r="N5" s="244" t="n">
        <v>59</v>
      </c>
      <c r="O5" s="244" t="n">
        <v>57</v>
      </c>
      <c r="P5" s="244" t="n">
        <v>55</v>
      </c>
      <c r="Q5" s="244" t="n">
        <v>56</v>
      </c>
      <c r="R5" s="244" t="n">
        <v>58</v>
      </c>
      <c r="S5" s="244" t="n">
        <v>56</v>
      </c>
      <c r="T5" s="244" t="n">
        <v>53</v>
      </c>
      <c r="U5" s="244" t="n">
        <v>54</v>
      </c>
      <c r="V5" s="244" t="n">
        <v>54</v>
      </c>
      <c r="W5" s="244" t="n">
        <v>53</v>
      </c>
      <c r="X5" s="244" t="n">
        <v>49</v>
      </c>
      <c r="Y5" s="244" t="n">
        <v>48</v>
      </c>
      <c r="Z5" s="244" t="n">
        <v>45</v>
      </c>
      <c r="AA5" s="244" t="n">
        <v>45</v>
      </c>
      <c r="AB5" s="244" t="n">
        <v>43</v>
      </c>
      <c r="AC5" s="244" t="n">
        <v>44</v>
      </c>
      <c r="AD5" s="244" t="n">
        <v>46</v>
      </c>
      <c r="AE5" s="244" t="n">
        <v>46</v>
      </c>
      <c r="AF5" s="244" t="n">
        <v>44</v>
      </c>
      <c r="AG5" s="244" t="n">
        <v>44</v>
      </c>
      <c r="AH5" s="244" t="n">
        <v>44</v>
      </c>
      <c r="AI5" s="244" t="n">
        <v>51</v>
      </c>
      <c r="AJ5" s="244" t="n">
        <v>50</v>
      </c>
      <c r="AK5" s="244" t="n">
        <v>50</v>
      </c>
      <c r="AL5" s="244" t="n">
        <v>50</v>
      </c>
      <c r="AM5" s="244" t="n">
        <v>50</v>
      </c>
      <c r="AN5" s="244" t="n">
        <v>42</v>
      </c>
      <c r="AO5" s="244" t="n">
        <v>45</v>
      </c>
      <c r="AP5" s="244" t="n">
        <v>46</v>
      </c>
      <c r="AQ5" s="244" t="n">
        <v>44</v>
      </c>
      <c r="AR5" s="244" t="n">
        <v>44</v>
      </c>
      <c r="AS5" s="244" t="n">
        <v>46</v>
      </c>
      <c r="AT5" s="244" t="n">
        <v>45</v>
      </c>
      <c r="AU5" s="244" t="n">
        <v>43</v>
      </c>
      <c r="AV5" s="244" t="n">
        <v>44</v>
      </c>
      <c r="AW5" s="244" t="n">
        <v>43</v>
      </c>
      <c r="AX5" s="244" t="n">
        <v>44</v>
      </c>
      <c r="AY5" s="244" t="n">
        <v>42</v>
      </c>
      <c r="AZ5" s="244" t="n">
        <v>39</v>
      </c>
      <c r="BA5" s="244" t="n">
        <v>41</v>
      </c>
      <c r="BB5" s="244" t="n">
        <v>41</v>
      </c>
      <c r="BC5" s="244" t="n">
        <v>43</v>
      </c>
      <c r="BD5" s="244" t="n">
        <v>38</v>
      </c>
      <c r="BE5" s="244" t="n">
        <v>42</v>
      </c>
      <c r="BF5" s="244" t="n">
        <v>39</v>
      </c>
      <c r="BG5" s="244" t="n">
        <v>45</v>
      </c>
      <c r="BH5" s="244" t="n">
        <v>44</v>
      </c>
      <c r="BI5" s="244" t="n">
        <v>41</v>
      </c>
      <c r="BJ5" s="244" t="n">
        <v>37</v>
      </c>
      <c r="BK5" s="244" t="n">
        <v>36</v>
      </c>
      <c r="BL5" s="244" t="n">
        <v>36</v>
      </c>
      <c r="BM5" s="244" t="n">
        <v>36</v>
      </c>
      <c r="BN5" s="244" t="n">
        <v>35</v>
      </c>
      <c r="BO5" s="244" t="n">
        <v>35</v>
      </c>
      <c r="BP5" s="244" t="n">
        <v>35</v>
      </c>
      <c r="BQ5" s="244" t="n">
        <v>34</v>
      </c>
      <c r="BR5" s="244" t="n">
        <v>34</v>
      </c>
      <c r="BS5" s="244" t="n">
        <v>39</v>
      </c>
      <c r="BT5" s="244" t="n">
        <v>40</v>
      </c>
      <c r="BU5" s="244" t="n">
        <v>40</v>
      </c>
      <c r="BV5" s="244" t="n">
        <v>39</v>
      </c>
      <c r="BW5" s="244" t="n">
        <v>38</v>
      </c>
      <c r="BX5" s="244" t="n">
        <v>40</v>
      </c>
      <c r="BY5" s="244" t="n">
        <v>40</v>
      </c>
      <c r="BZ5" s="244" t="n">
        <v>40</v>
      </c>
      <c r="CA5" s="244" t="n">
        <v>39</v>
      </c>
      <c r="CB5" s="244" t="n">
        <v>40</v>
      </c>
      <c r="CC5" s="244" t="n">
        <v>40</v>
      </c>
      <c r="CD5" s="244" t="n">
        <v>41</v>
      </c>
      <c r="CE5" s="244" t="n">
        <v>47</v>
      </c>
      <c r="CF5" s="244" t="n">
        <v>50</v>
      </c>
      <c r="CG5" s="244" t="n">
        <v>49</v>
      </c>
      <c r="CH5" s="244" t="n">
        <v>51</v>
      </c>
      <c r="CI5" s="244" t="n">
        <v>50</v>
      </c>
      <c r="CJ5" s="244" t="n">
        <v>51</v>
      </c>
      <c r="CK5" s="244" t="n">
        <v>50</v>
      </c>
      <c r="CL5" s="244" t="n">
        <v>48</v>
      </c>
      <c r="CM5" s="244" t="n">
        <v>46</v>
      </c>
      <c r="CN5" s="244" t="n">
        <v>45</v>
      </c>
      <c r="CO5" s="244" t="n">
        <v>46</v>
      </c>
      <c r="CP5" s="244" t="n">
        <v>45</v>
      </c>
      <c r="CQ5" s="244" t="n">
        <v>48</v>
      </c>
      <c r="CR5" s="244" t="n">
        <v>47</v>
      </c>
      <c r="CS5" s="244" t="n">
        <v>48</v>
      </c>
      <c r="CT5" s="244" t="n">
        <v>47</v>
      </c>
      <c r="CU5" s="244" t="n">
        <v>46</v>
      </c>
      <c r="CV5" s="244" t="n">
        <v>43</v>
      </c>
      <c r="CW5" s="244" t="n">
        <v>42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24</v>
      </c>
      <c r="E6" s="399" t="n">
        <v>2139.53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397">
        <f>+[2]Coshocton!E6</f>
        <v/>
      </c>
      <c r="J6" s="397">
        <f>+[2]Coshocton!G6</f>
        <v/>
      </c>
      <c r="K6" s="245" t="n">
        <v>36</v>
      </c>
      <c r="L6" s="245" t="n">
        <v>37</v>
      </c>
      <c r="M6" s="245" t="n">
        <v>37</v>
      </c>
      <c r="N6" s="245" t="n">
        <v>39</v>
      </c>
      <c r="O6" s="245" t="n">
        <v>39</v>
      </c>
      <c r="P6" s="245" t="n">
        <v>38</v>
      </c>
      <c r="Q6" s="245" t="n">
        <v>38</v>
      </c>
      <c r="R6" s="245" t="n">
        <v>38</v>
      </c>
      <c r="S6" s="245" t="n">
        <v>42</v>
      </c>
      <c r="T6" s="245" t="n">
        <v>43</v>
      </c>
      <c r="U6" s="245" t="n">
        <v>44</v>
      </c>
      <c r="V6" s="245" t="n">
        <v>44</v>
      </c>
      <c r="W6" s="245" t="n">
        <v>42</v>
      </c>
      <c r="X6" s="245" t="n">
        <v>41</v>
      </c>
      <c r="Y6" s="245" t="n">
        <v>40</v>
      </c>
      <c r="Z6" s="245" t="n">
        <v>42</v>
      </c>
      <c r="AA6" s="245" t="n">
        <v>40</v>
      </c>
      <c r="AB6" s="245" t="n">
        <v>40</v>
      </c>
      <c r="AC6" s="245" t="n">
        <v>39</v>
      </c>
      <c r="AD6" s="245" t="n">
        <v>39</v>
      </c>
      <c r="AE6" s="245" t="n">
        <v>36</v>
      </c>
      <c r="AF6" s="245" t="n">
        <v>36</v>
      </c>
      <c r="AG6" s="245" t="n">
        <v>35</v>
      </c>
      <c r="AH6" s="245" t="n">
        <v>35</v>
      </c>
      <c r="AI6" s="245" t="n">
        <v>32</v>
      </c>
      <c r="AJ6" s="245" t="n">
        <v>34</v>
      </c>
      <c r="AK6" s="245" t="n">
        <v>34</v>
      </c>
      <c r="AL6" s="245" t="n">
        <v>33</v>
      </c>
      <c r="AM6" s="245" t="n">
        <v>34</v>
      </c>
      <c r="AN6" s="245" t="n">
        <v>32</v>
      </c>
      <c r="AO6" s="245" t="n">
        <v>31</v>
      </c>
      <c r="AP6" s="245" t="n">
        <v>30</v>
      </c>
      <c r="AQ6" s="245" t="n">
        <v>32</v>
      </c>
      <c r="AR6" s="245" t="n">
        <v>32</v>
      </c>
      <c r="AS6" s="245" t="n">
        <v>31</v>
      </c>
      <c r="AT6" s="245" t="n">
        <v>31</v>
      </c>
      <c r="AU6" s="245" t="n">
        <v>32</v>
      </c>
      <c r="AV6" s="245" t="n">
        <v>32</v>
      </c>
      <c r="AW6" s="245" t="n">
        <v>32</v>
      </c>
      <c r="AX6" s="245" t="n">
        <v>33</v>
      </c>
      <c r="AY6" s="245" t="n">
        <v>33</v>
      </c>
      <c r="AZ6" s="245" t="n">
        <v>33</v>
      </c>
      <c r="BA6" s="245" t="n">
        <v>31</v>
      </c>
      <c r="BB6" s="245" t="n">
        <v>29</v>
      </c>
      <c r="BC6" s="245" t="n">
        <v>28</v>
      </c>
      <c r="BD6" s="245" t="n">
        <v>29</v>
      </c>
      <c r="BE6" s="245" t="n">
        <v>27</v>
      </c>
      <c r="BF6" s="245" t="n">
        <v>28</v>
      </c>
      <c r="BG6" s="245" t="n">
        <v>29</v>
      </c>
      <c r="BH6" s="245" t="n">
        <v>30</v>
      </c>
      <c r="BI6" s="245" t="n">
        <v>30</v>
      </c>
      <c r="BJ6" s="245" t="n">
        <v>30</v>
      </c>
      <c r="BK6" s="245" t="n">
        <v>30</v>
      </c>
      <c r="BL6" s="245" t="n">
        <v>29</v>
      </c>
      <c r="BM6" s="245" t="n">
        <v>28</v>
      </c>
      <c r="BN6" s="245" t="n">
        <v>31</v>
      </c>
      <c r="BO6" s="245" t="n">
        <v>30</v>
      </c>
      <c r="BP6" s="245" t="n">
        <v>29</v>
      </c>
      <c r="BQ6" s="245" t="n">
        <v>28</v>
      </c>
      <c r="BR6" s="245" t="n">
        <v>29</v>
      </c>
      <c r="BS6" s="245" t="n">
        <v>31</v>
      </c>
      <c r="BT6" s="245" t="n">
        <v>31</v>
      </c>
      <c r="BU6" s="245" t="n">
        <v>33</v>
      </c>
      <c r="BV6" s="245" t="n">
        <v>30</v>
      </c>
      <c r="BW6" s="245" t="n">
        <v>33</v>
      </c>
      <c r="BX6" s="245" t="n">
        <v>33</v>
      </c>
      <c r="BY6" s="245" t="n">
        <v>33</v>
      </c>
      <c r="BZ6" s="245" t="n">
        <v>33</v>
      </c>
      <c r="CA6" s="245" t="n">
        <v>33</v>
      </c>
      <c r="CB6" s="245" t="n">
        <v>32</v>
      </c>
      <c r="CC6" s="245" t="n">
        <v>32</v>
      </c>
      <c r="CD6" s="245" t="n">
        <v>32</v>
      </c>
      <c r="CE6" s="245" t="n">
        <v>29</v>
      </c>
      <c r="CF6" s="245" t="n">
        <v>27</v>
      </c>
      <c r="CG6" s="245" t="n">
        <v>30</v>
      </c>
      <c r="CH6" s="245" t="n">
        <v>28</v>
      </c>
      <c r="CI6" s="245" t="n">
        <v>29</v>
      </c>
      <c r="CJ6" s="245" t="n">
        <v>29</v>
      </c>
      <c r="CK6" s="245" t="n">
        <v>30</v>
      </c>
      <c r="CL6" s="245" t="n">
        <v>28</v>
      </c>
      <c r="CM6" s="245" t="n">
        <v>29</v>
      </c>
      <c r="CN6" s="245" t="n">
        <v>27</v>
      </c>
      <c r="CO6" s="245" t="n">
        <v>27</v>
      </c>
      <c r="CP6" s="245" t="n">
        <v>25</v>
      </c>
      <c r="CQ6" s="245" t="n">
        <v>23</v>
      </c>
      <c r="CR6" s="245" t="n">
        <v>23</v>
      </c>
      <c r="CS6" s="245" t="n">
        <v>24</v>
      </c>
      <c r="CT6" s="245" t="n">
        <v>24</v>
      </c>
      <c r="CU6" s="245" t="n">
        <v>24</v>
      </c>
      <c r="CV6" s="245" t="n">
        <v>25</v>
      </c>
      <c r="CW6" s="245" t="n">
        <v>25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217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8</v>
      </c>
      <c r="E9" s="396" t="n">
        <v>518.77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+[2]Coshocton!E9</f>
        <v/>
      </c>
      <c r="J9" s="397">
        <f>+[2]Coshocton!G9</f>
        <v/>
      </c>
      <c r="K9" s="244" t="n">
        <v>2</v>
      </c>
      <c r="L9" s="244" t="n">
        <v>2</v>
      </c>
      <c r="M9" s="244" t="n">
        <v>3</v>
      </c>
      <c r="N9" s="244" t="n">
        <v>3</v>
      </c>
      <c r="O9" s="244" t="n">
        <v>2</v>
      </c>
      <c r="P9" s="244" t="n">
        <v>4</v>
      </c>
      <c r="Q9" s="244" t="n">
        <v>3</v>
      </c>
      <c r="R9" s="244" t="n">
        <v>2</v>
      </c>
      <c r="S9" s="244" t="n">
        <v>2</v>
      </c>
      <c r="T9" s="244" t="n">
        <v>2</v>
      </c>
      <c r="U9" s="244" t="n">
        <v>2</v>
      </c>
      <c r="V9" s="244" t="n">
        <v>2</v>
      </c>
      <c r="W9" s="244" t="n">
        <v>4</v>
      </c>
      <c r="X9" s="244" t="n">
        <v>5</v>
      </c>
      <c r="Y9" s="244" t="n">
        <v>5</v>
      </c>
      <c r="Z9" s="244" t="n">
        <v>5</v>
      </c>
      <c r="AA9" s="244" t="n">
        <v>6</v>
      </c>
      <c r="AB9" s="244" t="n">
        <v>6</v>
      </c>
      <c r="AC9" s="244" t="n">
        <v>5</v>
      </c>
      <c r="AD9" s="244" t="n">
        <v>5</v>
      </c>
      <c r="AE9" s="244" t="n">
        <v>5</v>
      </c>
      <c r="AF9" s="244" t="n">
        <v>5</v>
      </c>
      <c r="AG9" s="244" t="n">
        <v>5</v>
      </c>
      <c r="AH9" s="244" t="n">
        <v>5</v>
      </c>
      <c r="AI9" s="244" t="n">
        <v>1</v>
      </c>
      <c r="AJ9" s="244" t="n">
        <v>1</v>
      </c>
      <c r="AK9" s="244" t="n">
        <v>1</v>
      </c>
      <c r="AL9" s="244" t="n">
        <v>1</v>
      </c>
      <c r="AM9" s="244" t="n">
        <v>1</v>
      </c>
      <c r="AN9" s="244" t="n">
        <v>2</v>
      </c>
      <c r="AO9" s="244" t="n">
        <v>3</v>
      </c>
      <c r="AP9" s="244" t="n">
        <v>3</v>
      </c>
      <c r="AQ9" s="244" t="n">
        <v>3</v>
      </c>
      <c r="AR9" s="244" t="n">
        <v>2</v>
      </c>
      <c r="AS9" s="244" t="n">
        <v>2</v>
      </c>
      <c r="AT9" s="244" t="n">
        <v>2</v>
      </c>
      <c r="AU9" s="244" t="n">
        <v>4</v>
      </c>
      <c r="AV9" s="244" t="n">
        <v>5</v>
      </c>
      <c r="AW9" s="244" t="n">
        <v>3</v>
      </c>
      <c r="AX9" s="244" t="n">
        <v>3</v>
      </c>
      <c r="AY9" s="244" t="n">
        <v>3</v>
      </c>
      <c r="AZ9" s="244" t="n">
        <v>2</v>
      </c>
      <c r="BA9" s="244" t="n">
        <v>1</v>
      </c>
      <c r="BB9" s="244" t="n">
        <v>1</v>
      </c>
      <c r="BC9" s="244" t="n">
        <v>2</v>
      </c>
      <c r="BD9" s="244" t="n">
        <v>2</v>
      </c>
      <c r="BE9" s="244" t="n">
        <v>3</v>
      </c>
      <c r="BF9" s="244" t="n">
        <v>2</v>
      </c>
      <c r="BG9" s="244" t="n">
        <v>4</v>
      </c>
      <c r="BH9" s="244" t="n">
        <v>4</v>
      </c>
      <c r="BI9" s="244" t="n">
        <v>4</v>
      </c>
      <c r="BJ9" s="244" t="n">
        <v>6</v>
      </c>
      <c r="BK9" s="244" t="n">
        <v>7</v>
      </c>
      <c r="BL9" s="244" t="n">
        <v>8</v>
      </c>
      <c r="BM9" s="244" t="n">
        <v>7</v>
      </c>
      <c r="BN9" s="244" t="n">
        <v>6</v>
      </c>
      <c r="BO9" s="244" t="n">
        <v>5</v>
      </c>
      <c r="BP9" s="244" t="n">
        <v>8</v>
      </c>
      <c r="BQ9" s="244" t="n">
        <v>10</v>
      </c>
      <c r="BR9" s="244" t="n">
        <v>9</v>
      </c>
      <c r="BS9" s="244" t="n">
        <v>7</v>
      </c>
      <c r="BT9" s="244" t="n">
        <v>5</v>
      </c>
      <c r="BU9" s="244" t="n">
        <v>5</v>
      </c>
      <c r="BV9" s="244" t="n">
        <v>5</v>
      </c>
      <c r="BW9" s="244" t="n">
        <v>7</v>
      </c>
      <c r="BX9" s="244" t="n">
        <v>9</v>
      </c>
      <c r="BY9" s="244" t="n">
        <v>11</v>
      </c>
      <c r="BZ9" s="244" t="n">
        <v>10</v>
      </c>
      <c r="CA9" s="244" t="n">
        <v>9</v>
      </c>
      <c r="CB9" s="244" t="n">
        <v>8</v>
      </c>
      <c r="CC9" s="244" t="n">
        <v>8</v>
      </c>
      <c r="CD9" s="244" t="n">
        <v>8</v>
      </c>
      <c r="CE9" s="244" t="n">
        <v>9</v>
      </c>
      <c r="CF9" s="244" t="n">
        <v>8</v>
      </c>
      <c r="CG9" s="244" t="n">
        <v>8</v>
      </c>
      <c r="CH9" s="244" t="n">
        <v>8</v>
      </c>
      <c r="CI9" s="244" t="n">
        <v>9</v>
      </c>
      <c r="CJ9" s="244" t="n">
        <v>9</v>
      </c>
      <c r="CK9" s="244" t="n">
        <v>10</v>
      </c>
      <c r="CL9" s="244" t="n">
        <v>9</v>
      </c>
      <c r="CM9" s="244" t="n">
        <v>9</v>
      </c>
      <c r="CN9" s="244" t="n">
        <v>9</v>
      </c>
      <c r="CO9" s="244" t="n">
        <v>8</v>
      </c>
      <c r="CP9" s="244" t="n">
        <v>8</v>
      </c>
      <c r="CQ9" s="244" t="n">
        <v>10</v>
      </c>
      <c r="CR9" s="244" t="n">
        <v>10</v>
      </c>
      <c r="CS9" s="244" t="n">
        <v>10</v>
      </c>
      <c r="CT9" s="244" t="n">
        <v>9</v>
      </c>
      <c r="CU9" s="244" t="n">
        <v>9</v>
      </c>
      <c r="CV9" s="244" t="n">
        <v>10</v>
      </c>
      <c r="CW9" s="244" t="n">
        <v>9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+[2]Coshocton!E10</f>
        <v/>
      </c>
      <c r="J10" s="397">
        <f>+[2]Coshocton!G10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1</v>
      </c>
      <c r="BB10" s="244" t="n">
        <v>1</v>
      </c>
      <c r="BC10" s="244" t="n">
        <v>1</v>
      </c>
      <c r="BD10" s="244" t="n">
        <v>1</v>
      </c>
      <c r="BE10" s="244" t="n">
        <v>2</v>
      </c>
      <c r="BF10" s="244" t="n">
        <v>2</v>
      </c>
      <c r="BG10" s="244" t="n">
        <v>2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1</v>
      </c>
      <c r="CI10" s="244" t="n">
        <v>1</v>
      </c>
      <c r="CJ10" s="244" t="n">
        <v>2</v>
      </c>
      <c r="CK10" s="244" t="n">
        <v>2</v>
      </c>
      <c r="CL10" s="244" t="n">
        <v>2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+[2]Coshocton!E11</f>
        <v/>
      </c>
      <c r="J11" s="397">
        <f>+[2]Coshocton!G11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0</v>
      </c>
      <c r="W11" s="244" t="n">
        <v>0</v>
      </c>
      <c r="X11" s="244" t="n">
        <v>0</v>
      </c>
      <c r="Y11" s="244" t="n">
        <v>0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1</v>
      </c>
      <c r="AG11" s="244" t="n">
        <v>1</v>
      </c>
      <c r="AH11" s="244" t="n">
        <v>1</v>
      </c>
      <c r="AI11" s="244" t="n">
        <v>0</v>
      </c>
      <c r="AJ11" s="244" t="n">
        <v>0</v>
      </c>
      <c r="AK11" s="244" t="n">
        <v>0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1</v>
      </c>
      <c r="BF11" s="244" t="n">
        <v>1</v>
      </c>
      <c r="BG11" s="244" t="n">
        <v>1</v>
      </c>
      <c r="BH11" s="244" t="n">
        <v>1</v>
      </c>
      <c r="BI11" s="244" t="n">
        <v>1</v>
      </c>
      <c r="BJ11" s="244" t="n">
        <v>1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2</v>
      </c>
      <c r="BP11" s="244" t="n">
        <v>3</v>
      </c>
      <c r="BQ11" s="244" t="n">
        <v>3</v>
      </c>
      <c r="BR11" s="244" t="n">
        <v>2</v>
      </c>
      <c r="BS11" s="244" t="n">
        <v>3</v>
      </c>
      <c r="BT11" s="244" t="n">
        <v>3</v>
      </c>
      <c r="BU11" s="244" t="n">
        <v>2</v>
      </c>
      <c r="BV11" s="244" t="n">
        <v>3</v>
      </c>
      <c r="BW11" s="244" t="n">
        <v>2</v>
      </c>
      <c r="BX11" s="244" t="n">
        <v>3</v>
      </c>
      <c r="BY11" s="244" t="n">
        <v>4</v>
      </c>
      <c r="BZ11" s="244" t="n">
        <v>4</v>
      </c>
      <c r="CA11" s="244" t="n">
        <v>4</v>
      </c>
      <c r="CB11" s="244" t="n">
        <v>3</v>
      </c>
      <c r="CC11" s="244" t="n">
        <v>3</v>
      </c>
      <c r="CD11" s="244" t="n">
        <v>4</v>
      </c>
      <c r="CE11" s="244" t="n">
        <v>3</v>
      </c>
      <c r="CF11" s="244" t="n">
        <v>3</v>
      </c>
      <c r="CG11" s="244" t="n">
        <v>3</v>
      </c>
      <c r="CH11" s="244" t="n">
        <v>3</v>
      </c>
      <c r="CI11" s="244" t="n">
        <v>3</v>
      </c>
      <c r="CJ11" s="244" t="n">
        <v>3</v>
      </c>
      <c r="CK11" s="244" t="n">
        <v>3</v>
      </c>
      <c r="CL11" s="244" t="n">
        <v>3</v>
      </c>
      <c r="CM11" s="244" t="n">
        <v>3</v>
      </c>
      <c r="CN11" s="244" t="n">
        <v>2</v>
      </c>
      <c r="CO11" s="244" t="n">
        <v>2</v>
      </c>
      <c r="CP11" s="244" t="n">
        <v>2</v>
      </c>
      <c r="CQ11" s="244" t="n">
        <v>2</v>
      </c>
      <c r="CR11" s="244" t="n">
        <v>1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396.28</v>
      </c>
      <c r="H12" s="408">
        <f>+"Total:"&amp;TEXT(E12/I12-1,"0.00%")&amp;"/ EE:"&amp;TEXT(G12/J12-1,"0.00%")</f>
        <v/>
      </c>
      <c r="I12" s="397">
        <f>+[2]Coshocton!E12</f>
        <v/>
      </c>
      <c r="J12" s="397">
        <f>+[2]Coshocton!G12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2</v>
      </c>
      <c r="S12" s="245" t="n">
        <v>2</v>
      </c>
      <c r="T12" s="245" t="n">
        <v>1</v>
      </c>
      <c r="U12" s="245" t="n">
        <v>0</v>
      </c>
      <c r="V12" s="245" t="n">
        <v>0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1</v>
      </c>
      <c r="AJ12" s="245" t="n">
        <v>1</v>
      </c>
      <c r="AK12" s="245" t="n">
        <v>1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1</v>
      </c>
      <c r="AR12" s="245" t="n">
        <v>1</v>
      </c>
      <c r="AS12" s="245" t="n">
        <v>1</v>
      </c>
      <c r="AT12" s="245" t="n">
        <v>1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1</v>
      </c>
      <c r="BA12" s="245" t="n">
        <v>1</v>
      </c>
      <c r="BB12" s="245" t="n">
        <v>1</v>
      </c>
      <c r="BC12" s="245" t="n">
        <v>1</v>
      </c>
      <c r="BD12" s="245" t="n">
        <v>0</v>
      </c>
      <c r="BE12" s="245" t="n">
        <v>0</v>
      </c>
      <c r="BF12" s="245" t="n">
        <v>1</v>
      </c>
      <c r="BG12" s="245" t="n">
        <v>1</v>
      </c>
      <c r="BH12" s="245" t="n">
        <v>1</v>
      </c>
      <c r="BI12" s="245" t="n">
        <v>1</v>
      </c>
      <c r="BJ12" s="245" t="n">
        <v>1</v>
      </c>
      <c r="BK12" s="245" t="n">
        <v>1</v>
      </c>
      <c r="BL12" s="245" t="n">
        <v>2</v>
      </c>
      <c r="BM12" s="245" t="n">
        <v>2</v>
      </c>
      <c r="BN12" s="245" t="n">
        <v>2</v>
      </c>
      <c r="BO12" s="245" t="n">
        <v>2</v>
      </c>
      <c r="BP12" s="245" t="n">
        <v>2</v>
      </c>
      <c r="BQ12" s="245" t="n">
        <v>2</v>
      </c>
      <c r="BR12" s="245" t="n">
        <v>2</v>
      </c>
      <c r="BS12" s="245" t="n">
        <v>1</v>
      </c>
      <c r="BT12" s="245" t="n">
        <v>1</v>
      </c>
      <c r="BU12" s="245" t="n">
        <v>1</v>
      </c>
      <c r="BV12" s="245" t="n">
        <v>1</v>
      </c>
      <c r="BW12" s="245" t="n">
        <v>1</v>
      </c>
      <c r="BX12" s="245" t="n">
        <v>1</v>
      </c>
      <c r="BY12" s="245" t="n">
        <v>1</v>
      </c>
      <c r="BZ12" s="245" t="n">
        <v>1</v>
      </c>
      <c r="CA12" s="245" t="n">
        <v>1</v>
      </c>
      <c r="CB12" s="245" t="n">
        <v>1</v>
      </c>
      <c r="CC12" s="245" t="n">
        <v>1</v>
      </c>
      <c r="CD12" s="245" t="n">
        <v>1</v>
      </c>
      <c r="CE12" s="245" t="n">
        <v>3</v>
      </c>
      <c r="CF12" s="245" t="n">
        <v>3</v>
      </c>
      <c r="CG12" s="245" t="n">
        <v>3</v>
      </c>
      <c r="CH12" s="245" t="n">
        <v>3</v>
      </c>
      <c r="CI12" s="245" t="n">
        <v>3</v>
      </c>
      <c r="CJ12" s="245" t="n">
        <v>3</v>
      </c>
      <c r="CK12" s="245" t="n">
        <v>3</v>
      </c>
      <c r="CL12" s="245" t="n">
        <v>4</v>
      </c>
      <c r="CM12" s="245" t="n">
        <v>4</v>
      </c>
      <c r="CN12" s="245" t="n">
        <v>4</v>
      </c>
      <c r="CO12" s="245" t="n">
        <v>4</v>
      </c>
      <c r="CP12" s="245" t="n">
        <v>4</v>
      </c>
      <c r="CQ12" s="245" t="n">
        <v>4</v>
      </c>
      <c r="CR12" s="245" t="n">
        <v>4</v>
      </c>
      <c r="CS12" s="245" t="n">
        <v>4</v>
      </c>
      <c r="CT12" s="245" t="n">
        <v>4</v>
      </c>
      <c r="CU12" s="245" t="n">
        <v>4</v>
      </c>
      <c r="CV12" s="245" t="n">
        <v>4</v>
      </c>
      <c r="CW12" s="245" t="n">
        <v>4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15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232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&amp;C&amp;"Garamond,Bold"COSHOCTON COUNTY MEMORIAL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8.xml><?xml version="1.0" encoding="utf-8"?>
<worksheet xmlns="http://schemas.openxmlformats.org/spreadsheetml/2006/main">
  <sheetPr>
    <tabColor rgb="FFFF0000"/>
    <outlinePr summaryBelow="1" summaryRight="1"/>
    <pageSetUpPr/>
  </sheetPr>
  <dimension ref="A1:CW68"/>
  <sheetViews>
    <sheetView view="pageBreakPreview" topLeftCell="BP1" zoomScale="93" zoomScaleNormal="100" zoomScaleSheetLayoutView="93" workbookViewId="0">
      <selection activeCell="CD52" sqref="CD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9.375" customWidth="1" style="292" min="8" max="8"/>
    <col hidden="1" width="8.25" customWidth="1" style="292" min="9" max="9"/>
    <col hidden="1" width="6.5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Suburban Community Hospital - Client ID H3598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27</v>
      </c>
      <c r="E3" s="395" t="n">
        <v>867.05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+[2]Suburban!E3</f>
        <v/>
      </c>
      <c r="J3" s="492">
        <f>+[2]Suburban!G3</f>
        <v/>
      </c>
      <c r="K3" s="244" t="n">
        <v>98</v>
      </c>
      <c r="L3" s="244" t="n">
        <v>101</v>
      </c>
      <c r="M3" s="244" t="n">
        <v>100</v>
      </c>
      <c r="N3" s="244" t="n">
        <v>100</v>
      </c>
      <c r="O3" s="244" t="n">
        <v>100</v>
      </c>
      <c r="P3" s="244" t="n">
        <v>97</v>
      </c>
      <c r="Q3" s="244" t="n">
        <v>95</v>
      </c>
      <c r="R3" s="244" t="n">
        <v>94</v>
      </c>
      <c r="S3" s="244" t="n">
        <v>92</v>
      </c>
      <c r="T3" s="244" t="n">
        <v>91</v>
      </c>
      <c r="U3" s="244" t="n">
        <v>93</v>
      </c>
      <c r="V3" s="244" t="n">
        <v>90</v>
      </c>
      <c r="W3" s="244" t="n">
        <v>93</v>
      </c>
      <c r="X3" s="244" t="n">
        <v>90</v>
      </c>
      <c r="Y3" s="244" t="n">
        <v>91</v>
      </c>
      <c r="Z3" s="244" t="n">
        <v>93</v>
      </c>
      <c r="AA3" s="244" t="n">
        <v>90</v>
      </c>
      <c r="AB3" s="244" t="n">
        <v>92</v>
      </c>
      <c r="AC3" s="244" t="n">
        <v>93</v>
      </c>
      <c r="AD3" s="244" t="n">
        <v>92</v>
      </c>
      <c r="AE3" s="244" t="n">
        <v>86</v>
      </c>
      <c r="AF3" s="244" t="n">
        <v>86</v>
      </c>
      <c r="AG3" s="244" t="n">
        <v>83</v>
      </c>
      <c r="AH3" s="244" t="n">
        <v>84</v>
      </c>
      <c r="AI3" s="244" t="n">
        <v>74</v>
      </c>
      <c r="AJ3" s="244" t="n">
        <v>75</v>
      </c>
      <c r="AK3" s="244" t="n">
        <v>73</v>
      </c>
      <c r="AL3" s="244" t="n">
        <v>71</v>
      </c>
      <c r="AM3" s="244" t="n">
        <v>70</v>
      </c>
      <c r="AN3" s="244" t="n">
        <v>68</v>
      </c>
      <c r="AO3" s="244" t="n">
        <v>72</v>
      </c>
      <c r="AP3" s="244" t="n">
        <v>64</v>
      </c>
      <c r="AQ3" s="244" t="n">
        <v>66</v>
      </c>
      <c r="AR3" s="244" t="n">
        <v>65</v>
      </c>
      <c r="AS3" s="244" t="n">
        <v>64</v>
      </c>
      <c r="AT3" s="244" t="n">
        <v>61</v>
      </c>
      <c r="AU3" s="244" t="n">
        <v>124</v>
      </c>
      <c r="AV3" s="244" t="n">
        <v>120</v>
      </c>
      <c r="AW3" s="244" t="n">
        <v>126</v>
      </c>
      <c r="AX3" s="244" t="n">
        <v>124</v>
      </c>
      <c r="AY3" s="244" t="n">
        <v>127</v>
      </c>
      <c r="AZ3" s="244" t="n">
        <v>126</v>
      </c>
      <c r="BA3" s="244" t="n">
        <v>125</v>
      </c>
      <c r="BB3" s="244" t="n">
        <v>120</v>
      </c>
      <c r="BC3" s="244" t="n">
        <v>124</v>
      </c>
      <c r="BD3" s="244" t="n">
        <v>119</v>
      </c>
      <c r="BE3" s="244" t="n">
        <v>121</v>
      </c>
      <c r="BF3" s="244" t="n">
        <v>119</v>
      </c>
      <c r="BG3" s="244" t="n">
        <v>128</v>
      </c>
      <c r="BH3" s="244" t="n">
        <v>132</v>
      </c>
      <c r="BI3" s="244" t="n">
        <v>122</v>
      </c>
      <c r="BJ3" s="244" t="n">
        <v>126</v>
      </c>
      <c r="BK3" s="244" t="n">
        <v>123</v>
      </c>
      <c r="BL3" s="244" t="n">
        <v>122</v>
      </c>
      <c r="BM3" s="244" t="n">
        <v>121</v>
      </c>
      <c r="BN3" s="244" t="n">
        <v>119</v>
      </c>
      <c r="BO3" s="244" t="n">
        <v>124</v>
      </c>
      <c r="BP3" s="244" t="n">
        <v>122</v>
      </c>
      <c r="BQ3" s="244" t="n">
        <v>122</v>
      </c>
      <c r="BR3" s="244" t="n">
        <v>121</v>
      </c>
      <c r="BS3" s="244" t="n">
        <v>122</v>
      </c>
      <c r="BT3" s="244" t="n">
        <v>120</v>
      </c>
      <c r="BU3" s="244" t="n">
        <v>123</v>
      </c>
      <c r="BV3" s="244" t="n">
        <v>119</v>
      </c>
      <c r="BW3" s="244" t="n">
        <v>127</v>
      </c>
      <c r="BX3" s="244" t="n">
        <v>126</v>
      </c>
      <c r="BY3" s="244" t="n">
        <v>126</v>
      </c>
      <c r="BZ3" s="244" t="n">
        <v>127</v>
      </c>
      <c r="CA3" s="244" t="n">
        <v>132</v>
      </c>
      <c r="CB3" s="244" t="n">
        <v>126</v>
      </c>
      <c r="CC3" s="244" t="n">
        <v>115</v>
      </c>
      <c r="CD3" s="244" t="n">
        <v>114</v>
      </c>
      <c r="CE3" s="244" t="n">
        <v>113</v>
      </c>
      <c r="CF3" s="244" t="n">
        <v>109</v>
      </c>
      <c r="CG3" s="244" t="n">
        <v>104</v>
      </c>
      <c r="CH3" s="244" t="n">
        <v>104</v>
      </c>
      <c r="CI3" s="244" t="n">
        <v>102</v>
      </c>
      <c r="CJ3" s="244" t="n">
        <v>102</v>
      </c>
      <c r="CK3" s="244" t="n">
        <v>102</v>
      </c>
      <c r="CL3" s="244" t="n">
        <v>98</v>
      </c>
      <c r="CM3" s="244" t="n">
        <v>91</v>
      </c>
      <c r="CN3" s="244" t="n">
        <v>88</v>
      </c>
      <c r="CO3" s="244" t="n">
        <v>84</v>
      </c>
      <c r="CP3" s="244" t="n">
        <v>84</v>
      </c>
      <c r="CQ3" s="244" t="n">
        <v>80</v>
      </c>
      <c r="CR3" s="244" t="n">
        <v>75</v>
      </c>
      <c r="CS3" s="244" t="n">
        <v>73</v>
      </c>
      <c r="CT3" s="244" t="n">
        <v>72</v>
      </c>
      <c r="CU3" s="244" t="n">
        <v>69</v>
      </c>
      <c r="CV3" s="244" t="n">
        <v>68</v>
      </c>
      <c r="CW3" s="244" t="n">
        <v>69</v>
      </c>
    </row>
    <row r="4" ht="13.15" customFormat="1" customHeight="1" s="315">
      <c r="A4" s="129" t="inlineStr">
        <is>
          <t>(Rates are medical &amp; vision bundled)</t>
        </is>
      </c>
      <c r="B4" s="398" t="n"/>
      <c r="C4" s="246" t="inlineStr">
        <is>
          <t>EE &amp; Spouse</t>
        </is>
      </c>
      <c r="D4" s="244" t="n">
        <v>1</v>
      </c>
      <c r="E4" s="395" t="n">
        <v>1907.33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+[2]Suburban!E4</f>
        <v/>
      </c>
      <c r="J4" s="492">
        <f>+[2]Suburban!G4</f>
        <v/>
      </c>
      <c r="K4" s="244" t="n">
        <v>25</v>
      </c>
      <c r="L4" s="244" t="n">
        <v>25</v>
      </c>
      <c r="M4" s="244" t="n">
        <v>26</v>
      </c>
      <c r="N4" s="244" t="n">
        <v>25</v>
      </c>
      <c r="O4" s="244" t="n">
        <v>25</v>
      </c>
      <c r="P4" s="244" t="n">
        <v>25</v>
      </c>
      <c r="Q4" s="244" t="n">
        <v>24</v>
      </c>
      <c r="R4" s="244" t="n">
        <v>23</v>
      </c>
      <c r="S4" s="244" t="n">
        <v>23</v>
      </c>
      <c r="T4" s="244" t="n">
        <v>22</v>
      </c>
      <c r="U4" s="244" t="n">
        <v>22</v>
      </c>
      <c r="V4" s="244" t="n">
        <v>22</v>
      </c>
      <c r="W4" s="244" t="n">
        <v>18</v>
      </c>
      <c r="X4" s="244" t="n">
        <v>18</v>
      </c>
      <c r="Y4" s="244" t="n">
        <v>18</v>
      </c>
      <c r="Z4" s="244" t="n">
        <v>18</v>
      </c>
      <c r="AA4" s="244" t="n">
        <v>18</v>
      </c>
      <c r="AB4" s="244" t="n">
        <v>18</v>
      </c>
      <c r="AC4" s="244" t="n">
        <v>18</v>
      </c>
      <c r="AD4" s="244" t="n">
        <v>17</v>
      </c>
      <c r="AE4" s="244" t="n">
        <v>19</v>
      </c>
      <c r="AF4" s="244" t="n">
        <v>19</v>
      </c>
      <c r="AG4" s="244" t="n">
        <v>18</v>
      </c>
      <c r="AH4" s="244" t="n">
        <v>18</v>
      </c>
      <c r="AI4" s="244" t="n">
        <v>17</v>
      </c>
      <c r="AJ4" s="244" t="n">
        <v>17</v>
      </c>
      <c r="AK4" s="244" t="n">
        <v>17</v>
      </c>
      <c r="AL4" s="244" t="n">
        <v>17</v>
      </c>
      <c r="AM4" s="244" t="n">
        <v>17</v>
      </c>
      <c r="AN4" s="244" t="n">
        <v>17</v>
      </c>
      <c r="AO4" s="244" t="n">
        <v>16</v>
      </c>
      <c r="AP4" s="244" t="n">
        <v>17</v>
      </c>
      <c r="AQ4" s="244" t="n">
        <v>14</v>
      </c>
      <c r="AR4" s="244" t="n">
        <v>13</v>
      </c>
      <c r="AS4" s="244" t="n">
        <v>15</v>
      </c>
      <c r="AT4" s="244" t="n">
        <v>15</v>
      </c>
      <c r="AU4" s="244" t="n">
        <v>43</v>
      </c>
      <c r="AV4" s="244" t="n">
        <v>46</v>
      </c>
      <c r="AW4" s="244" t="n">
        <v>47</v>
      </c>
      <c r="AX4" s="244" t="n">
        <v>48</v>
      </c>
      <c r="AY4" s="244" t="n">
        <v>46</v>
      </c>
      <c r="AZ4" s="244" t="n">
        <v>43</v>
      </c>
      <c r="BA4" s="244" t="n">
        <v>40</v>
      </c>
      <c r="BB4" s="244" t="n">
        <v>40</v>
      </c>
      <c r="BC4" s="244" t="n">
        <v>39</v>
      </c>
      <c r="BD4" s="244" t="n">
        <v>40</v>
      </c>
      <c r="BE4" s="244" t="n">
        <v>41</v>
      </c>
      <c r="BF4" s="244" t="n">
        <v>42</v>
      </c>
      <c r="BG4" s="244" t="n">
        <v>43</v>
      </c>
      <c r="BH4" s="244" t="n">
        <v>43</v>
      </c>
      <c r="BI4" s="244" t="n">
        <v>42</v>
      </c>
      <c r="BJ4" s="244" t="n">
        <v>42</v>
      </c>
      <c r="BK4" s="244" t="n">
        <v>42</v>
      </c>
      <c r="BL4" s="244" t="n">
        <v>41</v>
      </c>
      <c r="BM4" s="244" t="n">
        <v>42</v>
      </c>
      <c r="BN4" s="244" t="n">
        <v>41</v>
      </c>
      <c r="BO4" s="244" t="n">
        <v>44</v>
      </c>
      <c r="BP4" s="244" t="n">
        <v>44</v>
      </c>
      <c r="BQ4" s="244" t="n">
        <v>43</v>
      </c>
      <c r="BR4" s="244" t="n">
        <v>43</v>
      </c>
      <c r="BS4" s="244" t="n">
        <v>40</v>
      </c>
      <c r="BT4" s="244" t="n">
        <v>39</v>
      </c>
      <c r="BU4" s="244" t="n">
        <v>39</v>
      </c>
      <c r="BV4" s="244" t="n">
        <v>40</v>
      </c>
      <c r="BW4" s="244" t="n">
        <v>38</v>
      </c>
      <c r="BX4" s="244" t="n">
        <v>38</v>
      </c>
      <c r="BY4" s="244" t="n">
        <v>38</v>
      </c>
      <c r="BZ4" s="244" t="n">
        <v>38</v>
      </c>
      <c r="CA4" s="244" t="n">
        <v>35</v>
      </c>
      <c r="CB4" s="244" t="n">
        <v>33</v>
      </c>
      <c r="CC4" s="244" t="n">
        <v>29</v>
      </c>
      <c r="CD4" s="244" t="n">
        <v>29</v>
      </c>
      <c r="CE4" s="244" t="n">
        <v>26</v>
      </c>
      <c r="CF4" s="244" t="n">
        <v>25</v>
      </c>
      <c r="CG4" s="244" t="n">
        <v>25</v>
      </c>
      <c r="CH4" s="244" t="n">
        <v>24</v>
      </c>
      <c r="CI4" s="244" t="n">
        <v>24</v>
      </c>
      <c r="CJ4" s="244" t="n">
        <v>25</v>
      </c>
      <c r="CK4" s="244" t="n">
        <v>25</v>
      </c>
      <c r="CL4" s="244" t="n">
        <v>23</v>
      </c>
      <c r="CM4" s="244" t="n">
        <v>21</v>
      </c>
      <c r="CN4" s="244" t="n">
        <v>20</v>
      </c>
      <c r="CO4" s="244" t="n">
        <v>20</v>
      </c>
      <c r="CP4" s="244" t="n">
        <v>21</v>
      </c>
      <c r="CQ4" s="244" t="n">
        <v>18</v>
      </c>
      <c r="CR4" s="244" t="n">
        <v>18</v>
      </c>
      <c r="CS4" s="244" t="n">
        <v>16</v>
      </c>
      <c r="CT4" s="244" t="n">
        <v>16</v>
      </c>
      <c r="CU4" s="244" t="n">
        <v>16</v>
      </c>
      <c r="CV4" s="244" t="n">
        <v>16</v>
      </c>
      <c r="CW4" s="244" t="n">
        <v>16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</v>
      </c>
      <c r="E5" s="395" t="n">
        <v>1718.06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+[2]Suburban!E5</f>
        <v/>
      </c>
      <c r="J5" s="492">
        <f>+[2]Suburban!G5</f>
        <v/>
      </c>
      <c r="K5" s="244" t="n">
        <v>13</v>
      </c>
      <c r="L5" s="244" t="n">
        <v>13</v>
      </c>
      <c r="M5" s="244" t="n">
        <v>11</v>
      </c>
      <c r="N5" s="244" t="n">
        <v>11</v>
      </c>
      <c r="O5" s="244" t="n">
        <v>11</v>
      </c>
      <c r="P5" s="244" t="n">
        <v>12</v>
      </c>
      <c r="Q5" s="244" t="n">
        <v>12</v>
      </c>
      <c r="R5" s="244" t="n">
        <v>12</v>
      </c>
      <c r="S5" s="244" t="n">
        <v>11</v>
      </c>
      <c r="T5" s="244" t="n">
        <v>12</v>
      </c>
      <c r="U5" s="244" t="n">
        <v>12</v>
      </c>
      <c r="V5" s="244" t="n">
        <v>13</v>
      </c>
      <c r="W5" s="244" t="n">
        <v>12</v>
      </c>
      <c r="X5" s="244" t="n">
        <v>11</v>
      </c>
      <c r="Y5" s="244" t="n">
        <v>11</v>
      </c>
      <c r="Z5" s="244" t="n">
        <v>13</v>
      </c>
      <c r="AA5" s="244" t="n">
        <v>12</v>
      </c>
      <c r="AB5" s="244" t="n">
        <v>12</v>
      </c>
      <c r="AC5" s="244" t="n">
        <v>12</v>
      </c>
      <c r="AD5" s="244" t="n">
        <v>13</v>
      </c>
      <c r="AE5" s="244" t="n">
        <v>14</v>
      </c>
      <c r="AF5" s="244" t="n">
        <v>14</v>
      </c>
      <c r="AG5" s="244" t="n">
        <v>15</v>
      </c>
      <c r="AH5" s="244" t="n">
        <v>15</v>
      </c>
      <c r="AI5" s="244" t="n">
        <v>16</v>
      </c>
      <c r="AJ5" s="244" t="n">
        <v>16</v>
      </c>
      <c r="AK5" s="244" t="n">
        <v>16</v>
      </c>
      <c r="AL5" s="244" t="n">
        <v>16</v>
      </c>
      <c r="AM5" s="244" t="n">
        <v>14</v>
      </c>
      <c r="AN5" s="244" t="n">
        <v>14</v>
      </c>
      <c r="AO5" s="244" t="n">
        <v>9</v>
      </c>
      <c r="AP5" s="244" t="n">
        <v>9</v>
      </c>
      <c r="AQ5" s="244" t="n">
        <v>9</v>
      </c>
      <c r="AR5" s="244" t="n">
        <v>9</v>
      </c>
      <c r="AS5" s="244" t="n">
        <v>10</v>
      </c>
      <c r="AT5" s="244" t="n">
        <v>9</v>
      </c>
      <c r="AU5" s="244" t="n">
        <v>33</v>
      </c>
      <c r="AV5" s="244" t="n">
        <v>32</v>
      </c>
      <c r="AW5" s="244" t="n">
        <v>30</v>
      </c>
      <c r="AX5" s="244" t="n">
        <v>29</v>
      </c>
      <c r="AY5" s="244" t="n">
        <v>28</v>
      </c>
      <c r="AZ5" s="244" t="n">
        <v>29</v>
      </c>
      <c r="BA5" s="244" t="n">
        <v>25</v>
      </c>
      <c r="BB5" s="244" t="n">
        <v>25</v>
      </c>
      <c r="BC5" s="244" t="n">
        <v>23</v>
      </c>
      <c r="BD5" s="244" t="n">
        <v>26</v>
      </c>
      <c r="BE5" s="244" t="n">
        <v>27</v>
      </c>
      <c r="BF5" s="244" t="n">
        <v>29</v>
      </c>
      <c r="BG5" s="244" t="n">
        <v>28</v>
      </c>
      <c r="BH5" s="244" t="n">
        <v>28</v>
      </c>
      <c r="BI5" s="244" t="n">
        <v>25</v>
      </c>
      <c r="BJ5" s="244" t="n">
        <v>24</v>
      </c>
      <c r="BK5" s="244" t="n">
        <v>24</v>
      </c>
      <c r="BL5" s="244" t="n">
        <v>25</v>
      </c>
      <c r="BM5" s="244" t="n">
        <v>25</v>
      </c>
      <c r="BN5" s="244" t="n">
        <v>25</v>
      </c>
      <c r="BO5" s="244" t="n">
        <v>25</v>
      </c>
      <c r="BP5" s="244" t="n">
        <v>24</v>
      </c>
      <c r="BQ5" s="244" t="n">
        <v>25</v>
      </c>
      <c r="BR5" s="244" t="n">
        <v>25</v>
      </c>
      <c r="BS5" s="244" t="n">
        <v>30</v>
      </c>
      <c r="BT5" s="244" t="n">
        <v>32</v>
      </c>
      <c r="BU5" s="244" t="n">
        <v>33</v>
      </c>
      <c r="BV5" s="244" t="n">
        <v>32</v>
      </c>
      <c r="BW5" s="244" t="n">
        <v>34</v>
      </c>
      <c r="BX5" s="244" t="n">
        <v>33</v>
      </c>
      <c r="BY5" s="244" t="n">
        <v>34</v>
      </c>
      <c r="BZ5" s="244" t="n">
        <v>33</v>
      </c>
      <c r="CA5" s="244" t="n">
        <v>32</v>
      </c>
      <c r="CB5" s="244" t="n">
        <v>32</v>
      </c>
      <c r="CC5" s="244" t="n">
        <v>29</v>
      </c>
      <c r="CD5" s="244" t="n">
        <v>27</v>
      </c>
      <c r="CE5" s="244" t="n">
        <v>25</v>
      </c>
      <c r="CF5" s="244" t="n">
        <v>25</v>
      </c>
      <c r="CG5" s="244" t="n">
        <v>24</v>
      </c>
      <c r="CH5" s="244" t="n">
        <v>24</v>
      </c>
      <c r="CI5" s="244" t="n">
        <v>25</v>
      </c>
      <c r="CJ5" s="244" t="n">
        <v>25</v>
      </c>
      <c r="CK5" s="244" t="n">
        <v>26</v>
      </c>
      <c r="CL5" s="244" t="n">
        <v>25</v>
      </c>
      <c r="CM5" s="244" t="n">
        <v>23</v>
      </c>
      <c r="CN5" s="244" t="n">
        <v>21</v>
      </c>
      <c r="CO5" s="244" t="n">
        <v>21</v>
      </c>
      <c r="CP5" s="244" t="n">
        <v>21</v>
      </c>
      <c r="CQ5" s="244" t="n">
        <v>17</v>
      </c>
      <c r="CR5" s="244" t="n">
        <v>16</v>
      </c>
      <c r="CS5" s="244" t="n">
        <v>16</v>
      </c>
      <c r="CT5" s="244" t="n">
        <v>14</v>
      </c>
      <c r="CU5" s="244" t="n">
        <v>14</v>
      </c>
      <c r="CV5" s="244" t="n">
        <v>13</v>
      </c>
      <c r="CW5" s="244" t="n">
        <v>12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</v>
      </c>
      <c r="E6" s="399" t="n">
        <v>2862.78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08">
        <f>+[2]Suburban!E6</f>
        <v/>
      </c>
      <c r="J6" s="492">
        <f>+[2]Suburban!G6</f>
        <v/>
      </c>
      <c r="K6" s="245" t="n">
        <v>35</v>
      </c>
      <c r="L6" s="245" t="n">
        <v>35</v>
      </c>
      <c r="M6" s="245" t="n">
        <v>35</v>
      </c>
      <c r="N6" s="245" t="n">
        <v>35</v>
      </c>
      <c r="O6" s="245" t="n">
        <v>34</v>
      </c>
      <c r="P6" s="245" t="n">
        <v>34</v>
      </c>
      <c r="Q6" s="245" t="n">
        <v>34</v>
      </c>
      <c r="R6" s="245" t="n">
        <v>33</v>
      </c>
      <c r="S6" s="245" t="n">
        <v>31</v>
      </c>
      <c r="T6" s="245" t="n">
        <v>31</v>
      </c>
      <c r="U6" s="245" t="n">
        <v>30</v>
      </c>
      <c r="V6" s="245" t="n">
        <v>30</v>
      </c>
      <c r="W6" s="245" t="n">
        <v>27</v>
      </c>
      <c r="X6" s="245" t="n">
        <v>26</v>
      </c>
      <c r="Y6" s="245" t="n">
        <v>26</v>
      </c>
      <c r="Z6" s="245" t="n">
        <v>26</v>
      </c>
      <c r="AA6" s="245" t="n">
        <v>26</v>
      </c>
      <c r="AB6" s="245" t="n">
        <v>26</v>
      </c>
      <c r="AC6" s="245" t="n">
        <v>24</v>
      </c>
      <c r="AD6" s="245" t="n">
        <v>23</v>
      </c>
      <c r="AE6" s="245" t="n">
        <v>21</v>
      </c>
      <c r="AF6" s="245" t="n">
        <v>20</v>
      </c>
      <c r="AG6" s="245" t="n">
        <v>20</v>
      </c>
      <c r="AH6" s="245" t="n">
        <v>20</v>
      </c>
      <c r="AI6" s="245" t="n">
        <v>19</v>
      </c>
      <c r="AJ6" s="245" t="n">
        <v>19</v>
      </c>
      <c r="AK6" s="245" t="n">
        <v>19</v>
      </c>
      <c r="AL6" s="245" t="n">
        <v>19</v>
      </c>
      <c r="AM6" s="245" t="n">
        <v>20</v>
      </c>
      <c r="AN6" s="245" t="n">
        <v>20</v>
      </c>
      <c r="AO6" s="245" t="n">
        <v>20</v>
      </c>
      <c r="AP6" s="245" t="n">
        <v>18</v>
      </c>
      <c r="AQ6" s="245" t="n">
        <v>20</v>
      </c>
      <c r="AR6" s="245" t="n">
        <v>19</v>
      </c>
      <c r="AS6" s="245" t="n">
        <v>19</v>
      </c>
      <c r="AT6" s="245" t="n">
        <v>18</v>
      </c>
      <c r="AU6" s="245" t="n">
        <v>50</v>
      </c>
      <c r="AV6" s="245" t="n">
        <v>50</v>
      </c>
      <c r="AW6" s="245" t="n">
        <v>47</v>
      </c>
      <c r="AX6" s="245" t="n">
        <v>49</v>
      </c>
      <c r="AY6" s="245" t="n">
        <v>46</v>
      </c>
      <c r="AZ6" s="245" t="n">
        <v>44</v>
      </c>
      <c r="BA6" s="245" t="n">
        <v>46</v>
      </c>
      <c r="BB6" s="245" t="n">
        <v>48</v>
      </c>
      <c r="BC6" s="245" t="n">
        <v>48</v>
      </c>
      <c r="BD6" s="245" t="n">
        <v>46</v>
      </c>
      <c r="BE6" s="245" t="n">
        <v>47</v>
      </c>
      <c r="BF6" s="245" t="n">
        <v>46</v>
      </c>
      <c r="BG6" s="245" t="n">
        <v>40</v>
      </c>
      <c r="BH6" s="245" t="n">
        <v>41</v>
      </c>
      <c r="BI6" s="245" t="n">
        <v>38</v>
      </c>
      <c r="BJ6" s="245" t="n">
        <v>38</v>
      </c>
      <c r="BK6" s="245" t="n">
        <v>36</v>
      </c>
      <c r="BL6" s="245" t="n">
        <v>37</v>
      </c>
      <c r="BM6" s="245" t="n">
        <v>36</v>
      </c>
      <c r="BN6" s="245" t="n">
        <v>35</v>
      </c>
      <c r="BO6" s="245" t="n">
        <v>33</v>
      </c>
      <c r="BP6" s="245" t="n">
        <v>33</v>
      </c>
      <c r="BQ6" s="245" t="n">
        <v>34</v>
      </c>
      <c r="BR6" s="245" t="n">
        <v>34</v>
      </c>
      <c r="BS6" s="245" t="n">
        <v>33</v>
      </c>
      <c r="BT6" s="245" t="n">
        <v>33</v>
      </c>
      <c r="BU6" s="245" t="n">
        <v>31</v>
      </c>
      <c r="BV6" s="245" t="n">
        <v>32</v>
      </c>
      <c r="BW6" s="245" t="n">
        <v>32</v>
      </c>
      <c r="BX6" s="245" t="n">
        <v>32</v>
      </c>
      <c r="BY6" s="245" t="n">
        <v>34</v>
      </c>
      <c r="BZ6" s="245" t="n">
        <v>33</v>
      </c>
      <c r="CA6" s="245" t="n">
        <v>32</v>
      </c>
      <c r="CB6" s="245" t="n">
        <v>31</v>
      </c>
      <c r="CC6" s="245" t="n">
        <v>28</v>
      </c>
      <c r="CD6" s="245" t="n">
        <v>27</v>
      </c>
      <c r="CE6" s="245" t="n">
        <v>27</v>
      </c>
      <c r="CF6" s="245" t="n">
        <v>27</v>
      </c>
      <c r="CG6" s="245" t="n">
        <v>27</v>
      </c>
      <c r="CH6" s="245" t="n">
        <v>26</v>
      </c>
      <c r="CI6" s="245" t="n">
        <v>25</v>
      </c>
      <c r="CJ6" s="245" t="n">
        <v>25</v>
      </c>
      <c r="CK6" s="245" t="n">
        <v>24</v>
      </c>
      <c r="CL6" s="245" t="n">
        <v>24</v>
      </c>
      <c r="CM6" s="245" t="n">
        <v>21</v>
      </c>
      <c r="CN6" s="245" t="n">
        <v>20</v>
      </c>
      <c r="CO6" s="245" t="n">
        <v>20</v>
      </c>
      <c r="CP6" s="245" t="n">
        <v>19</v>
      </c>
      <c r="CQ6" s="245" t="n">
        <v>14</v>
      </c>
      <c r="CR6" s="245" t="n">
        <v>13</v>
      </c>
      <c r="CS6" s="245" t="n">
        <v>14</v>
      </c>
      <c r="CT6" s="245" t="n">
        <v>14</v>
      </c>
      <c r="CU6" s="245" t="n">
        <v>14</v>
      </c>
      <c r="CV6" s="245" t="n">
        <v>14</v>
      </c>
      <c r="CW6" s="245" t="n">
        <v>14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122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64" t="inlineStr">
        <is>
          <t>PRIME PLATINUM EPO PLAN (Self-Insured)</t>
        </is>
      </c>
      <c r="B9" s="394">
        <f>Legacy!E10</f>
        <v/>
      </c>
      <c r="C9" s="246" t="inlineStr">
        <is>
          <t>EE</t>
        </is>
      </c>
      <c r="D9" s="244" t="n">
        <v>0</v>
      </c>
      <c r="E9" s="395" t="n">
        <v>1145.12</v>
      </c>
      <c r="F9" s="396" t="n">
        <v>997.25</v>
      </c>
      <c r="G9" s="396">
        <f>E9-F9</f>
        <v/>
      </c>
      <c r="H9" s="397" t="n"/>
      <c r="I9" s="397" t="n"/>
      <c r="K9" s="244" t="n">
        <v>48</v>
      </c>
      <c r="L9" s="244" t="n">
        <v>48</v>
      </c>
      <c r="M9" s="244" t="n">
        <v>47</v>
      </c>
      <c r="N9" s="244" t="n">
        <v>49</v>
      </c>
      <c r="O9" s="244" t="n">
        <v>48</v>
      </c>
      <c r="P9" s="244" t="n">
        <v>51</v>
      </c>
      <c r="Q9" s="244" t="n">
        <v>51</v>
      </c>
      <c r="R9" s="244" t="n">
        <v>52</v>
      </c>
      <c r="S9" s="244" t="n">
        <v>51</v>
      </c>
      <c r="T9" s="244" t="n">
        <v>50</v>
      </c>
      <c r="U9" s="244" t="n">
        <v>50</v>
      </c>
      <c r="V9" s="244" t="n">
        <v>46</v>
      </c>
      <c r="W9" s="244" t="n">
        <v>55</v>
      </c>
      <c r="X9" s="244" t="n">
        <v>50</v>
      </c>
      <c r="Y9" s="244" t="n">
        <v>54</v>
      </c>
      <c r="Z9" s="244" t="n">
        <v>54</v>
      </c>
      <c r="AA9" s="244" t="n">
        <v>55</v>
      </c>
      <c r="AB9" s="244" t="n">
        <v>56</v>
      </c>
      <c r="AC9" s="244" t="n">
        <v>54</v>
      </c>
      <c r="AD9" s="244" t="n">
        <v>58</v>
      </c>
      <c r="AE9" s="244" t="n">
        <v>55</v>
      </c>
      <c r="AF9" s="244" t="n">
        <v>54</v>
      </c>
      <c r="AG9" s="244" t="n">
        <v>55</v>
      </c>
      <c r="AH9" s="244" t="n">
        <v>54</v>
      </c>
      <c r="AI9" s="244" t="n">
        <v>62</v>
      </c>
      <c r="AJ9" s="244" t="n">
        <v>64</v>
      </c>
      <c r="AK9" s="244" t="n">
        <v>66</v>
      </c>
      <c r="AL9" s="244" t="n">
        <v>67</v>
      </c>
      <c r="AM9" s="244" t="n">
        <v>65</v>
      </c>
      <c r="AN9" s="244" t="n">
        <v>66</v>
      </c>
      <c r="AO9" s="244" t="n">
        <v>67</v>
      </c>
      <c r="AP9" s="244" t="n">
        <v>73</v>
      </c>
      <c r="AQ9" s="244" t="n">
        <v>69</v>
      </c>
      <c r="AR9" s="244" t="n">
        <v>67</v>
      </c>
      <c r="AS9" s="244" t="n">
        <v>67</v>
      </c>
      <c r="AT9" s="244" t="n">
        <v>64</v>
      </c>
      <c r="AU9" s="244" t="n">
        <v>1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2591.74</v>
      </c>
      <c r="F10" s="396" t="n">
        <v>2321.1</v>
      </c>
      <c r="G10" s="396">
        <f>E10-F10</f>
        <v/>
      </c>
      <c r="H10" s="397" t="n"/>
      <c r="I10" s="397" t="n"/>
      <c r="K10" s="244" t="n">
        <v>38</v>
      </c>
      <c r="L10" s="244" t="n">
        <v>40</v>
      </c>
      <c r="M10" s="244" t="n">
        <v>40</v>
      </c>
      <c r="N10" s="244" t="n">
        <v>40</v>
      </c>
      <c r="O10" s="244" t="n">
        <v>42</v>
      </c>
      <c r="P10" s="244" t="n">
        <v>41</v>
      </c>
      <c r="Q10" s="244" t="n">
        <v>41</v>
      </c>
      <c r="R10" s="244" t="n">
        <v>38</v>
      </c>
      <c r="S10" s="244" t="n">
        <v>39</v>
      </c>
      <c r="T10" s="244" t="n">
        <v>39</v>
      </c>
      <c r="U10" s="244" t="n">
        <v>39</v>
      </c>
      <c r="V10" s="244" t="n">
        <v>39</v>
      </c>
      <c r="W10" s="244" t="n">
        <v>39</v>
      </c>
      <c r="X10" s="244" t="n">
        <v>38</v>
      </c>
      <c r="Y10" s="244" t="n">
        <v>37</v>
      </c>
      <c r="Z10" s="244" t="n">
        <v>37</v>
      </c>
      <c r="AA10" s="244" t="n">
        <v>39</v>
      </c>
      <c r="AB10" s="244" t="n">
        <v>37</v>
      </c>
      <c r="AC10" s="244" t="n">
        <v>36</v>
      </c>
      <c r="AD10" s="244" t="n">
        <v>34</v>
      </c>
      <c r="AE10" s="244" t="n">
        <v>33</v>
      </c>
      <c r="AF10" s="244" t="n">
        <v>34</v>
      </c>
      <c r="AG10" s="244" t="n">
        <v>37</v>
      </c>
      <c r="AH10" s="244" t="n">
        <v>37</v>
      </c>
      <c r="AI10" s="244" t="n">
        <v>34</v>
      </c>
      <c r="AJ10" s="244" t="n">
        <v>31</v>
      </c>
      <c r="AK10" s="244" t="n">
        <v>30</v>
      </c>
      <c r="AL10" s="244" t="n">
        <v>30</v>
      </c>
      <c r="AM10" s="244" t="n">
        <v>31</v>
      </c>
      <c r="AN10" s="244" t="n">
        <v>29</v>
      </c>
      <c r="AO10" s="244" t="n">
        <v>29</v>
      </c>
      <c r="AP10" s="244" t="n">
        <v>28</v>
      </c>
      <c r="AQ10" s="244" t="n">
        <v>28</v>
      </c>
      <c r="AR10" s="244" t="n">
        <v>28</v>
      </c>
      <c r="AS10" s="244" t="n">
        <v>29</v>
      </c>
      <c r="AT10" s="244" t="n">
        <v>30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1690.32</v>
      </c>
      <c r="F11" s="396" t="n">
        <v>1468.86</v>
      </c>
      <c r="G11" s="396">
        <f>E11-F11</f>
        <v/>
      </c>
      <c r="H11" s="397" t="n"/>
      <c r="I11" s="397" t="n"/>
      <c r="K11" s="244" t="n">
        <v>33</v>
      </c>
      <c r="L11" s="244" t="n">
        <v>32</v>
      </c>
      <c r="M11" s="244" t="n">
        <v>32</v>
      </c>
      <c r="N11" s="244" t="n">
        <v>33</v>
      </c>
      <c r="O11" s="244" t="n">
        <v>34</v>
      </c>
      <c r="P11" s="244" t="n">
        <v>34</v>
      </c>
      <c r="Q11" s="244" t="n">
        <v>32</v>
      </c>
      <c r="R11" s="244" t="n">
        <v>29</v>
      </c>
      <c r="S11" s="244" t="n">
        <v>29</v>
      </c>
      <c r="T11" s="244" t="n">
        <v>29</v>
      </c>
      <c r="U11" s="244" t="n">
        <v>29</v>
      </c>
      <c r="V11" s="244" t="n">
        <v>28</v>
      </c>
      <c r="W11" s="244" t="n">
        <v>24</v>
      </c>
      <c r="X11" s="244" t="n">
        <v>25</v>
      </c>
      <c r="Y11" s="244" t="n">
        <v>24</v>
      </c>
      <c r="Z11" s="244" t="n">
        <v>25</v>
      </c>
      <c r="AA11" s="244" t="n">
        <v>25</v>
      </c>
      <c r="AB11" s="244" t="n">
        <v>26</v>
      </c>
      <c r="AC11" s="244" t="n">
        <v>24</v>
      </c>
      <c r="AD11" s="244" t="n">
        <v>23</v>
      </c>
      <c r="AE11" s="244" t="n">
        <v>23</v>
      </c>
      <c r="AF11" s="244" t="n">
        <v>21</v>
      </c>
      <c r="AG11" s="244" t="n">
        <v>23</v>
      </c>
      <c r="AH11" s="244" t="n">
        <v>23</v>
      </c>
      <c r="AI11" s="244" t="n">
        <v>24</v>
      </c>
      <c r="AJ11" s="244" t="n">
        <v>23</v>
      </c>
      <c r="AK11" s="244" t="n">
        <v>23</v>
      </c>
      <c r="AL11" s="244" t="n">
        <v>25</v>
      </c>
      <c r="AM11" s="244" t="n">
        <v>25</v>
      </c>
      <c r="AN11" s="244" t="n">
        <v>25</v>
      </c>
      <c r="AO11" s="244" t="n">
        <v>27</v>
      </c>
      <c r="AP11" s="244" t="n">
        <v>26</v>
      </c>
      <c r="AQ11" s="244" t="n">
        <v>26</v>
      </c>
      <c r="AR11" s="244" t="n">
        <v>25</v>
      </c>
      <c r="AS11" s="244" t="n">
        <v>25</v>
      </c>
      <c r="AT11" s="244" t="n">
        <v>25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3278.95</v>
      </c>
      <c r="F12" s="400" t="n">
        <v>2837.04</v>
      </c>
      <c r="G12" s="400">
        <f>E12-F12</f>
        <v/>
      </c>
      <c r="H12" s="408" t="n"/>
      <c r="I12" s="408" t="n"/>
      <c r="K12" s="245" t="n">
        <v>29</v>
      </c>
      <c r="L12" s="245" t="n">
        <v>32</v>
      </c>
      <c r="M12" s="245" t="n">
        <v>30</v>
      </c>
      <c r="N12" s="245" t="n">
        <v>30</v>
      </c>
      <c r="O12" s="245" t="n">
        <v>30</v>
      </c>
      <c r="P12" s="245" t="n">
        <v>31</v>
      </c>
      <c r="Q12" s="245" t="n">
        <v>29</v>
      </c>
      <c r="R12" s="245" t="n">
        <v>28</v>
      </c>
      <c r="S12" s="245" t="n">
        <v>28</v>
      </c>
      <c r="T12" s="245" t="n">
        <v>28</v>
      </c>
      <c r="U12" s="245" t="n">
        <v>28</v>
      </c>
      <c r="V12" s="245" t="n">
        <v>29</v>
      </c>
      <c r="W12" s="245" t="n">
        <v>30</v>
      </c>
      <c r="X12" s="245" t="n">
        <v>30</v>
      </c>
      <c r="Y12" s="245" t="n">
        <v>30</v>
      </c>
      <c r="Z12" s="245" t="n">
        <v>31</v>
      </c>
      <c r="AA12" s="245" t="n">
        <v>31</v>
      </c>
      <c r="AB12" s="245" t="n">
        <v>31</v>
      </c>
      <c r="AC12" s="245" t="n">
        <v>30</v>
      </c>
      <c r="AD12" s="245" t="n">
        <v>31</v>
      </c>
      <c r="AE12" s="245" t="n">
        <v>30</v>
      </c>
      <c r="AF12" s="245" t="n">
        <v>30</v>
      </c>
      <c r="AG12" s="245" t="n">
        <v>30</v>
      </c>
      <c r="AH12" s="245" t="n">
        <v>30</v>
      </c>
      <c r="AI12" s="245" t="n">
        <v>31</v>
      </c>
      <c r="AJ12" s="245" t="n">
        <v>30</v>
      </c>
      <c r="AK12" s="245" t="n">
        <v>30</v>
      </c>
      <c r="AL12" s="245" t="n">
        <v>27</v>
      </c>
      <c r="AM12" s="245" t="n">
        <v>27</v>
      </c>
      <c r="AN12" s="245" t="n">
        <v>28</v>
      </c>
      <c r="AO12" s="245" t="n">
        <v>29</v>
      </c>
      <c r="AP12" s="245" t="n">
        <v>28</v>
      </c>
      <c r="AQ12" s="245" t="n">
        <v>28</v>
      </c>
      <c r="AR12" s="245" t="n">
        <v>30</v>
      </c>
      <c r="AS12" s="245" t="n">
        <v>31</v>
      </c>
      <c r="AT12" s="245" t="n">
        <v>32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245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2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+[2]Suburban!E15</f>
        <v/>
      </c>
      <c r="J15" s="492">
        <f>+[2]Suburban!G15</f>
        <v/>
      </c>
      <c r="K15" s="299" t="n">
        <v>9</v>
      </c>
      <c r="L15" s="299" t="n">
        <v>9</v>
      </c>
      <c r="M15" s="299" t="n">
        <v>8</v>
      </c>
      <c r="N15" s="299" t="n">
        <v>8</v>
      </c>
      <c r="O15" s="299" t="n">
        <v>8</v>
      </c>
      <c r="P15" s="299" t="n">
        <v>7</v>
      </c>
      <c r="Q15" s="299" t="n">
        <v>7</v>
      </c>
      <c r="R15" s="299" t="n">
        <v>7</v>
      </c>
      <c r="S15" s="299" t="n">
        <v>7</v>
      </c>
      <c r="T15" s="299" t="n">
        <v>6</v>
      </c>
      <c r="U15" s="299" t="n">
        <v>5</v>
      </c>
      <c r="V15" s="299" t="n">
        <v>5</v>
      </c>
      <c r="W15" s="299" t="n">
        <v>4</v>
      </c>
      <c r="X15" s="299" t="n">
        <v>2</v>
      </c>
      <c r="Y15" s="299" t="n">
        <v>2</v>
      </c>
      <c r="Z15" s="299" t="n">
        <v>2</v>
      </c>
      <c r="AA15" s="299" t="n">
        <v>2</v>
      </c>
      <c r="AB15" s="299" t="n">
        <v>2</v>
      </c>
      <c r="AC15" s="299" t="n">
        <v>2</v>
      </c>
      <c r="AD15" s="299" t="n">
        <v>2</v>
      </c>
      <c r="AE15" s="299" t="n">
        <v>2</v>
      </c>
      <c r="AF15" s="299" t="n">
        <v>2</v>
      </c>
      <c r="AG15" s="299" t="n">
        <v>2</v>
      </c>
      <c r="AH15" s="299" t="n">
        <v>2</v>
      </c>
      <c r="AI15" s="299" t="n">
        <v>2</v>
      </c>
      <c r="AJ15" s="299" t="n">
        <v>1</v>
      </c>
      <c r="AK15" s="299" t="n">
        <v>2</v>
      </c>
      <c r="AL15" s="299" t="n">
        <v>2</v>
      </c>
      <c r="AM15" s="299" t="n">
        <v>2</v>
      </c>
      <c r="AN15" s="299" t="n">
        <v>2</v>
      </c>
      <c r="AO15" s="299" t="n">
        <v>2</v>
      </c>
      <c r="AP15" s="299" t="n">
        <v>3</v>
      </c>
      <c r="AQ15" s="299" t="n">
        <v>3</v>
      </c>
      <c r="AR15" s="299" t="n">
        <v>3</v>
      </c>
      <c r="AS15" s="299" t="n">
        <v>3</v>
      </c>
      <c r="AT15" s="299" t="n">
        <v>3</v>
      </c>
      <c r="AU15" s="299" t="n">
        <v>9</v>
      </c>
      <c r="AV15" s="299" t="n">
        <v>10</v>
      </c>
      <c r="AW15" s="299" t="n">
        <v>9</v>
      </c>
      <c r="AX15" s="299" t="n">
        <v>8</v>
      </c>
      <c r="AY15" s="299" t="n">
        <v>9</v>
      </c>
      <c r="AZ15" s="299" t="n">
        <v>12</v>
      </c>
      <c r="BA15" s="299" t="n">
        <v>9</v>
      </c>
      <c r="BB15" s="299" t="n">
        <v>9</v>
      </c>
      <c r="BC15" s="299" t="n">
        <v>10</v>
      </c>
      <c r="BD15" s="299" t="n">
        <v>11</v>
      </c>
      <c r="BE15" s="299" t="n">
        <v>10</v>
      </c>
      <c r="BF15" s="299" t="n">
        <v>9</v>
      </c>
      <c r="BG15" s="299" t="n">
        <v>6</v>
      </c>
      <c r="BH15" s="299" t="n">
        <v>7</v>
      </c>
      <c r="BI15" s="299" t="n">
        <v>7</v>
      </c>
      <c r="BJ15" s="299" t="n">
        <v>8</v>
      </c>
      <c r="BK15" s="299" t="n">
        <v>8</v>
      </c>
      <c r="BL15" s="299" t="n">
        <v>9</v>
      </c>
      <c r="BM15" s="299" t="n">
        <v>10</v>
      </c>
      <c r="BN15" s="299" t="n">
        <v>11</v>
      </c>
      <c r="BO15" s="299" t="n">
        <v>11</v>
      </c>
      <c r="BP15" s="299" t="n">
        <v>11</v>
      </c>
      <c r="BQ15" s="299" t="n">
        <v>10</v>
      </c>
      <c r="BR15" s="299" t="n">
        <v>10</v>
      </c>
      <c r="BS15" s="299" t="n">
        <v>5</v>
      </c>
      <c r="BT15" s="299" t="n">
        <v>6</v>
      </c>
      <c r="BU15" s="299" t="n">
        <v>6</v>
      </c>
      <c r="BV15" s="299" t="n">
        <v>6</v>
      </c>
      <c r="BW15" s="299" t="n">
        <v>7</v>
      </c>
      <c r="BX15" s="299" t="n">
        <v>6</v>
      </c>
      <c r="BY15" s="299" t="n">
        <v>6</v>
      </c>
      <c r="BZ15" s="299" t="n">
        <v>6</v>
      </c>
      <c r="CA15" s="299" t="n">
        <v>6</v>
      </c>
      <c r="CB15" s="299" t="n">
        <v>6</v>
      </c>
      <c r="CC15" s="299" t="n">
        <v>6</v>
      </c>
      <c r="CD15" s="299" t="n">
        <v>5</v>
      </c>
      <c r="CE15" s="299" t="n">
        <v>5</v>
      </c>
      <c r="CF15" s="299" t="n">
        <v>6</v>
      </c>
      <c r="CG15" s="299" t="n">
        <v>7</v>
      </c>
      <c r="CH15" s="299" t="n">
        <v>7</v>
      </c>
      <c r="CI15" s="299" t="n">
        <v>7</v>
      </c>
      <c r="CJ15" s="299" t="n">
        <v>7</v>
      </c>
      <c r="CK15" s="299" t="n">
        <v>7</v>
      </c>
      <c r="CL15" s="299" t="n">
        <v>6</v>
      </c>
      <c r="CM15" s="299" t="n">
        <v>4</v>
      </c>
      <c r="CN15" s="299" t="n">
        <v>3</v>
      </c>
      <c r="CO15" s="299" t="n">
        <v>3</v>
      </c>
      <c r="CP15" s="299" t="n">
        <v>3</v>
      </c>
      <c r="CQ15" s="299" t="n">
        <v>4</v>
      </c>
      <c r="CR15" s="299" t="n">
        <v>4</v>
      </c>
      <c r="CS15" s="299" t="n">
        <v>4</v>
      </c>
      <c r="CT15" s="299" t="n">
        <v>4</v>
      </c>
      <c r="CU15" s="299" t="n">
        <v>4</v>
      </c>
      <c r="CV15" s="299" t="n">
        <v>4</v>
      </c>
      <c r="CW15" s="299" t="n">
        <v>4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0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+[2]Suburban!E16</f>
        <v/>
      </c>
      <c r="J16" s="492">
        <f>+[2]Suburban!G16</f>
        <v/>
      </c>
      <c r="K16" s="299" t="n">
        <v>0</v>
      </c>
      <c r="L16" s="299" t="n">
        <v>0</v>
      </c>
      <c r="M16" s="299" t="n">
        <v>1</v>
      </c>
      <c r="N16" s="299" t="n">
        <v>1</v>
      </c>
      <c r="O16" s="299" t="n">
        <v>0</v>
      </c>
      <c r="P16" s="299" t="n">
        <v>0</v>
      </c>
      <c r="Q16" s="299" t="n">
        <v>0</v>
      </c>
      <c r="R16" s="299" t="n">
        <v>0</v>
      </c>
      <c r="S16" s="299" t="n">
        <v>0</v>
      </c>
      <c r="T16" s="299" t="n">
        <v>0</v>
      </c>
      <c r="U16" s="299" t="n">
        <v>0</v>
      </c>
      <c r="V16" s="299" t="n">
        <v>0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1</v>
      </c>
      <c r="AL16" s="299" t="n">
        <v>1</v>
      </c>
      <c r="AM16" s="299" t="n">
        <v>1</v>
      </c>
      <c r="AN16" s="299" t="n">
        <v>1</v>
      </c>
      <c r="AO16" s="299" t="n">
        <v>1</v>
      </c>
      <c r="AP16" s="299" t="n">
        <v>1</v>
      </c>
      <c r="AQ16" s="299" t="n">
        <v>1</v>
      </c>
      <c r="AR16" s="299" t="n">
        <v>1</v>
      </c>
      <c r="AS16" s="299" t="n">
        <v>1</v>
      </c>
      <c r="AT16" s="299" t="n">
        <v>1</v>
      </c>
      <c r="AU16" s="299" t="n">
        <v>1</v>
      </c>
      <c r="AV16" s="299" t="n">
        <v>1</v>
      </c>
      <c r="AW16" s="299" t="n">
        <v>1</v>
      </c>
      <c r="AX16" s="299" t="n">
        <v>1</v>
      </c>
      <c r="AY16" s="299" t="n">
        <v>1</v>
      </c>
      <c r="AZ16" s="299" t="n">
        <v>1</v>
      </c>
      <c r="BA16" s="299" t="n">
        <v>0</v>
      </c>
      <c r="BB16" s="299" t="n">
        <v>1</v>
      </c>
      <c r="BC16" s="299" t="n">
        <v>1</v>
      </c>
      <c r="BD16" s="299" t="n">
        <v>1</v>
      </c>
      <c r="BE16" s="299" t="n">
        <v>1</v>
      </c>
      <c r="BF16" s="299" t="n">
        <v>0</v>
      </c>
      <c r="BG16" s="299" t="n">
        <v>1</v>
      </c>
      <c r="BH16" s="299" t="n">
        <v>1</v>
      </c>
      <c r="BI16" s="299" t="n">
        <v>1</v>
      </c>
      <c r="BJ16" s="299" t="n">
        <v>1</v>
      </c>
      <c r="BK16" s="299" t="n">
        <v>1</v>
      </c>
      <c r="BL16" s="299" t="n">
        <v>2</v>
      </c>
      <c r="BM16" s="299" t="n">
        <v>2</v>
      </c>
      <c r="BN16" s="299" t="n">
        <v>2</v>
      </c>
      <c r="BO16" s="299" t="n">
        <v>2</v>
      </c>
      <c r="BP16" s="299" t="n">
        <v>2</v>
      </c>
      <c r="BQ16" s="299" t="n">
        <v>2</v>
      </c>
      <c r="BR16" s="299" t="n">
        <v>2</v>
      </c>
      <c r="BS16" s="299" t="n">
        <v>1</v>
      </c>
      <c r="BT16" s="299" t="n">
        <v>1</v>
      </c>
      <c r="BU16" s="299" t="n">
        <v>2</v>
      </c>
      <c r="BV16" s="299" t="n">
        <v>1</v>
      </c>
      <c r="BW16" s="299" t="n">
        <v>2</v>
      </c>
      <c r="BX16" s="299" t="n">
        <v>2</v>
      </c>
      <c r="BY16" s="299" t="n">
        <v>2</v>
      </c>
      <c r="BZ16" s="299" t="n">
        <v>2</v>
      </c>
      <c r="CA16" s="299" t="n">
        <v>2</v>
      </c>
      <c r="CB16" s="299" t="n">
        <v>2</v>
      </c>
      <c r="CC16" s="299" t="n">
        <v>2</v>
      </c>
      <c r="CD16" s="299" t="n">
        <v>2</v>
      </c>
      <c r="CE16" s="299" t="n">
        <v>2</v>
      </c>
      <c r="CF16" s="299" t="n">
        <v>2</v>
      </c>
      <c r="CG16" s="299" t="n">
        <v>1</v>
      </c>
      <c r="CH16" s="299" t="n">
        <v>1</v>
      </c>
      <c r="CI16" s="299" t="n">
        <v>1</v>
      </c>
      <c r="CJ16" s="299" t="n">
        <v>1</v>
      </c>
      <c r="CK16" s="299" t="n">
        <v>1</v>
      </c>
      <c r="CL16" s="299" t="n">
        <v>1</v>
      </c>
      <c r="CM16" s="299" t="n">
        <v>1</v>
      </c>
      <c r="CN16" s="299" t="n">
        <v>1</v>
      </c>
      <c r="CO16" s="299" t="n">
        <v>1</v>
      </c>
      <c r="CP16" s="299" t="n">
        <v>1</v>
      </c>
      <c r="CQ16" s="299" t="n">
        <v>1</v>
      </c>
      <c r="CR16" s="299" t="n">
        <v>1</v>
      </c>
      <c r="CS16" s="299" t="n">
        <v>1</v>
      </c>
      <c r="CT16" s="299" t="n">
        <v>1</v>
      </c>
      <c r="CU16" s="299" t="n">
        <v>1</v>
      </c>
      <c r="CV16" s="299" t="n">
        <v>1</v>
      </c>
      <c r="CW16" s="299" t="n">
        <v>1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0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+[2]Suburban!E17</f>
        <v/>
      </c>
      <c r="J17" s="492">
        <f>+[2]Suburban!G17</f>
        <v/>
      </c>
      <c r="K17" s="299" t="n">
        <v>4</v>
      </c>
      <c r="L17" s="299" t="n">
        <v>4</v>
      </c>
      <c r="M17" s="299" t="n">
        <v>4</v>
      </c>
      <c r="N17" s="299" t="n">
        <v>4</v>
      </c>
      <c r="O17" s="299" t="n">
        <v>4</v>
      </c>
      <c r="P17" s="299" t="n">
        <v>3</v>
      </c>
      <c r="Q17" s="299" t="n">
        <v>3</v>
      </c>
      <c r="R17" s="299" t="n">
        <v>3</v>
      </c>
      <c r="S17" s="299" t="n">
        <v>3</v>
      </c>
      <c r="T17" s="299" t="n">
        <v>3</v>
      </c>
      <c r="U17" s="299" t="n">
        <v>3</v>
      </c>
      <c r="V17" s="299" t="n">
        <v>3</v>
      </c>
      <c r="W17" s="299" t="n">
        <v>0</v>
      </c>
      <c r="X17" s="299" t="n">
        <v>1</v>
      </c>
      <c r="Y17" s="299" t="n">
        <v>1</v>
      </c>
      <c r="Z17" s="299" t="n">
        <v>1</v>
      </c>
      <c r="AA17" s="299" t="n">
        <v>1</v>
      </c>
      <c r="AB17" s="299" t="n">
        <v>1</v>
      </c>
      <c r="AC17" s="299" t="n">
        <v>1</v>
      </c>
      <c r="AD17" s="299" t="n">
        <v>1</v>
      </c>
      <c r="AE17" s="299" t="n">
        <v>0</v>
      </c>
      <c r="AF17" s="299" t="n">
        <v>0</v>
      </c>
      <c r="AG17" s="299" t="n">
        <v>0</v>
      </c>
      <c r="AH17" s="299" t="n">
        <v>0</v>
      </c>
      <c r="AI17" s="299" t="n">
        <v>0</v>
      </c>
      <c r="AJ17" s="299" t="n">
        <v>0</v>
      </c>
      <c r="AK17" s="299" t="n">
        <v>0</v>
      </c>
      <c r="AL17" s="299" t="n">
        <v>0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0</v>
      </c>
      <c r="AR17" s="299" t="n">
        <v>0</v>
      </c>
      <c r="AS17" s="299" t="n">
        <v>0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0</v>
      </c>
      <c r="AY17" s="299" t="n">
        <v>0</v>
      </c>
      <c r="AZ17" s="299" t="n">
        <v>0</v>
      </c>
      <c r="BA17" s="299" t="n">
        <v>0</v>
      </c>
      <c r="BB17" s="299" t="n">
        <v>0</v>
      </c>
      <c r="BC17" s="299" t="n">
        <v>0</v>
      </c>
      <c r="BD17" s="299" t="n">
        <v>0</v>
      </c>
      <c r="BE17" s="299" t="n">
        <v>0</v>
      </c>
      <c r="BF17" s="299" t="n">
        <v>0</v>
      </c>
      <c r="BG17" s="299" t="n">
        <v>0</v>
      </c>
      <c r="BH17" s="299" t="n">
        <v>0</v>
      </c>
      <c r="BI17" s="299" t="n">
        <v>0</v>
      </c>
      <c r="BJ17" s="299" t="n">
        <v>0</v>
      </c>
      <c r="BK17" s="299" t="n">
        <v>1</v>
      </c>
      <c r="BL17" s="299" t="n">
        <v>1</v>
      </c>
      <c r="BM17" s="299" t="n">
        <v>1</v>
      </c>
      <c r="BN17" s="299" t="n">
        <v>1</v>
      </c>
      <c r="BO17" s="299" t="n">
        <v>1</v>
      </c>
      <c r="BP17" s="299" t="n">
        <v>1</v>
      </c>
      <c r="BQ17" s="299" t="n">
        <v>1</v>
      </c>
      <c r="BR17" s="299" t="n">
        <v>1</v>
      </c>
      <c r="BS17" s="299" t="n">
        <v>0</v>
      </c>
      <c r="BT17" s="299" t="n">
        <v>0</v>
      </c>
      <c r="BU17" s="299" t="n">
        <v>0</v>
      </c>
      <c r="BV17" s="299" t="n">
        <v>0</v>
      </c>
      <c r="BW17" s="299" t="n">
        <v>0</v>
      </c>
      <c r="BX17" s="299" t="n">
        <v>0</v>
      </c>
      <c r="BY17" s="299" t="n">
        <v>0</v>
      </c>
      <c r="BZ17" s="299" t="n">
        <v>0</v>
      </c>
      <c r="CA17" s="299" t="n">
        <v>0</v>
      </c>
      <c r="CB17" s="299" t="n">
        <v>0</v>
      </c>
      <c r="CC17" s="299" t="n">
        <v>0</v>
      </c>
      <c r="CD17" s="299" t="n">
        <v>0</v>
      </c>
      <c r="CE17" s="299" t="n">
        <v>1</v>
      </c>
      <c r="CF17" s="299" t="n">
        <v>1</v>
      </c>
      <c r="CG17" s="299" t="n">
        <v>1</v>
      </c>
      <c r="CH17" s="299" t="n">
        <v>1</v>
      </c>
      <c r="CI17" s="299" t="n">
        <v>1</v>
      </c>
      <c r="CJ17" s="299" t="n">
        <v>1</v>
      </c>
      <c r="CK17" s="299" t="n">
        <v>1</v>
      </c>
      <c r="CL17" s="299" t="n">
        <v>1</v>
      </c>
      <c r="CM17" s="299" t="n">
        <v>1</v>
      </c>
      <c r="CN17" s="299" t="n">
        <v>0</v>
      </c>
      <c r="CO17" s="299" t="n">
        <v>0</v>
      </c>
      <c r="CP17" s="299" t="n">
        <v>0</v>
      </c>
      <c r="CQ17" s="299" t="n">
        <v>0</v>
      </c>
      <c r="CR17" s="299" t="n">
        <v>0</v>
      </c>
      <c r="CS17" s="299" t="n">
        <v>0</v>
      </c>
      <c r="CT17" s="299" t="n">
        <v>0</v>
      </c>
      <c r="CU17" s="299" t="n">
        <v>0</v>
      </c>
      <c r="CV17" s="299" t="n">
        <v>0</v>
      </c>
      <c r="CW17" s="299" t="n">
        <v>0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0</v>
      </c>
      <c r="E18" s="400" t="n">
        <v>1556.37</v>
      </c>
      <c r="F18" s="400">
        <f>+E18-G18</f>
        <v/>
      </c>
      <c r="G18" s="400" t="n">
        <v>396.28</v>
      </c>
      <c r="H18" s="408">
        <f>+"Total:"&amp;TEXT(E18/I18-1,"0.00%")&amp;"/ EE:"&amp;TEXT(G18/J18-1,"0.00%")</f>
        <v/>
      </c>
      <c r="I18" s="408">
        <f>+[2]Suburban!E18</f>
        <v/>
      </c>
      <c r="J18" s="492">
        <f>+[2]Suburban!G18</f>
        <v/>
      </c>
      <c r="K18" s="300" t="n">
        <v>0</v>
      </c>
      <c r="L18" s="300" t="n">
        <v>2</v>
      </c>
      <c r="M18" s="300" t="n">
        <v>1</v>
      </c>
      <c r="N18" s="300" t="n">
        <v>1</v>
      </c>
      <c r="O18" s="300" t="n">
        <v>1</v>
      </c>
      <c r="P18" s="300" t="n">
        <v>1</v>
      </c>
      <c r="Q18" s="300" t="n">
        <v>1</v>
      </c>
      <c r="R18" s="300" t="n">
        <v>1</v>
      </c>
      <c r="S18" s="300" t="n">
        <v>1</v>
      </c>
      <c r="T18" s="300" t="n">
        <v>1</v>
      </c>
      <c r="U18" s="300" t="n">
        <v>1</v>
      </c>
      <c r="V18" s="300" t="n">
        <v>1</v>
      </c>
      <c r="W18" s="300" t="n">
        <v>1</v>
      </c>
      <c r="X18" s="300" t="n">
        <v>1</v>
      </c>
      <c r="Y18" s="300" t="n">
        <v>1</v>
      </c>
      <c r="Z18" s="300" t="n">
        <v>1</v>
      </c>
      <c r="AA18" s="300" t="n">
        <v>1</v>
      </c>
      <c r="AB18" s="300" t="n">
        <v>1</v>
      </c>
      <c r="AC18" s="300" t="n">
        <v>1</v>
      </c>
      <c r="AD18" s="300" t="n">
        <v>1</v>
      </c>
      <c r="AE18" s="300" t="n">
        <v>1</v>
      </c>
      <c r="AF18" s="300" t="n">
        <v>1</v>
      </c>
      <c r="AG18" s="300" t="n">
        <v>1</v>
      </c>
      <c r="AH18" s="300" t="n">
        <v>1</v>
      </c>
      <c r="AI18" s="300" t="n">
        <v>1</v>
      </c>
      <c r="AJ18" s="300" t="n">
        <v>1</v>
      </c>
      <c r="AK18" s="300" t="n">
        <v>1</v>
      </c>
      <c r="AL18" s="300" t="n">
        <v>1</v>
      </c>
      <c r="AM18" s="300" t="n">
        <v>1</v>
      </c>
      <c r="AN18" s="300" t="n">
        <v>1</v>
      </c>
      <c r="AO18" s="300" t="n">
        <v>1</v>
      </c>
      <c r="AP18" s="300" t="n">
        <v>1</v>
      </c>
      <c r="AQ18" s="300" t="n">
        <v>1</v>
      </c>
      <c r="AR18" s="300" t="n">
        <v>1</v>
      </c>
      <c r="AS18" s="300" t="n">
        <v>1</v>
      </c>
      <c r="AT18" s="300" t="n">
        <v>1</v>
      </c>
      <c r="AU18" s="300" t="n">
        <v>2</v>
      </c>
      <c r="AV18" s="300" t="n">
        <v>2</v>
      </c>
      <c r="AW18" s="300" t="n">
        <v>2</v>
      </c>
      <c r="AX18" s="300" t="n">
        <v>2</v>
      </c>
      <c r="AY18" s="300" t="n">
        <v>2</v>
      </c>
      <c r="AZ18" s="300" t="n">
        <v>2</v>
      </c>
      <c r="BA18" s="300" t="n">
        <v>2</v>
      </c>
      <c r="BB18" s="300" t="n">
        <v>2</v>
      </c>
      <c r="BC18" s="300" t="n">
        <v>2</v>
      </c>
      <c r="BD18" s="300" t="n">
        <v>2</v>
      </c>
      <c r="BE18" s="300" t="n">
        <v>2</v>
      </c>
      <c r="BF18" s="300" t="n">
        <v>2</v>
      </c>
      <c r="BG18" s="300" t="n">
        <v>1</v>
      </c>
      <c r="BH18" s="300" t="n">
        <v>1</v>
      </c>
      <c r="BI18" s="300" t="n">
        <v>1</v>
      </c>
      <c r="BJ18" s="300" t="n">
        <v>0</v>
      </c>
      <c r="BK18" s="300" t="n">
        <v>0</v>
      </c>
      <c r="BL18" s="300" t="n">
        <v>0</v>
      </c>
      <c r="BM18" s="300" t="n">
        <v>0</v>
      </c>
      <c r="BN18" s="300" t="n">
        <v>0</v>
      </c>
      <c r="BO18" s="300" t="n">
        <v>0</v>
      </c>
      <c r="BP18" s="300" t="n">
        <v>0</v>
      </c>
      <c r="BQ18" s="300" t="n">
        <v>0</v>
      </c>
      <c r="BR18" s="300" t="n">
        <v>0</v>
      </c>
      <c r="BS18" s="300" t="n">
        <v>1</v>
      </c>
      <c r="BT18" s="300" t="n">
        <v>0</v>
      </c>
      <c r="BU18" s="300" t="n">
        <v>1</v>
      </c>
      <c r="BV18" s="300" t="n">
        <v>0</v>
      </c>
      <c r="BW18" s="300" t="n">
        <v>1</v>
      </c>
      <c r="BX18" s="300" t="n">
        <v>1</v>
      </c>
      <c r="BY18" s="300" t="n">
        <v>2</v>
      </c>
      <c r="BZ18" s="300" t="n">
        <v>2</v>
      </c>
      <c r="CA18" s="300" t="n">
        <v>2</v>
      </c>
      <c r="CB18" s="300" t="n">
        <v>1</v>
      </c>
      <c r="CC18" s="300" t="n">
        <v>1</v>
      </c>
      <c r="CD18" s="300" t="n">
        <v>1</v>
      </c>
      <c r="CE18" s="300" t="n">
        <v>1</v>
      </c>
      <c r="CF18" s="300" t="n">
        <v>2</v>
      </c>
      <c r="CG18" s="300" t="n">
        <v>0</v>
      </c>
      <c r="CH18" s="300" t="n">
        <v>1</v>
      </c>
      <c r="CI18" s="300" t="n">
        <v>1</v>
      </c>
      <c r="CJ18" s="300" t="n">
        <v>1</v>
      </c>
      <c r="CK18" s="300" t="n">
        <v>1</v>
      </c>
      <c r="CL18" s="300" t="n">
        <v>1</v>
      </c>
      <c r="CM18" s="300" t="n">
        <v>1</v>
      </c>
      <c r="CN18" s="300" t="n">
        <v>0</v>
      </c>
      <c r="CO18" s="300" t="n">
        <v>0</v>
      </c>
      <c r="CP18" s="300" t="n">
        <v>0</v>
      </c>
      <c r="CQ18" s="300" t="n">
        <v>0</v>
      </c>
      <c r="CR18" s="300" t="n">
        <v>0</v>
      </c>
      <c r="CS18" s="300" t="n">
        <v>0</v>
      </c>
      <c r="CT18" s="300" t="n">
        <v>0</v>
      </c>
      <c r="CU18" s="300" t="n">
        <v>0</v>
      </c>
      <c r="CV18" s="300" t="n">
        <v>0</v>
      </c>
      <c r="CW18" s="300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5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127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Suburban Medical Group - Client ID H3599</t>
        </is>
      </c>
      <c r="B24" s="390" t="n"/>
      <c r="C24" s="78" t="n"/>
      <c r="D24" s="111" t="n"/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ht="13.15" customFormat="1" customHeight="1" s="315">
      <c r="A25" s="64" t="inlineStr">
        <is>
          <t>PRIME EPO PLAN (Self-Insured)</t>
        </is>
      </c>
      <c r="B25" s="394">
        <f>Legacy!E20</f>
        <v/>
      </c>
      <c r="C25" s="246" t="inlineStr">
        <is>
          <t>EE</t>
        </is>
      </c>
      <c r="D25" s="244" t="n">
        <v>5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+[2]Suburban!E25</f>
        <v/>
      </c>
      <c r="J25" s="492">
        <f>+[2]Suburban!G25</f>
        <v/>
      </c>
      <c r="K25" s="244" t="n">
        <v>11</v>
      </c>
      <c r="L25" s="244" t="n">
        <v>11</v>
      </c>
      <c r="M25" s="244" t="n">
        <v>11</v>
      </c>
      <c r="N25" s="244" t="n">
        <v>11</v>
      </c>
      <c r="O25" s="244" t="n">
        <v>10</v>
      </c>
      <c r="P25" s="244" t="n">
        <v>11</v>
      </c>
      <c r="Q25" s="244" t="n">
        <v>11</v>
      </c>
      <c r="R25" s="244" t="n">
        <v>12</v>
      </c>
      <c r="S25" s="244" t="n">
        <v>12</v>
      </c>
      <c r="T25" s="244" t="n">
        <v>12</v>
      </c>
      <c r="U25" s="244" t="n">
        <v>12</v>
      </c>
      <c r="V25" s="244" t="n">
        <v>10</v>
      </c>
      <c r="W25" s="244" t="n">
        <v>9</v>
      </c>
      <c r="X25" s="244" t="n">
        <v>8</v>
      </c>
      <c r="Y25" s="244" t="n">
        <v>8</v>
      </c>
      <c r="Z25" s="244" t="n">
        <v>8</v>
      </c>
      <c r="AA25" s="244" t="n">
        <v>8</v>
      </c>
      <c r="AB25" s="244" t="n">
        <v>8</v>
      </c>
      <c r="AC25" s="244" t="n">
        <v>9</v>
      </c>
      <c r="AD25" s="244" t="n">
        <v>9</v>
      </c>
      <c r="AE25" s="244" t="n">
        <v>8</v>
      </c>
      <c r="AF25" s="244" t="n">
        <v>9</v>
      </c>
      <c r="AG25" s="244" t="n">
        <v>9</v>
      </c>
      <c r="AH25" s="244" t="n">
        <v>9</v>
      </c>
      <c r="AI25" s="244" t="n">
        <v>11</v>
      </c>
      <c r="AJ25" s="244" t="n">
        <v>12</v>
      </c>
      <c r="AK25" s="244" t="n">
        <v>12</v>
      </c>
      <c r="AL25" s="244" t="n">
        <v>12</v>
      </c>
      <c r="AM25" s="244" t="n">
        <v>12</v>
      </c>
      <c r="AN25" s="244" t="n">
        <v>12</v>
      </c>
      <c r="AO25" s="244" t="n">
        <v>12</v>
      </c>
      <c r="AP25" s="244" t="n">
        <v>12</v>
      </c>
      <c r="AQ25" s="244" t="n">
        <v>12</v>
      </c>
      <c r="AR25" s="244" t="n">
        <v>13</v>
      </c>
      <c r="AS25" s="244" t="n">
        <v>10</v>
      </c>
      <c r="AT25" s="244" t="n">
        <v>11</v>
      </c>
      <c r="AU25" s="244" t="n">
        <v>13</v>
      </c>
      <c r="AV25" s="244" t="n">
        <v>14</v>
      </c>
      <c r="AW25" s="244" t="n">
        <v>15</v>
      </c>
      <c r="AX25" s="244" t="n">
        <v>15</v>
      </c>
      <c r="AY25" s="244" t="n">
        <v>15</v>
      </c>
      <c r="AZ25" s="244" t="n">
        <v>15</v>
      </c>
      <c r="BA25" s="244" t="n">
        <v>15</v>
      </c>
      <c r="BB25" s="244" t="n">
        <v>15</v>
      </c>
      <c r="BC25" s="244" t="n">
        <v>11</v>
      </c>
      <c r="BD25" s="244" t="n">
        <v>11</v>
      </c>
      <c r="BE25" s="244" t="n">
        <v>11</v>
      </c>
      <c r="BF25" s="244" t="n">
        <v>12</v>
      </c>
      <c r="BG25" s="244" t="n">
        <v>14</v>
      </c>
      <c r="BH25" s="244" t="n">
        <v>14</v>
      </c>
      <c r="BI25" s="244" t="n">
        <v>13</v>
      </c>
      <c r="BJ25" s="244" t="n">
        <v>13</v>
      </c>
      <c r="BK25" s="244" t="n">
        <v>13</v>
      </c>
      <c r="BL25" s="244" t="n">
        <v>13</v>
      </c>
      <c r="BM25" s="244" t="n">
        <v>13</v>
      </c>
      <c r="BN25" s="244" t="n">
        <v>12</v>
      </c>
      <c r="BO25" s="244" t="n">
        <v>13</v>
      </c>
      <c r="BP25" s="244" t="n">
        <v>13</v>
      </c>
      <c r="BQ25" s="244" t="n">
        <v>13</v>
      </c>
      <c r="BR25" s="244" t="n">
        <v>12</v>
      </c>
      <c r="BS25" s="244" t="n">
        <v>11</v>
      </c>
      <c r="BT25" s="244" t="n">
        <v>11</v>
      </c>
      <c r="BU25" s="244" t="n">
        <v>14</v>
      </c>
      <c r="BV25" s="244" t="n">
        <v>12</v>
      </c>
      <c r="BW25" s="244" t="n">
        <v>12</v>
      </c>
      <c r="BX25" s="244" t="n">
        <v>11</v>
      </c>
      <c r="BY25" s="244" t="n">
        <v>12</v>
      </c>
      <c r="BZ25" s="244" t="n">
        <v>12</v>
      </c>
      <c r="CA25" s="244" t="n">
        <v>12</v>
      </c>
      <c r="CB25" s="244" t="n">
        <v>11</v>
      </c>
      <c r="CC25" s="244" t="n">
        <v>11</v>
      </c>
      <c r="CD25" s="244" t="n">
        <v>11</v>
      </c>
      <c r="CE25" s="244" t="n">
        <v>13</v>
      </c>
      <c r="CF25" s="244" t="n">
        <v>12</v>
      </c>
      <c r="CG25" s="244" t="n">
        <v>10</v>
      </c>
      <c r="CH25" s="244" t="n">
        <v>10</v>
      </c>
      <c r="CI25" s="244" t="n">
        <v>11</v>
      </c>
      <c r="CJ25" s="244" t="n">
        <v>11</v>
      </c>
      <c r="CK25" s="244" t="n">
        <v>11</v>
      </c>
      <c r="CL25" s="244" t="n">
        <v>11</v>
      </c>
      <c r="CM25" s="244" t="n">
        <v>10</v>
      </c>
      <c r="CN25" s="244" t="n">
        <v>9</v>
      </c>
      <c r="CO25" s="244" t="n">
        <v>9</v>
      </c>
      <c r="CP25" s="244" t="n">
        <v>9</v>
      </c>
      <c r="CQ25" s="244" t="n">
        <v>7</v>
      </c>
      <c r="CR25" s="244" t="n">
        <v>7</v>
      </c>
      <c r="CS25" s="244" t="n">
        <v>6</v>
      </c>
      <c r="CT25" s="244" t="n">
        <v>6</v>
      </c>
      <c r="CU25" s="244" t="n">
        <v>7</v>
      </c>
      <c r="CV25" s="244" t="n">
        <v>6</v>
      </c>
      <c r="CW25" s="244" t="n">
        <v>5</v>
      </c>
    </row>
    <row r="26" ht="13.15" customFormat="1" customHeight="1" s="315">
      <c r="A26" s="129" t="inlineStr">
        <is>
          <t>(Rates are medical &amp; vision bundled)</t>
        </is>
      </c>
      <c r="B26" s="398" t="n"/>
      <c r="C26" s="246" t="inlineStr">
        <is>
          <t>EE &amp; Spouse</t>
        </is>
      </c>
      <c r="D26" s="244" t="n">
        <v>1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+[2]Suburban!E26</f>
        <v/>
      </c>
      <c r="J26" s="492">
        <f>+[2]Suburban!G26</f>
        <v/>
      </c>
      <c r="K26" s="244" t="n">
        <v>4</v>
      </c>
      <c r="L26" s="244" t="n">
        <v>4</v>
      </c>
      <c r="M26" s="244" t="n">
        <v>3</v>
      </c>
      <c r="N26" s="244" t="n">
        <v>3</v>
      </c>
      <c r="O26" s="244" t="n">
        <v>4</v>
      </c>
      <c r="P26" s="244" t="n">
        <v>2</v>
      </c>
      <c r="Q26" s="244" t="n">
        <v>2</v>
      </c>
      <c r="R26" s="244" t="n">
        <v>2</v>
      </c>
      <c r="S26" s="244" t="n">
        <v>2</v>
      </c>
      <c r="T26" s="244" t="n">
        <v>2</v>
      </c>
      <c r="U26" s="244" t="n">
        <v>2</v>
      </c>
      <c r="V26" s="244" t="n">
        <v>2</v>
      </c>
      <c r="W26" s="244" t="n">
        <v>2</v>
      </c>
      <c r="X26" s="244" t="n">
        <v>2</v>
      </c>
      <c r="Y26" s="244" t="n">
        <v>2</v>
      </c>
      <c r="Z26" s="244" t="n">
        <v>2</v>
      </c>
      <c r="AA26" s="244" t="n">
        <v>2</v>
      </c>
      <c r="AB26" s="244" t="n">
        <v>1</v>
      </c>
      <c r="AC26" s="244" t="n">
        <v>1</v>
      </c>
      <c r="AD26" s="244" t="n">
        <v>1</v>
      </c>
      <c r="AE26" s="244" t="n">
        <v>1</v>
      </c>
      <c r="AF26" s="244" t="n">
        <v>1</v>
      </c>
      <c r="AG26" s="244" t="n">
        <v>1</v>
      </c>
      <c r="AH26" s="244" t="n">
        <v>1</v>
      </c>
      <c r="AI26" s="244" t="n">
        <v>2</v>
      </c>
      <c r="AJ26" s="244" t="n">
        <v>2</v>
      </c>
      <c r="AK26" s="244" t="n">
        <v>2</v>
      </c>
      <c r="AL26" s="244" t="n">
        <v>2</v>
      </c>
      <c r="AM26" s="244" t="n">
        <v>2</v>
      </c>
      <c r="AN26" s="244" t="n">
        <v>2</v>
      </c>
      <c r="AO26" s="244" t="n">
        <v>2</v>
      </c>
      <c r="AP26" s="244" t="n">
        <v>2</v>
      </c>
      <c r="AQ26" s="244" t="n">
        <v>2</v>
      </c>
      <c r="AR26" s="244" t="n">
        <v>2</v>
      </c>
      <c r="AS26" s="244" t="n">
        <v>2</v>
      </c>
      <c r="AT26" s="244" t="n">
        <v>2</v>
      </c>
      <c r="AU26" s="244" t="n">
        <v>3</v>
      </c>
      <c r="AV26" s="244" t="n">
        <v>2</v>
      </c>
      <c r="AW26" s="244" t="n">
        <v>2</v>
      </c>
      <c r="AX26" s="244" t="n">
        <v>1</v>
      </c>
      <c r="AY26" s="244" t="n">
        <v>1</v>
      </c>
      <c r="AZ26" s="244" t="n">
        <v>1</v>
      </c>
      <c r="BA26" s="244" t="n">
        <v>1</v>
      </c>
      <c r="BB26" s="244" t="n">
        <v>1</v>
      </c>
      <c r="BC26" s="244" t="n">
        <v>2</v>
      </c>
      <c r="BD26" s="244" t="n">
        <v>2</v>
      </c>
      <c r="BE26" s="244" t="n">
        <v>2</v>
      </c>
      <c r="BF26" s="244" t="n">
        <v>2</v>
      </c>
      <c r="BG26" s="244" t="n">
        <v>2</v>
      </c>
      <c r="BH26" s="244" t="n">
        <v>2</v>
      </c>
      <c r="BI26" s="244" t="n">
        <v>1</v>
      </c>
      <c r="BJ26" s="244" t="n">
        <v>1</v>
      </c>
      <c r="BK26" s="244" t="n">
        <v>1</v>
      </c>
      <c r="BL26" s="244" t="n">
        <v>1</v>
      </c>
      <c r="BM26" s="244" t="n">
        <v>1</v>
      </c>
      <c r="BN26" s="244" t="n">
        <v>1</v>
      </c>
      <c r="BO26" s="244" t="n">
        <v>1</v>
      </c>
      <c r="BP26" s="244" t="n">
        <v>1</v>
      </c>
      <c r="BQ26" s="244" t="n">
        <v>1</v>
      </c>
      <c r="BR26" s="244" t="n">
        <v>1</v>
      </c>
      <c r="BS26" s="244" t="n">
        <v>1</v>
      </c>
      <c r="BT26" s="244" t="n">
        <v>1</v>
      </c>
      <c r="BU26" s="244" t="n">
        <v>1</v>
      </c>
      <c r="BV26" s="244" t="n">
        <v>1</v>
      </c>
      <c r="BW26" s="244" t="n">
        <v>1</v>
      </c>
      <c r="BX26" s="244" t="n">
        <v>1</v>
      </c>
      <c r="BY26" s="244" t="n">
        <v>1</v>
      </c>
      <c r="BZ26" s="244" t="n">
        <v>2</v>
      </c>
      <c r="CA26" s="244" t="n">
        <v>2</v>
      </c>
      <c r="CB26" s="244" t="n">
        <v>2</v>
      </c>
      <c r="CC26" s="244" t="n">
        <v>3</v>
      </c>
      <c r="CD26" s="244" t="n">
        <v>3</v>
      </c>
      <c r="CE26" s="244" t="n">
        <v>3</v>
      </c>
      <c r="CF26" s="244" t="n">
        <v>3</v>
      </c>
      <c r="CG26" s="244" t="n">
        <v>0</v>
      </c>
      <c r="CH26" s="244" t="n">
        <v>0</v>
      </c>
      <c r="CI26" s="244" t="n">
        <v>0</v>
      </c>
      <c r="CJ26" s="244" t="n">
        <v>0</v>
      </c>
      <c r="CK26" s="244" t="n">
        <v>0</v>
      </c>
      <c r="CL26" s="244" t="n">
        <v>0</v>
      </c>
      <c r="CM26" s="244" t="n">
        <v>1</v>
      </c>
      <c r="CN26" s="244" t="n">
        <v>1</v>
      </c>
      <c r="CO26" s="244" t="n">
        <v>1</v>
      </c>
      <c r="CP26" s="244" t="n">
        <v>1</v>
      </c>
      <c r="CQ26" s="244" t="n">
        <v>1</v>
      </c>
      <c r="CR26" s="244" t="n">
        <v>1</v>
      </c>
      <c r="CS26" s="244" t="n">
        <v>1</v>
      </c>
      <c r="CT26" s="244" t="n">
        <v>1</v>
      </c>
      <c r="CU26" s="244" t="n">
        <v>1</v>
      </c>
      <c r="CV26" s="244" t="n">
        <v>1</v>
      </c>
      <c r="CW26" s="244" t="n">
        <v>1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44" t="n">
        <v>3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+[2]Suburban!E27</f>
        <v/>
      </c>
      <c r="J27" s="492">
        <f>+[2]Suburban!G27</f>
        <v/>
      </c>
      <c r="K27" s="244" t="n">
        <v>3</v>
      </c>
      <c r="L27" s="244" t="n">
        <v>3</v>
      </c>
      <c r="M27" s="244" t="n">
        <v>3</v>
      </c>
      <c r="N27" s="244" t="n">
        <v>3</v>
      </c>
      <c r="O27" s="244" t="n">
        <v>4</v>
      </c>
      <c r="P27" s="244" t="n">
        <v>4</v>
      </c>
      <c r="Q27" s="244" t="n">
        <v>4</v>
      </c>
      <c r="R27" s="244" t="n">
        <v>4</v>
      </c>
      <c r="S27" s="244" t="n">
        <v>4</v>
      </c>
      <c r="T27" s="244" t="n">
        <v>4</v>
      </c>
      <c r="U27" s="244" t="n">
        <v>4</v>
      </c>
      <c r="V27" s="244" t="n">
        <v>4</v>
      </c>
      <c r="W27" s="244" t="n">
        <v>4</v>
      </c>
      <c r="X27" s="244" t="n">
        <v>4</v>
      </c>
      <c r="Y27" s="244" t="n">
        <v>4</v>
      </c>
      <c r="Z27" s="244" t="n">
        <v>4</v>
      </c>
      <c r="AA27" s="244" t="n">
        <v>4</v>
      </c>
      <c r="AB27" s="244" t="n">
        <v>4</v>
      </c>
      <c r="AC27" s="244" t="n">
        <v>4</v>
      </c>
      <c r="AD27" s="244" t="n">
        <v>4</v>
      </c>
      <c r="AE27" s="244" t="n">
        <v>4</v>
      </c>
      <c r="AF27" s="244" t="n">
        <v>4</v>
      </c>
      <c r="AG27" s="244" t="n">
        <v>4</v>
      </c>
      <c r="AH27" s="244" t="n">
        <v>4</v>
      </c>
      <c r="AI27" s="244" t="n">
        <v>4</v>
      </c>
      <c r="AJ27" s="244" t="n">
        <v>4</v>
      </c>
      <c r="AK27" s="244" t="n">
        <v>4</v>
      </c>
      <c r="AL27" s="244" t="n">
        <v>4</v>
      </c>
      <c r="AM27" s="244" t="n">
        <v>4</v>
      </c>
      <c r="AN27" s="244" t="n">
        <v>4</v>
      </c>
      <c r="AO27" s="244" t="n">
        <v>4</v>
      </c>
      <c r="AP27" s="244" t="n">
        <v>4</v>
      </c>
      <c r="AQ27" s="244" t="n">
        <v>4</v>
      </c>
      <c r="AR27" s="244" t="n">
        <v>5</v>
      </c>
      <c r="AS27" s="244" t="n">
        <v>4</v>
      </c>
      <c r="AT27" s="244" t="n">
        <v>4</v>
      </c>
      <c r="AU27" s="244" t="n">
        <v>5</v>
      </c>
      <c r="AV27" s="244" t="n">
        <v>6</v>
      </c>
      <c r="AW27" s="244" t="n">
        <v>7</v>
      </c>
      <c r="AX27" s="244" t="n">
        <v>7</v>
      </c>
      <c r="AY27" s="244" t="n">
        <v>7</v>
      </c>
      <c r="AZ27" s="244" t="n">
        <v>7</v>
      </c>
      <c r="BA27" s="244" t="n">
        <v>7</v>
      </c>
      <c r="BB27" s="244" t="n">
        <v>8</v>
      </c>
      <c r="BC27" s="244" t="n">
        <v>8</v>
      </c>
      <c r="BD27" s="244" t="n">
        <v>8</v>
      </c>
      <c r="BE27" s="244" t="n">
        <v>8</v>
      </c>
      <c r="BF27" s="244" t="n">
        <v>7</v>
      </c>
      <c r="BG27" s="244" t="n">
        <v>5</v>
      </c>
      <c r="BH27" s="244" t="n">
        <v>5</v>
      </c>
      <c r="BI27" s="244" t="n">
        <v>5</v>
      </c>
      <c r="BJ27" s="244" t="n">
        <v>5</v>
      </c>
      <c r="BK27" s="244" t="n">
        <v>5</v>
      </c>
      <c r="BL27" s="244" t="n">
        <v>5</v>
      </c>
      <c r="BM27" s="244" t="n">
        <v>5</v>
      </c>
      <c r="BN27" s="244" t="n">
        <v>5</v>
      </c>
      <c r="BO27" s="244" t="n">
        <v>5</v>
      </c>
      <c r="BP27" s="244" t="n">
        <v>5</v>
      </c>
      <c r="BQ27" s="244" t="n">
        <v>5</v>
      </c>
      <c r="BR27" s="244" t="n">
        <v>5</v>
      </c>
      <c r="BS27" s="244" t="n">
        <v>5</v>
      </c>
      <c r="BT27" s="244" t="n">
        <v>5</v>
      </c>
      <c r="BU27" s="244" t="n">
        <v>4</v>
      </c>
      <c r="BV27" s="244" t="n">
        <v>5</v>
      </c>
      <c r="BW27" s="244" t="n">
        <v>4</v>
      </c>
      <c r="BX27" s="244" t="n">
        <v>4</v>
      </c>
      <c r="BY27" s="244" t="n">
        <v>4</v>
      </c>
      <c r="BZ27" s="244" t="n">
        <v>4</v>
      </c>
      <c r="CA27" s="244" t="n">
        <v>4</v>
      </c>
      <c r="CB27" s="244" t="n">
        <v>4</v>
      </c>
      <c r="CC27" s="244" t="n">
        <v>4</v>
      </c>
      <c r="CD27" s="244" t="n">
        <v>4</v>
      </c>
      <c r="CE27" s="244" t="n">
        <v>4</v>
      </c>
      <c r="CF27" s="244" t="n">
        <v>4</v>
      </c>
      <c r="CG27" s="244" t="n">
        <v>4</v>
      </c>
      <c r="CH27" s="244" t="n">
        <v>4</v>
      </c>
      <c r="CI27" s="244" t="n">
        <v>3</v>
      </c>
      <c r="CJ27" s="244" t="n">
        <v>3</v>
      </c>
      <c r="CK27" s="244" t="n">
        <v>3</v>
      </c>
      <c r="CL27" s="244" t="n">
        <v>3</v>
      </c>
      <c r="CM27" s="244" t="n">
        <v>3</v>
      </c>
      <c r="CN27" s="244" t="n">
        <v>3</v>
      </c>
      <c r="CO27" s="244" t="n">
        <v>3</v>
      </c>
      <c r="CP27" s="244" t="n">
        <v>3</v>
      </c>
      <c r="CQ27" s="244" t="n">
        <v>3</v>
      </c>
      <c r="CR27" s="244" t="n">
        <v>3</v>
      </c>
      <c r="CS27" s="244" t="n">
        <v>2</v>
      </c>
      <c r="CT27" s="244" t="n">
        <v>2</v>
      </c>
      <c r="CU27" s="244" t="n">
        <v>3</v>
      </c>
      <c r="CV27" s="244" t="n">
        <v>3</v>
      </c>
      <c r="CW27" s="244" t="n">
        <v>3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245" t="n">
        <v>3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+[2]Suburban!E28</f>
        <v/>
      </c>
      <c r="J28" s="492">
        <f>+[2]Suburban!G28</f>
        <v/>
      </c>
      <c r="K28" s="245" t="n">
        <v>8</v>
      </c>
      <c r="L28" s="245" t="n">
        <v>7</v>
      </c>
      <c r="M28" s="245" t="n">
        <v>5</v>
      </c>
      <c r="N28" s="245" t="n">
        <v>4</v>
      </c>
      <c r="O28" s="245" t="n">
        <v>4</v>
      </c>
      <c r="P28" s="245" t="n">
        <v>4</v>
      </c>
      <c r="Q28" s="245" t="n">
        <v>4</v>
      </c>
      <c r="R28" s="245" t="n">
        <v>4</v>
      </c>
      <c r="S28" s="245" t="n">
        <v>4</v>
      </c>
      <c r="T28" s="245" t="n">
        <v>4</v>
      </c>
      <c r="U28" s="245" t="n">
        <v>4</v>
      </c>
      <c r="V28" s="245" t="n">
        <v>4</v>
      </c>
      <c r="W28" s="245" t="n">
        <v>5</v>
      </c>
      <c r="X28" s="245" t="n">
        <v>5</v>
      </c>
      <c r="Y28" s="245" t="n">
        <v>5</v>
      </c>
      <c r="Z28" s="245" t="n">
        <v>5</v>
      </c>
      <c r="AA28" s="245" t="n">
        <v>5</v>
      </c>
      <c r="AB28" s="245" t="n">
        <v>5</v>
      </c>
      <c r="AC28" s="245" t="n">
        <v>5</v>
      </c>
      <c r="AD28" s="245" t="n">
        <v>5</v>
      </c>
      <c r="AE28" s="245" t="n">
        <v>5</v>
      </c>
      <c r="AF28" s="245" t="n">
        <v>5</v>
      </c>
      <c r="AG28" s="245" t="n">
        <v>5</v>
      </c>
      <c r="AH28" s="245" t="n">
        <v>5</v>
      </c>
      <c r="AI28" s="245" t="n">
        <v>4</v>
      </c>
      <c r="AJ28" s="245" t="n">
        <v>3</v>
      </c>
      <c r="AK28" s="245" t="n">
        <v>3</v>
      </c>
      <c r="AL28" s="245" t="n">
        <v>3</v>
      </c>
      <c r="AM28" s="245" t="n">
        <v>3</v>
      </c>
      <c r="AN28" s="245" t="n">
        <v>3</v>
      </c>
      <c r="AO28" s="245" t="n">
        <v>3</v>
      </c>
      <c r="AP28" s="245" t="n">
        <v>3</v>
      </c>
      <c r="AQ28" s="245" t="n">
        <v>3</v>
      </c>
      <c r="AR28" s="245" t="n">
        <v>3</v>
      </c>
      <c r="AS28" s="245" t="n">
        <v>4</v>
      </c>
      <c r="AT28" s="245" t="n">
        <v>4</v>
      </c>
      <c r="AU28" s="245" t="n">
        <v>9</v>
      </c>
      <c r="AV28" s="245" t="n">
        <v>9</v>
      </c>
      <c r="AW28" s="245" t="n">
        <v>9</v>
      </c>
      <c r="AX28" s="245" t="n">
        <v>9</v>
      </c>
      <c r="AY28" s="245" t="n">
        <v>9</v>
      </c>
      <c r="AZ28" s="245" t="n">
        <v>9</v>
      </c>
      <c r="BA28" s="245" t="n">
        <v>9</v>
      </c>
      <c r="BB28" s="245" t="n">
        <v>9</v>
      </c>
      <c r="BC28" s="245" t="n">
        <v>8</v>
      </c>
      <c r="BD28" s="245" t="n">
        <v>8</v>
      </c>
      <c r="BE28" s="245" t="n">
        <v>8</v>
      </c>
      <c r="BF28" s="245" t="n">
        <v>8</v>
      </c>
      <c r="BG28" s="245" t="n">
        <v>9</v>
      </c>
      <c r="BH28" s="245" t="n">
        <v>9</v>
      </c>
      <c r="BI28" s="245" t="n">
        <v>10</v>
      </c>
      <c r="BJ28" s="245" t="n">
        <v>9</v>
      </c>
      <c r="BK28" s="245" t="n">
        <v>9</v>
      </c>
      <c r="BL28" s="245" t="n">
        <v>9</v>
      </c>
      <c r="BM28" s="245" t="n">
        <v>9</v>
      </c>
      <c r="BN28" s="245" t="n">
        <v>9</v>
      </c>
      <c r="BO28" s="245" t="n">
        <v>9</v>
      </c>
      <c r="BP28" s="245" t="n">
        <v>9</v>
      </c>
      <c r="BQ28" s="245" t="n">
        <v>9</v>
      </c>
      <c r="BR28" s="245" t="n">
        <v>8</v>
      </c>
      <c r="BS28" s="245" t="n">
        <v>8</v>
      </c>
      <c r="BT28" s="245" t="n">
        <v>8</v>
      </c>
      <c r="BU28" s="245" t="n">
        <v>8</v>
      </c>
      <c r="BV28" s="245" t="n">
        <v>8</v>
      </c>
      <c r="BW28" s="245" t="n">
        <v>8</v>
      </c>
      <c r="BX28" s="245" t="n">
        <v>8</v>
      </c>
      <c r="BY28" s="245" t="n">
        <v>8</v>
      </c>
      <c r="BZ28" s="245" t="n">
        <v>6</v>
      </c>
      <c r="CA28" s="245" t="n">
        <v>6</v>
      </c>
      <c r="CB28" s="245" t="n">
        <v>6</v>
      </c>
      <c r="CC28" s="245" t="n">
        <v>5</v>
      </c>
      <c r="CD28" s="245" t="n">
        <v>5</v>
      </c>
      <c r="CE28" s="245" t="n">
        <v>5</v>
      </c>
      <c r="CF28" s="245" t="n">
        <v>5</v>
      </c>
      <c r="CG28" s="245" t="n">
        <v>4</v>
      </c>
      <c r="CH28" s="245" t="n">
        <v>4</v>
      </c>
      <c r="CI28" s="245" t="n">
        <v>4</v>
      </c>
      <c r="CJ28" s="245" t="n">
        <v>4</v>
      </c>
      <c r="CK28" s="245" t="n">
        <v>4</v>
      </c>
      <c r="CL28" s="245" t="n">
        <v>3</v>
      </c>
      <c r="CM28" s="245" t="n">
        <v>4</v>
      </c>
      <c r="CN28" s="245" t="n">
        <v>4</v>
      </c>
      <c r="CO28" s="245" t="n">
        <v>4</v>
      </c>
      <c r="CP28" s="245" t="n">
        <v>3</v>
      </c>
      <c r="CQ28" s="245" t="n">
        <v>3</v>
      </c>
      <c r="CR28" s="245" t="n">
        <v>3</v>
      </c>
      <c r="CS28" s="245" t="n">
        <v>3</v>
      </c>
      <c r="CT28" s="245" t="n">
        <v>4</v>
      </c>
      <c r="CU28" s="245" t="n">
        <v>3</v>
      </c>
      <c r="CV28" s="245" t="n">
        <v>3</v>
      </c>
      <c r="CW28" s="245" t="n">
        <v>3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14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idden="1" ht="13.15" customFormat="1" customHeight="1" s="315">
      <c r="A31" s="64" t="inlineStr">
        <is>
          <t>PRIME PLATINUM EPO PLAN (Self-Insured)</t>
        </is>
      </c>
      <c r="B31" s="394">
        <f>B25</f>
        <v/>
      </c>
      <c r="C31" s="246" t="inlineStr">
        <is>
          <t>EE</t>
        </is>
      </c>
      <c r="D31" s="244" t="n">
        <v>0</v>
      </c>
      <c r="E31" s="396">
        <f>E9</f>
        <v/>
      </c>
      <c r="F31" s="396">
        <f>F9</f>
        <v/>
      </c>
      <c r="G31" s="396">
        <f>E31-F31</f>
        <v/>
      </c>
      <c r="H31" s="397" t="n"/>
      <c r="I31" s="397" t="n"/>
      <c r="K31" s="244" t="n">
        <v>3</v>
      </c>
      <c r="L31" s="244" t="n">
        <v>4</v>
      </c>
      <c r="M31" s="244" t="n">
        <v>4</v>
      </c>
      <c r="N31" s="244" t="n">
        <v>4</v>
      </c>
      <c r="O31" s="244" t="n">
        <v>3</v>
      </c>
      <c r="P31" s="244" t="n">
        <v>3</v>
      </c>
      <c r="Q31" s="244" t="n">
        <v>3</v>
      </c>
      <c r="R31" s="244" t="n">
        <v>3</v>
      </c>
      <c r="S31" s="244" t="n">
        <v>3</v>
      </c>
      <c r="T31" s="244" t="n">
        <v>4</v>
      </c>
      <c r="U31" s="244" t="n">
        <v>4</v>
      </c>
      <c r="V31" s="244" t="n">
        <v>4</v>
      </c>
      <c r="W31" s="244" t="n">
        <v>4</v>
      </c>
      <c r="X31" s="244" t="n">
        <v>4</v>
      </c>
      <c r="Y31" s="244" t="n">
        <v>4</v>
      </c>
      <c r="Z31" s="244" t="n">
        <v>4</v>
      </c>
      <c r="AA31" s="244" t="n">
        <v>4</v>
      </c>
      <c r="AB31" s="244" t="n">
        <v>4</v>
      </c>
      <c r="AC31" s="244" t="n">
        <v>4</v>
      </c>
      <c r="AD31" s="244" t="n">
        <v>4</v>
      </c>
      <c r="AE31" s="244" t="n">
        <v>5</v>
      </c>
      <c r="AF31" s="244" t="n">
        <v>4</v>
      </c>
      <c r="AG31" s="244" t="n">
        <v>4</v>
      </c>
      <c r="AH31" s="244" t="n">
        <v>4</v>
      </c>
      <c r="AI31" s="244" t="n">
        <v>3</v>
      </c>
      <c r="AJ31" s="244" t="n">
        <v>4</v>
      </c>
      <c r="AK31" s="244" t="n">
        <v>4</v>
      </c>
      <c r="AL31" s="244" t="n">
        <v>4</v>
      </c>
      <c r="AM31" s="244" t="n">
        <v>4</v>
      </c>
      <c r="AN31" s="244" t="n">
        <v>4</v>
      </c>
      <c r="AO31" s="244" t="n">
        <v>4</v>
      </c>
      <c r="AP31" s="244" t="n">
        <v>4</v>
      </c>
      <c r="AQ31" s="244" t="n">
        <v>4</v>
      </c>
      <c r="AR31" s="244" t="n">
        <v>5</v>
      </c>
      <c r="AS31" s="244" t="n">
        <v>3</v>
      </c>
      <c r="AT31" s="244" t="n">
        <v>3</v>
      </c>
      <c r="AU31" s="244" t="n">
        <v>0</v>
      </c>
      <c r="AV31" s="244" t="n">
        <v>0</v>
      </c>
      <c r="AW31" s="244" t="n">
        <v>0</v>
      </c>
      <c r="AX31" s="244" t="n">
        <v>0</v>
      </c>
      <c r="AY31" s="244" t="n">
        <v>0</v>
      </c>
      <c r="AZ31" s="244" t="n">
        <v>0</v>
      </c>
      <c r="BA31" s="244" t="n">
        <v>0</v>
      </c>
      <c r="BB31" s="244" t="n">
        <v>0</v>
      </c>
      <c r="BC31" s="244" t="n">
        <v>0</v>
      </c>
      <c r="BD31" s="244" t="n">
        <v>0</v>
      </c>
      <c r="BE31" s="244" t="n">
        <v>0</v>
      </c>
      <c r="BF31" s="244" t="n">
        <v>0</v>
      </c>
      <c r="BG31" s="244" t="n">
        <v>0</v>
      </c>
      <c r="BH31" s="244" t="n">
        <v>0</v>
      </c>
      <c r="BI31" s="244" t="n">
        <v>0</v>
      </c>
      <c r="BJ31" s="244" t="n">
        <v>0</v>
      </c>
      <c r="BK31" s="244" t="n">
        <v>0</v>
      </c>
      <c r="BL31" s="244" t="n">
        <v>0</v>
      </c>
      <c r="BM31" s="244" t="n">
        <v>0</v>
      </c>
      <c r="BN31" s="244" t="n">
        <v>0</v>
      </c>
      <c r="BO31" s="244" t="n">
        <v>0</v>
      </c>
      <c r="BP31" s="244" t="n">
        <v>0</v>
      </c>
      <c r="BQ31" s="244" t="n">
        <v>0</v>
      </c>
      <c r="BR31" s="244" t="n">
        <v>0</v>
      </c>
      <c r="BS31" s="244" t="n">
        <v>0</v>
      </c>
      <c r="BT31" s="244" t="n">
        <v>0</v>
      </c>
      <c r="BU31" s="244" t="n">
        <v>0</v>
      </c>
      <c r="BV31" s="244" t="n">
        <v>0</v>
      </c>
      <c r="BW31" s="244" t="n">
        <v>0</v>
      </c>
      <c r="BX31" s="244" t="n">
        <v>0</v>
      </c>
      <c r="BY31" s="244" t="n">
        <v>0</v>
      </c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244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idden="1" ht="13.15" customFormat="1" customHeight="1" s="315">
      <c r="A32" s="22" t="n"/>
      <c r="B32" s="398" t="n"/>
      <c r="C32" s="246" t="inlineStr">
        <is>
          <t>EE &amp; Spouse</t>
        </is>
      </c>
      <c r="D32" s="244" t="n">
        <v>0</v>
      </c>
      <c r="E32" s="396">
        <f>E10</f>
        <v/>
      </c>
      <c r="F32" s="396">
        <f>F10</f>
        <v/>
      </c>
      <c r="G32" s="396">
        <f>E32-F32</f>
        <v/>
      </c>
      <c r="H32" s="397" t="n"/>
      <c r="I32" s="397" t="n"/>
      <c r="K32" s="244" t="n">
        <v>3</v>
      </c>
      <c r="L32" s="244" t="n">
        <v>3</v>
      </c>
      <c r="M32" s="244" t="n">
        <v>3</v>
      </c>
      <c r="N32" s="244" t="n">
        <v>3</v>
      </c>
      <c r="O32" s="244" t="n">
        <v>3</v>
      </c>
      <c r="P32" s="244" t="n">
        <v>3</v>
      </c>
      <c r="Q32" s="244" t="n">
        <v>3</v>
      </c>
      <c r="R32" s="244" t="n">
        <v>3</v>
      </c>
      <c r="S32" s="244" t="n">
        <v>3</v>
      </c>
      <c r="T32" s="244" t="n">
        <v>3</v>
      </c>
      <c r="U32" s="244" t="n">
        <v>3</v>
      </c>
      <c r="V32" s="244" t="n">
        <v>3</v>
      </c>
      <c r="W32" s="244" t="n">
        <v>3</v>
      </c>
      <c r="X32" s="244" t="n">
        <v>3</v>
      </c>
      <c r="Y32" s="244" t="n">
        <v>3</v>
      </c>
      <c r="Z32" s="244" t="n">
        <v>3</v>
      </c>
      <c r="AA32" s="244" t="n">
        <v>3</v>
      </c>
      <c r="AB32" s="244" t="n">
        <v>3</v>
      </c>
      <c r="AC32" s="244" t="n">
        <v>3</v>
      </c>
      <c r="AD32" s="244" t="n">
        <v>3</v>
      </c>
      <c r="AE32" s="244" t="n">
        <v>3</v>
      </c>
      <c r="AF32" s="244" t="n">
        <v>2</v>
      </c>
      <c r="AG32" s="244" t="n">
        <v>1</v>
      </c>
      <c r="AH32" s="244" t="n">
        <v>1</v>
      </c>
      <c r="AI32" s="244" t="n">
        <v>1</v>
      </c>
      <c r="AJ32" s="244" t="n">
        <v>1</v>
      </c>
      <c r="AK32" s="244" t="n">
        <v>1</v>
      </c>
      <c r="AL32" s="244" t="n">
        <v>1</v>
      </c>
      <c r="AM32" s="244" t="n">
        <v>1</v>
      </c>
      <c r="AN32" s="244" t="n">
        <v>1</v>
      </c>
      <c r="AO32" s="244" t="n">
        <v>1</v>
      </c>
      <c r="AP32" s="244" t="n">
        <v>1</v>
      </c>
      <c r="AQ32" s="244" t="n">
        <v>1</v>
      </c>
      <c r="AR32" s="244" t="n">
        <v>1</v>
      </c>
      <c r="AS32" s="244" t="n">
        <v>1</v>
      </c>
      <c r="AT32" s="244" t="n">
        <v>1</v>
      </c>
      <c r="AU32" s="244" t="n">
        <v>0</v>
      </c>
      <c r="AV32" s="244" t="n">
        <v>0</v>
      </c>
      <c r="AW32" s="244" t="n">
        <v>0</v>
      </c>
      <c r="AX32" s="244" t="n">
        <v>0</v>
      </c>
      <c r="AY32" s="244" t="n">
        <v>0</v>
      </c>
      <c r="AZ32" s="244" t="n">
        <v>0</v>
      </c>
      <c r="BA32" s="244" t="n">
        <v>0</v>
      </c>
      <c r="BB32" s="244" t="n">
        <v>0</v>
      </c>
      <c r="BC32" s="244" t="n">
        <v>0</v>
      </c>
      <c r="BD32" s="244" t="n">
        <v>0</v>
      </c>
      <c r="BE32" s="244" t="n">
        <v>0</v>
      </c>
      <c r="BF32" s="244" t="n">
        <v>0</v>
      </c>
      <c r="BG32" s="244" t="n">
        <v>0</v>
      </c>
      <c r="BH32" s="244" t="n">
        <v>0</v>
      </c>
      <c r="BI32" s="244" t="n">
        <v>0</v>
      </c>
      <c r="BJ32" s="244" t="n">
        <v>0</v>
      </c>
      <c r="BK32" s="244" t="n">
        <v>0</v>
      </c>
      <c r="BL32" s="244" t="n">
        <v>0</v>
      </c>
      <c r="BM32" s="244" t="n">
        <v>0</v>
      </c>
      <c r="BN32" s="244" t="n">
        <v>0</v>
      </c>
      <c r="BO32" s="244" t="n">
        <v>0</v>
      </c>
      <c r="BP32" s="244" t="n">
        <v>0</v>
      </c>
      <c r="BQ32" s="244" t="n">
        <v>0</v>
      </c>
      <c r="BR32" s="244" t="n">
        <v>0</v>
      </c>
      <c r="BS32" s="244" t="n">
        <v>0</v>
      </c>
      <c r="BT32" s="244" t="n">
        <v>0</v>
      </c>
      <c r="BU32" s="244" t="n">
        <v>0</v>
      </c>
      <c r="BV32" s="244" t="n">
        <v>0</v>
      </c>
      <c r="BW32" s="244" t="n">
        <v>0</v>
      </c>
      <c r="BX32" s="244" t="n">
        <v>0</v>
      </c>
      <c r="BY32" s="244" t="n">
        <v>0</v>
      </c>
      <c r="BZ32" s="244" t="n">
        <v>0</v>
      </c>
      <c r="CA32" s="244" t="n">
        <v>0</v>
      </c>
      <c r="CB32" s="244" t="n">
        <v>0</v>
      </c>
      <c r="CC32" s="244" t="n">
        <v>0</v>
      </c>
      <c r="CD32" s="244" t="n">
        <v>0</v>
      </c>
      <c r="CE32" s="244" t="n">
        <v>0</v>
      </c>
      <c r="CF32" s="244" t="n">
        <v>0</v>
      </c>
      <c r="CG32" s="244" t="n">
        <v>0</v>
      </c>
      <c r="CH32" s="244" t="n">
        <v>0</v>
      </c>
      <c r="CI32" s="244" t="n">
        <v>0</v>
      </c>
      <c r="CJ32" s="244" t="n">
        <v>0</v>
      </c>
      <c r="CK32" s="244" t="n">
        <v>0</v>
      </c>
      <c r="CL32" s="244" t="n">
        <v>0</v>
      </c>
      <c r="CM32" s="244" t="n">
        <v>0</v>
      </c>
      <c r="CN32" s="244" t="n">
        <v>0</v>
      </c>
      <c r="CO32" s="244" t="n">
        <v>0</v>
      </c>
      <c r="CP32" s="244" t="n">
        <v>0</v>
      </c>
      <c r="CQ32" s="244" t="n">
        <v>0</v>
      </c>
      <c r="CR32" s="244" t="n">
        <v>0</v>
      </c>
      <c r="CS32" s="244" t="n">
        <v>0</v>
      </c>
      <c r="CT32" s="244" t="n">
        <v>0</v>
      </c>
      <c r="CU32" s="244" t="n">
        <v>0</v>
      </c>
      <c r="CV32" s="244" t="n">
        <v>0</v>
      </c>
      <c r="CW32" s="244" t="n">
        <v>0</v>
      </c>
    </row>
    <row r="33" hidden="1" ht="13.15" customFormat="1" customHeight="1" s="315">
      <c r="A33" s="22" t="n"/>
      <c r="B33" s="398" t="n"/>
      <c r="C33" s="246" t="inlineStr">
        <is>
          <t>EE &amp; Child(ren)</t>
        </is>
      </c>
      <c r="D33" s="244" t="n">
        <v>0</v>
      </c>
      <c r="E33" s="396">
        <f>E11</f>
        <v/>
      </c>
      <c r="F33" s="396">
        <f>F11</f>
        <v/>
      </c>
      <c r="G33" s="396">
        <f>E33-F33</f>
        <v/>
      </c>
      <c r="H33" s="397" t="n"/>
      <c r="I33" s="397" t="n"/>
      <c r="K33" s="244" t="n">
        <v>1</v>
      </c>
      <c r="L33" s="244" t="n">
        <v>1</v>
      </c>
      <c r="M33" s="244" t="n">
        <v>1</v>
      </c>
      <c r="N33" s="244" t="n">
        <v>1</v>
      </c>
      <c r="O33" s="244" t="n">
        <v>2</v>
      </c>
      <c r="P33" s="244" t="n">
        <v>2</v>
      </c>
      <c r="Q33" s="244" t="n">
        <v>2</v>
      </c>
      <c r="R33" s="244" t="n">
        <v>2</v>
      </c>
      <c r="S33" s="244" t="n">
        <v>2</v>
      </c>
      <c r="T33" s="244" t="n">
        <v>2</v>
      </c>
      <c r="U33" s="244" t="n">
        <v>1</v>
      </c>
      <c r="V33" s="244" t="n">
        <v>1</v>
      </c>
      <c r="W33" s="244" t="n">
        <v>1</v>
      </c>
      <c r="X33" s="244" t="n">
        <v>1</v>
      </c>
      <c r="Y33" s="244" t="n">
        <v>1</v>
      </c>
      <c r="Z33" s="244" t="n">
        <v>1</v>
      </c>
      <c r="AA33" s="244" t="n">
        <v>1</v>
      </c>
      <c r="AB33" s="244" t="n">
        <v>1</v>
      </c>
      <c r="AC33" s="244" t="n">
        <v>1</v>
      </c>
      <c r="AD33" s="244" t="n">
        <v>1</v>
      </c>
      <c r="AE33" s="244" t="n">
        <v>1</v>
      </c>
      <c r="AF33" s="244" t="n">
        <v>1</v>
      </c>
      <c r="AG33" s="244" t="n">
        <v>1</v>
      </c>
      <c r="AH33" s="244" t="n">
        <v>1</v>
      </c>
      <c r="AI33" s="244" t="n">
        <v>1</v>
      </c>
      <c r="AJ33" s="244" t="n">
        <v>1</v>
      </c>
      <c r="AK33" s="244" t="n">
        <v>1</v>
      </c>
      <c r="AL33" s="244" t="n">
        <v>1</v>
      </c>
      <c r="AM33" s="244" t="n">
        <v>1</v>
      </c>
      <c r="AN33" s="244" t="n">
        <v>1</v>
      </c>
      <c r="AO33" s="244" t="n">
        <v>1</v>
      </c>
      <c r="AP33" s="244" t="n">
        <v>1</v>
      </c>
      <c r="AQ33" s="244" t="n">
        <v>1</v>
      </c>
      <c r="AR33" s="244" t="n">
        <v>2</v>
      </c>
      <c r="AS33" s="244" t="n">
        <v>1</v>
      </c>
      <c r="AT33" s="244" t="n">
        <v>1</v>
      </c>
      <c r="AU33" s="244" t="n">
        <v>0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244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Family</t>
        </is>
      </c>
      <c r="D34" s="245" t="n">
        <v>0</v>
      </c>
      <c r="E34" s="400">
        <f>E12</f>
        <v/>
      </c>
      <c r="F34" s="400">
        <f>F12</f>
        <v/>
      </c>
      <c r="G34" s="400">
        <f>E34-F34</f>
        <v/>
      </c>
      <c r="H34" s="408" t="n"/>
      <c r="I34" s="408" t="n"/>
      <c r="K34" s="245" t="n">
        <v>4</v>
      </c>
      <c r="L34" s="245" t="n">
        <v>4</v>
      </c>
      <c r="M34" s="245" t="n">
        <v>4</v>
      </c>
      <c r="N34" s="245" t="n">
        <v>4</v>
      </c>
      <c r="O34" s="245" t="n">
        <v>4</v>
      </c>
      <c r="P34" s="245" t="n">
        <v>4</v>
      </c>
      <c r="Q34" s="245" t="n">
        <v>4</v>
      </c>
      <c r="R34" s="245" t="n">
        <v>4</v>
      </c>
      <c r="S34" s="245" t="n">
        <v>3</v>
      </c>
      <c r="T34" s="245" t="n">
        <v>4</v>
      </c>
      <c r="U34" s="245" t="n">
        <v>4</v>
      </c>
      <c r="V34" s="245" t="n">
        <v>3</v>
      </c>
      <c r="W34" s="245" t="n">
        <v>3</v>
      </c>
      <c r="X34" s="245" t="n">
        <v>2</v>
      </c>
      <c r="Y34" s="245" t="n">
        <v>2</v>
      </c>
      <c r="Z34" s="245" t="n">
        <v>2</v>
      </c>
      <c r="AA34" s="245" t="n">
        <v>2</v>
      </c>
      <c r="AB34" s="245" t="n">
        <v>2</v>
      </c>
      <c r="AC34" s="245" t="n">
        <v>2</v>
      </c>
      <c r="AD34" s="245" t="n">
        <v>2</v>
      </c>
      <c r="AE34" s="245" t="n">
        <v>2</v>
      </c>
      <c r="AF34" s="245" t="n">
        <v>2</v>
      </c>
      <c r="AG34" s="245" t="n">
        <v>2</v>
      </c>
      <c r="AH34" s="245" t="n">
        <v>2</v>
      </c>
      <c r="AI34" s="245" t="n">
        <v>2</v>
      </c>
      <c r="AJ34" s="245" t="n">
        <v>2</v>
      </c>
      <c r="AK34" s="245" t="n">
        <v>2</v>
      </c>
      <c r="AL34" s="245" t="n">
        <v>2</v>
      </c>
      <c r="AM34" s="245" t="n">
        <v>2</v>
      </c>
      <c r="AN34" s="245" t="n">
        <v>2</v>
      </c>
      <c r="AO34" s="245" t="n">
        <v>2</v>
      </c>
      <c r="AP34" s="245" t="n">
        <v>2</v>
      </c>
      <c r="AQ34" s="245" t="n">
        <v>3</v>
      </c>
      <c r="AR34" s="245" t="n">
        <v>4</v>
      </c>
      <c r="AS34" s="245" t="n">
        <v>4</v>
      </c>
      <c r="AT34" s="245" t="n">
        <v>4</v>
      </c>
      <c r="AU34" s="245" t="n">
        <v>0</v>
      </c>
      <c r="AV34" s="245" t="n">
        <v>0</v>
      </c>
      <c r="AW34" s="245" t="n">
        <v>0</v>
      </c>
      <c r="AX34" s="245" t="n">
        <v>0</v>
      </c>
      <c r="AY34" s="245" t="n">
        <v>0</v>
      </c>
      <c r="AZ34" s="245" t="n">
        <v>0</v>
      </c>
      <c r="BA34" s="245" t="n">
        <v>0</v>
      </c>
      <c r="BB34" s="245" t="n">
        <v>0</v>
      </c>
      <c r="BC34" s="245" t="n">
        <v>0</v>
      </c>
      <c r="BD34" s="245" t="n">
        <v>0</v>
      </c>
      <c r="BE34" s="245" t="n">
        <v>0</v>
      </c>
      <c r="BF34" s="245" t="n">
        <v>0</v>
      </c>
      <c r="BG34" s="245" t="n">
        <v>0</v>
      </c>
      <c r="BH34" s="245" t="n">
        <v>0</v>
      </c>
      <c r="BI34" s="245" t="n">
        <v>0</v>
      </c>
      <c r="BJ34" s="245" t="n">
        <v>0</v>
      </c>
      <c r="BK34" s="245" t="n">
        <v>0</v>
      </c>
      <c r="BL34" s="245" t="n">
        <v>0</v>
      </c>
      <c r="BM34" s="245" t="n">
        <v>0</v>
      </c>
      <c r="BN34" s="245" t="n">
        <v>0</v>
      </c>
      <c r="BO34" s="245" t="n">
        <v>0</v>
      </c>
      <c r="BP34" s="245" t="n">
        <v>0</v>
      </c>
      <c r="BQ34" s="245" t="n">
        <v>0</v>
      </c>
      <c r="BR34" s="245" t="n">
        <v>0</v>
      </c>
      <c r="BS34" s="245" t="n">
        <v>0</v>
      </c>
      <c r="BT34" s="245" t="n">
        <v>0</v>
      </c>
      <c r="BU34" s="245" t="n">
        <v>0</v>
      </c>
      <c r="BV34" s="245" t="n">
        <v>0</v>
      </c>
      <c r="BW34" s="245" t="n">
        <v>0</v>
      </c>
      <c r="BX34" s="245" t="n">
        <v>0</v>
      </c>
      <c r="BY34" s="245" t="n">
        <v>0</v>
      </c>
      <c r="BZ34" s="245" t="n">
        <v>0</v>
      </c>
      <c r="CA34" s="245" t="n">
        <v>0</v>
      </c>
      <c r="CB34" s="245" t="n">
        <v>0</v>
      </c>
      <c r="CC34" s="245" t="n">
        <v>0</v>
      </c>
      <c r="CD34" s="245" t="n">
        <v>0</v>
      </c>
      <c r="CE34" s="245" t="n">
        <v>0</v>
      </c>
      <c r="CF34" s="245" t="n">
        <v>0</v>
      </c>
      <c r="CG34" s="245" t="n">
        <v>0</v>
      </c>
      <c r="CH34" s="245" t="n">
        <v>0</v>
      </c>
      <c r="CI34" s="245" t="n">
        <v>0</v>
      </c>
      <c r="CJ34" s="245" t="n">
        <v>0</v>
      </c>
      <c r="CK34" s="245" t="n">
        <v>0</v>
      </c>
      <c r="CL34" s="245" t="n">
        <v>0</v>
      </c>
      <c r="CM34" s="245" t="n">
        <v>0</v>
      </c>
      <c r="CN34" s="245" t="n">
        <v>0</v>
      </c>
      <c r="CO34" s="245" t="n">
        <v>0</v>
      </c>
      <c r="CP34" s="245" t="n">
        <v>0</v>
      </c>
      <c r="CQ34" s="245" t="n">
        <v>0</v>
      </c>
      <c r="CR34" s="245" t="n">
        <v>0</v>
      </c>
      <c r="CS34" s="245" t="n">
        <v>0</v>
      </c>
      <c r="CT34" s="245" t="n">
        <v>0</v>
      </c>
      <c r="CU34" s="245" t="n">
        <v>0</v>
      </c>
      <c r="CV34" s="245" t="n">
        <v>0</v>
      </c>
      <c r="CW34" s="245" t="n">
        <v>0</v>
      </c>
    </row>
    <row r="35" hidden="1" ht="13.15" customFormat="1" customHeight="1" s="315">
      <c r="A35" s="20" t="n"/>
      <c r="B35" s="398" t="n"/>
      <c r="C35" s="69" t="inlineStr">
        <is>
          <t>Estimated Monthly Premium</t>
        </is>
      </c>
      <c r="D35" s="94">
        <f>SUM(D31:D34)</f>
        <v/>
      </c>
      <c r="E35" s="401">
        <f>SUMPRODUCT(E31:E34,$D31:$D34)</f>
        <v/>
      </c>
      <c r="F35" s="401">
        <f>SUMPRODUCT(F31:F34,$D31:$D34)</f>
        <v/>
      </c>
      <c r="G35" s="401">
        <f>SUMPRODUCT(G31:G34,$D31:$D34)</f>
        <v/>
      </c>
      <c r="H35" s="402" t="n"/>
      <c r="I35" s="402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94">
        <f>SUM(V31:V34)</f>
        <v/>
      </c>
      <c r="W35" s="94">
        <f>SUM(W31:W34)</f>
        <v/>
      </c>
      <c r="X35" s="94">
        <f>SUM(X31:X34)</f>
        <v/>
      </c>
      <c r="Y35" s="94">
        <f>SUM(Y31:Y34)</f>
        <v/>
      </c>
      <c r="Z35" s="94">
        <f>SUM(Z31:Z34)</f>
        <v/>
      </c>
      <c r="AA35" s="94">
        <f>SUM(AA31:AA34)</f>
        <v/>
      </c>
      <c r="AB35" s="94">
        <f>SUM(AB31:AB34)</f>
        <v/>
      </c>
      <c r="AC35" s="94">
        <f>SUM(AC31:AC34)</f>
        <v/>
      </c>
      <c r="AD35" s="94">
        <f>SUM(AD31:AD34)</f>
        <v/>
      </c>
      <c r="AE35" s="94">
        <f>SUM(AE31:AE34)</f>
        <v/>
      </c>
      <c r="AF35" s="94">
        <f>SUM(AF31:AF34)</f>
        <v/>
      </c>
      <c r="AG35" s="94">
        <f>SUM(AG31:AG34)</f>
        <v/>
      </c>
      <c r="AH35" s="94">
        <f>SUM(AH31:AH34)</f>
        <v/>
      </c>
      <c r="AI35" s="94">
        <f>SUM(AI31:AI34)</f>
        <v/>
      </c>
      <c r="AJ35" s="94">
        <f>SUM(AJ31:AJ34)</f>
        <v/>
      </c>
      <c r="AK35" s="94">
        <f>SUM(AK31:AK34)</f>
        <v/>
      </c>
      <c r="AL35" s="94">
        <f>SUM(AL31:AL34)</f>
        <v/>
      </c>
      <c r="AM35" s="94">
        <f>SUM(AM31:AM34)</f>
        <v/>
      </c>
      <c r="AN35" s="94">
        <f>SUM(AN31:AN34)</f>
        <v/>
      </c>
      <c r="AO35" s="94">
        <f>SUM(AO31:AO34)</f>
        <v/>
      </c>
      <c r="AP35" s="94">
        <f>SUM(AP31:AP34)</f>
        <v/>
      </c>
      <c r="AQ35" s="94">
        <f>SUM(AQ31:AQ34)</f>
        <v/>
      </c>
      <c r="AR35" s="94">
        <f>SUM(AR31:AR34)</f>
        <v/>
      </c>
      <c r="AS35" s="94">
        <f>SUM(AS31:AS34)</f>
        <v/>
      </c>
      <c r="AT35" s="94">
        <f>SUM(AT31:AT34)</f>
        <v/>
      </c>
      <c r="AU35" s="94">
        <f>SUM(AU31:AU34)</f>
        <v/>
      </c>
      <c r="AV35" s="94">
        <f>SUM(AV31:AV34)</f>
        <v/>
      </c>
      <c r="AW35" s="94">
        <f>SUM(AW31:AW34)</f>
        <v/>
      </c>
      <c r="AX35" s="94">
        <f>SUM(AX31:AX34)</f>
        <v/>
      </c>
      <c r="AY35" s="94">
        <f>SUM(AY31:AY34)</f>
        <v/>
      </c>
      <c r="AZ35" s="94">
        <f>SUM(AZ31:AZ34)</f>
        <v/>
      </c>
      <c r="BA35" s="94">
        <f>SUM(BA31:BA34)</f>
        <v/>
      </c>
      <c r="BB35" s="94">
        <f>SUM(BB31:BB34)</f>
        <v/>
      </c>
      <c r="BC35" s="94">
        <f>SUM(BC31:BC34)</f>
        <v/>
      </c>
      <c r="BD35" s="94">
        <f>SUM(BD31:BD34)</f>
        <v/>
      </c>
      <c r="BE35" s="94">
        <f>SUM(BE31:BE34)</f>
        <v/>
      </c>
      <c r="BF35" s="94">
        <f>SUM(BF31:BF34)</f>
        <v/>
      </c>
      <c r="BG35" s="94">
        <f>SUM(BG31:BG34)</f>
        <v/>
      </c>
      <c r="BH35" s="94">
        <f>SUM(BH31:BH34)</f>
        <v/>
      </c>
      <c r="BI35" s="94">
        <f>SUM(BI31:BI34)</f>
        <v/>
      </c>
      <c r="BJ35" s="94">
        <f>SUM(BJ31:BJ34)</f>
        <v/>
      </c>
      <c r="BK35" s="94">
        <f>SUM(BK31:BK34)</f>
        <v/>
      </c>
      <c r="BL35" s="94">
        <f>SUM(BL31:BL34)</f>
        <v/>
      </c>
      <c r="BM35" s="94">
        <f>SUM(BM31:BM34)</f>
        <v/>
      </c>
      <c r="BN35" s="94">
        <f>SUM(BN31:BN34)</f>
        <v/>
      </c>
      <c r="BO35" s="94">
        <f>SUM(BO31:BO34)</f>
        <v/>
      </c>
      <c r="BP35" s="94">
        <f>SUM(BP31:BP34)</f>
        <v/>
      </c>
      <c r="BQ35" s="94">
        <f>SUM(BQ31:BQ34)</f>
        <v/>
      </c>
      <c r="BR35" s="94">
        <f>SUM(BR31:BR34)</f>
        <v/>
      </c>
      <c r="BS35" s="94">
        <f>SUM(BS31:BS34)</f>
        <v/>
      </c>
      <c r="BT35" s="94">
        <f>SUM(BT31:BT34)</f>
        <v/>
      </c>
      <c r="BU35" s="94">
        <f>SUM(BU31:BU34)</f>
        <v/>
      </c>
      <c r="BV35" s="94">
        <f>SUM(BV31:BV34)</f>
        <v/>
      </c>
      <c r="BW35" s="94">
        <f>SUM(BW31:BW34)</f>
        <v/>
      </c>
      <c r="BX35" s="94">
        <f>SUM(BX31:BX34)</f>
        <v/>
      </c>
      <c r="BY35" s="94">
        <f>SUM(BY31:BY34)</f>
        <v/>
      </c>
      <c r="BZ35" s="94">
        <f>SUM(BZ31:BZ34)</f>
        <v/>
      </c>
      <c r="CA35" s="94">
        <f>SUM(CA31:CA34)</f>
        <v/>
      </c>
      <c r="CB35" s="94">
        <f>SUM(CB31:CB34)</f>
        <v/>
      </c>
      <c r="CC35" s="94">
        <f>SUM(CC31:CC34)</f>
        <v/>
      </c>
      <c r="CD35" s="94">
        <f>SUM(CD31:CD34)</f>
        <v/>
      </c>
      <c r="CE35" s="94">
        <f>SUM(CE31:CE34)</f>
        <v/>
      </c>
      <c r="CF35" s="94">
        <f>SUM(CF31:CF34)</f>
        <v/>
      </c>
      <c r="CG35" s="94">
        <f>SUM(CG31:CG34)</f>
        <v/>
      </c>
      <c r="CH35" s="94">
        <f>SUM(CH31:CH34)</f>
        <v/>
      </c>
      <c r="CI35" s="94">
        <f>SUM(CI31:CI34)</f>
        <v/>
      </c>
      <c r="CJ35" s="94">
        <f>SUM(CJ31:CJ34)</f>
        <v/>
      </c>
      <c r="CK35" s="94">
        <f>SUM(CK31:CK34)</f>
        <v/>
      </c>
      <c r="CL35" s="94">
        <f>SUM(CL31:CL34)</f>
        <v/>
      </c>
      <c r="CM35" s="94">
        <f>SUM(CM31:CM34)</f>
        <v/>
      </c>
      <c r="CN35" s="94">
        <f>SUM(CN31:CN34)</f>
        <v/>
      </c>
      <c r="CO35" s="94">
        <f>SUM(CO31:CO34)</f>
        <v/>
      </c>
      <c r="CP35" s="94">
        <f>SUM(CP31:CP34)</f>
        <v/>
      </c>
      <c r="CQ35" s="94">
        <f>SUM(CQ31:CQ34)</f>
        <v/>
      </c>
      <c r="CR35" s="94" t="n">
        <v>0</v>
      </c>
      <c r="CS35" s="94">
        <f>SUM(CS31:CS34)</f>
        <v/>
      </c>
      <c r="CT35" s="94">
        <f>SUM(CT31:CT34)</f>
        <v/>
      </c>
      <c r="CU35" s="94">
        <f>SUM(CU31:CU34)</f>
        <v/>
      </c>
      <c r="CV35" s="94">
        <f>SUM(CV31:CV34)</f>
        <v/>
      </c>
      <c r="CW35" s="94">
        <f>SUM(CW31:CW34)</f>
        <v/>
      </c>
    </row>
    <row r="36" hidden="1" ht="13.15" customFormat="1" customHeight="1" s="315">
      <c r="A36" s="20" t="n"/>
      <c r="B36" s="398" t="n"/>
      <c r="C36" s="12" t="n"/>
      <c r="D36" s="16" t="n"/>
      <c r="E36" s="403" t="n"/>
      <c r="F36" s="403" t="n"/>
      <c r="G36" s="403" t="n"/>
      <c r="H36" s="404" t="n"/>
      <c r="I36" s="40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16" t="n"/>
      <c r="AJ36" s="16" t="n"/>
      <c r="AK36" s="16" t="n"/>
      <c r="AL36" s="16" t="n"/>
      <c r="AM36" s="16" t="n"/>
      <c r="AN36" s="16" t="n"/>
      <c r="AO36" s="16" t="n"/>
      <c r="AP36" s="16" t="n"/>
      <c r="AQ36" s="16" t="n"/>
      <c r="AR36" s="16" t="n"/>
      <c r="AS36" s="16" t="n"/>
      <c r="AT36" s="16" t="n"/>
      <c r="AU36" s="16" t="n"/>
      <c r="AV36" s="16" t="n"/>
      <c r="AW36" s="16" t="n"/>
      <c r="AX36" s="16" t="n"/>
      <c r="AY36" s="16" t="n"/>
      <c r="AZ36" s="16" t="n"/>
      <c r="BA36" s="16" t="n"/>
      <c r="BB36" s="16" t="n"/>
      <c r="BC36" s="16" t="n"/>
      <c r="BD36" s="16" t="n"/>
      <c r="BE36" s="16" t="n"/>
      <c r="BF36" s="16" t="n"/>
      <c r="BG36" s="16" t="n"/>
      <c r="BH36" s="16" t="n"/>
      <c r="BI36" s="16" t="n"/>
      <c r="BJ36" s="16" t="n"/>
      <c r="BK36" s="16" t="n"/>
      <c r="BL36" s="16" t="n"/>
      <c r="BM36" s="16" t="n"/>
      <c r="BN36" s="16" t="n"/>
      <c r="BO36" s="16" t="n"/>
      <c r="BP36" s="16" t="n"/>
      <c r="BQ36" s="16" t="n"/>
      <c r="BR36" s="16" t="n"/>
      <c r="BS36" s="16" t="n"/>
      <c r="BT36" s="16" t="n"/>
      <c r="BU36" s="16" t="n"/>
      <c r="BV36" s="16" t="n"/>
      <c r="BW36" s="16" t="n"/>
      <c r="BX36" s="16" t="n"/>
      <c r="BY36" s="16" t="n"/>
      <c r="BZ36" s="16" t="n"/>
      <c r="CA36" s="16" t="n"/>
      <c r="CB36" s="16" t="n"/>
      <c r="CC36" s="16" t="n"/>
      <c r="CD36" s="16" t="n"/>
      <c r="CE36" s="16" t="n"/>
      <c r="CF36" s="16" t="n"/>
      <c r="CG36" s="16" t="n"/>
      <c r="CH36" s="16" t="n"/>
      <c r="CI36" s="16" t="n"/>
      <c r="CJ36" s="16" t="n"/>
      <c r="CK36" s="16" t="n"/>
      <c r="CL36" s="16" t="n"/>
      <c r="CM36" s="16" t="n"/>
      <c r="CN36" s="16" t="n"/>
      <c r="CO36" s="16" t="n"/>
      <c r="CP36" s="16" t="n"/>
      <c r="CQ36" s="16" t="n"/>
      <c r="CR36" s="16" t="n"/>
      <c r="CS36" s="16" t="n"/>
      <c r="CT36" s="16" t="n"/>
      <c r="CU36" s="16" t="n"/>
      <c r="CV36" s="16" t="n"/>
      <c r="CW36" s="16" t="n"/>
    </row>
    <row r="37" ht="13.15" customFormat="1" customHeight="1" s="315">
      <c r="A37" s="64" t="inlineStr">
        <is>
          <t xml:space="preserve">PRIME VALUE PLAN (Self-Insured) </t>
        </is>
      </c>
      <c r="B37" s="394">
        <f>B25</f>
        <v/>
      </c>
      <c r="C37" s="246" t="inlineStr">
        <is>
          <t>EE</t>
        </is>
      </c>
      <c r="D37" s="299" t="n">
        <v>0</v>
      </c>
      <c r="E37" s="396">
        <f>E15</f>
        <v/>
      </c>
      <c r="F37" s="396">
        <f>F15</f>
        <v/>
      </c>
      <c r="G37" s="396">
        <f>G15</f>
        <v/>
      </c>
      <c r="H37" s="397">
        <f>+"Total:"&amp;TEXT(E37/I37-1,"0.00%")&amp;"/ EE:"&amp;TEXT(G37/J37-1,"0.00%")</f>
        <v/>
      </c>
      <c r="I37" s="397">
        <f>+[2]Suburban!E37</f>
        <v/>
      </c>
      <c r="J37" s="492">
        <f>+[2]Suburban!G37</f>
        <v/>
      </c>
      <c r="K37" s="299" t="n">
        <v>1</v>
      </c>
      <c r="L37" s="299" t="n">
        <v>1</v>
      </c>
      <c r="M37" s="299" t="n">
        <v>1</v>
      </c>
      <c r="N37" s="299" t="n">
        <v>1</v>
      </c>
      <c r="O37" s="299" t="n">
        <v>1</v>
      </c>
      <c r="P37" s="299" t="n">
        <v>1</v>
      </c>
      <c r="Q37" s="299" t="n">
        <v>1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299" t="n">
        <v>0</v>
      </c>
      <c r="AJ37" s="299" t="n">
        <v>0</v>
      </c>
      <c r="AK37" s="299" t="n">
        <v>0</v>
      </c>
      <c r="AL37" s="299" t="n">
        <v>0</v>
      </c>
      <c r="AM37" s="299" t="n">
        <v>0</v>
      </c>
      <c r="AN37" s="299" t="n">
        <v>0</v>
      </c>
      <c r="AO37" s="299" t="n">
        <v>0</v>
      </c>
      <c r="AP37" s="299" t="n">
        <v>0</v>
      </c>
      <c r="AQ37" s="299" t="n">
        <v>0</v>
      </c>
      <c r="AR37" s="299" t="n">
        <v>0</v>
      </c>
      <c r="AS37" s="299" t="n">
        <v>0</v>
      </c>
      <c r="AT37" s="299" t="n">
        <v>0</v>
      </c>
      <c r="AU37" s="299" t="n">
        <v>0</v>
      </c>
      <c r="AV37" s="299" t="n">
        <v>0</v>
      </c>
      <c r="AW37" s="299" t="n">
        <v>0</v>
      </c>
      <c r="AX37" s="299" t="n">
        <v>0</v>
      </c>
      <c r="AY37" s="299" t="n">
        <v>0</v>
      </c>
      <c r="AZ37" s="299" t="n">
        <v>0</v>
      </c>
      <c r="BA37" s="299" t="n">
        <v>0</v>
      </c>
      <c r="BB37" s="299" t="n">
        <v>0</v>
      </c>
      <c r="BC37" s="299" t="n">
        <v>0</v>
      </c>
      <c r="BD37" s="299" t="n">
        <v>0</v>
      </c>
      <c r="BE37" s="299" t="n">
        <v>0</v>
      </c>
      <c r="BF37" s="299" t="n">
        <v>0</v>
      </c>
      <c r="BG37" s="299" t="n">
        <v>0</v>
      </c>
      <c r="BH37" s="299" t="n">
        <v>0</v>
      </c>
      <c r="BI37" s="299" t="n">
        <v>0</v>
      </c>
      <c r="BJ37" s="299" t="n">
        <v>0</v>
      </c>
      <c r="BK37" s="299" t="n">
        <v>0</v>
      </c>
      <c r="BL37" s="299" t="n">
        <v>0</v>
      </c>
      <c r="BM37" s="299" t="n">
        <v>0</v>
      </c>
      <c r="BN37" s="299" t="n">
        <v>0</v>
      </c>
      <c r="BO37" s="299" t="n">
        <v>0</v>
      </c>
      <c r="BP37" s="299" t="n">
        <v>0</v>
      </c>
      <c r="BQ37" s="299" t="n">
        <v>0</v>
      </c>
      <c r="BR37" s="299" t="n">
        <v>0</v>
      </c>
      <c r="BS37" s="299" t="n">
        <v>0</v>
      </c>
      <c r="BT37" s="299" t="n">
        <v>0</v>
      </c>
      <c r="BU37" s="299" t="n">
        <v>0</v>
      </c>
      <c r="BV37" s="299" t="n">
        <v>0</v>
      </c>
      <c r="BW37" s="299" t="n">
        <v>1</v>
      </c>
      <c r="BX37" s="299" t="n">
        <v>1</v>
      </c>
      <c r="BY37" s="299" t="n">
        <v>1</v>
      </c>
      <c r="BZ37" s="299" t="n">
        <v>1</v>
      </c>
      <c r="CA37" s="299" t="n">
        <v>1</v>
      </c>
      <c r="CB37" s="299" t="n">
        <v>1</v>
      </c>
      <c r="CC37" s="299" t="n">
        <v>1</v>
      </c>
      <c r="CD37" s="299" t="n">
        <v>1</v>
      </c>
      <c r="CE37" s="299" t="n">
        <v>2</v>
      </c>
      <c r="CF37" s="299" t="n">
        <v>1</v>
      </c>
      <c r="CG37" s="299" t="n">
        <v>1</v>
      </c>
      <c r="CH37" s="299" t="n">
        <v>1</v>
      </c>
      <c r="CI37" s="299" t="n">
        <v>1</v>
      </c>
      <c r="CJ37" s="299" t="n">
        <v>1</v>
      </c>
      <c r="CK37" s="299" t="n">
        <v>1</v>
      </c>
      <c r="CL37" s="299" t="n">
        <v>1</v>
      </c>
      <c r="CM37" s="299" t="n">
        <v>1</v>
      </c>
      <c r="CN37" s="299" t="n">
        <v>1</v>
      </c>
      <c r="CO37" s="299" t="n">
        <v>0</v>
      </c>
      <c r="CP37" s="299" t="n">
        <v>0</v>
      </c>
      <c r="CQ37" s="299" t="n">
        <v>0</v>
      </c>
      <c r="CR37" s="299" t="n">
        <v>0</v>
      </c>
      <c r="CS37" s="299" t="n">
        <v>0</v>
      </c>
      <c r="CT37" s="299" t="n">
        <v>0</v>
      </c>
      <c r="CU37" s="299" t="n">
        <v>0</v>
      </c>
      <c r="CV37" s="299" t="n">
        <v>0</v>
      </c>
      <c r="CW37" s="299" t="n">
        <v>0</v>
      </c>
    </row>
    <row r="38" ht="13.15" customFormat="1" customHeight="1" s="315">
      <c r="A38" s="22" t="n"/>
      <c r="B38" s="398" t="n"/>
      <c r="C38" s="246" t="inlineStr">
        <is>
          <t>EE &amp; Spouse</t>
        </is>
      </c>
      <c r="D38" s="299" t="n">
        <v>0</v>
      </c>
      <c r="E38" s="396">
        <f>E16</f>
        <v/>
      </c>
      <c r="F38" s="396">
        <f>F16</f>
        <v/>
      </c>
      <c r="G38" s="396">
        <f>G16</f>
        <v/>
      </c>
      <c r="H38" s="397">
        <f>+"Total:"&amp;TEXT(E38/I38-1,"0.00%")&amp;"/ EE:"&amp;TEXT(G38/J38-1,"0.00%")</f>
        <v/>
      </c>
      <c r="I38" s="397">
        <f>+[2]Suburban!E38</f>
        <v/>
      </c>
      <c r="J38" s="492">
        <f>+[2]Suburban!G38</f>
        <v/>
      </c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299" t="n">
        <v>0</v>
      </c>
      <c r="AJ38" s="299" t="n">
        <v>0</v>
      </c>
      <c r="AK38" s="299" t="n">
        <v>0</v>
      </c>
      <c r="AL38" s="299" t="n">
        <v>0</v>
      </c>
      <c r="AM38" s="299" t="n">
        <v>0</v>
      </c>
      <c r="AN38" s="299" t="n">
        <v>0</v>
      </c>
      <c r="AO38" s="299" t="n">
        <v>0</v>
      </c>
      <c r="AP38" s="299" t="n">
        <v>0</v>
      </c>
      <c r="AQ38" s="299" t="n">
        <v>0</v>
      </c>
      <c r="AR38" s="299" t="n">
        <v>0</v>
      </c>
      <c r="AS38" s="299" t="n">
        <v>0</v>
      </c>
      <c r="AT38" s="299" t="n">
        <v>0</v>
      </c>
      <c r="AU38" s="299" t="n">
        <v>0</v>
      </c>
      <c r="AV38" s="299" t="n">
        <v>0</v>
      </c>
      <c r="AW38" s="299" t="n">
        <v>0</v>
      </c>
      <c r="AX38" s="299" t="n">
        <v>0</v>
      </c>
      <c r="AY38" s="299" t="n">
        <v>0</v>
      </c>
      <c r="AZ38" s="299" t="n">
        <v>0</v>
      </c>
      <c r="BA38" s="299" t="n">
        <v>0</v>
      </c>
      <c r="BB38" s="299" t="n">
        <v>0</v>
      </c>
      <c r="BC38" s="299" t="n">
        <v>0</v>
      </c>
      <c r="BD38" s="299" t="n">
        <v>0</v>
      </c>
      <c r="BE38" s="299" t="n">
        <v>0</v>
      </c>
      <c r="BF38" s="299" t="n">
        <v>0</v>
      </c>
      <c r="BG38" s="299" t="n">
        <v>0</v>
      </c>
      <c r="BH38" s="299" t="n">
        <v>0</v>
      </c>
      <c r="BI38" s="299" t="n">
        <v>0</v>
      </c>
      <c r="BJ38" s="299" t="n">
        <v>0</v>
      </c>
      <c r="BK38" s="299" t="n">
        <v>0</v>
      </c>
      <c r="BL38" s="299" t="n">
        <v>0</v>
      </c>
      <c r="BM38" s="299" t="n">
        <v>0</v>
      </c>
      <c r="BN38" s="299" t="n">
        <v>0</v>
      </c>
      <c r="BO38" s="299" t="n">
        <v>0</v>
      </c>
      <c r="BP38" s="299" t="n">
        <v>0</v>
      </c>
      <c r="BQ38" s="299" t="n">
        <v>0</v>
      </c>
      <c r="BR38" s="299" t="n">
        <v>0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1</v>
      </c>
      <c r="BY38" s="299" t="n">
        <v>1</v>
      </c>
      <c r="BZ38" s="299" t="n">
        <v>1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0</v>
      </c>
      <c r="CF38" s="299" t="n">
        <v>0</v>
      </c>
      <c r="CG38" s="299" t="n">
        <v>0</v>
      </c>
      <c r="CH38" s="299" t="n">
        <v>0</v>
      </c>
      <c r="CI38" s="299" t="n">
        <v>0</v>
      </c>
      <c r="CJ38" s="299" t="n">
        <v>0</v>
      </c>
      <c r="CK38" s="299" t="n">
        <v>0</v>
      </c>
      <c r="CL38" s="299" t="n">
        <v>0</v>
      </c>
      <c r="CM38" s="299" t="n">
        <v>0</v>
      </c>
      <c r="CN38" s="299" t="n">
        <v>0</v>
      </c>
      <c r="CO38" s="299" t="n">
        <v>0</v>
      </c>
      <c r="CP38" s="299" t="n">
        <v>0</v>
      </c>
      <c r="CQ38" s="299" t="n">
        <v>0</v>
      </c>
      <c r="CR38" s="299" t="n">
        <v>0</v>
      </c>
      <c r="CS38" s="299" t="n">
        <v>0</v>
      </c>
      <c r="CT38" s="299" t="n">
        <v>0</v>
      </c>
      <c r="CU38" s="299" t="n">
        <v>0</v>
      </c>
      <c r="CV38" s="299" t="n">
        <v>0</v>
      </c>
      <c r="CW38" s="299" t="n">
        <v>0</v>
      </c>
    </row>
    <row r="39" ht="13.15" customFormat="1" customHeight="1" s="315">
      <c r="A39" s="22" t="n"/>
      <c r="B39" s="398" t="n"/>
      <c r="C39" s="246" t="inlineStr">
        <is>
          <t>EE &amp; Child(ren)</t>
        </is>
      </c>
      <c r="D39" s="299" t="n">
        <v>0</v>
      </c>
      <c r="E39" s="396">
        <f>E17</f>
        <v/>
      </c>
      <c r="F39" s="396">
        <f>F17</f>
        <v/>
      </c>
      <c r="G39" s="396">
        <f>G17</f>
        <v/>
      </c>
      <c r="H39" s="397">
        <f>+"Total:"&amp;TEXT(E39/I39-1,"0.00%")&amp;"/ EE:"&amp;TEXT(G39/J39-1,"0.00%")</f>
        <v/>
      </c>
      <c r="I39" s="397">
        <f>+[2]Suburban!E39</f>
        <v/>
      </c>
      <c r="J39" s="492">
        <f>+[2]Suburban!G39</f>
        <v/>
      </c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0</v>
      </c>
      <c r="X39" s="299" t="n">
        <v>0</v>
      </c>
      <c r="Y39" s="299" t="n">
        <v>0</v>
      </c>
      <c r="Z39" s="299" t="n">
        <v>0</v>
      </c>
      <c r="AA39" s="299" t="n">
        <v>0</v>
      </c>
      <c r="AB39" s="299" t="n">
        <v>0</v>
      </c>
      <c r="AC39" s="299" t="n">
        <v>0</v>
      </c>
      <c r="AD39" s="299" t="n">
        <v>0</v>
      </c>
      <c r="AE39" s="299" t="n">
        <v>0</v>
      </c>
      <c r="AF39" s="299" t="n">
        <v>0</v>
      </c>
      <c r="AG39" s="299" t="n">
        <v>0</v>
      </c>
      <c r="AH39" s="299" t="n">
        <v>0</v>
      </c>
      <c r="AI39" s="299" t="n">
        <v>0</v>
      </c>
      <c r="AJ39" s="299" t="n">
        <v>0</v>
      </c>
      <c r="AK39" s="299" t="n">
        <v>0</v>
      </c>
      <c r="AL39" s="299" t="n">
        <v>0</v>
      </c>
      <c r="AM39" s="299" t="n">
        <v>0</v>
      </c>
      <c r="AN39" s="299" t="n">
        <v>0</v>
      </c>
      <c r="AO39" s="299" t="n">
        <v>0</v>
      </c>
      <c r="AP39" s="299" t="n">
        <v>0</v>
      </c>
      <c r="AQ39" s="299" t="n">
        <v>0</v>
      </c>
      <c r="AR39" s="299" t="n">
        <v>0</v>
      </c>
      <c r="AS39" s="299" t="n">
        <v>0</v>
      </c>
      <c r="AT39" s="299" t="n">
        <v>0</v>
      </c>
      <c r="AU39" s="299" t="n">
        <v>0</v>
      </c>
      <c r="AV39" s="299" t="n">
        <v>0</v>
      </c>
      <c r="AW39" s="299" t="n">
        <v>0</v>
      </c>
      <c r="AX39" s="299" t="n">
        <v>0</v>
      </c>
      <c r="AY39" s="299" t="n">
        <v>0</v>
      </c>
      <c r="AZ39" s="299" t="n">
        <v>0</v>
      </c>
      <c r="BA39" s="299" t="n">
        <v>0</v>
      </c>
      <c r="BB39" s="299" t="n">
        <v>0</v>
      </c>
      <c r="BC39" s="299" t="n">
        <v>0</v>
      </c>
      <c r="BD39" s="299" t="n">
        <v>0</v>
      </c>
      <c r="BE39" s="299" t="n">
        <v>0</v>
      </c>
      <c r="BF39" s="299" t="n">
        <v>0</v>
      </c>
      <c r="BG39" s="299" t="n">
        <v>0</v>
      </c>
      <c r="BH39" s="299" t="n">
        <v>0</v>
      </c>
      <c r="BI39" s="299" t="n">
        <v>0</v>
      </c>
      <c r="BJ39" s="299" t="n">
        <v>0</v>
      </c>
      <c r="BK39" s="299" t="n">
        <v>0</v>
      </c>
      <c r="BL39" s="299" t="n">
        <v>0</v>
      </c>
      <c r="BM39" s="299" t="n">
        <v>0</v>
      </c>
      <c r="BN39" s="299" t="n">
        <v>0</v>
      </c>
      <c r="BO39" s="299" t="n">
        <v>0</v>
      </c>
      <c r="BP39" s="299" t="n">
        <v>0</v>
      </c>
      <c r="BQ39" s="299" t="n">
        <v>0</v>
      </c>
      <c r="BR39" s="299" t="n">
        <v>0</v>
      </c>
      <c r="BS39" s="299" t="n">
        <v>0</v>
      </c>
      <c r="BT39" s="299" t="n">
        <v>0</v>
      </c>
      <c r="BU39" s="299" t="n">
        <v>0</v>
      </c>
      <c r="BV39" s="299" t="n">
        <v>0</v>
      </c>
      <c r="BW39" s="299" t="n">
        <v>0</v>
      </c>
      <c r="BX39" s="299" t="n">
        <v>0</v>
      </c>
      <c r="BY39" s="299" t="n">
        <v>0</v>
      </c>
      <c r="BZ39" s="299" t="n">
        <v>0</v>
      </c>
      <c r="CA39" s="299" t="n">
        <v>0</v>
      </c>
      <c r="CB39" s="299" t="n">
        <v>0</v>
      </c>
      <c r="CC39" s="299" t="n">
        <v>0</v>
      </c>
      <c r="CD39" s="299" t="n">
        <v>0</v>
      </c>
      <c r="CE39" s="299" t="n">
        <v>0</v>
      </c>
      <c r="CF39" s="299" t="n">
        <v>0</v>
      </c>
      <c r="CG39" s="299" t="n">
        <v>0</v>
      </c>
      <c r="CH39" s="299" t="n">
        <v>0</v>
      </c>
      <c r="CI39" s="299" t="n">
        <v>0</v>
      </c>
      <c r="CJ39" s="299" t="n">
        <v>0</v>
      </c>
      <c r="CK39" s="299" t="n">
        <v>0</v>
      </c>
      <c r="CL39" s="299" t="n">
        <v>0</v>
      </c>
      <c r="CM39" s="299" t="n">
        <v>0</v>
      </c>
      <c r="CN39" s="299" t="n">
        <v>0</v>
      </c>
      <c r="CO39" s="299" t="n">
        <v>0</v>
      </c>
      <c r="CP39" s="299" t="n">
        <v>0</v>
      </c>
      <c r="CQ39" s="299" t="n">
        <v>0</v>
      </c>
      <c r="CR39" s="299" t="n">
        <v>0</v>
      </c>
      <c r="CS39" s="299" t="n">
        <v>0</v>
      </c>
      <c r="CT39" s="299" t="n">
        <v>0</v>
      </c>
      <c r="CU39" s="299" t="n">
        <v>0</v>
      </c>
      <c r="CV39" s="299" t="n">
        <v>0</v>
      </c>
      <c r="CW39" s="299" t="n">
        <v>0</v>
      </c>
    </row>
    <row r="40" ht="13.15" customFormat="1" customHeight="1" s="315">
      <c r="A40" s="22" t="n"/>
      <c r="B40" s="398" t="n"/>
      <c r="C40" s="246" t="inlineStr">
        <is>
          <t>EE &amp; Family</t>
        </is>
      </c>
      <c r="D40" s="299" t="n">
        <v>0</v>
      </c>
      <c r="E40" s="400">
        <f>E18</f>
        <v/>
      </c>
      <c r="F40" s="400">
        <f>F18</f>
        <v/>
      </c>
      <c r="G40" s="400">
        <f>G18</f>
        <v/>
      </c>
      <c r="H40" s="408">
        <f>+"Total:"&amp;TEXT(E40/I40-1,"0.00%")&amp;"/ EE:"&amp;TEXT(G40/J40-1,"0.00%")</f>
        <v/>
      </c>
      <c r="I40" s="408">
        <f>+[2]Suburban!E40</f>
        <v/>
      </c>
      <c r="J40" s="492">
        <f>+[2]Suburban!G40</f>
        <v/>
      </c>
      <c r="K40" s="300" t="n">
        <v>0</v>
      </c>
      <c r="L40" s="300" t="n">
        <v>0</v>
      </c>
      <c r="M40" s="300" t="n">
        <v>0</v>
      </c>
      <c r="N40" s="300" t="n">
        <v>0</v>
      </c>
      <c r="O40" s="300" t="n">
        <v>0</v>
      </c>
      <c r="P40" s="300" t="n">
        <v>0</v>
      </c>
      <c r="Q40" s="300" t="n">
        <v>0</v>
      </c>
      <c r="R40" s="300" t="n">
        <v>0</v>
      </c>
      <c r="S40" s="300" t="n">
        <v>0</v>
      </c>
      <c r="T40" s="300" t="n">
        <v>0</v>
      </c>
      <c r="U40" s="300" t="n">
        <v>0</v>
      </c>
      <c r="V40" s="300" t="n">
        <v>0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0" t="n">
        <v>0</v>
      </c>
      <c r="AJ40" s="300" t="n">
        <v>0</v>
      </c>
      <c r="AK40" s="300" t="n">
        <v>0</v>
      </c>
      <c r="AL40" s="300" t="n">
        <v>0</v>
      </c>
      <c r="AM40" s="300" t="n">
        <v>0</v>
      </c>
      <c r="AN40" s="300" t="n">
        <v>0</v>
      </c>
      <c r="AO40" s="300" t="n">
        <v>0</v>
      </c>
      <c r="AP40" s="300" t="n">
        <v>0</v>
      </c>
      <c r="AQ40" s="300" t="n">
        <v>0</v>
      </c>
      <c r="AR40" s="300" t="n">
        <v>0</v>
      </c>
      <c r="AS40" s="300" t="n">
        <v>0</v>
      </c>
      <c r="AT40" s="300" t="n">
        <v>0</v>
      </c>
      <c r="AU40" s="300" t="n">
        <v>0</v>
      </c>
      <c r="AV40" s="300" t="n">
        <v>0</v>
      </c>
      <c r="AW40" s="300" t="n">
        <v>0</v>
      </c>
      <c r="AX40" s="300" t="n">
        <v>0</v>
      </c>
      <c r="AY40" s="300" t="n">
        <v>0</v>
      </c>
      <c r="AZ40" s="300" t="n">
        <v>0</v>
      </c>
      <c r="BA40" s="300" t="n">
        <v>0</v>
      </c>
      <c r="BB40" s="300" t="n">
        <v>0</v>
      </c>
      <c r="BC40" s="300" t="n">
        <v>0</v>
      </c>
      <c r="BD40" s="300" t="n">
        <v>0</v>
      </c>
      <c r="BE40" s="300" t="n">
        <v>0</v>
      </c>
      <c r="BF40" s="300" t="n">
        <v>0</v>
      </c>
      <c r="BG40" s="300" t="n">
        <v>0</v>
      </c>
      <c r="BH40" s="300" t="n">
        <v>0</v>
      </c>
      <c r="BI40" s="300" t="n">
        <v>0</v>
      </c>
      <c r="BJ40" s="300" t="n">
        <v>0</v>
      </c>
      <c r="BK40" s="300" t="n">
        <v>0</v>
      </c>
      <c r="BL40" s="300" t="n">
        <v>0</v>
      </c>
      <c r="BM40" s="300" t="n">
        <v>0</v>
      </c>
      <c r="BN40" s="300" t="n">
        <v>0</v>
      </c>
      <c r="BO40" s="300" t="n">
        <v>0</v>
      </c>
      <c r="BP40" s="300" t="n">
        <v>0</v>
      </c>
      <c r="BQ40" s="299" t="n">
        <v>0</v>
      </c>
      <c r="BR40" s="299" t="n">
        <v>0</v>
      </c>
      <c r="BS40" s="299" t="n">
        <v>0</v>
      </c>
      <c r="BT40" s="299" t="n">
        <v>0</v>
      </c>
      <c r="BU40" s="299" t="n">
        <v>0</v>
      </c>
      <c r="BV40" s="299" t="n">
        <v>0</v>
      </c>
      <c r="BW40" s="299" t="n">
        <v>0</v>
      </c>
      <c r="BX40" s="299" t="n">
        <v>0</v>
      </c>
      <c r="BY40" s="299" t="n">
        <v>0</v>
      </c>
      <c r="BZ40" s="299" t="n">
        <v>0</v>
      </c>
      <c r="CA40" s="299" t="n">
        <v>0</v>
      </c>
      <c r="CB40" s="299" t="n">
        <v>0</v>
      </c>
      <c r="CC40" s="299" t="n">
        <v>0</v>
      </c>
      <c r="CD40" s="299" t="n">
        <v>0</v>
      </c>
      <c r="CE40" s="299" t="n">
        <v>0</v>
      </c>
      <c r="CF40" s="299" t="n">
        <v>0</v>
      </c>
      <c r="CG40" s="299" t="n">
        <v>0</v>
      </c>
      <c r="CH40" s="299" t="n">
        <v>0</v>
      </c>
      <c r="CI40" s="299" t="n">
        <v>0</v>
      </c>
      <c r="CJ40" s="299" t="n">
        <v>0</v>
      </c>
      <c r="CK40" s="299" t="n">
        <v>0</v>
      </c>
      <c r="CL40" s="299" t="n">
        <v>0</v>
      </c>
      <c r="CM40" s="299" t="n">
        <v>0</v>
      </c>
      <c r="CN40" s="299" t="n">
        <v>0</v>
      </c>
      <c r="CO40" s="299" t="n">
        <v>0</v>
      </c>
      <c r="CP40" s="299" t="n">
        <v>0</v>
      </c>
      <c r="CQ40" s="299" t="n">
        <v>0</v>
      </c>
      <c r="CR40" s="299" t="n">
        <v>0</v>
      </c>
      <c r="CS40" s="299" t="n">
        <v>0</v>
      </c>
      <c r="CT40" s="299" t="n">
        <v>0</v>
      </c>
      <c r="CU40" s="299" t="n">
        <v>0</v>
      </c>
      <c r="CV40" s="299" t="n">
        <v>0</v>
      </c>
      <c r="CW40" s="299" t="n">
        <v>0</v>
      </c>
    </row>
    <row r="41" ht="13.15" customFormat="1" customHeigh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94">
        <f>SUM(AI37:AI40)</f>
        <v/>
      </c>
      <c r="AJ41" s="94">
        <f>SUM(AJ37:AJ40)</f>
        <v/>
      </c>
      <c r="AK41" s="94">
        <f>SUM(AK37:AK40)</f>
        <v/>
      </c>
      <c r="AL41" s="94">
        <f>SUM(AL37:AL40)</f>
        <v/>
      </c>
      <c r="AM41" s="94">
        <f>SUM(AM37:AM40)</f>
        <v/>
      </c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0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ht="13.15" customFormat="1" customHeigh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t="13.15" customFormat="1" customHeight="1" s="315">
      <c r="A43" s="71" t="inlineStr">
        <is>
          <t>Total Medical Monthly</t>
        </is>
      </c>
      <c r="B43" s="405" t="n"/>
      <c r="C43" s="29" t="inlineStr">
        <is>
          <t>Total Medical Employees</t>
        </is>
      </c>
      <c r="D43" s="30">
        <f>+D29+D35+D41</f>
        <v/>
      </c>
      <c r="E43" s="406">
        <f>+E29+E35+E41</f>
        <v/>
      </c>
      <c r="F43" s="406">
        <f>+F29+F35+F41</f>
        <v/>
      </c>
      <c r="G43" s="406">
        <f>+G29+G35+G41</f>
        <v/>
      </c>
      <c r="H43" s="407" t="n"/>
      <c r="I43" s="407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30">
        <f>+AI29+AI35+AI41</f>
        <v/>
      </c>
      <c r="AJ43" s="30">
        <f>+AJ29+AJ35+AJ41</f>
        <v/>
      </c>
      <c r="AK43" s="30">
        <f>+AK29+AK35+AK41</f>
        <v/>
      </c>
      <c r="AL43" s="30">
        <f>+AL29+AL35+AL41</f>
        <v/>
      </c>
      <c r="AM43" s="30">
        <f>+AM29+AM35+AM41</f>
        <v/>
      </c>
      <c r="AN43" s="30">
        <f>+AN29+AN35+AN41</f>
        <v/>
      </c>
      <c r="AO43" s="30">
        <f>+AO29+AO35+AO41</f>
        <v/>
      </c>
      <c r="AP43" s="30">
        <f>+AP29+AP35+AP41</f>
        <v/>
      </c>
      <c r="AQ43" s="30">
        <f>+AQ29+AQ35+AQ41</f>
        <v/>
      </c>
      <c r="AR43" s="30">
        <f>+AR29+AR35+AR41</f>
        <v/>
      </c>
      <c r="AS43" s="30">
        <f>+AS29+AS35+AS41</f>
        <v/>
      </c>
      <c r="AT43" s="30">
        <f>+AT29+AT35+AT41</f>
        <v/>
      </c>
      <c r="AU43" s="30">
        <f>+AU29+AU35+AU41</f>
        <v/>
      </c>
      <c r="AV43" s="30">
        <f>+AV29+AV35+AV41</f>
        <v/>
      </c>
      <c r="AW43" s="30">
        <f>+AW29+AW35+AW41</f>
        <v/>
      </c>
      <c r="AX43" s="30">
        <f>+AX29+AX35+AX41</f>
        <v/>
      </c>
      <c r="AY43" s="30">
        <f>+AY29+AY35+AY41</f>
        <v/>
      </c>
      <c r="AZ43" s="30">
        <f>+AZ29+AZ35+AZ41</f>
        <v/>
      </c>
      <c r="BA43" s="30">
        <f>+BA29+BA35+BA41</f>
        <v/>
      </c>
      <c r="BB43" s="30">
        <f>+BB29+BB35+BB41</f>
        <v/>
      </c>
      <c r="BC43" s="30">
        <f>+BC29+BC35+BC41</f>
        <v/>
      </c>
      <c r="BD43" s="30">
        <f>+BD29+BD35+BD41</f>
        <v/>
      </c>
      <c r="BE43" s="30">
        <f>+BE29+BE35+BE41</f>
        <v/>
      </c>
      <c r="BF43" s="30">
        <f>+BF29+BF35+BF41</f>
        <v/>
      </c>
      <c r="BG43" s="30">
        <f>+BG29+BG35+BG41</f>
        <v/>
      </c>
      <c r="BH43" s="30">
        <f>+BH29+BH35+BH41</f>
        <v/>
      </c>
      <c r="BI43" s="30">
        <f>+BI29+BI35+BI41</f>
        <v/>
      </c>
      <c r="BJ43" s="30">
        <f>+BJ29+BJ35+BJ41</f>
        <v/>
      </c>
      <c r="BK43" s="30">
        <f>+BK29+BK35+BK41</f>
        <v/>
      </c>
      <c r="BL43" s="30">
        <f>+BL29+BL35+BL41</f>
        <v/>
      </c>
      <c r="BM43" s="30">
        <f>+BM29+BM35+BM41</f>
        <v/>
      </c>
      <c r="BN43" s="30">
        <f>+BN29+BN35+BN41</f>
        <v/>
      </c>
      <c r="BO43" s="30">
        <f>+BO29+BO35+BO41</f>
        <v/>
      </c>
      <c r="BP43" s="30">
        <f>+BP29+BP35+BP41</f>
        <v/>
      </c>
      <c r="BQ43" s="30">
        <f>+BQ29+BQ35+BQ41</f>
        <v/>
      </c>
      <c r="BR43" s="30">
        <f>+BR29+BR35+BR41</f>
        <v/>
      </c>
      <c r="BS43" s="30">
        <f>+BS29+BS35+BS41</f>
        <v/>
      </c>
      <c r="BT43" s="30">
        <f>+BT29+BT35+BT41</f>
        <v/>
      </c>
      <c r="BU43" s="30">
        <f>+BU29+BU35+BU41</f>
        <v/>
      </c>
      <c r="BV43" s="30">
        <f>+BV29+BV35+BV41</f>
        <v/>
      </c>
      <c r="BW43" s="30">
        <f>+BW29+BW35+BW41</f>
        <v/>
      </c>
      <c r="BX43" s="30">
        <f>+BX29+BX35+BX41</f>
        <v/>
      </c>
      <c r="BY43" s="30">
        <f>+BY29+BY35+BY41</f>
        <v/>
      </c>
      <c r="BZ43" s="30">
        <f>+BZ29+BZ35+BZ41</f>
        <v/>
      </c>
      <c r="CA43" s="30">
        <f>+CA29+CA35+CA41</f>
        <v/>
      </c>
      <c r="CB43" s="30">
        <f>+CB29+CB35+CB41</f>
        <v/>
      </c>
      <c r="CC43" s="30">
        <f>+CC29+CC35+CC41</f>
        <v/>
      </c>
      <c r="CD43" s="30">
        <f>+CD29+CD35+CD41</f>
        <v/>
      </c>
      <c r="CE43" s="30">
        <f>+CE29+CE35+CE41</f>
        <v/>
      </c>
      <c r="CF43" s="30">
        <f>+CF29+CF35+CF41</f>
        <v/>
      </c>
      <c r="CG43" s="30">
        <f>+CG29+CG35+CG41</f>
        <v/>
      </c>
      <c r="CH43" s="30">
        <f>+CH29+CH35+CH41</f>
        <v/>
      </c>
      <c r="CI43" s="30">
        <f>+CI29+CI35+CI41</f>
        <v/>
      </c>
      <c r="CJ43" s="30">
        <f>+CJ29+CJ35+CJ41</f>
        <v/>
      </c>
      <c r="CK43" s="30">
        <f>+CK29+CK35+CK41</f>
        <v/>
      </c>
      <c r="CL43" s="30">
        <f>+CL29+CL35+CL41</f>
        <v/>
      </c>
      <c r="CM43" s="30">
        <f>+CM29+CM35+CM41</f>
        <v/>
      </c>
      <c r="CN43" s="30">
        <f>+CN29+CN35+CN41</f>
        <v/>
      </c>
      <c r="CO43" s="30">
        <f>+CO29+CO35+CO41</f>
        <v/>
      </c>
      <c r="CP43" s="30">
        <f>+CP29+CP35+CP41</f>
        <v/>
      </c>
      <c r="CQ43" s="30">
        <f>+CQ29+CQ35+CQ41</f>
        <v/>
      </c>
      <c r="CR43" s="30" t="n">
        <v>14</v>
      </c>
      <c r="CS43" s="30">
        <f>+CS29+CS35+CS41</f>
        <v/>
      </c>
      <c r="CT43" s="30">
        <f>+CT29+CT35+CT41</f>
        <v/>
      </c>
      <c r="CU43" s="30">
        <f>+CU29+CU35+CU41</f>
        <v/>
      </c>
      <c r="CV43" s="30">
        <f>+CV29+CV35+CV41</f>
        <v/>
      </c>
      <c r="CW43" s="30">
        <f>+CW29+CW35+CW41</f>
        <v/>
      </c>
    </row>
    <row r="44" ht="13.15" customFormat="1" customHeight="1" s="183">
      <c r="A44" s="71" t="inlineStr">
        <is>
          <t>Total Medical Annual</t>
        </is>
      </c>
      <c r="B44" s="29" t="n"/>
      <c r="C44" s="89" t="n"/>
      <c r="D44" s="30" t="n"/>
      <c r="E44" s="406">
        <f>E43*12</f>
        <v/>
      </c>
      <c r="F44" s="406">
        <f>F43*12</f>
        <v/>
      </c>
      <c r="G44" s="406">
        <f>G43*12</f>
        <v/>
      </c>
      <c r="H44" s="407" t="n"/>
      <c r="I44" s="407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30" t="n"/>
      <c r="AJ44" s="30" t="n"/>
      <c r="AK44" s="30" t="n"/>
      <c r="AL44" s="30" t="n"/>
      <c r="AM44" s="30" t="n"/>
      <c r="AN44" s="30" t="n"/>
      <c r="AO44" s="30" t="n"/>
      <c r="AP44" s="30" t="n"/>
      <c r="AQ44" s="30" t="n"/>
      <c r="AR44" s="30" t="n"/>
      <c r="AS44" s="30" t="n"/>
      <c r="AT44" s="30" t="n"/>
      <c r="AU44" s="30" t="n"/>
      <c r="AV44" s="30" t="n"/>
      <c r="AW44" s="30" t="n"/>
      <c r="AX44" s="30" t="n"/>
      <c r="AY44" s="30" t="n"/>
      <c r="AZ44" s="30" t="n"/>
      <c r="BA44" s="30" t="n"/>
      <c r="BB44" s="30" t="n"/>
      <c r="BC44" s="30" t="n"/>
      <c r="BD44" s="30" t="n"/>
      <c r="BE44" s="30" t="n"/>
      <c r="BF44" s="30" t="n"/>
      <c r="BG44" s="30" t="n"/>
      <c r="BH44" s="30" t="n"/>
      <c r="BI44" s="30" t="n"/>
      <c r="BJ44" s="30" t="n"/>
      <c r="BK44" s="30" t="n"/>
      <c r="BL44" s="30" t="n"/>
      <c r="BM44" s="30" t="n"/>
      <c r="BN44" s="30" t="n"/>
      <c r="BO44" s="30" t="n"/>
      <c r="BP44" s="30" t="n"/>
      <c r="BQ44" s="30" t="n"/>
      <c r="BR44" s="30" t="n"/>
      <c r="BS44" s="30" t="n"/>
      <c r="BT44" s="30" t="n"/>
      <c r="BU44" s="30" t="n"/>
      <c r="BV44" s="30" t="n"/>
      <c r="BW44" s="30" t="n"/>
      <c r="BX44" s="30" t="n"/>
      <c r="BY44" s="30" t="n"/>
      <c r="BZ44" s="30" t="n"/>
      <c r="CA44" s="30" t="n"/>
      <c r="CB44" s="30" t="n"/>
      <c r="CC44" s="30" t="n"/>
      <c r="CD44" s="30" t="n"/>
      <c r="CE44" s="30" t="n"/>
      <c r="CF44" s="30" t="n"/>
      <c r="CG44" s="30" t="n"/>
      <c r="CH44" s="30" t="n"/>
      <c r="CI44" s="30" t="n"/>
      <c r="CJ44" s="30" t="n"/>
      <c r="CK44" s="30" t="n"/>
      <c r="CL44" s="30" t="n"/>
      <c r="CM44" s="30" t="n"/>
      <c r="CN44" s="30" t="n"/>
      <c r="CO44" s="30" t="n"/>
      <c r="CP44" s="30" t="n"/>
      <c r="CQ44" s="30" t="n"/>
      <c r="CR44" s="30" t="n"/>
      <c r="CS44" s="30" t="n"/>
      <c r="CT44" s="30" t="n"/>
      <c r="CU44" s="30" t="n"/>
      <c r="CV44" s="30" t="n"/>
      <c r="CW44" s="30" t="n"/>
    </row>
    <row r="45" ht="13.15" customFormat="1" customHeight="1" s="315">
      <c r="A45" s="20" t="n"/>
      <c r="B45" s="398" t="n"/>
      <c r="C45" s="12" t="n"/>
      <c r="D45" s="16" t="n"/>
      <c r="E45" s="403" t="n"/>
      <c r="F45" s="403" t="n"/>
      <c r="G45" s="403" t="n"/>
      <c r="H45" s="404" t="n"/>
      <c r="I45" s="40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16" t="n"/>
      <c r="AJ45" s="16" t="n"/>
      <c r="AK45" s="16" t="n"/>
      <c r="AL45" s="16" t="n"/>
      <c r="AM45" s="16" t="n"/>
      <c r="AN45" s="16" t="n"/>
      <c r="AO45" s="16" t="n"/>
      <c r="AP45" s="16" t="n"/>
      <c r="AQ45" s="16" t="n"/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16" t="n"/>
      <c r="CT45" s="16" t="n"/>
      <c r="CU45" s="16" t="n"/>
      <c r="CV45" s="16" t="n"/>
      <c r="CW45" s="16" t="n"/>
    </row>
    <row r="46" ht="13.15" customFormat="1" customHeight="1" s="183">
      <c r="A46" s="48" t="inlineStr">
        <is>
          <t>Total Suburban's Medical Monthly</t>
        </is>
      </c>
      <c r="B46" s="432" t="n"/>
      <c r="C46" s="50" t="inlineStr">
        <is>
          <t>Total Medical Employees</t>
        </is>
      </c>
      <c r="D46" s="51">
        <f>+D21+D43</f>
        <v/>
      </c>
      <c r="E46" s="472">
        <f>+E21+E43</f>
        <v/>
      </c>
      <c r="F46" s="472">
        <f>+F21+F43</f>
        <v/>
      </c>
      <c r="G46" s="472">
        <f>+G21+G43</f>
        <v/>
      </c>
      <c r="H46" s="478" t="n"/>
      <c r="I46" s="478" t="n"/>
      <c r="K46" s="51">
        <f>+K21+K43</f>
        <v/>
      </c>
      <c r="L46" s="51">
        <f>+L21+L43</f>
        <v/>
      </c>
      <c r="M46" s="51">
        <f>+M21+M43</f>
        <v/>
      </c>
      <c r="N46" s="51">
        <f>+N21+N43</f>
        <v/>
      </c>
      <c r="O46" s="51">
        <f>+O21+O43</f>
        <v/>
      </c>
      <c r="P46" s="51">
        <f>+P21+P43</f>
        <v/>
      </c>
      <c r="Q46" s="51">
        <f>+Q21+Q43</f>
        <v/>
      </c>
      <c r="R46" s="51">
        <f>+R21+R43</f>
        <v/>
      </c>
      <c r="S46" s="51">
        <f>+S21+S43</f>
        <v/>
      </c>
      <c r="T46" s="51">
        <f>+T21+T43</f>
        <v/>
      </c>
      <c r="U46" s="51">
        <f>+U21+U43</f>
        <v/>
      </c>
      <c r="V46" s="51">
        <f>+V21+V43</f>
        <v/>
      </c>
      <c r="W46" s="51">
        <f>+W21+W43</f>
        <v/>
      </c>
      <c r="X46" s="51">
        <f>+X21+X43</f>
        <v/>
      </c>
      <c r="Y46" s="51">
        <f>+Y21+Y43</f>
        <v/>
      </c>
      <c r="Z46" s="51">
        <f>+Z21+Z43</f>
        <v/>
      </c>
      <c r="AA46" s="51">
        <f>+AA21+AA43</f>
        <v/>
      </c>
      <c r="AB46" s="51">
        <f>+AB21+AB43</f>
        <v/>
      </c>
      <c r="AC46" s="51">
        <f>+AC21+AC43</f>
        <v/>
      </c>
      <c r="AD46" s="51">
        <f>+AD21+AD43</f>
        <v/>
      </c>
      <c r="AE46" s="51">
        <f>+AE21+AE43</f>
        <v/>
      </c>
      <c r="AF46" s="51">
        <f>+AF21+AF43</f>
        <v/>
      </c>
      <c r="AG46" s="51">
        <f>+AG21+AG43</f>
        <v/>
      </c>
      <c r="AH46" s="51">
        <f>+AH21+AH43</f>
        <v/>
      </c>
      <c r="AI46" s="51">
        <f>+AI21+AI43</f>
        <v/>
      </c>
      <c r="AJ46" s="51">
        <f>+AJ21+AJ43</f>
        <v/>
      </c>
      <c r="AK46" s="51">
        <f>+AK21+AK43</f>
        <v/>
      </c>
      <c r="AL46" s="51">
        <f>+AL21+AL43</f>
        <v/>
      </c>
      <c r="AM46" s="51">
        <f>+AM21+AM43</f>
        <v/>
      </c>
      <c r="AN46" s="51">
        <f>+AN21+AN43</f>
        <v/>
      </c>
      <c r="AO46" s="51">
        <f>+AO21+AO43</f>
        <v/>
      </c>
      <c r="AP46" s="51">
        <f>+AP21+AP43</f>
        <v/>
      </c>
      <c r="AQ46" s="51">
        <f>+AQ21+AQ43</f>
        <v/>
      </c>
      <c r="AR46" s="51">
        <f>+AR21+AR43</f>
        <v/>
      </c>
      <c r="AS46" s="51">
        <f>+AS21+AS43</f>
        <v/>
      </c>
      <c r="AT46" s="51">
        <f>+AT21+AT43</f>
        <v/>
      </c>
      <c r="AU46" s="51">
        <f>+AU21+AU43</f>
        <v/>
      </c>
      <c r="AV46" s="51">
        <f>+AV21+AV43</f>
        <v/>
      </c>
      <c r="AW46" s="51">
        <f>+AW21+AW43</f>
        <v/>
      </c>
      <c r="AX46" s="51">
        <f>+AX21+AX43</f>
        <v/>
      </c>
      <c r="AY46" s="51">
        <f>+AY21+AY43</f>
        <v/>
      </c>
      <c r="AZ46" s="51">
        <f>+AZ21+AZ43</f>
        <v/>
      </c>
      <c r="BA46" s="51">
        <f>+BA21+BA43</f>
        <v/>
      </c>
      <c r="BB46" s="51">
        <f>+BB21+BB43</f>
        <v/>
      </c>
      <c r="BC46" s="51">
        <f>+BC21+BC43</f>
        <v/>
      </c>
      <c r="BD46" s="51">
        <f>+BD21+BD43</f>
        <v/>
      </c>
      <c r="BE46" s="51">
        <f>+BE21+BE43</f>
        <v/>
      </c>
      <c r="BF46" s="51">
        <f>+BF21+BF43</f>
        <v/>
      </c>
      <c r="BG46" s="51">
        <f>+BG21+BG43</f>
        <v/>
      </c>
      <c r="BH46" s="51">
        <f>+BH21+BH43</f>
        <v/>
      </c>
      <c r="BI46" s="51">
        <f>+BI21+BI43</f>
        <v/>
      </c>
      <c r="BJ46" s="51">
        <f>+BJ21+BJ43</f>
        <v/>
      </c>
      <c r="BK46" s="51">
        <f>+BK21+BK43</f>
        <v/>
      </c>
      <c r="BL46" s="51">
        <f>+BL21+BL43</f>
        <v/>
      </c>
      <c r="BM46" s="51">
        <f>+BM21+BM43</f>
        <v/>
      </c>
      <c r="BN46" s="51">
        <f>+BN21+BN43</f>
        <v/>
      </c>
      <c r="BO46" s="51">
        <f>+BO21+BO43</f>
        <v/>
      </c>
      <c r="BP46" s="51">
        <f>+BP21+BP43</f>
        <v/>
      </c>
      <c r="BQ46" s="51">
        <f>+BQ21+BQ43</f>
        <v/>
      </c>
      <c r="BR46" s="51">
        <f>+BR21+BR43</f>
        <v/>
      </c>
      <c r="BS46" s="51">
        <f>+BS21+BS43</f>
        <v/>
      </c>
      <c r="BT46" s="51">
        <f>+BT21+BT43</f>
        <v/>
      </c>
      <c r="BU46" s="51">
        <f>+BU21+BU43</f>
        <v/>
      </c>
      <c r="BV46" s="51">
        <f>+BV21+BV43</f>
        <v/>
      </c>
      <c r="BW46" s="51">
        <f>+BW21+BW43</f>
        <v/>
      </c>
      <c r="BX46" s="51">
        <f>+BX21+BX43</f>
        <v/>
      </c>
      <c r="BY46" s="51">
        <f>+BY21+BY43</f>
        <v/>
      </c>
      <c r="BZ46" s="51">
        <f>+BZ21+BZ43</f>
        <v/>
      </c>
      <c r="CA46" s="51">
        <f>+CA21+CA43</f>
        <v/>
      </c>
      <c r="CB46" s="51">
        <f>+CB21+CB43</f>
        <v/>
      </c>
      <c r="CC46" s="51">
        <f>+CC21+CC43</f>
        <v/>
      </c>
      <c r="CD46" s="51">
        <f>+CD21+CD43</f>
        <v/>
      </c>
      <c r="CE46" s="51">
        <f>+CE21+CE43</f>
        <v/>
      </c>
      <c r="CF46" s="51">
        <f>+CF21+CF43</f>
        <v/>
      </c>
      <c r="CG46" s="51">
        <f>+CG21+CG43</f>
        <v/>
      </c>
      <c r="CH46" s="51">
        <f>+CH21+CH43</f>
        <v/>
      </c>
      <c r="CI46" s="51">
        <f>+CI21+CI43</f>
        <v/>
      </c>
      <c r="CJ46" s="51">
        <f>+CJ21+CJ43</f>
        <v/>
      </c>
      <c r="CK46" s="51">
        <f>+CK21+CK43</f>
        <v/>
      </c>
      <c r="CL46" s="51">
        <f>+CL21+CL43</f>
        <v/>
      </c>
      <c r="CM46" s="51">
        <f>+CM21+CM43</f>
        <v/>
      </c>
      <c r="CN46" s="51">
        <f>+CN21+CN43</f>
        <v/>
      </c>
      <c r="CO46" s="51">
        <f>+CO21+CO43</f>
        <v/>
      </c>
      <c r="CP46" s="51">
        <f>+CP21+CP43</f>
        <v/>
      </c>
      <c r="CQ46" s="51">
        <f>+CQ21+CQ43</f>
        <v/>
      </c>
      <c r="CR46" s="51" t="n">
        <v>141</v>
      </c>
      <c r="CS46" s="51">
        <f>+CS21+CS43</f>
        <v/>
      </c>
      <c r="CT46" s="51">
        <f>+CT21+CT43</f>
        <v/>
      </c>
      <c r="CU46" s="51">
        <f>+CU21+CU43</f>
        <v/>
      </c>
      <c r="CV46" s="51">
        <f>+CV21+CV43</f>
        <v/>
      </c>
      <c r="CW46" s="51">
        <f>+CW21+CW43</f>
        <v/>
      </c>
    </row>
    <row r="47" ht="13.15" customFormat="1" customHeight="1" s="315">
      <c r="A47" s="48" t="inlineStr">
        <is>
          <t>Total Suburban's Medical Annual</t>
        </is>
      </c>
      <c r="B47" s="50" t="n"/>
      <c r="C47" s="96" t="n"/>
      <c r="D47" s="96" t="n"/>
      <c r="E47" s="448">
        <f>E46*12</f>
        <v/>
      </c>
      <c r="F47" s="448">
        <f>F46*12</f>
        <v/>
      </c>
      <c r="G47" s="448">
        <f>G46*12</f>
        <v/>
      </c>
      <c r="H47" s="449" t="n"/>
      <c r="I47" s="449" t="n"/>
      <c r="K47" s="96" t="n"/>
      <c r="L47" s="96" t="n"/>
      <c r="M47" s="96" t="n"/>
      <c r="N47" s="96" t="n"/>
      <c r="O47" s="96" t="n"/>
      <c r="P47" s="96" t="n"/>
      <c r="Q47" s="96" t="n"/>
      <c r="R47" s="96" t="n"/>
      <c r="S47" s="96" t="n"/>
      <c r="T47" s="96" t="n"/>
      <c r="U47" s="96" t="n"/>
      <c r="V47" s="96" t="n"/>
      <c r="W47" s="96" t="n"/>
      <c r="X47" s="96" t="n"/>
      <c r="Y47" s="96" t="n"/>
      <c r="Z47" s="96" t="n"/>
      <c r="AA47" s="96" t="n"/>
      <c r="AB47" s="96" t="n"/>
      <c r="AC47" s="96" t="n"/>
      <c r="AD47" s="96" t="n"/>
      <c r="AE47" s="96" t="n"/>
      <c r="AF47" s="96" t="n"/>
      <c r="AG47" s="96" t="n"/>
      <c r="AH47" s="96" t="n"/>
      <c r="AI47" s="96" t="n"/>
      <c r="AJ47" s="96" t="n"/>
      <c r="AK47" s="96" t="n"/>
      <c r="AL47" s="96" t="n"/>
      <c r="AM47" s="96" t="n"/>
      <c r="AN47" s="96" t="n"/>
      <c r="AO47" s="96" t="n"/>
      <c r="AP47" s="96" t="n"/>
      <c r="AQ47" s="96" t="n"/>
      <c r="AR47" s="96" t="n"/>
      <c r="AS47" s="96" t="n"/>
      <c r="AT47" s="96" t="n"/>
      <c r="AU47" s="96" t="n"/>
      <c r="AV47" s="96" t="n"/>
      <c r="AW47" s="96" t="n"/>
      <c r="AX47" s="96" t="n"/>
      <c r="AY47" s="96" t="n"/>
      <c r="AZ47" s="96" t="n"/>
      <c r="BA47" s="96" t="n"/>
      <c r="BB47" s="96" t="n"/>
      <c r="BC47" s="96" t="n"/>
      <c r="BD47" s="96" t="n"/>
      <c r="BE47" s="96" t="n"/>
      <c r="BF47" s="96" t="n"/>
      <c r="BG47" s="96" t="n"/>
      <c r="BH47" s="96" t="n"/>
      <c r="BI47" s="96" t="n"/>
      <c r="BJ47" s="96" t="n"/>
      <c r="BK47" s="96" t="n"/>
      <c r="BL47" s="96" t="n"/>
      <c r="BM47" s="96" t="n"/>
      <c r="BN47" s="96" t="n"/>
      <c r="BO47" s="96" t="n"/>
      <c r="BP47" s="96" t="n"/>
      <c r="BQ47" s="96" t="n"/>
      <c r="BR47" s="96" t="n"/>
      <c r="BS47" s="96" t="n"/>
      <c r="BT47" s="96" t="n"/>
      <c r="BU47" s="96" t="n"/>
      <c r="BV47" s="96" t="n"/>
      <c r="BW47" s="96" t="n"/>
      <c r="BX47" s="96" t="n"/>
      <c r="BY47" s="96" t="n"/>
      <c r="BZ47" s="96" t="n"/>
      <c r="CA47" s="96" t="n"/>
      <c r="CB47" s="96" t="n"/>
      <c r="CC47" s="96" t="n"/>
      <c r="CD47" s="96" t="n"/>
      <c r="CE47" s="96" t="n"/>
      <c r="CF47" s="96" t="n"/>
      <c r="CG47" s="96" t="n"/>
      <c r="CH47" s="96" t="n"/>
      <c r="CI47" s="96" t="n"/>
      <c r="CJ47" s="96" t="n"/>
      <c r="CK47" s="96" t="n"/>
      <c r="CL47" s="96" t="n"/>
      <c r="CM47" s="96" t="n"/>
      <c r="CN47" s="96" t="n"/>
      <c r="CO47" s="96" t="n"/>
      <c r="CP47" s="96" t="n"/>
      <c r="CQ47" s="96" t="n"/>
      <c r="CR47" s="96" t="n"/>
      <c r="CS47" s="96" t="n"/>
      <c r="CT47" s="96" t="n"/>
      <c r="CU47" s="96" t="n"/>
      <c r="CV47" s="96" t="n"/>
      <c r="CW47" s="96" t="n"/>
    </row>
    <row r="48"/>
    <row r="49">
      <c r="A49" s="195" t="inlineStr">
        <is>
          <t>Assumes contributions of FT employees. Does not account for difference in contribution for PT or C-Suite employees.</t>
        </is>
      </c>
    </row>
    <row r="68">
      <c r="C68" s="19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&amp;C&amp;"Garamond,Bold"SUBURBAN COMMUNITY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legacyDrawing xmlns:r="http://schemas.openxmlformats.org/officeDocument/2006/relationships" r:id="anysvml"/>
</worksheet>
</file>

<file path=xl/worksheets/sheet29.xml><?xml version="1.0" encoding="utf-8"?>
<worksheet xmlns="http://schemas.openxmlformats.org/spreadsheetml/2006/main">
  <sheetPr>
    <tabColor rgb="FFFF0000"/>
    <outlinePr summaryBelow="1" summaryRight="1"/>
    <pageSetUpPr/>
  </sheetPr>
  <dimension ref="A1:CW53"/>
  <sheetViews>
    <sheetView view="pageBreakPreview" topLeftCell="BO1" zoomScale="89" zoomScaleNormal="100" zoomScaleSheetLayoutView="89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2.625" customWidth="1" style="292" min="8" max="9"/>
    <col hidden="1" width="9" customWidth="1" style="291" min="10" max="10"/>
    <col hidden="1" width="7.25" customWidth="1" style="294" min="11" max="58"/>
    <col width="7.25" customWidth="1" style="294" min="59" max="93"/>
    <col width="8.5" bestFit="1" customWidth="1" style="294" min="94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Garden City Hospital - Client ID H3375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257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+'[2]Garden City'!E3</f>
        <v/>
      </c>
      <c r="J3" s="397">
        <f>+'[2]Garden City'!G3</f>
        <v/>
      </c>
      <c r="K3" s="244" t="n">
        <v>317</v>
      </c>
      <c r="L3" s="244" t="n">
        <v>315</v>
      </c>
      <c r="M3" s="244" t="n">
        <v>308</v>
      </c>
      <c r="N3" s="244" t="n">
        <v>312</v>
      </c>
      <c r="O3" s="244" t="n">
        <v>303</v>
      </c>
      <c r="P3" s="244" t="n">
        <v>306</v>
      </c>
      <c r="Q3" s="244" t="n">
        <v>305</v>
      </c>
      <c r="R3" s="244" t="n">
        <v>302</v>
      </c>
      <c r="S3" s="244" t="n">
        <v>305</v>
      </c>
      <c r="T3" s="244" t="n">
        <v>307</v>
      </c>
      <c r="U3" s="244" t="n">
        <v>299</v>
      </c>
      <c r="V3" s="244" t="n">
        <v>301</v>
      </c>
      <c r="W3" s="244" t="n">
        <v>329</v>
      </c>
      <c r="X3" s="244" t="n">
        <v>322</v>
      </c>
      <c r="Y3" s="244" t="n">
        <v>316</v>
      </c>
      <c r="Z3" s="244" t="n">
        <v>304</v>
      </c>
      <c r="AA3" s="244" t="n">
        <v>313</v>
      </c>
      <c r="AB3" s="244" t="n">
        <v>299</v>
      </c>
      <c r="AC3" s="244" t="n">
        <v>299</v>
      </c>
      <c r="AD3" s="244" t="n">
        <v>308</v>
      </c>
      <c r="AE3" s="244" t="n">
        <v>306</v>
      </c>
      <c r="AF3" s="244" t="n">
        <v>317</v>
      </c>
      <c r="AG3" s="244" t="n">
        <v>306</v>
      </c>
      <c r="AH3" s="244" t="n">
        <v>305</v>
      </c>
      <c r="AI3" s="244" t="n">
        <v>306</v>
      </c>
      <c r="AJ3" s="244" t="n">
        <v>296</v>
      </c>
      <c r="AK3" s="244" t="n">
        <v>290</v>
      </c>
      <c r="AL3" s="244" t="n">
        <v>285</v>
      </c>
      <c r="AM3" s="244" t="n">
        <v>275</v>
      </c>
      <c r="AN3" s="244" t="n">
        <v>268</v>
      </c>
      <c r="AO3" s="244" t="n">
        <v>272</v>
      </c>
      <c r="AP3" s="244" t="n">
        <v>272</v>
      </c>
      <c r="AQ3" s="244" t="n">
        <v>261</v>
      </c>
      <c r="AR3" s="244" t="n">
        <v>266</v>
      </c>
      <c r="AS3" s="244" t="n">
        <v>261</v>
      </c>
      <c r="AT3" s="244" t="n">
        <v>255</v>
      </c>
      <c r="AU3" s="244" t="n">
        <v>268</v>
      </c>
      <c r="AV3" s="244" t="n">
        <v>271</v>
      </c>
      <c r="AW3" s="244" t="n">
        <v>267</v>
      </c>
      <c r="AX3" s="244" t="n">
        <v>269</v>
      </c>
      <c r="AY3" s="244" t="n">
        <v>265</v>
      </c>
      <c r="AZ3" s="244" t="n">
        <v>262</v>
      </c>
      <c r="BA3" s="244" t="n">
        <v>261</v>
      </c>
      <c r="BB3" s="244" t="n">
        <v>254</v>
      </c>
      <c r="BC3" s="244" t="n">
        <v>243</v>
      </c>
      <c r="BD3" s="244" t="n">
        <v>248</v>
      </c>
      <c r="BE3" s="244" t="n">
        <v>239</v>
      </c>
      <c r="BF3" s="244" t="n">
        <v>239</v>
      </c>
      <c r="BG3" s="244" t="n">
        <v>248</v>
      </c>
      <c r="BH3" s="244" t="n">
        <v>249</v>
      </c>
      <c r="BI3" s="244" t="n">
        <v>250</v>
      </c>
      <c r="BJ3" s="244" t="n">
        <v>249</v>
      </c>
      <c r="BK3" s="244" t="n">
        <v>248</v>
      </c>
      <c r="BL3" s="244" t="n">
        <v>251</v>
      </c>
      <c r="BM3" s="244" t="n">
        <v>249</v>
      </c>
      <c r="BN3" s="244" t="n">
        <v>243</v>
      </c>
      <c r="BO3" s="244" t="n">
        <v>243</v>
      </c>
      <c r="BP3" s="244" t="n">
        <v>247</v>
      </c>
      <c r="BQ3" s="244" t="n">
        <v>251</v>
      </c>
      <c r="BR3" s="244" t="n">
        <v>254</v>
      </c>
      <c r="BS3" s="244" t="n">
        <v>258</v>
      </c>
      <c r="BT3" s="244" t="n">
        <v>260</v>
      </c>
      <c r="BU3" s="244" t="n">
        <v>255</v>
      </c>
      <c r="BV3" s="244" t="n">
        <v>257</v>
      </c>
      <c r="BW3" s="244" t="n">
        <v>258</v>
      </c>
      <c r="BX3" s="244" t="n">
        <v>256</v>
      </c>
      <c r="BY3" s="244" t="n">
        <v>256</v>
      </c>
      <c r="BZ3" s="244" t="n">
        <v>255</v>
      </c>
      <c r="CA3" s="244" t="n">
        <v>247</v>
      </c>
      <c r="CB3" s="244" t="n">
        <v>239</v>
      </c>
      <c r="CC3" s="244" t="n">
        <v>233</v>
      </c>
      <c r="CD3" s="244" t="n">
        <v>231</v>
      </c>
      <c r="CE3" s="244" t="n">
        <v>248</v>
      </c>
      <c r="CF3" s="244" t="n">
        <v>238</v>
      </c>
      <c r="CG3" s="244" t="n">
        <v>244</v>
      </c>
      <c r="CH3" s="244" t="n">
        <v>243</v>
      </c>
      <c r="CI3" s="244" t="n">
        <v>245</v>
      </c>
      <c r="CJ3" s="244" t="n">
        <v>247</v>
      </c>
      <c r="CK3" s="244" t="n">
        <v>254</v>
      </c>
      <c r="CL3" s="244" t="n">
        <v>254</v>
      </c>
      <c r="CM3" s="244" t="n">
        <v>259</v>
      </c>
      <c r="CN3" s="244" t="n">
        <v>257</v>
      </c>
      <c r="CO3" s="244" t="n">
        <v>258</v>
      </c>
      <c r="CP3" s="244" t="n">
        <v>256</v>
      </c>
      <c r="CQ3" s="244" t="n">
        <v>273</v>
      </c>
      <c r="CR3" s="244" t="n">
        <v>266</v>
      </c>
      <c r="CS3" s="244" t="n">
        <v>265</v>
      </c>
      <c r="CT3" s="244" t="n">
        <v>264</v>
      </c>
      <c r="CU3" s="244" t="n">
        <v>266</v>
      </c>
      <c r="CV3" s="244" t="n">
        <v>264</v>
      </c>
      <c r="CW3" s="244" t="n">
        <v>260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53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+'[2]Garden City'!E4</f>
        <v/>
      </c>
      <c r="J4" s="397">
        <f>+'[2]Garden City'!G4</f>
        <v/>
      </c>
      <c r="K4" s="244" t="n">
        <v>77</v>
      </c>
      <c r="L4" s="244" t="n">
        <v>78</v>
      </c>
      <c r="M4" s="244" t="n">
        <v>78</v>
      </c>
      <c r="N4" s="244" t="n">
        <v>81</v>
      </c>
      <c r="O4" s="244" t="n">
        <v>81</v>
      </c>
      <c r="P4" s="244" t="n">
        <v>79</v>
      </c>
      <c r="Q4" s="244" t="n">
        <v>80</v>
      </c>
      <c r="R4" s="244" t="n">
        <v>77</v>
      </c>
      <c r="S4" s="244" t="n">
        <v>75</v>
      </c>
      <c r="T4" s="244" t="n">
        <v>74</v>
      </c>
      <c r="U4" s="244" t="n">
        <v>75</v>
      </c>
      <c r="V4" s="244" t="n">
        <v>74</v>
      </c>
      <c r="W4" s="244" t="n">
        <v>73</v>
      </c>
      <c r="X4" s="244" t="n">
        <v>73</v>
      </c>
      <c r="Y4" s="244" t="n">
        <v>72</v>
      </c>
      <c r="Z4" s="244" t="n">
        <v>72</v>
      </c>
      <c r="AA4" s="244" t="n">
        <v>72</v>
      </c>
      <c r="AB4" s="244" t="n">
        <v>74</v>
      </c>
      <c r="AC4" s="244" t="n">
        <v>76</v>
      </c>
      <c r="AD4" s="244" t="n">
        <v>78</v>
      </c>
      <c r="AE4" s="244" t="n">
        <v>75</v>
      </c>
      <c r="AF4" s="244" t="n">
        <v>75</v>
      </c>
      <c r="AG4" s="244" t="n">
        <v>77</v>
      </c>
      <c r="AH4" s="244" t="n">
        <v>76</v>
      </c>
      <c r="AI4" s="244" t="n">
        <v>77</v>
      </c>
      <c r="AJ4" s="244" t="n">
        <v>76</v>
      </c>
      <c r="AK4" s="244" t="n">
        <v>77</v>
      </c>
      <c r="AL4" s="244" t="n">
        <v>74</v>
      </c>
      <c r="AM4" s="244" t="n">
        <v>72</v>
      </c>
      <c r="AN4" s="244" t="n">
        <v>69</v>
      </c>
      <c r="AO4" s="244" t="n">
        <v>65</v>
      </c>
      <c r="AP4" s="244" t="n">
        <v>68</v>
      </c>
      <c r="AQ4" s="244" t="n">
        <v>66</v>
      </c>
      <c r="AR4" s="244" t="n">
        <v>63</v>
      </c>
      <c r="AS4" s="244" t="n">
        <v>61</v>
      </c>
      <c r="AT4" s="244" t="n">
        <v>60</v>
      </c>
      <c r="AU4" s="244" t="n">
        <v>60</v>
      </c>
      <c r="AV4" s="244" t="n">
        <v>60</v>
      </c>
      <c r="AW4" s="244" t="n">
        <v>64</v>
      </c>
      <c r="AX4" s="244" t="n">
        <v>64</v>
      </c>
      <c r="AY4" s="244" t="n">
        <v>61</v>
      </c>
      <c r="AZ4" s="244" t="n">
        <v>59</v>
      </c>
      <c r="BA4" s="244" t="n">
        <v>60</v>
      </c>
      <c r="BB4" s="244" t="n">
        <v>59</v>
      </c>
      <c r="BC4" s="244" t="n">
        <v>56</v>
      </c>
      <c r="BD4" s="244" t="n">
        <v>58</v>
      </c>
      <c r="BE4" s="244" t="n">
        <v>58</v>
      </c>
      <c r="BF4" s="244" t="n">
        <v>57</v>
      </c>
      <c r="BG4" s="244" t="n">
        <v>58</v>
      </c>
      <c r="BH4" s="244" t="n">
        <v>59</v>
      </c>
      <c r="BI4" s="244" t="n">
        <v>62</v>
      </c>
      <c r="BJ4" s="244" t="n">
        <v>61</v>
      </c>
      <c r="BK4" s="244" t="n">
        <v>62</v>
      </c>
      <c r="BL4" s="244" t="n">
        <v>62</v>
      </c>
      <c r="BM4" s="244" t="n">
        <v>59</v>
      </c>
      <c r="BN4" s="244" t="n">
        <v>56</v>
      </c>
      <c r="BO4" s="244" t="n">
        <v>56</v>
      </c>
      <c r="BP4" s="244" t="n">
        <v>54</v>
      </c>
      <c r="BQ4" s="244" t="n">
        <v>55</v>
      </c>
      <c r="BR4" s="244" t="n">
        <v>57</v>
      </c>
      <c r="BS4" s="244" t="n">
        <v>54</v>
      </c>
      <c r="BT4" s="244" t="n">
        <v>56</v>
      </c>
      <c r="BU4" s="244" t="n">
        <v>55</v>
      </c>
      <c r="BV4" s="244" t="n">
        <v>55</v>
      </c>
      <c r="BW4" s="244" t="n">
        <v>49</v>
      </c>
      <c r="BX4" s="244" t="n">
        <v>48</v>
      </c>
      <c r="BY4" s="244" t="n">
        <v>50</v>
      </c>
      <c r="BZ4" s="244" t="n">
        <v>46</v>
      </c>
      <c r="CA4" s="244" t="n">
        <v>45</v>
      </c>
      <c r="CB4" s="244" t="n">
        <v>45</v>
      </c>
      <c r="CC4" s="244" t="n">
        <v>46</v>
      </c>
      <c r="CD4" s="244" t="n">
        <v>48</v>
      </c>
      <c r="CE4" s="244" t="n">
        <v>56</v>
      </c>
      <c r="CF4" s="244" t="n">
        <v>55</v>
      </c>
      <c r="CG4" s="244" t="n">
        <v>54</v>
      </c>
      <c r="CH4" s="244" t="n">
        <v>56</v>
      </c>
      <c r="CI4" s="244" t="n">
        <v>58</v>
      </c>
      <c r="CJ4" s="244" t="n">
        <v>59</v>
      </c>
      <c r="CK4" s="244" t="n">
        <v>57</v>
      </c>
      <c r="CL4" s="244" t="n">
        <v>58</v>
      </c>
      <c r="CM4" s="244" t="n">
        <v>55</v>
      </c>
      <c r="CN4" s="244" t="n">
        <v>55</v>
      </c>
      <c r="CO4" s="244" t="n">
        <v>56</v>
      </c>
      <c r="CP4" s="244" t="n">
        <v>57</v>
      </c>
      <c r="CQ4" s="244" t="n">
        <v>58</v>
      </c>
      <c r="CR4" s="244" t="n">
        <v>59</v>
      </c>
      <c r="CS4" s="244" t="n">
        <v>57</v>
      </c>
      <c r="CT4" s="244" t="n">
        <v>56</v>
      </c>
      <c r="CU4" s="244" t="n">
        <v>56</v>
      </c>
      <c r="CV4" s="244" t="n">
        <v>56</v>
      </c>
      <c r="CW4" s="244" t="n">
        <v>57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96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+'[2]Garden City'!E5</f>
        <v/>
      </c>
      <c r="J5" s="397">
        <f>+'[2]Garden City'!G5</f>
        <v/>
      </c>
      <c r="K5" s="244" t="n">
        <v>134</v>
      </c>
      <c r="L5" s="244" t="n">
        <v>133</v>
      </c>
      <c r="M5" s="244" t="n">
        <v>129</v>
      </c>
      <c r="N5" s="244" t="n">
        <v>131</v>
      </c>
      <c r="O5" s="244" t="n">
        <v>129</v>
      </c>
      <c r="P5" s="244" t="n">
        <v>128</v>
      </c>
      <c r="Q5" s="244" t="n">
        <v>127</v>
      </c>
      <c r="R5" s="244" t="n">
        <v>123</v>
      </c>
      <c r="S5" s="244" t="n">
        <v>123</v>
      </c>
      <c r="T5" s="244" t="n">
        <v>121</v>
      </c>
      <c r="U5" s="244" t="n">
        <v>121</v>
      </c>
      <c r="V5" s="244" t="n">
        <v>119</v>
      </c>
      <c r="W5" s="244" t="n">
        <v>123</v>
      </c>
      <c r="X5" s="244" t="n">
        <v>119</v>
      </c>
      <c r="Y5" s="244" t="n">
        <v>118</v>
      </c>
      <c r="Z5" s="244" t="n">
        <v>117</v>
      </c>
      <c r="AA5" s="244" t="n">
        <v>120</v>
      </c>
      <c r="AB5" s="244" t="n">
        <v>119</v>
      </c>
      <c r="AC5" s="244" t="n">
        <v>117</v>
      </c>
      <c r="AD5" s="244" t="n">
        <v>117</v>
      </c>
      <c r="AE5" s="244" t="n">
        <v>116</v>
      </c>
      <c r="AF5" s="244" t="n">
        <v>116</v>
      </c>
      <c r="AG5" s="244" t="n">
        <v>106</v>
      </c>
      <c r="AH5" s="244" t="n">
        <v>107</v>
      </c>
      <c r="AI5" s="244" t="n">
        <v>113</v>
      </c>
      <c r="AJ5" s="244" t="n">
        <v>112</v>
      </c>
      <c r="AK5" s="244" t="n">
        <v>117</v>
      </c>
      <c r="AL5" s="244" t="n">
        <v>112</v>
      </c>
      <c r="AM5" s="244" t="n">
        <v>108</v>
      </c>
      <c r="AN5" s="244" t="n">
        <v>107</v>
      </c>
      <c r="AO5" s="244" t="n">
        <v>108</v>
      </c>
      <c r="AP5" s="244" t="n">
        <v>109</v>
      </c>
      <c r="AQ5" s="244" t="n">
        <v>108</v>
      </c>
      <c r="AR5" s="244" t="n">
        <v>110</v>
      </c>
      <c r="AS5" s="244" t="n">
        <v>109</v>
      </c>
      <c r="AT5" s="244" t="n">
        <v>106</v>
      </c>
      <c r="AU5" s="244" t="n">
        <v>103</v>
      </c>
      <c r="AV5" s="244" t="n">
        <v>104</v>
      </c>
      <c r="AW5" s="244" t="n">
        <v>106</v>
      </c>
      <c r="AX5" s="244" t="n">
        <v>103</v>
      </c>
      <c r="AY5" s="244" t="n">
        <v>104</v>
      </c>
      <c r="AZ5" s="244" t="n">
        <v>98</v>
      </c>
      <c r="BA5" s="244" t="n">
        <v>91</v>
      </c>
      <c r="BB5" s="244" t="n">
        <v>93</v>
      </c>
      <c r="BC5" s="244" t="n">
        <v>88</v>
      </c>
      <c r="BD5" s="244" t="n">
        <v>86</v>
      </c>
      <c r="BE5" s="244" t="n">
        <v>88</v>
      </c>
      <c r="BF5" s="244" t="n">
        <v>85</v>
      </c>
      <c r="BG5" s="244" t="n">
        <v>89</v>
      </c>
      <c r="BH5" s="244" t="n">
        <v>90</v>
      </c>
      <c r="BI5" s="244" t="n">
        <v>87</v>
      </c>
      <c r="BJ5" s="244" t="n">
        <v>90</v>
      </c>
      <c r="BK5" s="244" t="n">
        <v>88</v>
      </c>
      <c r="BL5" s="244" t="n">
        <v>90</v>
      </c>
      <c r="BM5" s="244" t="n">
        <v>89</v>
      </c>
      <c r="BN5" s="244" t="n">
        <v>88</v>
      </c>
      <c r="BO5" s="244" t="n">
        <v>87</v>
      </c>
      <c r="BP5" s="244" t="n">
        <v>87</v>
      </c>
      <c r="BQ5" s="244" t="n">
        <v>89</v>
      </c>
      <c r="BR5" s="244" t="n">
        <v>89</v>
      </c>
      <c r="BS5" s="244" t="n">
        <v>95</v>
      </c>
      <c r="BT5" s="244" t="n">
        <v>96</v>
      </c>
      <c r="BU5" s="244" t="n">
        <v>93</v>
      </c>
      <c r="BV5" s="244" t="n">
        <v>96</v>
      </c>
      <c r="BW5" s="244" t="n">
        <v>90</v>
      </c>
      <c r="BX5" s="244" t="n">
        <v>93</v>
      </c>
      <c r="BY5" s="244" t="n">
        <v>92</v>
      </c>
      <c r="BZ5" s="244" t="n">
        <v>94</v>
      </c>
      <c r="CA5" s="244" t="n">
        <v>91</v>
      </c>
      <c r="CB5" s="244" t="n">
        <v>86</v>
      </c>
      <c r="CC5" s="244" t="n">
        <v>86</v>
      </c>
      <c r="CD5" s="244" t="n">
        <v>84</v>
      </c>
      <c r="CE5" s="244" t="n">
        <v>83</v>
      </c>
      <c r="CF5" s="244" t="n">
        <v>85</v>
      </c>
      <c r="CG5" s="244" t="n">
        <v>83</v>
      </c>
      <c r="CH5" s="244" t="n">
        <v>84</v>
      </c>
      <c r="CI5" s="244" t="n">
        <v>87</v>
      </c>
      <c r="CJ5" s="244" t="n">
        <v>85</v>
      </c>
      <c r="CK5" s="244" t="n">
        <v>90</v>
      </c>
      <c r="CL5" s="244" t="n">
        <v>91</v>
      </c>
      <c r="CM5" s="244" t="n">
        <v>93</v>
      </c>
      <c r="CN5" s="244" t="n">
        <v>93</v>
      </c>
      <c r="CO5" s="244" t="n">
        <v>92</v>
      </c>
      <c r="CP5" s="244" t="n">
        <v>91</v>
      </c>
      <c r="CQ5" s="244" t="n">
        <v>100</v>
      </c>
      <c r="CR5" s="244" t="n">
        <v>99</v>
      </c>
      <c r="CS5" s="244" t="n">
        <v>104</v>
      </c>
      <c r="CT5" s="244" t="n">
        <v>105</v>
      </c>
      <c r="CU5" s="244" t="n">
        <v>103</v>
      </c>
      <c r="CV5" s="244" t="n">
        <v>100</v>
      </c>
      <c r="CW5" s="244" t="n">
        <v>100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47</v>
      </c>
      <c r="E6" s="399" t="n">
        <v>2707.5</v>
      </c>
      <c r="F6" s="400">
        <f>+E6-G6</f>
        <v/>
      </c>
      <c r="G6" s="400" t="n">
        <v>309.18</v>
      </c>
      <c r="H6" s="397">
        <f>+"Total:"&amp;TEXT(E6/I6-1,"0.00%")&amp;"/ EE:"&amp;TEXT(G6/J6-1,"0.00%")</f>
        <v/>
      </c>
      <c r="I6" s="397">
        <f>+'[2]Garden City'!E6</f>
        <v/>
      </c>
      <c r="J6" s="397">
        <f>+'[2]Garden City'!G6</f>
        <v/>
      </c>
      <c r="K6" s="245" t="n">
        <v>106</v>
      </c>
      <c r="L6" s="245" t="n">
        <v>106</v>
      </c>
      <c r="M6" s="245" t="n">
        <v>104</v>
      </c>
      <c r="N6" s="245" t="n">
        <v>104</v>
      </c>
      <c r="O6" s="245" t="n">
        <v>104</v>
      </c>
      <c r="P6" s="245" t="n">
        <v>100</v>
      </c>
      <c r="Q6" s="245" t="n">
        <v>97</v>
      </c>
      <c r="R6" s="245" t="n">
        <v>97</v>
      </c>
      <c r="S6" s="245" t="n">
        <v>96</v>
      </c>
      <c r="T6" s="245" t="n">
        <v>96</v>
      </c>
      <c r="U6" s="245" t="n">
        <v>98</v>
      </c>
      <c r="V6" s="245" t="n">
        <v>105</v>
      </c>
      <c r="W6" s="245" t="n">
        <v>77</v>
      </c>
      <c r="X6" s="245" t="n">
        <v>79</v>
      </c>
      <c r="Y6" s="245" t="n">
        <v>79</v>
      </c>
      <c r="Z6" s="245" t="n">
        <v>82</v>
      </c>
      <c r="AA6" s="245" t="n">
        <v>83</v>
      </c>
      <c r="AB6" s="245" t="n">
        <v>80</v>
      </c>
      <c r="AC6" s="245" t="n">
        <v>77</v>
      </c>
      <c r="AD6" s="245" t="n">
        <v>74</v>
      </c>
      <c r="AE6" s="245" t="n">
        <v>77</v>
      </c>
      <c r="AF6" s="245" t="n">
        <v>77</v>
      </c>
      <c r="AG6" s="245" t="n">
        <v>81</v>
      </c>
      <c r="AH6" s="245" t="n">
        <v>80</v>
      </c>
      <c r="AI6" s="245" t="n">
        <v>77</v>
      </c>
      <c r="AJ6" s="245" t="n">
        <v>75</v>
      </c>
      <c r="AK6" s="245" t="n">
        <v>76</v>
      </c>
      <c r="AL6" s="245" t="n">
        <v>78</v>
      </c>
      <c r="AM6" s="245" t="n">
        <v>75</v>
      </c>
      <c r="AN6" s="245" t="n">
        <v>77</v>
      </c>
      <c r="AO6" s="245" t="n">
        <v>75</v>
      </c>
      <c r="AP6" s="245" t="n">
        <v>76</v>
      </c>
      <c r="AQ6" s="245" t="n">
        <v>76</v>
      </c>
      <c r="AR6" s="245" t="n">
        <v>78</v>
      </c>
      <c r="AS6" s="245" t="n">
        <v>82</v>
      </c>
      <c r="AT6" s="245" t="n">
        <v>80</v>
      </c>
      <c r="AU6" s="245" t="n">
        <v>81</v>
      </c>
      <c r="AV6" s="245" t="n">
        <v>80</v>
      </c>
      <c r="AW6" s="245" t="n">
        <v>75</v>
      </c>
      <c r="AX6" s="245" t="n">
        <v>75</v>
      </c>
      <c r="AY6" s="245" t="n">
        <v>74</v>
      </c>
      <c r="AZ6" s="245" t="n">
        <v>71</v>
      </c>
      <c r="BA6" s="245" t="n">
        <v>66</v>
      </c>
      <c r="BB6" s="245" t="n">
        <v>66</v>
      </c>
      <c r="BC6" s="245" t="n">
        <v>68</v>
      </c>
      <c r="BD6" s="245" t="n">
        <v>64</v>
      </c>
      <c r="BE6" s="245" t="n">
        <v>65</v>
      </c>
      <c r="BF6" s="245" t="n">
        <v>64</v>
      </c>
      <c r="BG6" s="245" t="n">
        <v>61</v>
      </c>
      <c r="BH6" s="245" t="n">
        <v>58</v>
      </c>
      <c r="BI6" s="245" t="n">
        <v>55</v>
      </c>
      <c r="BJ6" s="245" t="n">
        <v>53</v>
      </c>
      <c r="BK6" s="245" t="n">
        <v>58</v>
      </c>
      <c r="BL6" s="245" t="n">
        <v>55</v>
      </c>
      <c r="BM6" s="245" t="n">
        <v>56</v>
      </c>
      <c r="BN6" s="245" t="n">
        <v>56</v>
      </c>
      <c r="BO6" s="245" t="n">
        <v>54</v>
      </c>
      <c r="BP6" s="245" t="n">
        <v>52</v>
      </c>
      <c r="BQ6" s="245" t="n">
        <v>52</v>
      </c>
      <c r="BR6" s="245" t="n">
        <v>54</v>
      </c>
      <c r="BS6" s="245" t="n">
        <v>55</v>
      </c>
      <c r="BT6" s="245" t="n">
        <v>55</v>
      </c>
      <c r="BU6" s="245" t="n">
        <v>56</v>
      </c>
      <c r="BV6" s="245" t="n">
        <v>56</v>
      </c>
      <c r="BW6" s="245" t="n">
        <v>53</v>
      </c>
      <c r="BX6" s="245" t="n">
        <v>51</v>
      </c>
      <c r="BY6" s="245" t="n">
        <v>50</v>
      </c>
      <c r="BZ6" s="245" t="n">
        <v>49</v>
      </c>
      <c r="CA6" s="245" t="n">
        <v>50</v>
      </c>
      <c r="CB6" s="245" t="n">
        <v>48</v>
      </c>
      <c r="CC6" s="245" t="n">
        <v>47</v>
      </c>
      <c r="CD6" s="245" t="n">
        <v>48</v>
      </c>
      <c r="CE6" s="245" t="n">
        <v>51</v>
      </c>
      <c r="CF6" s="245" t="n">
        <v>53</v>
      </c>
      <c r="CG6" s="245" t="n">
        <v>54</v>
      </c>
      <c r="CH6" s="245" t="n">
        <v>54</v>
      </c>
      <c r="CI6" s="245" t="n">
        <v>54</v>
      </c>
      <c r="CJ6" s="245" t="n">
        <v>54</v>
      </c>
      <c r="CK6" s="245" t="n">
        <v>56</v>
      </c>
      <c r="CL6" s="245" t="n">
        <v>56</v>
      </c>
      <c r="CM6" s="245" t="n">
        <v>56</v>
      </c>
      <c r="CN6" s="245" t="n">
        <v>53</v>
      </c>
      <c r="CO6" s="245" t="n">
        <v>51</v>
      </c>
      <c r="CP6" s="245" t="n">
        <v>50</v>
      </c>
      <c r="CQ6" s="245" t="n">
        <v>50</v>
      </c>
      <c r="CR6" s="245" t="n">
        <v>48</v>
      </c>
      <c r="CS6" s="245" t="n">
        <v>49</v>
      </c>
      <c r="CT6" s="245" t="n">
        <v>47</v>
      </c>
      <c r="CU6" s="245" t="n">
        <v>47</v>
      </c>
      <c r="CV6" s="245" t="n">
        <v>48</v>
      </c>
      <c r="CW6" s="245" t="n">
        <v>47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472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46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+'[2]Garden City'!E9</f>
        <v/>
      </c>
      <c r="J9" s="397">
        <f>+'[2]Garden City'!G9</f>
        <v/>
      </c>
      <c r="K9" s="299" t="n">
        <v>19</v>
      </c>
      <c r="L9" s="299" t="n">
        <v>18</v>
      </c>
      <c r="M9" s="299" t="n">
        <v>17</v>
      </c>
      <c r="N9" s="299" t="n">
        <v>18</v>
      </c>
      <c r="O9" s="299" t="n">
        <v>18</v>
      </c>
      <c r="P9" s="299" t="n">
        <v>16</v>
      </c>
      <c r="Q9" s="299" t="n">
        <v>17</v>
      </c>
      <c r="R9" s="299" t="n">
        <v>16</v>
      </c>
      <c r="S9" s="299" t="n">
        <v>17</v>
      </c>
      <c r="T9" s="299" t="n">
        <v>16</v>
      </c>
      <c r="U9" s="299" t="n">
        <v>16</v>
      </c>
      <c r="V9" s="299" t="n">
        <v>16</v>
      </c>
      <c r="W9" s="299" t="n">
        <v>19</v>
      </c>
      <c r="X9" s="299" t="n">
        <v>18</v>
      </c>
      <c r="Y9" s="299" t="n">
        <v>19</v>
      </c>
      <c r="Z9" s="299" t="n">
        <v>14</v>
      </c>
      <c r="AA9" s="299" t="n">
        <v>15</v>
      </c>
      <c r="AB9" s="299" t="n">
        <v>14</v>
      </c>
      <c r="AC9" s="299" t="n">
        <v>13</v>
      </c>
      <c r="AD9" s="299" t="n">
        <v>13</v>
      </c>
      <c r="AE9" s="299" t="n">
        <v>13</v>
      </c>
      <c r="AF9" s="299" t="n">
        <v>13</v>
      </c>
      <c r="AG9" s="299" t="n">
        <v>11</v>
      </c>
      <c r="AH9" s="299" t="n">
        <v>11</v>
      </c>
      <c r="AI9" s="299" t="n">
        <v>12</v>
      </c>
      <c r="AJ9" s="299" t="n">
        <v>11</v>
      </c>
      <c r="AK9" s="299" t="n">
        <v>11</v>
      </c>
      <c r="AL9" s="299" t="n">
        <v>13</v>
      </c>
      <c r="AM9" s="299" t="n">
        <v>11</v>
      </c>
      <c r="AN9" s="299" t="n">
        <v>10</v>
      </c>
      <c r="AO9" s="299" t="n">
        <v>10</v>
      </c>
      <c r="AP9" s="299" t="n">
        <v>7</v>
      </c>
      <c r="AQ9" s="299" t="n">
        <v>7</v>
      </c>
      <c r="AR9" s="299" t="n">
        <v>7</v>
      </c>
      <c r="AS9" s="299" t="n">
        <v>7</v>
      </c>
      <c r="AT9" s="299" t="n">
        <v>7</v>
      </c>
      <c r="AU9" s="299" t="n">
        <v>7</v>
      </c>
      <c r="AV9" s="299" t="n">
        <v>9</v>
      </c>
      <c r="AW9" s="299" t="n">
        <v>7</v>
      </c>
      <c r="AX9" s="299" t="n">
        <v>9</v>
      </c>
      <c r="AY9" s="299" t="n">
        <v>9</v>
      </c>
      <c r="AZ9" s="299" t="n">
        <v>10</v>
      </c>
      <c r="BA9" s="299" t="n">
        <v>10</v>
      </c>
      <c r="BB9" s="299" t="n">
        <v>10</v>
      </c>
      <c r="BC9" s="299" t="n">
        <v>10</v>
      </c>
      <c r="BD9" s="299" t="n">
        <v>14</v>
      </c>
      <c r="BE9" s="299" t="n">
        <v>18</v>
      </c>
      <c r="BF9" s="299" t="n">
        <v>16</v>
      </c>
      <c r="BG9" s="299" t="n">
        <v>15</v>
      </c>
      <c r="BH9" s="299" t="n">
        <v>15</v>
      </c>
      <c r="BI9" s="299" t="n">
        <v>14</v>
      </c>
      <c r="BJ9" s="299" t="n">
        <v>14</v>
      </c>
      <c r="BK9" s="299" t="n">
        <v>15</v>
      </c>
      <c r="BL9" s="299" t="n">
        <v>18</v>
      </c>
      <c r="BM9" s="299" t="n">
        <v>20</v>
      </c>
      <c r="BN9" s="299" t="n">
        <v>21</v>
      </c>
      <c r="BO9" s="299" t="n">
        <v>26</v>
      </c>
      <c r="BP9" s="299" t="n">
        <v>29</v>
      </c>
      <c r="BQ9" s="299" t="n">
        <v>33</v>
      </c>
      <c r="BR9" s="299" t="n">
        <v>34</v>
      </c>
      <c r="BS9" s="299" t="n">
        <v>37</v>
      </c>
      <c r="BT9" s="299" t="n">
        <v>41</v>
      </c>
      <c r="BU9" s="299" t="n">
        <v>42</v>
      </c>
      <c r="BV9" s="299" t="n">
        <v>37</v>
      </c>
      <c r="BW9" s="299" t="n">
        <v>40</v>
      </c>
      <c r="BX9" s="299" t="n">
        <v>44</v>
      </c>
      <c r="BY9" s="299" t="n">
        <v>47</v>
      </c>
      <c r="BZ9" s="299" t="n">
        <v>46</v>
      </c>
      <c r="CA9" s="299" t="n">
        <v>47</v>
      </c>
      <c r="CB9" s="299" t="n">
        <v>50</v>
      </c>
      <c r="CC9" s="299" t="n">
        <v>49</v>
      </c>
      <c r="CD9" s="299" t="n">
        <v>50</v>
      </c>
      <c r="CE9" s="299" t="n">
        <v>47</v>
      </c>
      <c r="CF9" s="299" t="n">
        <v>49</v>
      </c>
      <c r="CG9" s="299" t="n">
        <v>47</v>
      </c>
      <c r="CH9" s="299" t="n">
        <v>47</v>
      </c>
      <c r="CI9" s="299" t="n">
        <v>46</v>
      </c>
      <c r="CJ9" s="299" t="n">
        <v>51</v>
      </c>
      <c r="CK9" s="299" t="n">
        <v>58</v>
      </c>
      <c r="CL9" s="299" t="n">
        <v>55</v>
      </c>
      <c r="CM9" s="299" t="n">
        <v>58</v>
      </c>
      <c r="CN9" s="299" t="n">
        <v>57</v>
      </c>
      <c r="CO9" s="299" t="n">
        <v>59</v>
      </c>
      <c r="CP9" s="299" t="n">
        <v>58</v>
      </c>
      <c r="CQ9" s="299" t="n">
        <v>54</v>
      </c>
      <c r="CR9" s="299" t="n">
        <v>52</v>
      </c>
      <c r="CS9" s="299" t="n">
        <v>47</v>
      </c>
      <c r="CT9" s="299" t="n">
        <v>44</v>
      </c>
      <c r="CU9" s="299" t="n">
        <v>45</v>
      </c>
      <c r="CV9" s="299" t="n">
        <v>47</v>
      </c>
      <c r="CW9" s="299" t="n">
        <v>49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6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+'[2]Garden City'!E10</f>
        <v/>
      </c>
      <c r="J10" s="397">
        <f>+'[2]Garden City'!G10</f>
        <v/>
      </c>
      <c r="K10" s="299" t="n">
        <v>2</v>
      </c>
      <c r="L10" s="299" t="n">
        <v>2</v>
      </c>
      <c r="M10" s="299" t="n">
        <v>1</v>
      </c>
      <c r="N10" s="299" t="n">
        <v>1</v>
      </c>
      <c r="O10" s="299" t="n">
        <v>1</v>
      </c>
      <c r="P10" s="299" t="n">
        <v>1</v>
      </c>
      <c r="Q10" s="299" t="n">
        <v>1</v>
      </c>
      <c r="R10" s="299" t="n">
        <v>1</v>
      </c>
      <c r="S10" s="299" t="n">
        <v>1</v>
      </c>
      <c r="T10" s="299" t="n">
        <v>2</v>
      </c>
      <c r="U10" s="299" t="n">
        <v>2</v>
      </c>
      <c r="V10" s="299" t="n">
        <v>2</v>
      </c>
      <c r="W10" s="299" t="n">
        <v>4</v>
      </c>
      <c r="X10" s="299" t="n">
        <v>4</v>
      </c>
      <c r="Y10" s="299" t="n">
        <v>5</v>
      </c>
      <c r="Z10" s="299" t="n">
        <v>5</v>
      </c>
      <c r="AA10" s="299" t="n">
        <v>4</v>
      </c>
      <c r="AB10" s="299" t="n">
        <v>4</v>
      </c>
      <c r="AC10" s="299" t="n">
        <v>5</v>
      </c>
      <c r="AD10" s="299" t="n">
        <v>6</v>
      </c>
      <c r="AE10" s="299" t="n">
        <v>6</v>
      </c>
      <c r="AF10" s="299" t="n">
        <v>6</v>
      </c>
      <c r="AG10" s="299" t="n">
        <v>6</v>
      </c>
      <c r="AH10" s="299" t="n">
        <v>6</v>
      </c>
      <c r="AI10" s="299" t="n">
        <v>7</v>
      </c>
      <c r="AJ10" s="299" t="n">
        <v>5</v>
      </c>
      <c r="AK10" s="299" t="n">
        <v>5</v>
      </c>
      <c r="AL10" s="299" t="n">
        <v>5</v>
      </c>
      <c r="AM10" s="299" t="n">
        <v>4</v>
      </c>
      <c r="AN10" s="299" t="n">
        <v>4</v>
      </c>
      <c r="AO10" s="299" t="n">
        <v>5</v>
      </c>
      <c r="AP10" s="299" t="n">
        <v>5</v>
      </c>
      <c r="AQ10" s="299" t="n">
        <v>5</v>
      </c>
      <c r="AR10" s="299" t="n">
        <v>5</v>
      </c>
      <c r="AS10" s="299" t="n">
        <v>5</v>
      </c>
      <c r="AT10" s="299" t="n">
        <v>4</v>
      </c>
      <c r="AU10" s="299" t="n">
        <v>6</v>
      </c>
      <c r="AV10" s="299" t="n">
        <v>6</v>
      </c>
      <c r="AW10" s="299" t="n">
        <v>7</v>
      </c>
      <c r="AX10" s="299" t="n">
        <v>7</v>
      </c>
      <c r="AY10" s="299" t="n">
        <v>8</v>
      </c>
      <c r="AZ10" s="299" t="n">
        <v>9</v>
      </c>
      <c r="BA10" s="299" t="n">
        <v>9</v>
      </c>
      <c r="BB10" s="299" t="n">
        <v>9</v>
      </c>
      <c r="BC10" s="299" t="n">
        <v>8</v>
      </c>
      <c r="BD10" s="299" t="n">
        <v>8</v>
      </c>
      <c r="BE10" s="299" t="n">
        <v>10</v>
      </c>
      <c r="BF10" s="299" t="n">
        <v>10</v>
      </c>
      <c r="BG10" s="299" t="n">
        <v>10</v>
      </c>
      <c r="BH10" s="299" t="n">
        <v>10</v>
      </c>
      <c r="BI10" s="299" t="n">
        <v>8</v>
      </c>
      <c r="BJ10" s="299" t="n">
        <v>10</v>
      </c>
      <c r="BK10" s="299" t="n">
        <v>10</v>
      </c>
      <c r="BL10" s="299" t="n">
        <v>8</v>
      </c>
      <c r="BM10" s="299" t="n">
        <v>9</v>
      </c>
      <c r="BN10" s="299" t="n">
        <v>8</v>
      </c>
      <c r="BO10" s="299" t="n">
        <v>9</v>
      </c>
      <c r="BP10" s="299" t="n">
        <v>11</v>
      </c>
      <c r="BQ10" s="299" t="n">
        <v>12</v>
      </c>
      <c r="BR10" s="299" t="n">
        <v>12</v>
      </c>
      <c r="BS10" s="299" t="n">
        <v>12</v>
      </c>
      <c r="BT10" s="299" t="n">
        <v>12</v>
      </c>
      <c r="BU10" s="299" t="n">
        <v>11</v>
      </c>
      <c r="BV10" s="299" t="n">
        <v>11</v>
      </c>
      <c r="BW10" s="299" t="n">
        <v>12</v>
      </c>
      <c r="BX10" s="299" t="n">
        <v>12</v>
      </c>
      <c r="BY10" s="299" t="n">
        <v>11</v>
      </c>
      <c r="BZ10" s="299" t="n">
        <v>10</v>
      </c>
      <c r="CA10" s="299" t="n">
        <v>11</v>
      </c>
      <c r="CB10" s="299" t="n">
        <v>11</v>
      </c>
      <c r="CC10" s="299" t="n">
        <v>11</v>
      </c>
      <c r="CD10" s="299" t="n">
        <v>12</v>
      </c>
      <c r="CE10" s="299" t="n">
        <v>9</v>
      </c>
      <c r="CF10" s="299" t="n">
        <v>8</v>
      </c>
      <c r="CG10" s="299" t="n">
        <v>9</v>
      </c>
      <c r="CH10" s="299" t="n">
        <v>7</v>
      </c>
      <c r="CI10" s="299" t="n">
        <v>6</v>
      </c>
      <c r="CJ10" s="299" t="n">
        <v>6</v>
      </c>
      <c r="CK10" s="299" t="n">
        <v>8</v>
      </c>
      <c r="CL10" s="299" t="n">
        <v>7</v>
      </c>
      <c r="CM10" s="299" t="n">
        <v>7</v>
      </c>
      <c r="CN10" s="299" t="n">
        <v>7</v>
      </c>
      <c r="CO10" s="299" t="n">
        <v>7</v>
      </c>
      <c r="CP10" s="299" t="n">
        <v>7</v>
      </c>
      <c r="CQ10" s="299" t="n">
        <v>9</v>
      </c>
      <c r="CR10" s="299" t="n">
        <v>9</v>
      </c>
      <c r="CS10" s="299" t="n">
        <v>8</v>
      </c>
      <c r="CT10" s="299" t="n">
        <v>7</v>
      </c>
      <c r="CU10" s="299" t="n">
        <v>7</v>
      </c>
      <c r="CV10" s="299" t="n">
        <v>7</v>
      </c>
      <c r="CW10" s="299" t="n">
        <v>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11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+'[2]Garden City'!E11</f>
        <v/>
      </c>
      <c r="J11" s="397">
        <f>+'[2]Garden City'!G11</f>
        <v/>
      </c>
      <c r="K11" s="299" t="n">
        <v>2</v>
      </c>
      <c r="L11" s="299" t="n">
        <v>3</v>
      </c>
      <c r="M11" s="299" t="n">
        <v>2</v>
      </c>
      <c r="N11" s="299" t="n">
        <v>2</v>
      </c>
      <c r="O11" s="299" t="n">
        <v>2</v>
      </c>
      <c r="P11" s="299" t="n">
        <v>2</v>
      </c>
      <c r="Q11" s="299" t="n">
        <v>2</v>
      </c>
      <c r="R11" s="299" t="n">
        <v>2</v>
      </c>
      <c r="S11" s="299" t="n">
        <v>3</v>
      </c>
      <c r="T11" s="299" t="n">
        <v>2</v>
      </c>
      <c r="U11" s="299" t="n">
        <v>2</v>
      </c>
      <c r="V11" s="299" t="n">
        <v>2</v>
      </c>
      <c r="W11" s="299" t="n">
        <v>5</v>
      </c>
      <c r="X11" s="299" t="n">
        <v>5</v>
      </c>
      <c r="Y11" s="299" t="n">
        <v>5</v>
      </c>
      <c r="Z11" s="299" t="n">
        <v>5</v>
      </c>
      <c r="AA11" s="299" t="n">
        <v>5</v>
      </c>
      <c r="AB11" s="299" t="n">
        <v>4</v>
      </c>
      <c r="AC11" s="299" t="n">
        <v>4</v>
      </c>
      <c r="AD11" s="299" t="n">
        <v>4</v>
      </c>
      <c r="AE11" s="299" t="n">
        <v>3</v>
      </c>
      <c r="AF11" s="299" t="n">
        <v>3</v>
      </c>
      <c r="AG11" s="299" t="n">
        <v>3</v>
      </c>
      <c r="AH11" s="299" t="n">
        <v>3</v>
      </c>
      <c r="AI11" s="299" t="n">
        <v>4</v>
      </c>
      <c r="AJ11" s="299" t="n">
        <v>3</v>
      </c>
      <c r="AK11" s="299" t="n">
        <v>1</v>
      </c>
      <c r="AL11" s="299" t="n">
        <v>1</v>
      </c>
      <c r="AM11" s="299" t="n">
        <v>2</v>
      </c>
      <c r="AN11" s="299" t="n">
        <v>2</v>
      </c>
      <c r="AO11" s="299" t="n">
        <v>2</v>
      </c>
      <c r="AP11" s="299" t="n">
        <v>2</v>
      </c>
      <c r="AQ11" s="299" t="n">
        <v>2</v>
      </c>
      <c r="AR11" s="299" t="n">
        <v>2</v>
      </c>
      <c r="AS11" s="299" t="n">
        <v>2</v>
      </c>
      <c r="AT11" s="299" t="n">
        <v>2</v>
      </c>
      <c r="AU11" s="299" t="n">
        <v>3</v>
      </c>
      <c r="AV11" s="299" t="n">
        <v>3</v>
      </c>
      <c r="AW11" s="299" t="n">
        <v>3</v>
      </c>
      <c r="AX11" s="299" t="n">
        <v>3</v>
      </c>
      <c r="AY11" s="299" t="n">
        <v>3</v>
      </c>
      <c r="AZ11" s="299" t="n">
        <v>3</v>
      </c>
      <c r="BA11" s="299" t="n">
        <v>1</v>
      </c>
      <c r="BB11" s="299" t="n">
        <v>1</v>
      </c>
      <c r="BC11" s="299" t="n">
        <v>4</v>
      </c>
      <c r="BD11" s="299" t="n">
        <v>5</v>
      </c>
      <c r="BE11" s="299" t="n">
        <v>6</v>
      </c>
      <c r="BF11" s="299" t="n">
        <v>7</v>
      </c>
      <c r="BG11" s="299" t="n">
        <v>7</v>
      </c>
      <c r="BH11" s="299" t="n">
        <v>6</v>
      </c>
      <c r="BI11" s="299" t="n">
        <v>7</v>
      </c>
      <c r="BJ11" s="299" t="n">
        <v>6</v>
      </c>
      <c r="BK11" s="299" t="n">
        <v>5</v>
      </c>
      <c r="BL11" s="299" t="n">
        <v>7</v>
      </c>
      <c r="BM11" s="299" t="n">
        <v>7</v>
      </c>
      <c r="BN11" s="299" t="n">
        <v>8</v>
      </c>
      <c r="BO11" s="299" t="n">
        <v>8</v>
      </c>
      <c r="BP11" s="299" t="n">
        <v>8</v>
      </c>
      <c r="BQ11" s="299" t="n">
        <v>7</v>
      </c>
      <c r="BR11" s="299" t="n">
        <v>7</v>
      </c>
      <c r="BS11" s="299" t="n">
        <v>7</v>
      </c>
      <c r="BT11" s="299" t="n">
        <v>9</v>
      </c>
      <c r="BU11" s="299" t="n">
        <v>9</v>
      </c>
      <c r="BV11" s="299" t="n">
        <v>7</v>
      </c>
      <c r="BW11" s="299" t="n">
        <v>8</v>
      </c>
      <c r="BX11" s="299" t="n">
        <v>9</v>
      </c>
      <c r="BY11" s="299" t="n">
        <v>9</v>
      </c>
      <c r="BZ11" s="299" t="n">
        <v>9</v>
      </c>
      <c r="CA11" s="299" t="n">
        <v>10</v>
      </c>
      <c r="CB11" s="299" t="n">
        <v>9</v>
      </c>
      <c r="CC11" s="299" t="n">
        <v>8</v>
      </c>
      <c r="CD11" s="299" t="n">
        <v>9</v>
      </c>
      <c r="CE11" s="299" t="n">
        <v>9</v>
      </c>
      <c r="CF11" s="299" t="n">
        <v>7</v>
      </c>
      <c r="CG11" s="299" t="n">
        <v>6</v>
      </c>
      <c r="CH11" s="299" t="n">
        <v>6</v>
      </c>
      <c r="CI11" s="299" t="n">
        <v>6</v>
      </c>
      <c r="CJ11" s="299" t="n">
        <v>7</v>
      </c>
      <c r="CK11" s="299" t="n">
        <v>7</v>
      </c>
      <c r="CL11" s="299" t="n">
        <v>7</v>
      </c>
      <c r="CM11" s="299" t="n">
        <v>7</v>
      </c>
      <c r="CN11" s="299" t="n">
        <v>7</v>
      </c>
      <c r="CO11" s="299" t="n">
        <v>6</v>
      </c>
      <c r="CP11" s="299" t="n">
        <v>6</v>
      </c>
      <c r="CQ11" s="299" t="n">
        <v>7</v>
      </c>
      <c r="CR11" s="299" t="n">
        <v>8</v>
      </c>
      <c r="CS11" s="299" t="n">
        <v>9</v>
      </c>
      <c r="CT11" s="299" t="n">
        <v>10</v>
      </c>
      <c r="CU11" s="299" t="n">
        <v>10</v>
      </c>
      <c r="CV11" s="299" t="n">
        <v>11</v>
      </c>
      <c r="CW11" s="299" t="n">
        <v>11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6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+'[2]Garden City'!E12</f>
        <v/>
      </c>
      <c r="J12" s="397">
        <f>+'[2]Garden City'!G12</f>
        <v/>
      </c>
      <c r="K12" s="300" t="n">
        <v>2</v>
      </c>
      <c r="L12" s="300" t="n">
        <v>2</v>
      </c>
      <c r="M12" s="300" t="n">
        <v>2</v>
      </c>
      <c r="N12" s="300" t="n">
        <v>2</v>
      </c>
      <c r="O12" s="300" t="n">
        <v>1</v>
      </c>
      <c r="P12" s="300" t="n">
        <v>1</v>
      </c>
      <c r="Q12" s="300" t="n">
        <v>2</v>
      </c>
      <c r="R12" s="300" t="n">
        <v>3</v>
      </c>
      <c r="S12" s="300" t="n">
        <v>3</v>
      </c>
      <c r="T12" s="300" t="n">
        <v>2</v>
      </c>
      <c r="U12" s="300" t="n">
        <v>2</v>
      </c>
      <c r="V12" s="300" t="n">
        <v>1</v>
      </c>
      <c r="W12" s="300" t="n">
        <v>1</v>
      </c>
      <c r="X12" s="300" t="n">
        <v>2</v>
      </c>
      <c r="Y12" s="300" t="n">
        <v>2</v>
      </c>
      <c r="Z12" s="300" t="n">
        <v>2</v>
      </c>
      <c r="AA12" s="300" t="n">
        <v>2</v>
      </c>
      <c r="AB12" s="300" t="n">
        <v>2</v>
      </c>
      <c r="AC12" s="300" t="n">
        <v>2</v>
      </c>
      <c r="AD12" s="300" t="n">
        <v>2</v>
      </c>
      <c r="AE12" s="300" t="n">
        <v>2</v>
      </c>
      <c r="AF12" s="300" t="n">
        <v>2</v>
      </c>
      <c r="AG12" s="300" t="n">
        <v>3</v>
      </c>
      <c r="AH12" s="300" t="n">
        <v>3</v>
      </c>
      <c r="AI12" s="300" t="n">
        <v>3</v>
      </c>
      <c r="AJ12" s="300" t="n">
        <v>3</v>
      </c>
      <c r="AK12" s="300" t="n">
        <v>2</v>
      </c>
      <c r="AL12" s="300" t="n">
        <v>2</v>
      </c>
      <c r="AM12" s="300" t="n">
        <v>2</v>
      </c>
      <c r="AN12" s="300" t="n">
        <v>2</v>
      </c>
      <c r="AO12" s="300" t="n">
        <v>2</v>
      </c>
      <c r="AP12" s="300" t="n">
        <v>2</v>
      </c>
      <c r="AQ12" s="300" t="n">
        <v>2</v>
      </c>
      <c r="AR12" s="300" t="n">
        <v>2</v>
      </c>
      <c r="AS12" s="300" t="n">
        <v>2</v>
      </c>
      <c r="AT12" s="300" t="n">
        <v>2</v>
      </c>
      <c r="AU12" s="300" t="n">
        <v>1</v>
      </c>
      <c r="AV12" s="300" t="n">
        <v>1</v>
      </c>
      <c r="AW12" s="300" t="n">
        <v>1</v>
      </c>
      <c r="AX12" s="300" t="n">
        <v>1</v>
      </c>
      <c r="AY12" s="300" t="n">
        <v>1</v>
      </c>
      <c r="AZ12" s="300" t="n">
        <v>1</v>
      </c>
      <c r="BA12" s="300" t="n">
        <v>1</v>
      </c>
      <c r="BB12" s="300" t="n">
        <v>2</v>
      </c>
      <c r="BC12" s="300" t="n">
        <v>3</v>
      </c>
      <c r="BD12" s="300" t="n">
        <v>4</v>
      </c>
      <c r="BE12" s="300" t="n">
        <v>4</v>
      </c>
      <c r="BF12" s="300" t="n">
        <v>5</v>
      </c>
      <c r="BG12" s="300" t="n">
        <v>5</v>
      </c>
      <c r="BH12" s="300" t="n">
        <v>6</v>
      </c>
      <c r="BI12" s="300" t="n">
        <v>5</v>
      </c>
      <c r="BJ12" s="300" t="n">
        <v>5</v>
      </c>
      <c r="BK12" s="300" t="n">
        <v>6</v>
      </c>
      <c r="BL12" s="300" t="n">
        <v>6</v>
      </c>
      <c r="BM12" s="300" t="n">
        <v>5</v>
      </c>
      <c r="BN12" s="300" t="n">
        <v>5</v>
      </c>
      <c r="BO12" s="300" t="n">
        <v>6</v>
      </c>
      <c r="BP12" s="300" t="n">
        <v>5</v>
      </c>
      <c r="BQ12" s="300" t="n">
        <v>3</v>
      </c>
      <c r="BR12" s="300" t="n">
        <v>3</v>
      </c>
      <c r="BS12" s="300" t="n">
        <v>5</v>
      </c>
      <c r="BT12" s="300" t="n">
        <v>6</v>
      </c>
      <c r="BU12" s="300" t="n">
        <v>7</v>
      </c>
      <c r="BV12" s="300" t="n">
        <v>6</v>
      </c>
      <c r="BW12" s="300" t="n">
        <v>9</v>
      </c>
      <c r="BX12" s="300" t="n">
        <v>9</v>
      </c>
      <c r="BY12" s="300" t="n">
        <v>11</v>
      </c>
      <c r="BZ12" s="300" t="n">
        <v>11</v>
      </c>
      <c r="CA12" s="300" t="n">
        <v>10</v>
      </c>
      <c r="CB12" s="300" t="n">
        <v>11</v>
      </c>
      <c r="CC12" s="300" t="n">
        <v>10</v>
      </c>
      <c r="CD12" s="300" t="n">
        <v>12</v>
      </c>
      <c r="CE12" s="300" t="n">
        <v>10</v>
      </c>
      <c r="CF12" s="300" t="n">
        <v>9</v>
      </c>
      <c r="CG12" s="300" t="n">
        <v>8</v>
      </c>
      <c r="CH12" s="300" t="n">
        <v>10</v>
      </c>
      <c r="CI12" s="300" t="n">
        <v>10</v>
      </c>
      <c r="CJ12" s="300" t="n">
        <v>11</v>
      </c>
      <c r="CK12" s="300" t="n">
        <v>10</v>
      </c>
      <c r="CL12" s="300" t="n">
        <v>7</v>
      </c>
      <c r="CM12" s="300" t="n">
        <v>7</v>
      </c>
      <c r="CN12" s="300" t="n">
        <v>6</v>
      </c>
      <c r="CO12" s="300" t="n">
        <v>6</v>
      </c>
      <c r="CP12" s="300" t="n">
        <v>7</v>
      </c>
      <c r="CQ12" s="300" t="n">
        <v>7</v>
      </c>
      <c r="CR12" s="300" t="n">
        <v>6</v>
      </c>
      <c r="CS12" s="300" t="n">
        <v>7</v>
      </c>
      <c r="CT12" s="300" t="n">
        <v>6</v>
      </c>
      <c r="CU12" s="300" t="n">
        <v>7</v>
      </c>
      <c r="CV12" s="300" t="n">
        <v>7</v>
      </c>
      <c r="CW12" s="300" t="n">
        <v>6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75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547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Garden City Medical Group - Client ID H3385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45</v>
      </c>
      <c r="E19" s="396">
        <f>E3</f>
        <v/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+'[2]Garden City'!E19</f>
        <v/>
      </c>
      <c r="J19" s="397">
        <f>+'[2]Garden City'!G19</f>
        <v/>
      </c>
      <c r="K19" s="244" t="n">
        <v>82</v>
      </c>
      <c r="L19" s="244" t="n">
        <v>84</v>
      </c>
      <c r="M19" s="244" t="n">
        <v>83</v>
      </c>
      <c r="N19" s="244" t="n">
        <v>82</v>
      </c>
      <c r="O19" s="244" t="n">
        <v>80</v>
      </c>
      <c r="P19" s="244" t="n">
        <v>78</v>
      </c>
      <c r="Q19" s="244" t="n">
        <v>77</v>
      </c>
      <c r="R19" s="244" t="n">
        <v>70</v>
      </c>
      <c r="S19" s="244" t="n">
        <v>72</v>
      </c>
      <c r="T19" s="244" t="n">
        <v>73</v>
      </c>
      <c r="U19" s="244" t="n">
        <v>74</v>
      </c>
      <c r="V19" s="244" t="n">
        <v>73</v>
      </c>
      <c r="W19" s="244" t="n">
        <v>78</v>
      </c>
      <c r="X19" s="244" t="n">
        <v>76</v>
      </c>
      <c r="Y19" s="244" t="n">
        <v>76</v>
      </c>
      <c r="Z19" s="244" t="n">
        <v>76</v>
      </c>
      <c r="AA19" s="244" t="n">
        <v>75</v>
      </c>
      <c r="AB19" s="244" t="n">
        <v>75</v>
      </c>
      <c r="AC19" s="244" t="n">
        <v>74</v>
      </c>
      <c r="AD19" s="244" t="n">
        <v>55</v>
      </c>
      <c r="AE19" s="244" t="n">
        <v>71</v>
      </c>
      <c r="AF19" s="244" t="n">
        <v>71</v>
      </c>
      <c r="AG19" s="244" t="n">
        <v>71</v>
      </c>
      <c r="AH19" s="244" t="n">
        <v>70</v>
      </c>
      <c r="AI19" s="244" t="n">
        <v>68</v>
      </c>
      <c r="AJ19" s="244" t="n">
        <v>67</v>
      </c>
      <c r="AK19" s="244" t="n">
        <v>67</v>
      </c>
      <c r="AL19" s="244" t="n">
        <v>61</v>
      </c>
      <c r="AM19" s="244" t="n">
        <v>61</v>
      </c>
      <c r="AN19" s="244" t="n">
        <v>61</v>
      </c>
      <c r="AO19" s="244" t="n">
        <v>61</v>
      </c>
      <c r="AP19" s="244" t="n">
        <v>48</v>
      </c>
      <c r="AQ19" s="244" t="n">
        <v>62</v>
      </c>
      <c r="AR19" s="244" t="n">
        <v>60</v>
      </c>
      <c r="AS19" s="244" t="n">
        <v>58</v>
      </c>
      <c r="AT19" s="244" t="n">
        <v>57</v>
      </c>
      <c r="AU19" s="244" t="n">
        <v>56</v>
      </c>
      <c r="AV19" s="244" t="n">
        <v>55</v>
      </c>
      <c r="AW19" s="244" t="n">
        <v>54</v>
      </c>
      <c r="AX19" s="244" t="n">
        <v>54</v>
      </c>
      <c r="AY19" s="244" t="n">
        <v>53</v>
      </c>
      <c r="AZ19" s="244" t="n">
        <v>53</v>
      </c>
      <c r="BA19" s="244" t="n">
        <v>65</v>
      </c>
      <c r="BB19" s="244" t="n">
        <v>53</v>
      </c>
      <c r="BC19" s="244" t="n">
        <v>54</v>
      </c>
      <c r="BD19" s="244" t="n">
        <v>52</v>
      </c>
      <c r="BE19" s="244" t="n">
        <v>51</v>
      </c>
      <c r="BF19" s="244" t="n">
        <v>49</v>
      </c>
      <c r="BG19" s="244" t="n">
        <v>47</v>
      </c>
      <c r="BH19" s="244" t="n">
        <v>47</v>
      </c>
      <c r="BI19" s="244" t="n">
        <v>47</v>
      </c>
      <c r="BJ19" s="244" t="n">
        <v>47</v>
      </c>
      <c r="BK19" s="244" t="n">
        <v>47</v>
      </c>
      <c r="BL19" s="244" t="n">
        <v>46</v>
      </c>
      <c r="BM19" s="244" t="n">
        <v>46</v>
      </c>
      <c r="BN19" s="244" t="n">
        <v>47</v>
      </c>
      <c r="BO19" s="244" t="n">
        <v>52</v>
      </c>
      <c r="BP19" s="244" t="n">
        <v>51</v>
      </c>
      <c r="BQ19" s="244" t="n">
        <v>52</v>
      </c>
      <c r="BR19" s="244" t="n">
        <v>51</v>
      </c>
      <c r="BS19" s="244" t="n">
        <v>49</v>
      </c>
      <c r="BT19" s="244" t="n">
        <v>50</v>
      </c>
      <c r="BU19" s="244" t="n">
        <v>49</v>
      </c>
      <c r="BV19" s="244" t="n">
        <v>50</v>
      </c>
      <c r="BW19" s="244" t="n">
        <v>50</v>
      </c>
      <c r="BX19" s="244" t="n">
        <v>49</v>
      </c>
      <c r="BY19" s="244" t="n">
        <v>57</v>
      </c>
      <c r="BZ19" s="244" t="n">
        <v>48</v>
      </c>
      <c r="CA19" s="244" t="n">
        <v>50</v>
      </c>
      <c r="CB19" s="244" t="n">
        <v>51</v>
      </c>
      <c r="CC19" s="244" t="n">
        <v>51</v>
      </c>
      <c r="CD19" s="244" t="n">
        <v>52</v>
      </c>
      <c r="CE19" s="244" t="n">
        <v>54</v>
      </c>
      <c r="CF19" s="244" t="n">
        <v>53</v>
      </c>
      <c r="CG19" s="244" t="n">
        <v>52</v>
      </c>
      <c r="CH19" s="244" t="n">
        <v>52</v>
      </c>
      <c r="CI19" s="244" t="n">
        <v>52</v>
      </c>
      <c r="CJ19" s="244" t="n">
        <v>52</v>
      </c>
      <c r="CK19" s="244" t="n">
        <v>55</v>
      </c>
      <c r="CL19" s="244" t="n">
        <v>54</v>
      </c>
      <c r="CM19" s="244" t="n">
        <v>55</v>
      </c>
      <c r="CN19" s="244" t="n">
        <v>53</v>
      </c>
      <c r="CO19" s="244" t="n">
        <v>53</v>
      </c>
      <c r="CP19" s="244" t="n">
        <v>53</v>
      </c>
      <c r="CQ19" s="244" t="n">
        <v>52</v>
      </c>
      <c r="CR19" s="244" t="n">
        <v>52</v>
      </c>
      <c r="CS19" s="244" t="n">
        <v>52</v>
      </c>
      <c r="CT19" s="244" t="n">
        <v>50</v>
      </c>
      <c r="CU19" s="244" t="n">
        <v>48</v>
      </c>
      <c r="CV19" s="244" t="n">
        <v>47</v>
      </c>
      <c r="CW19" s="244" t="n">
        <v>45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5</v>
      </c>
      <c r="E20" s="396">
        <f>E4</f>
        <v/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+'[2]Garden City'!E20</f>
        <v/>
      </c>
      <c r="J20" s="397">
        <f>+'[2]Garden City'!G20</f>
        <v/>
      </c>
      <c r="K20" s="244" t="n">
        <v>8</v>
      </c>
      <c r="L20" s="244" t="n">
        <v>7</v>
      </c>
      <c r="M20" s="244" t="n">
        <v>7</v>
      </c>
      <c r="N20" s="244" t="n">
        <v>7</v>
      </c>
      <c r="O20" s="244" t="n">
        <v>7</v>
      </c>
      <c r="P20" s="244" t="n">
        <v>7</v>
      </c>
      <c r="Q20" s="244" t="n">
        <v>5</v>
      </c>
      <c r="R20" s="244" t="n">
        <v>5</v>
      </c>
      <c r="S20" s="244" t="n">
        <v>5</v>
      </c>
      <c r="T20" s="244" t="n">
        <v>5</v>
      </c>
      <c r="U20" s="244" t="n">
        <v>5</v>
      </c>
      <c r="V20" s="244" t="n">
        <v>5</v>
      </c>
      <c r="W20" s="244" t="n">
        <v>6</v>
      </c>
      <c r="X20" s="244" t="n">
        <v>6</v>
      </c>
      <c r="Y20" s="244" t="n">
        <v>6</v>
      </c>
      <c r="Z20" s="244" t="n">
        <v>6</v>
      </c>
      <c r="AA20" s="244" t="n">
        <v>7</v>
      </c>
      <c r="AB20" s="244" t="n">
        <v>7</v>
      </c>
      <c r="AC20" s="244" t="n">
        <v>7</v>
      </c>
      <c r="AD20" s="244" t="n">
        <v>5</v>
      </c>
      <c r="AE20" s="244" t="n">
        <v>7</v>
      </c>
      <c r="AF20" s="244" t="n">
        <v>7</v>
      </c>
      <c r="AG20" s="244" t="n">
        <v>7</v>
      </c>
      <c r="AH20" s="244" t="n">
        <v>7</v>
      </c>
      <c r="AI20" s="244" t="n">
        <v>7</v>
      </c>
      <c r="AJ20" s="244" t="n">
        <v>7</v>
      </c>
      <c r="AK20" s="244" t="n">
        <v>7</v>
      </c>
      <c r="AL20" s="244" t="n">
        <v>7</v>
      </c>
      <c r="AM20" s="244" t="n">
        <v>7</v>
      </c>
      <c r="AN20" s="244" t="n">
        <v>7</v>
      </c>
      <c r="AO20" s="244" t="n">
        <v>7</v>
      </c>
      <c r="AP20" s="244" t="n">
        <v>7</v>
      </c>
      <c r="AQ20" s="244" t="n">
        <v>7</v>
      </c>
      <c r="AR20" s="244" t="n">
        <v>6</v>
      </c>
      <c r="AS20" s="244" t="n">
        <v>7</v>
      </c>
      <c r="AT20" s="244" t="n">
        <v>7</v>
      </c>
      <c r="AU20" s="244" t="n">
        <v>8</v>
      </c>
      <c r="AV20" s="244" t="n">
        <v>7</v>
      </c>
      <c r="AW20" s="244" t="n">
        <v>7</v>
      </c>
      <c r="AX20" s="244" t="n">
        <v>7</v>
      </c>
      <c r="AY20" s="244" t="n">
        <v>7</v>
      </c>
      <c r="AZ20" s="244" t="n">
        <v>7</v>
      </c>
      <c r="BA20" s="244" t="n">
        <v>8</v>
      </c>
      <c r="BB20" s="244" t="n">
        <v>6</v>
      </c>
      <c r="BC20" s="244" t="n">
        <v>6</v>
      </c>
      <c r="BD20" s="244" t="n">
        <v>7</v>
      </c>
      <c r="BE20" s="244" t="n">
        <v>8</v>
      </c>
      <c r="BF20" s="244" t="n">
        <v>8</v>
      </c>
      <c r="BG20" s="244" t="n">
        <v>10</v>
      </c>
      <c r="BH20" s="244" t="n">
        <v>9</v>
      </c>
      <c r="BI20" s="244" t="n">
        <v>9</v>
      </c>
      <c r="BJ20" s="244" t="n">
        <v>9</v>
      </c>
      <c r="BK20" s="244" t="n">
        <v>9</v>
      </c>
      <c r="BL20" s="244" t="n">
        <v>9</v>
      </c>
      <c r="BM20" s="244" t="n">
        <v>9</v>
      </c>
      <c r="BN20" s="244" t="n">
        <v>9</v>
      </c>
      <c r="BO20" s="244" t="n">
        <v>8</v>
      </c>
      <c r="BP20" s="244" t="n">
        <v>7</v>
      </c>
      <c r="BQ20" s="244" t="n">
        <v>7</v>
      </c>
      <c r="BR20" s="244" t="n">
        <v>9</v>
      </c>
      <c r="BS20" s="244" t="n">
        <v>8</v>
      </c>
      <c r="BT20" s="244" t="n">
        <v>8</v>
      </c>
      <c r="BU20" s="244" t="n">
        <v>8</v>
      </c>
      <c r="BV20" s="244" t="n">
        <v>8</v>
      </c>
      <c r="BW20" s="244" t="n">
        <v>8</v>
      </c>
      <c r="BX20" s="244" t="n">
        <v>8</v>
      </c>
      <c r="BY20" s="244" t="n">
        <v>8</v>
      </c>
      <c r="BZ20" s="244" t="n">
        <v>5</v>
      </c>
      <c r="CA20" s="244" t="n">
        <v>5</v>
      </c>
      <c r="CB20" s="244" t="n">
        <v>5</v>
      </c>
      <c r="CC20" s="244" t="n">
        <v>5</v>
      </c>
      <c r="CD20" s="244" t="n">
        <v>5</v>
      </c>
      <c r="CE20" s="244" t="n">
        <v>5</v>
      </c>
      <c r="CF20" s="244" t="n">
        <v>5</v>
      </c>
      <c r="CG20" s="244" t="n">
        <v>5</v>
      </c>
      <c r="CH20" s="244" t="n">
        <v>5</v>
      </c>
      <c r="CI20" s="244" t="n">
        <v>5</v>
      </c>
      <c r="CJ20" s="244" t="n">
        <v>4</v>
      </c>
      <c r="CK20" s="244" t="n">
        <v>3</v>
      </c>
      <c r="CL20" s="244" t="n">
        <v>4</v>
      </c>
      <c r="CM20" s="244" t="n">
        <v>4</v>
      </c>
      <c r="CN20" s="244" t="n">
        <v>4</v>
      </c>
      <c r="CO20" s="244" t="n">
        <v>4</v>
      </c>
      <c r="CP20" s="244" t="n">
        <v>4</v>
      </c>
      <c r="CQ20" s="244" t="n">
        <v>4</v>
      </c>
      <c r="CR20" s="244" t="n">
        <v>4</v>
      </c>
      <c r="CS20" s="244" t="n">
        <v>4</v>
      </c>
      <c r="CT20" s="244" t="n">
        <v>4</v>
      </c>
      <c r="CU20" s="244" t="n">
        <v>5</v>
      </c>
      <c r="CV20" s="244" t="n">
        <v>5</v>
      </c>
      <c r="CW20" s="244" t="n">
        <v>6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1</v>
      </c>
      <c r="E21" s="396">
        <f>E5</f>
        <v/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+'[2]Garden City'!E21</f>
        <v/>
      </c>
      <c r="J21" s="397">
        <f>+'[2]Garden City'!G21</f>
        <v/>
      </c>
      <c r="K21" s="244" t="n">
        <v>6</v>
      </c>
      <c r="L21" s="244" t="n">
        <v>6</v>
      </c>
      <c r="M21" s="244" t="n">
        <v>6</v>
      </c>
      <c r="N21" s="244" t="n">
        <v>6</v>
      </c>
      <c r="O21" s="244" t="n">
        <v>7</v>
      </c>
      <c r="P21" s="244" t="n">
        <v>6</v>
      </c>
      <c r="Q21" s="244" t="n">
        <v>7</v>
      </c>
      <c r="R21" s="244" t="n">
        <v>6</v>
      </c>
      <c r="S21" s="244" t="n">
        <v>5</v>
      </c>
      <c r="T21" s="244" t="n">
        <v>5</v>
      </c>
      <c r="U21" s="244" t="n">
        <v>5</v>
      </c>
      <c r="V21" s="244" t="n">
        <v>4</v>
      </c>
      <c r="W21" s="244" t="n">
        <v>3</v>
      </c>
      <c r="X21" s="244" t="n">
        <v>3</v>
      </c>
      <c r="Y21" s="244" t="n">
        <v>2</v>
      </c>
      <c r="Z21" s="244" t="n">
        <v>2</v>
      </c>
      <c r="AA21" s="244" t="n">
        <v>2</v>
      </c>
      <c r="AB21" s="244" t="n">
        <v>2</v>
      </c>
      <c r="AC21" s="244" t="n">
        <v>2</v>
      </c>
      <c r="AD21" s="244" t="n">
        <v>2</v>
      </c>
      <c r="AE21" s="244" t="n">
        <v>1</v>
      </c>
      <c r="AF21" s="244" t="n">
        <v>1</v>
      </c>
      <c r="AG21" s="244" t="n">
        <v>1</v>
      </c>
      <c r="AH21" s="244" t="n">
        <v>1</v>
      </c>
      <c r="AI21" s="244" t="n">
        <v>3</v>
      </c>
      <c r="AJ21" s="244" t="n">
        <v>3</v>
      </c>
      <c r="AK21" s="244" t="n">
        <v>3</v>
      </c>
      <c r="AL21" s="244" t="n">
        <v>4</v>
      </c>
      <c r="AM21" s="244" t="n">
        <v>4</v>
      </c>
      <c r="AN21" s="244" t="n">
        <v>4</v>
      </c>
      <c r="AO21" s="244" t="n">
        <v>4</v>
      </c>
      <c r="AP21" s="244" t="n">
        <v>5</v>
      </c>
      <c r="AQ21" s="244" t="n">
        <v>6</v>
      </c>
      <c r="AR21" s="244" t="n">
        <v>7</v>
      </c>
      <c r="AS21" s="244" t="n">
        <v>6</v>
      </c>
      <c r="AT21" s="244" t="n">
        <v>6</v>
      </c>
      <c r="AU21" s="244" t="n">
        <v>5</v>
      </c>
      <c r="AV21" s="244" t="n">
        <v>6</v>
      </c>
      <c r="AW21" s="244" t="n">
        <v>6</v>
      </c>
      <c r="AX21" s="244" t="n">
        <v>6</v>
      </c>
      <c r="AY21" s="244" t="n">
        <v>6</v>
      </c>
      <c r="AZ21" s="244" t="n">
        <v>6</v>
      </c>
      <c r="BA21" s="244" t="n">
        <v>6</v>
      </c>
      <c r="BB21" s="244" t="n">
        <v>5</v>
      </c>
      <c r="BC21" s="244" t="n">
        <v>5</v>
      </c>
      <c r="BD21" s="244" t="n">
        <v>5</v>
      </c>
      <c r="BE21" s="244" t="n">
        <v>5</v>
      </c>
      <c r="BF21" s="244" t="n">
        <v>6</v>
      </c>
      <c r="BG21" s="244" t="n">
        <v>6</v>
      </c>
      <c r="BH21" s="244" t="n">
        <v>6</v>
      </c>
      <c r="BI21" s="244" t="n">
        <v>6</v>
      </c>
      <c r="BJ21" s="244" t="n">
        <v>6</v>
      </c>
      <c r="BK21" s="244" t="n">
        <v>6</v>
      </c>
      <c r="BL21" s="244" t="n">
        <v>6</v>
      </c>
      <c r="BM21" s="244" t="n">
        <v>6</v>
      </c>
      <c r="BN21" s="244" t="n">
        <v>5</v>
      </c>
      <c r="BO21" s="244" t="n">
        <v>5</v>
      </c>
      <c r="BP21" s="244" t="n">
        <v>5</v>
      </c>
      <c r="BQ21" s="244" t="n">
        <v>5</v>
      </c>
      <c r="BR21" s="244" t="n">
        <v>5</v>
      </c>
      <c r="BS21" s="244" t="n">
        <v>5</v>
      </c>
      <c r="BT21" s="244" t="n">
        <v>5</v>
      </c>
      <c r="BU21" s="244" t="n">
        <v>5</v>
      </c>
      <c r="BV21" s="244" t="n">
        <v>5</v>
      </c>
      <c r="BW21" s="244" t="n">
        <v>4</v>
      </c>
      <c r="BX21" s="244" t="n">
        <v>3</v>
      </c>
      <c r="BY21" s="244" t="n">
        <v>5</v>
      </c>
      <c r="BZ21" s="244" t="n">
        <v>3</v>
      </c>
      <c r="CA21" s="244" t="n">
        <v>3</v>
      </c>
      <c r="CB21" s="244" t="n">
        <v>3</v>
      </c>
      <c r="CC21" s="244" t="n">
        <v>3</v>
      </c>
      <c r="CD21" s="244" t="n">
        <v>3</v>
      </c>
      <c r="CE21" s="244" t="n">
        <v>3</v>
      </c>
      <c r="CF21" s="244" t="n">
        <v>3</v>
      </c>
      <c r="CG21" s="244" t="n">
        <v>3</v>
      </c>
      <c r="CH21" s="244" t="n">
        <v>3</v>
      </c>
      <c r="CI21" s="244" t="n">
        <v>2</v>
      </c>
      <c r="CJ21" s="244" t="n">
        <v>3</v>
      </c>
      <c r="CK21" s="244" t="n">
        <v>3</v>
      </c>
      <c r="CL21" s="244" t="n">
        <v>1</v>
      </c>
      <c r="CM21" s="244" t="n">
        <v>1</v>
      </c>
      <c r="CN21" s="244" t="n">
        <v>1</v>
      </c>
      <c r="CO21" s="244" t="n">
        <v>1</v>
      </c>
      <c r="CP21" s="244" t="n">
        <v>1</v>
      </c>
      <c r="CQ21" s="244" t="n">
        <v>1</v>
      </c>
      <c r="CR21" s="244" t="n">
        <v>1</v>
      </c>
      <c r="CS21" s="244" t="n">
        <v>1</v>
      </c>
      <c r="CT21" s="244" t="n">
        <v>1</v>
      </c>
      <c r="CU21" s="244" t="n">
        <v>1</v>
      </c>
      <c r="CV21" s="244" t="n">
        <v>1</v>
      </c>
      <c r="CW21" s="244" t="n">
        <v>2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4" t="n">
        <v>4</v>
      </c>
      <c r="E22" s="400">
        <f>E6</f>
        <v/>
      </c>
      <c r="F22" s="400">
        <f>F6</f>
        <v/>
      </c>
      <c r="G22" s="400">
        <f>G6</f>
        <v/>
      </c>
      <c r="H22" s="397">
        <f>+"Total:"&amp;TEXT(E22/I22-1,"0.00%")&amp;"/ EE:"&amp;TEXT(G22/J22-1,"0.00%")</f>
        <v/>
      </c>
      <c r="I22" s="397">
        <f>+'[2]Garden City'!E22</f>
        <v/>
      </c>
      <c r="J22" s="397">
        <f>+'[2]Garden City'!G22</f>
        <v/>
      </c>
      <c r="K22" s="245" t="n">
        <v>13</v>
      </c>
      <c r="L22" s="245" t="n">
        <v>14</v>
      </c>
      <c r="M22" s="245" t="n">
        <v>14</v>
      </c>
      <c r="N22" s="245" t="n">
        <v>14</v>
      </c>
      <c r="O22" s="245" t="n">
        <v>15</v>
      </c>
      <c r="P22" s="245" t="n">
        <v>15</v>
      </c>
      <c r="Q22" s="245" t="n">
        <v>17</v>
      </c>
      <c r="R22" s="245" t="n">
        <v>15</v>
      </c>
      <c r="S22" s="245" t="n">
        <v>15</v>
      </c>
      <c r="T22" s="245" t="n">
        <v>15</v>
      </c>
      <c r="U22" s="245" t="n">
        <v>15</v>
      </c>
      <c r="V22" s="245" t="n">
        <v>15</v>
      </c>
      <c r="W22" s="245" t="n">
        <v>13</v>
      </c>
      <c r="X22" s="245" t="n">
        <v>12</v>
      </c>
      <c r="Y22" s="245" t="n">
        <v>12</v>
      </c>
      <c r="Z22" s="245" t="n">
        <v>11</v>
      </c>
      <c r="AA22" s="245" t="n">
        <v>11</v>
      </c>
      <c r="AB22" s="245" t="n">
        <v>11</v>
      </c>
      <c r="AC22" s="245" t="n">
        <v>12</v>
      </c>
      <c r="AD22" s="245" t="n">
        <v>11</v>
      </c>
      <c r="AE22" s="245" t="n">
        <v>10</v>
      </c>
      <c r="AF22" s="245" t="n">
        <v>10</v>
      </c>
      <c r="AG22" s="245" t="n">
        <v>10</v>
      </c>
      <c r="AH22" s="245" t="n">
        <v>10</v>
      </c>
      <c r="AI22" s="245" t="n">
        <v>9</v>
      </c>
      <c r="AJ22" s="245" t="n">
        <v>9</v>
      </c>
      <c r="AK22" s="245" t="n">
        <v>9</v>
      </c>
      <c r="AL22" s="245" t="n">
        <v>9</v>
      </c>
      <c r="AM22" s="245" t="n">
        <v>9</v>
      </c>
      <c r="AN22" s="245" t="n">
        <v>9</v>
      </c>
      <c r="AO22" s="245" t="n">
        <v>9</v>
      </c>
      <c r="AP22" s="245" t="n">
        <v>8</v>
      </c>
      <c r="AQ22" s="245" t="n">
        <v>9</v>
      </c>
      <c r="AR22" s="245" t="n">
        <v>10</v>
      </c>
      <c r="AS22" s="245" t="n">
        <v>10</v>
      </c>
      <c r="AT22" s="245" t="n">
        <v>10</v>
      </c>
      <c r="AU22" s="244" t="n">
        <v>10</v>
      </c>
      <c r="AV22" s="244" t="n">
        <v>9</v>
      </c>
      <c r="AW22" s="244" t="n">
        <v>9</v>
      </c>
      <c r="AX22" s="244" t="n">
        <v>9</v>
      </c>
      <c r="AY22" s="244" t="n">
        <v>9</v>
      </c>
      <c r="AZ22" s="244" t="n">
        <v>9</v>
      </c>
      <c r="BA22" s="244" t="n">
        <v>13</v>
      </c>
      <c r="BB22" s="244" t="n">
        <v>10</v>
      </c>
      <c r="BC22" s="244" t="n">
        <v>10</v>
      </c>
      <c r="BD22" s="244" t="n">
        <v>9</v>
      </c>
      <c r="BE22" s="244" t="n">
        <v>9</v>
      </c>
      <c r="BF22" s="244" t="n">
        <v>8</v>
      </c>
      <c r="BG22" s="244" t="n">
        <v>8</v>
      </c>
      <c r="BH22" s="244" t="n">
        <v>9</v>
      </c>
      <c r="BI22" s="244" t="n">
        <v>9</v>
      </c>
      <c r="BJ22" s="244" t="n">
        <v>9</v>
      </c>
      <c r="BK22" s="244" t="n">
        <v>9</v>
      </c>
      <c r="BL22" s="244" t="n">
        <v>9</v>
      </c>
      <c r="BM22" s="244" t="n">
        <v>9</v>
      </c>
      <c r="BN22" s="244" t="n">
        <v>8</v>
      </c>
      <c r="BO22" s="244" t="n">
        <v>8</v>
      </c>
      <c r="BP22" s="244" t="n">
        <v>7</v>
      </c>
      <c r="BQ22" s="244" t="n">
        <v>6</v>
      </c>
      <c r="BR22" s="244" t="n">
        <v>6</v>
      </c>
      <c r="BS22" s="244" t="n">
        <v>6</v>
      </c>
      <c r="BT22" s="244" t="n">
        <v>6</v>
      </c>
      <c r="BU22" s="244" t="n">
        <v>6</v>
      </c>
      <c r="BV22" s="244" t="n">
        <v>6</v>
      </c>
      <c r="BW22" s="244" t="n">
        <v>6</v>
      </c>
      <c r="BX22" s="244" t="n">
        <v>6</v>
      </c>
      <c r="BY22" s="244" t="n">
        <v>7</v>
      </c>
      <c r="BZ22" s="244" t="n">
        <v>7</v>
      </c>
      <c r="CA22" s="244" t="n">
        <v>7</v>
      </c>
      <c r="CB22" s="244" t="n">
        <v>7</v>
      </c>
      <c r="CC22" s="244" t="n">
        <v>7</v>
      </c>
      <c r="CD22" s="244" t="n">
        <v>7</v>
      </c>
      <c r="CE22" s="244" t="n">
        <v>8</v>
      </c>
      <c r="CF22" s="244" t="n">
        <v>8</v>
      </c>
      <c r="CG22" s="244" t="n">
        <v>8</v>
      </c>
      <c r="CH22" s="244" t="n">
        <v>8</v>
      </c>
      <c r="CI22" s="244" t="n">
        <v>9</v>
      </c>
      <c r="CJ22" s="244" t="n">
        <v>10</v>
      </c>
      <c r="CK22" s="244" t="n">
        <v>11</v>
      </c>
      <c r="CL22" s="244" t="n">
        <v>10</v>
      </c>
      <c r="CM22" s="244" t="n">
        <v>9</v>
      </c>
      <c r="CN22" s="244" t="n">
        <v>9</v>
      </c>
      <c r="CO22" s="244" t="n">
        <v>9</v>
      </c>
      <c r="CP22" s="244" t="n">
        <v>9</v>
      </c>
      <c r="CQ22" s="244" t="n">
        <v>8</v>
      </c>
      <c r="CR22" s="244" t="n">
        <v>8</v>
      </c>
      <c r="CS22" s="244" t="n">
        <v>8</v>
      </c>
      <c r="CT22" s="244" t="n">
        <v>8</v>
      </c>
      <c r="CU22" s="244" t="n">
        <v>8</v>
      </c>
      <c r="CV22" s="244" t="n">
        <v>8</v>
      </c>
      <c r="CW22" s="244" t="n">
        <v>8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65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4</v>
      </c>
      <c r="E25" s="396" t="n">
        <v>518.77</v>
      </c>
      <c r="F25" s="396">
        <f>F9</f>
        <v/>
      </c>
      <c r="G25" s="396">
        <f>G9</f>
        <v/>
      </c>
      <c r="H25" s="397">
        <f>+"Total:"&amp;TEXT(E25/I25-1,"0.00%")&amp;"/ EE:"&amp;TEXT(G25/J25-1,"0.00%")</f>
        <v/>
      </c>
      <c r="I25" s="397">
        <f>+'[2]Garden City'!E25</f>
        <v/>
      </c>
      <c r="J25" s="397">
        <f>+'[2]Garden City'!G25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1</v>
      </c>
      <c r="X25" s="299" t="n">
        <v>1</v>
      </c>
      <c r="Y25" s="299" t="n">
        <v>1</v>
      </c>
      <c r="Z25" s="299" t="n">
        <v>1</v>
      </c>
      <c r="AA25" s="299" t="n">
        <v>1</v>
      </c>
      <c r="AB25" s="299" t="n">
        <v>1</v>
      </c>
      <c r="AC25" s="299" t="n">
        <v>2</v>
      </c>
      <c r="AD25" s="299" t="n">
        <v>2</v>
      </c>
      <c r="AE25" s="299" t="n">
        <v>2</v>
      </c>
      <c r="AF25" s="299" t="n">
        <v>2</v>
      </c>
      <c r="AG25" s="299" t="n">
        <v>2</v>
      </c>
      <c r="AH25" s="299" t="n">
        <v>2</v>
      </c>
      <c r="AI25" s="299" t="n">
        <v>1</v>
      </c>
      <c r="AJ25" s="299" t="n">
        <v>1</v>
      </c>
      <c r="AK25" s="299" t="n">
        <v>1</v>
      </c>
      <c r="AL25" s="299" t="n">
        <v>1</v>
      </c>
      <c r="AM25" s="299" t="n">
        <v>1</v>
      </c>
      <c r="AN25" s="299" t="n">
        <v>1</v>
      </c>
      <c r="AO25" s="299" t="n">
        <v>1</v>
      </c>
      <c r="AP25" s="299" t="n">
        <v>1</v>
      </c>
      <c r="AQ25" s="299" t="n">
        <v>1</v>
      </c>
      <c r="AR25" s="299" t="n">
        <v>1</v>
      </c>
      <c r="AS25" s="299" t="n">
        <v>1</v>
      </c>
      <c r="AT25" s="299" t="n">
        <v>1</v>
      </c>
      <c r="AU25" s="299" t="n">
        <v>1</v>
      </c>
      <c r="AV25" s="299" t="n">
        <v>1</v>
      </c>
      <c r="AW25" s="299" t="n">
        <v>1</v>
      </c>
      <c r="AX25" s="299" t="n">
        <v>1</v>
      </c>
      <c r="AY25" s="299" t="n">
        <v>1</v>
      </c>
      <c r="AZ25" s="299" t="n">
        <v>1</v>
      </c>
      <c r="BA25" s="299" t="n">
        <v>1</v>
      </c>
      <c r="BB25" s="299" t="n">
        <v>3</v>
      </c>
      <c r="BC25" s="299" t="n">
        <v>3</v>
      </c>
      <c r="BD25" s="299" t="n">
        <v>3</v>
      </c>
      <c r="BE25" s="299" t="n">
        <v>3</v>
      </c>
      <c r="BF25" s="299" t="n">
        <v>3</v>
      </c>
      <c r="BG25" s="299" t="n">
        <v>3</v>
      </c>
      <c r="BH25" s="299" t="n">
        <v>3</v>
      </c>
      <c r="BI25" s="299" t="n">
        <v>3</v>
      </c>
      <c r="BJ25" s="299" t="n">
        <v>3</v>
      </c>
      <c r="BK25" s="299" t="n">
        <v>3</v>
      </c>
      <c r="BL25" s="299" t="n">
        <v>3</v>
      </c>
      <c r="BM25" s="299" t="n">
        <v>3</v>
      </c>
      <c r="BN25" s="299" t="n">
        <v>3</v>
      </c>
      <c r="BO25" s="299" t="n">
        <v>3</v>
      </c>
      <c r="BP25" s="299" t="n">
        <v>3</v>
      </c>
      <c r="BQ25" s="299" t="n">
        <v>3</v>
      </c>
      <c r="BR25" s="299" t="n">
        <v>3</v>
      </c>
      <c r="BS25" s="299" t="n">
        <v>3</v>
      </c>
      <c r="BT25" s="299" t="n">
        <v>3</v>
      </c>
      <c r="BU25" s="299" t="n">
        <v>3</v>
      </c>
      <c r="BV25" s="299" t="n">
        <v>3</v>
      </c>
      <c r="BW25" s="299" t="n">
        <v>3</v>
      </c>
      <c r="BX25" s="299" t="n">
        <v>4</v>
      </c>
      <c r="BY25" s="299" t="n">
        <v>4</v>
      </c>
      <c r="BZ25" s="299" t="n">
        <v>4</v>
      </c>
      <c r="CA25" s="299" t="n">
        <v>4</v>
      </c>
      <c r="CB25" s="299" t="n">
        <v>4</v>
      </c>
      <c r="CC25" s="299" t="n">
        <v>4</v>
      </c>
      <c r="CD25" s="299" t="n">
        <v>4</v>
      </c>
      <c r="CE25" s="299" t="n">
        <v>3</v>
      </c>
      <c r="CF25" s="299" t="n">
        <v>3</v>
      </c>
      <c r="CG25" s="299" t="n">
        <v>3</v>
      </c>
      <c r="CH25" s="299" t="n">
        <v>3</v>
      </c>
      <c r="CI25" s="299" t="n">
        <v>3</v>
      </c>
      <c r="CJ25" s="299" t="n">
        <v>3</v>
      </c>
      <c r="CK25" s="299" t="n">
        <v>3</v>
      </c>
      <c r="CL25" s="299" t="n">
        <v>3</v>
      </c>
      <c r="CM25" s="299" t="n">
        <v>3</v>
      </c>
      <c r="CN25" s="299" t="n">
        <v>3</v>
      </c>
      <c r="CO25" s="299" t="n">
        <v>3</v>
      </c>
      <c r="CP25" s="299" t="n">
        <v>3</v>
      </c>
      <c r="CQ25" s="299" t="n">
        <v>3</v>
      </c>
      <c r="CR25" s="299" t="n">
        <v>3</v>
      </c>
      <c r="CS25" s="299" t="n">
        <v>3</v>
      </c>
      <c r="CT25" s="299" t="n">
        <v>3</v>
      </c>
      <c r="CU25" s="299" t="n">
        <v>3</v>
      </c>
      <c r="CV25" s="299" t="n">
        <v>3</v>
      </c>
      <c r="CW25" s="299" t="n">
        <v>3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6" t="n">
        <v>1037.57</v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+'[2]Garden City'!E26</f>
        <v/>
      </c>
      <c r="J26" s="397">
        <f>+'[2]Garden City'!G26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1</v>
      </c>
      <c r="BB26" s="299" t="n">
        <v>1</v>
      </c>
      <c r="BC26" s="299" t="n">
        <v>1</v>
      </c>
      <c r="BD26" s="299" t="n">
        <v>1</v>
      </c>
      <c r="BE26" s="299" t="n">
        <v>1</v>
      </c>
      <c r="BF26" s="299" t="n">
        <v>1</v>
      </c>
      <c r="BG26" s="299" t="n">
        <v>1</v>
      </c>
      <c r="BH26" s="299" t="n">
        <v>1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2</v>
      </c>
      <c r="BO26" s="299" t="n">
        <v>2</v>
      </c>
      <c r="BP26" s="299" t="n">
        <v>2</v>
      </c>
      <c r="BQ26" s="299" t="n">
        <v>2</v>
      </c>
      <c r="BR26" s="299" t="n">
        <v>2</v>
      </c>
      <c r="BS26" s="299" t="n">
        <v>2</v>
      </c>
      <c r="BT26" s="299" t="n">
        <v>2</v>
      </c>
      <c r="BU26" s="299" t="n">
        <v>2</v>
      </c>
      <c r="BV26" s="299" t="n">
        <v>2</v>
      </c>
      <c r="BW26" s="299" t="n">
        <v>2</v>
      </c>
      <c r="BX26" s="299" t="n">
        <v>1</v>
      </c>
      <c r="BY26" s="299" t="n">
        <v>1</v>
      </c>
      <c r="BZ26" s="299" t="n">
        <v>1</v>
      </c>
      <c r="CA26" s="299" t="n">
        <v>1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0</v>
      </c>
      <c r="E27" s="396" t="n">
        <v>933.8</v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+'[2]Garden City'!E27</f>
        <v/>
      </c>
      <c r="J27" s="397">
        <f>+'[2]Garden City'!G27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0</v>
      </c>
      <c r="AS27" s="299" t="n">
        <v>0</v>
      </c>
      <c r="AT27" s="299" t="n">
        <v>0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0</v>
      </c>
      <c r="BX27" s="299" t="n">
        <v>0</v>
      </c>
      <c r="BY27" s="299" t="n">
        <v>0</v>
      </c>
      <c r="BZ27" s="299" t="n">
        <v>0</v>
      </c>
      <c r="CA27" s="299" t="n">
        <v>0</v>
      </c>
      <c r="CB27" s="299" t="n">
        <v>0</v>
      </c>
      <c r="CC27" s="299" t="n">
        <v>0</v>
      </c>
      <c r="CD27" s="299" t="n">
        <v>0</v>
      </c>
      <c r="CE27" s="299" t="n">
        <v>0</v>
      </c>
      <c r="CF27" s="299" t="n">
        <v>0</v>
      </c>
      <c r="CG27" s="299" t="n">
        <v>0</v>
      </c>
      <c r="CH27" s="299" t="n">
        <v>0</v>
      </c>
      <c r="CI27" s="299" t="n">
        <v>0</v>
      </c>
      <c r="CJ27" s="299" t="n">
        <v>0</v>
      </c>
      <c r="CK27" s="299" t="n">
        <v>0</v>
      </c>
      <c r="CL27" s="299" t="n">
        <v>0</v>
      </c>
      <c r="CM27" s="299" t="n">
        <v>0</v>
      </c>
      <c r="CN27" s="299" t="n">
        <v>0</v>
      </c>
      <c r="CO27" s="299" t="n">
        <v>0</v>
      </c>
      <c r="CP27" s="299" t="n">
        <v>0</v>
      </c>
      <c r="CQ27" s="299" t="n">
        <v>0</v>
      </c>
      <c r="CR27" s="299" t="n">
        <v>0</v>
      </c>
      <c r="CS27" s="299" t="n">
        <v>0</v>
      </c>
      <c r="CT27" s="299" t="n">
        <v>0</v>
      </c>
      <c r="CU27" s="299" t="n">
        <v>0</v>
      </c>
      <c r="CV27" s="299" t="n">
        <v>0</v>
      </c>
      <c r="CW27" s="299" t="n">
        <v>0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1</v>
      </c>
      <c r="E28" s="400" t="n">
        <v>1556.37</v>
      </c>
      <c r="F28" s="400">
        <f>F12</f>
        <v/>
      </c>
      <c r="G28" s="400">
        <f>G12</f>
        <v/>
      </c>
      <c r="H28" s="397">
        <f>+"Total:"&amp;TEXT(E28/I28-1,"0.00%")&amp;"/ EE:"&amp;TEXT(G28/J28-1,"0.00%")</f>
        <v/>
      </c>
      <c r="I28" s="397">
        <f>+'[2]Garden City'!E28</f>
        <v/>
      </c>
      <c r="J28" s="397">
        <f>+'[2]Garden City'!G28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0</v>
      </c>
      <c r="X28" s="300" t="n">
        <v>0</v>
      </c>
      <c r="Y28" s="300" t="n">
        <v>0</v>
      </c>
      <c r="Z28" s="300" t="n">
        <v>0</v>
      </c>
      <c r="AA28" s="300" t="n">
        <v>0</v>
      </c>
      <c r="AB28" s="300" t="n">
        <v>0</v>
      </c>
      <c r="AC28" s="300" t="n">
        <v>0</v>
      </c>
      <c r="AD28" s="300" t="n">
        <v>0</v>
      </c>
      <c r="AE28" s="300" t="n">
        <v>0</v>
      </c>
      <c r="AF28" s="300" t="n">
        <v>0</v>
      </c>
      <c r="AG28" s="300" t="n">
        <v>0</v>
      </c>
      <c r="AH28" s="300" t="n">
        <v>0</v>
      </c>
      <c r="AI28" s="300" t="n">
        <v>0</v>
      </c>
      <c r="AJ28" s="300" t="n">
        <v>0</v>
      </c>
      <c r="AK28" s="300" t="n">
        <v>0</v>
      </c>
      <c r="AL28" s="300" t="n">
        <v>0</v>
      </c>
      <c r="AM28" s="300" t="n">
        <v>0</v>
      </c>
      <c r="AN28" s="300" t="n">
        <v>0</v>
      </c>
      <c r="AO28" s="300" t="n">
        <v>0</v>
      </c>
      <c r="AP28" s="300" t="n">
        <v>0</v>
      </c>
      <c r="AQ28" s="300" t="n">
        <v>0</v>
      </c>
      <c r="AR28" s="300" t="n">
        <v>0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0</v>
      </c>
      <c r="BA28" s="300" t="n">
        <v>0</v>
      </c>
      <c r="BB28" s="300" t="n">
        <v>0</v>
      </c>
      <c r="BC28" s="300" t="n">
        <v>0</v>
      </c>
      <c r="BD28" s="300" t="n">
        <v>0</v>
      </c>
      <c r="BE28" s="300" t="n">
        <v>0</v>
      </c>
      <c r="BF28" s="300" t="n">
        <v>0</v>
      </c>
      <c r="BG28" s="300" t="n">
        <v>0</v>
      </c>
      <c r="BH28" s="300" t="n">
        <v>0</v>
      </c>
      <c r="BI28" s="300" t="n">
        <v>0</v>
      </c>
      <c r="BJ28" s="300" t="n">
        <v>0</v>
      </c>
      <c r="BK28" s="300" t="n">
        <v>0</v>
      </c>
      <c r="BL28" s="300" t="n">
        <v>0</v>
      </c>
      <c r="BM28" s="300" t="n">
        <v>0</v>
      </c>
      <c r="BN28" s="300" t="n">
        <v>1</v>
      </c>
      <c r="BO28" s="300" t="n">
        <v>1</v>
      </c>
      <c r="BP28" s="300" t="n">
        <v>1</v>
      </c>
      <c r="BQ28" s="300" t="n">
        <v>1</v>
      </c>
      <c r="BR28" s="300" t="n">
        <v>1</v>
      </c>
      <c r="BS28" s="300" t="n">
        <v>1</v>
      </c>
      <c r="BT28" s="300" t="n">
        <v>1</v>
      </c>
      <c r="BU28" s="300" t="n">
        <v>1</v>
      </c>
      <c r="BV28" s="300" t="n">
        <v>1</v>
      </c>
      <c r="BW28" s="300" t="n">
        <v>1</v>
      </c>
      <c r="BX28" s="300" t="n">
        <v>1</v>
      </c>
      <c r="BY28" s="300" t="n">
        <v>1</v>
      </c>
      <c r="BZ28" s="300" t="n">
        <v>0</v>
      </c>
      <c r="CA28" s="300" t="n">
        <v>0</v>
      </c>
      <c r="CB28" s="300" t="n">
        <v>1</v>
      </c>
      <c r="CC28" s="300" t="n">
        <v>1</v>
      </c>
      <c r="CD28" s="300" t="n">
        <v>1</v>
      </c>
      <c r="CE28" s="300" t="n">
        <v>0</v>
      </c>
      <c r="CF28" s="300" t="n">
        <v>0</v>
      </c>
      <c r="CG28" s="300" t="n">
        <v>0</v>
      </c>
      <c r="CH28" s="300" t="n">
        <v>0</v>
      </c>
      <c r="CI28" s="300" t="n">
        <v>0</v>
      </c>
      <c r="CJ28" s="300" t="n">
        <v>0</v>
      </c>
      <c r="CK28" s="300" t="n">
        <v>0</v>
      </c>
      <c r="CL28" s="300" t="n">
        <v>0</v>
      </c>
      <c r="CM28" s="300" t="n">
        <v>0</v>
      </c>
      <c r="CN28" s="300" t="n">
        <v>0</v>
      </c>
      <c r="CO28" s="300" t="n">
        <v>0</v>
      </c>
      <c r="CP28" s="300" t="n">
        <v>0</v>
      </c>
      <c r="CQ28" s="300" t="n">
        <v>1</v>
      </c>
      <c r="CR28" s="300" t="n">
        <v>1</v>
      </c>
      <c r="CS28" s="300" t="n">
        <v>1</v>
      </c>
      <c r="CT28" s="300" t="n">
        <v>1</v>
      </c>
      <c r="CU28" s="300" t="n">
        <v>1</v>
      </c>
      <c r="CV28" s="300" t="n">
        <v>1</v>
      </c>
      <c r="CW28" s="300" t="n">
        <v>1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4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69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Format="1" customHeight="1" s="82">
      <c r="A34" s="76" t="inlineStr">
        <is>
          <t>United Home Health Services - Client ID H3380</t>
        </is>
      </c>
      <c r="B34" s="390" t="n"/>
      <c r="C34" s="78" t="n"/>
      <c r="D34" s="111" t="n"/>
      <c r="E34" s="391" t="n"/>
      <c r="F34" s="391" t="n"/>
      <c r="G34" s="391" t="n"/>
      <c r="H34" s="455" t="n"/>
      <c r="I34" s="455" t="n"/>
      <c r="K34" s="111" t="n"/>
      <c r="L34" s="111" t="n"/>
      <c r="M34" s="111" t="n"/>
      <c r="N34" s="111" t="n"/>
      <c r="O34" s="111" t="n"/>
      <c r="P34" s="111" t="n"/>
      <c r="Q34" s="111" t="n"/>
      <c r="R34" s="111" t="n"/>
      <c r="S34" s="111" t="n"/>
      <c r="T34" s="111" t="n"/>
      <c r="U34" s="111" t="n"/>
      <c r="V34" s="111" t="n"/>
      <c r="W34" s="111" t="n"/>
      <c r="X34" s="111" t="n"/>
      <c r="Y34" s="111" t="n"/>
      <c r="Z34" s="111" t="n"/>
      <c r="AA34" s="111" t="n"/>
      <c r="AB34" s="111" t="n"/>
      <c r="AC34" s="111" t="n"/>
      <c r="AD34" s="111" t="n"/>
      <c r="AE34" s="111" t="n"/>
      <c r="AF34" s="111" t="n"/>
      <c r="AG34" s="111" t="n"/>
      <c r="AH34" s="111" t="n"/>
      <c r="AI34" s="111" t="n"/>
      <c r="AJ34" s="111" t="n"/>
      <c r="AK34" s="111" t="n"/>
      <c r="AL34" s="111" t="n"/>
      <c r="AM34" s="111" t="n"/>
      <c r="AN34" s="111" t="n"/>
      <c r="AO34" s="111" t="n"/>
      <c r="AP34" s="111" t="n"/>
      <c r="AQ34" s="111" t="n"/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111" t="n"/>
      <c r="BZ34" s="111" t="n"/>
      <c r="CA34" s="111" t="n"/>
      <c r="CB34" s="111" t="n"/>
      <c r="CC34" s="111" t="n"/>
      <c r="CD34" s="111" t="n"/>
      <c r="CE34" s="111" t="n"/>
      <c r="CF34" s="111" t="n"/>
      <c r="CG34" s="111" t="n"/>
      <c r="CH34" s="111" t="n"/>
      <c r="CI34" s="111" t="n"/>
      <c r="CJ34" s="111" t="n"/>
      <c r="CK34" s="111" t="n"/>
      <c r="CL34" s="111" t="n"/>
      <c r="CM34" s="111" t="n"/>
      <c r="CN34" s="111" t="n"/>
      <c r="CO34" s="111" t="n"/>
      <c r="CP34" s="111" t="n"/>
      <c r="CQ34" s="111" t="n"/>
      <c r="CR34" s="111" t="n"/>
      <c r="CS34" s="111" t="n"/>
      <c r="CT34" s="111" t="n"/>
      <c r="CU34" s="111" t="n"/>
      <c r="CV34" s="111" t="n"/>
      <c r="CW34" s="111" t="n"/>
    </row>
    <row r="35" ht="13.15" customFormat="1" customHeight="1" s="315">
      <c r="A35" s="64" t="inlineStr">
        <is>
          <t>PRIME EPO PLAN (Self-Insured)</t>
        </is>
      </c>
      <c r="B35" s="394">
        <f>Legacy!E36</f>
        <v/>
      </c>
      <c r="C35" s="246" t="inlineStr">
        <is>
          <t>EE</t>
        </is>
      </c>
      <c r="D35" s="244" t="n">
        <v>4</v>
      </c>
      <c r="E35" s="395">
        <f>E3</f>
        <v/>
      </c>
      <c r="F35" s="395">
        <f>F3</f>
        <v/>
      </c>
      <c r="G35" s="395">
        <f>G3</f>
        <v/>
      </c>
      <c r="H35" s="397">
        <f>+"Total:"&amp;TEXT(E35/I35-1,"0.00%")&amp;"/ EE:"&amp;TEXT(G35/J35-1,"0.00%")</f>
        <v/>
      </c>
      <c r="I35" s="397">
        <f>+'[2]Garden City'!E35</f>
        <v/>
      </c>
      <c r="J35" s="397">
        <f>+'[2]Garden City'!G35</f>
        <v/>
      </c>
      <c r="K35" s="244" t="n">
        <v>6</v>
      </c>
      <c r="L35" s="244" t="n">
        <v>7</v>
      </c>
      <c r="M35" s="244" t="n">
        <v>6</v>
      </c>
      <c r="N35" s="244" t="n">
        <v>6</v>
      </c>
      <c r="O35" s="244" t="n">
        <v>6</v>
      </c>
      <c r="P35" s="244" t="n">
        <v>6</v>
      </c>
      <c r="Q35" s="244" t="n">
        <v>6</v>
      </c>
      <c r="R35" s="244" t="n">
        <v>7</v>
      </c>
      <c r="S35" s="244" t="n">
        <v>8</v>
      </c>
      <c r="T35" s="244" t="n">
        <v>9</v>
      </c>
      <c r="U35" s="244" t="n">
        <v>9</v>
      </c>
      <c r="V35" s="244" t="n">
        <v>10</v>
      </c>
      <c r="W35" s="244" t="n">
        <v>11</v>
      </c>
      <c r="X35" s="244" t="n">
        <v>11</v>
      </c>
      <c r="Y35" s="244" t="n">
        <v>11</v>
      </c>
      <c r="Z35" s="244" t="n">
        <v>10</v>
      </c>
      <c r="AA35" s="244" t="n">
        <v>11</v>
      </c>
      <c r="AB35" s="244" t="n">
        <v>9</v>
      </c>
      <c r="AC35" s="244" t="n">
        <v>8</v>
      </c>
      <c r="AD35" s="244" t="n">
        <v>8</v>
      </c>
      <c r="AE35" s="244" t="n">
        <v>10</v>
      </c>
      <c r="AF35" s="244" t="n">
        <v>11</v>
      </c>
      <c r="AG35" s="244" t="n">
        <v>11</v>
      </c>
      <c r="AH35" s="244" t="n">
        <v>11</v>
      </c>
      <c r="AI35" s="244" t="n">
        <v>9</v>
      </c>
      <c r="AJ35" s="244" t="n">
        <v>9</v>
      </c>
      <c r="AK35" s="244" t="n">
        <v>10</v>
      </c>
      <c r="AL35" s="244" t="n">
        <v>9</v>
      </c>
      <c r="AM35" s="244" t="n">
        <v>10</v>
      </c>
      <c r="AN35" s="244" t="n">
        <v>9</v>
      </c>
      <c r="AO35" s="244" t="n">
        <v>9</v>
      </c>
      <c r="AP35" s="244" t="n">
        <v>9</v>
      </c>
      <c r="AQ35" s="244" t="n">
        <v>9</v>
      </c>
      <c r="AR35" s="244" t="n">
        <v>9</v>
      </c>
      <c r="AS35" s="244" t="n">
        <v>9</v>
      </c>
      <c r="AT35" s="244" t="n">
        <v>9</v>
      </c>
      <c r="AU35" s="244" t="n">
        <v>9</v>
      </c>
      <c r="AV35" s="244" t="n">
        <v>8</v>
      </c>
      <c r="AW35" s="244" t="n">
        <v>7</v>
      </c>
      <c r="AX35" s="244" t="n">
        <v>7</v>
      </c>
      <c r="AY35" s="244" t="n">
        <v>7</v>
      </c>
      <c r="AZ35" s="244" t="n">
        <v>8</v>
      </c>
      <c r="BA35" s="244" t="n">
        <v>8</v>
      </c>
      <c r="BB35" s="244" t="n">
        <v>9</v>
      </c>
      <c r="BC35" s="244" t="n">
        <v>9</v>
      </c>
      <c r="BD35" s="244" t="n">
        <v>9</v>
      </c>
      <c r="BE35" s="244" t="n">
        <v>8</v>
      </c>
      <c r="BF35" s="244" t="n">
        <v>8</v>
      </c>
      <c r="BG35" s="244" t="n">
        <v>9</v>
      </c>
      <c r="BH35" s="244" t="n">
        <v>9</v>
      </c>
      <c r="BI35" s="244" t="n">
        <v>10</v>
      </c>
      <c r="BJ35" s="244" t="n">
        <v>10</v>
      </c>
      <c r="BK35" s="244" t="n">
        <v>10</v>
      </c>
      <c r="BL35" s="244" t="n">
        <v>10</v>
      </c>
      <c r="BM35" s="244" t="n">
        <v>9</v>
      </c>
      <c r="BN35" s="244" t="n">
        <v>9</v>
      </c>
      <c r="BO35" s="244" t="n">
        <v>9</v>
      </c>
      <c r="BP35" s="244" t="n">
        <v>9</v>
      </c>
      <c r="BQ35" s="244" t="n">
        <v>8</v>
      </c>
      <c r="BR35" s="244" t="n">
        <v>8</v>
      </c>
      <c r="BS35" s="244" t="n">
        <v>8</v>
      </c>
      <c r="BT35" s="244" t="n">
        <v>8</v>
      </c>
      <c r="BU35" s="244" t="n">
        <v>7</v>
      </c>
      <c r="BV35" s="244" t="n">
        <v>8</v>
      </c>
      <c r="BW35" s="244" t="n">
        <v>7</v>
      </c>
      <c r="BX35" s="244" t="n">
        <v>7</v>
      </c>
      <c r="BY35" s="244" t="n">
        <v>6</v>
      </c>
      <c r="BZ35" s="244" t="n">
        <v>6</v>
      </c>
      <c r="CA35" s="244" t="n">
        <v>6</v>
      </c>
      <c r="CB35" s="244" t="n">
        <v>5</v>
      </c>
      <c r="CC35" s="244" t="n">
        <v>5</v>
      </c>
      <c r="CD35" s="244" t="n">
        <v>5</v>
      </c>
      <c r="CE35" s="244" t="n">
        <v>5</v>
      </c>
      <c r="CF35" s="244" t="n">
        <v>5</v>
      </c>
      <c r="CG35" s="244" t="n">
        <v>4</v>
      </c>
      <c r="CH35" s="244" t="n">
        <v>5</v>
      </c>
      <c r="CI35" s="244" t="n">
        <v>6</v>
      </c>
      <c r="CJ35" s="244" t="n">
        <v>4</v>
      </c>
      <c r="CK35" s="244" t="n">
        <v>4</v>
      </c>
      <c r="CL35" s="244" t="n">
        <v>4</v>
      </c>
      <c r="CM35" s="244" t="n">
        <v>5</v>
      </c>
      <c r="CN35" s="244" t="n">
        <v>5</v>
      </c>
      <c r="CO35" s="244" t="n">
        <v>5</v>
      </c>
      <c r="CP35" s="244" t="n">
        <v>5</v>
      </c>
      <c r="CQ35" s="244" t="n">
        <v>6</v>
      </c>
      <c r="CR35" s="244" t="n">
        <v>9</v>
      </c>
      <c r="CS35" s="244" t="n">
        <v>6</v>
      </c>
      <c r="CT35" s="244" t="n">
        <v>4</v>
      </c>
      <c r="CU35" s="244" t="n">
        <v>4</v>
      </c>
      <c r="CV35" s="244" t="n">
        <v>4</v>
      </c>
      <c r="CW35" s="244" t="n">
        <v>4</v>
      </c>
    </row>
    <row r="36" ht="13.15" customFormat="1" customHeight="1" s="315">
      <c r="A36" s="22" t="n"/>
      <c r="B36" s="398" t="n"/>
      <c r="C36" s="246" t="inlineStr">
        <is>
          <t>EE &amp; Spouse</t>
        </is>
      </c>
      <c r="D36" s="244" t="n">
        <v>0</v>
      </c>
      <c r="E36" s="395">
        <f>E4</f>
        <v/>
      </c>
      <c r="F36" s="395">
        <f>F4</f>
        <v/>
      </c>
      <c r="G36" s="395">
        <f>G4</f>
        <v/>
      </c>
      <c r="H36" s="397">
        <f>+"Total:"&amp;TEXT(E36/I36-1,"0.00%")&amp;"/ EE:"&amp;TEXT(G36/J36-1,"0.00%")</f>
        <v/>
      </c>
      <c r="I36" s="397">
        <f>+'[2]Garden City'!E36</f>
        <v/>
      </c>
      <c r="J36" s="397">
        <f>+'[2]Garden City'!G36</f>
        <v/>
      </c>
      <c r="K36" s="244" t="n">
        <v>2</v>
      </c>
      <c r="L36" s="244" t="n">
        <v>2</v>
      </c>
      <c r="M36" s="244" t="n">
        <v>2</v>
      </c>
      <c r="N36" s="244" t="n">
        <v>2</v>
      </c>
      <c r="O36" s="244" t="n">
        <v>2</v>
      </c>
      <c r="P36" s="244" t="n">
        <v>2</v>
      </c>
      <c r="Q36" s="244" t="n">
        <v>2</v>
      </c>
      <c r="R36" s="244" t="n">
        <v>2</v>
      </c>
      <c r="S36" s="244" t="n">
        <v>2</v>
      </c>
      <c r="T36" s="244" t="n">
        <v>2</v>
      </c>
      <c r="U36" s="244" t="n">
        <v>2</v>
      </c>
      <c r="V36" s="244" t="n">
        <v>2</v>
      </c>
      <c r="W36" s="244" t="n">
        <v>2</v>
      </c>
      <c r="X36" s="244" t="n">
        <v>2</v>
      </c>
      <c r="Y36" s="244" t="n">
        <v>2</v>
      </c>
      <c r="Z36" s="244" t="n">
        <v>1</v>
      </c>
      <c r="AA36" s="244" t="n">
        <v>1</v>
      </c>
      <c r="AB36" s="244" t="n">
        <v>0</v>
      </c>
      <c r="AC36" s="244" t="n">
        <v>0</v>
      </c>
      <c r="AD36" s="244" t="n">
        <v>0</v>
      </c>
      <c r="AE36" s="244" t="n">
        <v>0</v>
      </c>
      <c r="AF36" s="244" t="n">
        <v>0</v>
      </c>
      <c r="AG36" s="244" t="n">
        <v>0</v>
      </c>
      <c r="AH36" s="244" t="n">
        <v>0</v>
      </c>
      <c r="AI36" s="244" t="n">
        <v>0</v>
      </c>
      <c r="AJ36" s="244" t="n">
        <v>0</v>
      </c>
      <c r="AK36" s="244" t="n">
        <v>0</v>
      </c>
      <c r="AL36" s="244" t="n">
        <v>0</v>
      </c>
      <c r="AM36" s="244" t="n">
        <v>0</v>
      </c>
      <c r="AN36" s="244" t="n">
        <v>0</v>
      </c>
      <c r="AO36" s="244" t="n">
        <v>0</v>
      </c>
      <c r="AP36" s="244" t="n">
        <v>0</v>
      </c>
      <c r="AQ36" s="244" t="n">
        <v>0</v>
      </c>
      <c r="AR36" s="244" t="n">
        <v>0</v>
      </c>
      <c r="AS36" s="244" t="n">
        <v>0</v>
      </c>
      <c r="AT36" s="244" t="n">
        <v>0</v>
      </c>
      <c r="AU36" s="244" t="n">
        <v>1</v>
      </c>
      <c r="AV36" s="244" t="n">
        <v>0</v>
      </c>
      <c r="AW36" s="244" t="n">
        <v>0</v>
      </c>
      <c r="AX36" s="244" t="n">
        <v>0</v>
      </c>
      <c r="AY36" s="244" t="n">
        <v>0</v>
      </c>
      <c r="AZ36" s="244" t="n">
        <v>0</v>
      </c>
      <c r="BA36" s="244" t="n">
        <v>0</v>
      </c>
      <c r="BB36" s="244" t="n">
        <v>0</v>
      </c>
      <c r="BC36" s="244" t="n">
        <v>0</v>
      </c>
      <c r="BD36" s="244" t="n">
        <v>0</v>
      </c>
      <c r="BE36" s="244" t="n">
        <v>0</v>
      </c>
      <c r="BF36" s="244" t="n">
        <v>0</v>
      </c>
      <c r="BG36" s="244" t="n">
        <v>0</v>
      </c>
      <c r="BH36" s="244" t="n">
        <v>0</v>
      </c>
      <c r="BI36" s="244" t="n">
        <v>0</v>
      </c>
      <c r="BJ36" s="244" t="n">
        <v>0</v>
      </c>
      <c r="BK36" s="244" t="n">
        <v>0</v>
      </c>
      <c r="BL36" s="244" t="n">
        <v>0</v>
      </c>
      <c r="BM36" s="244" t="n">
        <v>0</v>
      </c>
      <c r="BN36" s="244" t="n">
        <v>0</v>
      </c>
      <c r="BO36" s="244" t="n">
        <v>0</v>
      </c>
      <c r="BP36" s="244" t="n">
        <v>0</v>
      </c>
      <c r="BQ36" s="244" t="n">
        <v>0</v>
      </c>
      <c r="BR36" s="244" t="n">
        <v>0</v>
      </c>
      <c r="BS36" s="244" t="n">
        <v>0</v>
      </c>
      <c r="BT36" s="244" t="n">
        <v>0</v>
      </c>
      <c r="BU36" s="244" t="n">
        <v>0</v>
      </c>
      <c r="BV36" s="244" t="n">
        <v>0</v>
      </c>
      <c r="BW36" s="244" t="n">
        <v>0</v>
      </c>
      <c r="BX36" s="244" t="n">
        <v>0</v>
      </c>
      <c r="BY36" s="244" t="n">
        <v>0</v>
      </c>
      <c r="BZ36" s="244" t="n">
        <v>0</v>
      </c>
      <c r="CA36" s="244" t="n">
        <v>0</v>
      </c>
      <c r="CB36" s="244" t="n">
        <v>0</v>
      </c>
      <c r="CC36" s="244" t="n">
        <v>0</v>
      </c>
      <c r="CD36" s="244" t="n">
        <v>0</v>
      </c>
      <c r="CE36" s="244" t="n">
        <v>0</v>
      </c>
      <c r="CF36" s="244" t="n">
        <v>0</v>
      </c>
      <c r="CG36" s="244" t="n">
        <v>0</v>
      </c>
      <c r="CH36" s="244" t="n">
        <v>0</v>
      </c>
      <c r="CI36" s="244" t="n">
        <v>0</v>
      </c>
      <c r="CJ36" s="244" t="n">
        <v>0</v>
      </c>
      <c r="CK36" s="244" t="n">
        <v>0</v>
      </c>
      <c r="CL36" s="244" t="n">
        <v>0</v>
      </c>
      <c r="CM36" s="244" t="n">
        <v>0</v>
      </c>
      <c r="CN36" s="244" t="n">
        <v>0</v>
      </c>
      <c r="CO36" s="244" t="n">
        <v>0</v>
      </c>
      <c r="CP36" s="244" t="n">
        <v>0</v>
      </c>
      <c r="CQ36" s="244" t="n">
        <v>0</v>
      </c>
      <c r="CR36" s="244" t="n">
        <v>0</v>
      </c>
      <c r="CS36" s="244" t="n">
        <v>0</v>
      </c>
      <c r="CT36" s="244" t="n">
        <v>0</v>
      </c>
      <c r="CU36" s="244" t="n">
        <v>0</v>
      </c>
      <c r="CV36" s="244" t="n">
        <v>0</v>
      </c>
      <c r="CW36" s="244" t="n">
        <v>0</v>
      </c>
    </row>
    <row r="37" ht="13.15" customFormat="1" customHeight="1" s="315">
      <c r="A37" s="22" t="n"/>
      <c r="B37" s="398" t="n"/>
      <c r="C37" s="246" t="inlineStr">
        <is>
          <t>EE &amp; Child(ren)</t>
        </is>
      </c>
      <c r="D37" s="244" t="n">
        <v>1</v>
      </c>
      <c r="E37" s="395">
        <f>E5</f>
        <v/>
      </c>
      <c r="F37" s="395">
        <f>F5</f>
        <v/>
      </c>
      <c r="G37" s="395">
        <f>G5</f>
        <v/>
      </c>
      <c r="H37" s="397">
        <f>+"Total:"&amp;TEXT(E37/I37-1,"0.00%")&amp;"/ EE:"&amp;TEXT(G37/J37-1,"0.00%")</f>
        <v/>
      </c>
      <c r="I37" s="397">
        <f>+'[2]Garden City'!E37</f>
        <v/>
      </c>
      <c r="J37" s="397">
        <f>+'[2]Garden City'!G37</f>
        <v/>
      </c>
      <c r="K37" s="244" t="n">
        <v>2</v>
      </c>
      <c r="L37" s="244" t="n">
        <v>2</v>
      </c>
      <c r="M37" s="244" t="n">
        <v>2</v>
      </c>
      <c r="N37" s="244" t="n">
        <v>2</v>
      </c>
      <c r="O37" s="244" t="n">
        <v>2</v>
      </c>
      <c r="P37" s="244" t="n">
        <v>2</v>
      </c>
      <c r="Q37" s="244" t="n">
        <v>1</v>
      </c>
      <c r="R37" s="244" t="n">
        <v>1</v>
      </c>
      <c r="S37" s="244" t="n">
        <v>1</v>
      </c>
      <c r="T37" s="244" t="n">
        <v>1</v>
      </c>
      <c r="U37" s="244" t="n">
        <v>1</v>
      </c>
      <c r="V37" s="244" t="n">
        <v>1</v>
      </c>
      <c r="W37" s="244" t="n">
        <v>1</v>
      </c>
      <c r="X37" s="244" t="n">
        <v>1</v>
      </c>
      <c r="Y37" s="244" t="n">
        <v>1</v>
      </c>
      <c r="Z37" s="244" t="n">
        <v>1</v>
      </c>
      <c r="AA37" s="244" t="n">
        <v>1</v>
      </c>
      <c r="AB37" s="244" t="n">
        <v>1</v>
      </c>
      <c r="AC37" s="244" t="n">
        <v>1</v>
      </c>
      <c r="AD37" s="244" t="n">
        <v>1</v>
      </c>
      <c r="AE37" s="244" t="n">
        <v>1</v>
      </c>
      <c r="AF37" s="244" t="n">
        <v>1</v>
      </c>
      <c r="AG37" s="244" t="n">
        <v>1</v>
      </c>
      <c r="AH37" s="244" t="n">
        <v>1</v>
      </c>
      <c r="AI37" s="244" t="n">
        <v>1</v>
      </c>
      <c r="AJ37" s="244" t="n">
        <v>1</v>
      </c>
      <c r="AK37" s="244" t="n">
        <v>1</v>
      </c>
      <c r="AL37" s="244" t="n">
        <v>2</v>
      </c>
      <c r="AM37" s="244" t="n">
        <v>2</v>
      </c>
      <c r="AN37" s="244" t="n">
        <v>1</v>
      </c>
      <c r="AO37" s="244" t="n">
        <v>1</v>
      </c>
      <c r="AP37" s="244" t="n">
        <v>1</v>
      </c>
      <c r="AQ37" s="244" t="n">
        <v>1</v>
      </c>
      <c r="AR37" s="244" t="n">
        <v>1</v>
      </c>
      <c r="AS37" s="244" t="n">
        <v>1</v>
      </c>
      <c r="AT37" s="244" t="n">
        <v>1</v>
      </c>
      <c r="AU37" s="244" t="n">
        <v>0</v>
      </c>
      <c r="AV37" s="244" t="n">
        <v>0</v>
      </c>
      <c r="AW37" s="244" t="n">
        <v>0</v>
      </c>
      <c r="AX37" s="244" t="n">
        <v>0</v>
      </c>
      <c r="AY37" s="244" t="n">
        <v>0</v>
      </c>
      <c r="AZ37" s="244" t="n">
        <v>0</v>
      </c>
      <c r="BA37" s="244" t="n">
        <v>0</v>
      </c>
      <c r="BB37" s="244" t="n">
        <v>0</v>
      </c>
      <c r="BC37" s="244" t="n">
        <v>0</v>
      </c>
      <c r="BD37" s="244" t="n">
        <v>0</v>
      </c>
      <c r="BE37" s="244" t="n">
        <v>0</v>
      </c>
      <c r="BF37" s="244" t="n">
        <v>0</v>
      </c>
      <c r="BG37" s="244" t="n">
        <v>0</v>
      </c>
      <c r="BH37" s="244" t="n">
        <v>0</v>
      </c>
      <c r="BI37" s="244" t="n">
        <v>0</v>
      </c>
      <c r="BJ37" s="244" t="n">
        <v>0</v>
      </c>
      <c r="BK37" s="244" t="n">
        <v>0</v>
      </c>
      <c r="BL37" s="244" t="n">
        <v>0</v>
      </c>
      <c r="BM37" s="244" t="n">
        <v>0</v>
      </c>
      <c r="BN37" s="244" t="n">
        <v>0</v>
      </c>
      <c r="BO37" s="244" t="n">
        <v>0</v>
      </c>
      <c r="BP37" s="244" t="n">
        <v>0</v>
      </c>
      <c r="BQ37" s="244" t="n">
        <v>0</v>
      </c>
      <c r="BR37" s="244" t="n">
        <v>0</v>
      </c>
      <c r="BS37" s="244" t="n">
        <v>0</v>
      </c>
      <c r="BT37" s="244" t="n">
        <v>1</v>
      </c>
      <c r="BU37" s="244" t="n">
        <v>1</v>
      </c>
      <c r="BV37" s="244" t="n">
        <v>0</v>
      </c>
      <c r="BW37" s="244" t="n">
        <v>1</v>
      </c>
      <c r="BX37" s="244" t="n">
        <v>2</v>
      </c>
      <c r="BY37" s="244" t="n">
        <v>3</v>
      </c>
      <c r="BZ37" s="244" t="n">
        <v>3</v>
      </c>
      <c r="CA37" s="244" t="n">
        <v>3</v>
      </c>
      <c r="CB37" s="244" t="n">
        <v>3</v>
      </c>
      <c r="CC37" s="244" t="n">
        <v>4</v>
      </c>
      <c r="CD37" s="244" t="n">
        <v>4</v>
      </c>
      <c r="CE37" s="244" t="n">
        <v>4</v>
      </c>
      <c r="CF37" s="244" t="n">
        <v>4</v>
      </c>
      <c r="CG37" s="244" t="n">
        <v>4</v>
      </c>
      <c r="CH37" s="244" t="n">
        <v>4</v>
      </c>
      <c r="CI37" s="244" t="n">
        <v>2</v>
      </c>
      <c r="CJ37" s="244" t="n">
        <v>2</v>
      </c>
      <c r="CK37" s="244" t="n">
        <v>2</v>
      </c>
      <c r="CL37" s="244" t="n">
        <v>2</v>
      </c>
      <c r="CM37" s="244" t="n">
        <v>2</v>
      </c>
      <c r="CN37" s="244" t="n">
        <v>2</v>
      </c>
      <c r="CO37" s="244" t="n">
        <v>2</v>
      </c>
      <c r="CP37" s="244" t="n">
        <v>2</v>
      </c>
      <c r="CQ37" s="244" t="n">
        <v>2</v>
      </c>
      <c r="CR37" s="244" t="n">
        <v>2</v>
      </c>
      <c r="CS37" s="244" t="n">
        <v>1</v>
      </c>
      <c r="CT37" s="244" t="n">
        <v>1</v>
      </c>
      <c r="CU37" s="244" t="n">
        <v>1</v>
      </c>
      <c r="CV37" s="244" t="n">
        <v>1</v>
      </c>
      <c r="CW37" s="244" t="n">
        <v>1</v>
      </c>
    </row>
    <row r="38" ht="13.15" customFormat="1" customHeight="1" s="315">
      <c r="A38" s="22" t="n"/>
      <c r="B38" s="398" t="n"/>
      <c r="C38" s="246" t="inlineStr">
        <is>
          <t>EE &amp; Family</t>
        </is>
      </c>
      <c r="D38" s="245" t="n">
        <v>2</v>
      </c>
      <c r="E38" s="399">
        <f>E6</f>
        <v/>
      </c>
      <c r="F38" s="399">
        <f>F6</f>
        <v/>
      </c>
      <c r="G38" s="399">
        <f>G6</f>
        <v/>
      </c>
      <c r="H38" s="397">
        <f>+"Total:"&amp;TEXT(E38/I38-1,"0.00%")&amp;"/ EE:"&amp;TEXT(G38/J38-1,"0.00%")</f>
        <v/>
      </c>
      <c r="I38" s="397">
        <f>+'[2]Garden City'!E38</f>
        <v/>
      </c>
      <c r="J38" s="397">
        <f>+'[2]Garden City'!G38</f>
        <v/>
      </c>
      <c r="K38" s="245" t="n">
        <v>3</v>
      </c>
      <c r="L38" s="245" t="n">
        <v>3</v>
      </c>
      <c r="M38" s="245" t="n">
        <v>3</v>
      </c>
      <c r="N38" s="245" t="n">
        <v>3</v>
      </c>
      <c r="O38" s="245" t="n">
        <v>3</v>
      </c>
      <c r="P38" s="245" t="n">
        <v>3</v>
      </c>
      <c r="Q38" s="245" t="n">
        <v>2</v>
      </c>
      <c r="R38" s="245" t="n">
        <v>2</v>
      </c>
      <c r="S38" s="245" t="n">
        <v>1</v>
      </c>
      <c r="T38" s="245" t="n">
        <v>2</v>
      </c>
      <c r="U38" s="245" t="n">
        <v>2</v>
      </c>
      <c r="V38" s="245" t="n">
        <v>4</v>
      </c>
      <c r="W38" s="245" t="n">
        <v>3</v>
      </c>
      <c r="X38" s="245" t="n">
        <v>3</v>
      </c>
      <c r="Y38" s="245" t="n">
        <v>3</v>
      </c>
      <c r="Z38" s="245" t="n">
        <v>3</v>
      </c>
      <c r="AA38" s="245" t="n">
        <v>3</v>
      </c>
      <c r="AB38" s="245" t="n">
        <v>3</v>
      </c>
      <c r="AC38" s="245" t="n">
        <v>3</v>
      </c>
      <c r="AD38" s="245" t="n">
        <v>3</v>
      </c>
      <c r="AE38" s="245" t="n">
        <v>3</v>
      </c>
      <c r="AF38" s="245" t="n">
        <v>3</v>
      </c>
      <c r="AG38" s="245" t="n">
        <v>3</v>
      </c>
      <c r="AH38" s="245" t="n">
        <v>3</v>
      </c>
      <c r="AI38" s="245" t="n">
        <v>3</v>
      </c>
      <c r="AJ38" s="245" t="n">
        <v>3</v>
      </c>
      <c r="AK38" s="245" t="n">
        <v>3</v>
      </c>
      <c r="AL38" s="245" t="n">
        <v>3</v>
      </c>
      <c r="AM38" s="245" t="n">
        <v>3</v>
      </c>
      <c r="AN38" s="245" t="n">
        <v>4</v>
      </c>
      <c r="AO38" s="245" t="n">
        <v>4</v>
      </c>
      <c r="AP38" s="245" t="n">
        <v>4</v>
      </c>
      <c r="AQ38" s="245" t="n">
        <v>4</v>
      </c>
      <c r="AR38" s="245" t="n">
        <v>3</v>
      </c>
      <c r="AS38" s="245" t="n">
        <v>3</v>
      </c>
      <c r="AT38" s="245" t="n">
        <v>3</v>
      </c>
      <c r="AU38" s="245" t="n">
        <v>5</v>
      </c>
      <c r="AV38" s="245" t="n">
        <v>5</v>
      </c>
      <c r="AW38" s="245" t="n">
        <v>5</v>
      </c>
      <c r="AX38" s="245" t="n">
        <v>5</v>
      </c>
      <c r="AY38" s="245" t="n">
        <v>5</v>
      </c>
      <c r="AZ38" s="245" t="n">
        <v>5</v>
      </c>
      <c r="BA38" s="245" t="n">
        <v>5</v>
      </c>
      <c r="BB38" s="245" t="n">
        <v>5</v>
      </c>
      <c r="BC38" s="245" t="n">
        <v>5</v>
      </c>
      <c r="BD38" s="245" t="n">
        <v>5</v>
      </c>
      <c r="BE38" s="245" t="n">
        <v>5</v>
      </c>
      <c r="BF38" s="245" t="n">
        <v>4</v>
      </c>
      <c r="BG38" s="245" t="n">
        <v>4</v>
      </c>
      <c r="BH38" s="245" t="n">
        <v>4</v>
      </c>
      <c r="BI38" s="245" t="n">
        <v>4</v>
      </c>
      <c r="BJ38" s="245" t="n">
        <v>4</v>
      </c>
      <c r="BK38" s="245" t="n">
        <v>4</v>
      </c>
      <c r="BL38" s="245" t="n">
        <v>4</v>
      </c>
      <c r="BM38" s="245" t="n">
        <v>3</v>
      </c>
      <c r="BN38" s="245" t="n">
        <v>3</v>
      </c>
      <c r="BO38" s="245" t="n">
        <v>3</v>
      </c>
      <c r="BP38" s="245" t="n">
        <v>3</v>
      </c>
      <c r="BQ38" s="245" t="n">
        <v>3</v>
      </c>
      <c r="BR38" s="245" t="n">
        <v>3</v>
      </c>
      <c r="BS38" s="245" t="n">
        <v>2</v>
      </c>
      <c r="BT38" s="245" t="n">
        <v>2</v>
      </c>
      <c r="BU38" s="245" t="n">
        <v>2</v>
      </c>
      <c r="BV38" s="245" t="n">
        <v>2</v>
      </c>
      <c r="BW38" s="245" t="n">
        <v>2</v>
      </c>
      <c r="BX38" s="245" t="n">
        <v>2</v>
      </c>
      <c r="BY38" s="245" t="n">
        <v>2</v>
      </c>
      <c r="BZ38" s="245" t="n">
        <v>2</v>
      </c>
      <c r="CA38" s="245" t="n">
        <v>2</v>
      </c>
      <c r="CB38" s="245" t="n">
        <v>2</v>
      </c>
      <c r="CC38" s="245" t="n">
        <v>2</v>
      </c>
      <c r="CD38" s="245" t="n">
        <v>2</v>
      </c>
      <c r="CE38" s="245" t="n">
        <v>3</v>
      </c>
      <c r="CF38" s="245" t="n">
        <v>3</v>
      </c>
      <c r="CG38" s="245" t="n">
        <v>3</v>
      </c>
      <c r="CH38" s="245" t="n">
        <v>3</v>
      </c>
      <c r="CI38" s="245" t="n">
        <v>3</v>
      </c>
      <c r="CJ38" s="245" t="n">
        <v>3</v>
      </c>
      <c r="CK38" s="245" t="n">
        <v>3</v>
      </c>
      <c r="CL38" s="245" t="n">
        <v>3</v>
      </c>
      <c r="CM38" s="245" t="n">
        <v>2</v>
      </c>
      <c r="CN38" s="245" t="n">
        <v>2</v>
      </c>
      <c r="CO38" s="245" t="n">
        <v>2</v>
      </c>
      <c r="CP38" s="245" t="n">
        <v>2</v>
      </c>
      <c r="CQ38" s="245" t="n">
        <v>2</v>
      </c>
      <c r="CR38" s="245" t="n">
        <v>2</v>
      </c>
      <c r="CS38" s="245" t="n">
        <v>2</v>
      </c>
      <c r="CT38" s="245" t="n">
        <v>2</v>
      </c>
      <c r="CU38" s="245" t="n">
        <v>2</v>
      </c>
      <c r="CV38" s="245" t="n">
        <v>2</v>
      </c>
      <c r="CW38" s="245" t="n">
        <v>2</v>
      </c>
    </row>
    <row r="39" ht="13.15" customFormat="1" customHeight="1" s="315">
      <c r="A39" s="20" t="n"/>
      <c r="B39" s="398" t="n"/>
      <c r="C39" s="69" t="inlineStr">
        <is>
          <t>Estimated Monthly Premium</t>
        </is>
      </c>
      <c r="D39" s="94">
        <f>SUM(D35:D38)</f>
        <v/>
      </c>
      <c r="E39" s="401">
        <f>SUMPRODUCT(E35:E38,$D35:$D38)</f>
        <v/>
      </c>
      <c r="F39" s="401">
        <f>SUMPRODUCT(F35:F38,$D35:$D38)</f>
        <v/>
      </c>
      <c r="G39" s="401">
        <f>SUMPRODUCT(G35:G38,$D35:$D38)</f>
        <v/>
      </c>
      <c r="H39" s="402" t="n"/>
      <c r="I39" s="402" t="n"/>
      <c r="K39" s="94">
        <f>SUM(K35:K38)</f>
        <v/>
      </c>
      <c r="L39" s="94">
        <f>SUM(L35:L38)</f>
        <v/>
      </c>
      <c r="M39" s="94">
        <f>SUM(M35:M38)</f>
        <v/>
      </c>
      <c r="N39" s="94">
        <f>SUM(N35:N38)</f>
        <v/>
      </c>
      <c r="O39" s="94">
        <f>SUM(O35:O38)</f>
        <v/>
      </c>
      <c r="P39" s="94">
        <f>SUM(P35:P38)</f>
        <v/>
      </c>
      <c r="Q39" s="94">
        <f>SUM(Q35:Q38)</f>
        <v/>
      </c>
      <c r="R39" s="94">
        <f>SUM(R35:R38)</f>
        <v/>
      </c>
      <c r="S39" s="94">
        <f>SUM(S35:S38)</f>
        <v/>
      </c>
      <c r="T39" s="94">
        <f>SUM(T35:T38)</f>
        <v/>
      </c>
      <c r="U39" s="94">
        <f>SUM(U35:U38)</f>
        <v/>
      </c>
      <c r="V39" s="94">
        <f>SUM(V35:V38)</f>
        <v/>
      </c>
      <c r="W39" s="94">
        <f>SUM(W35:W38)</f>
        <v/>
      </c>
      <c r="X39" s="94">
        <f>SUM(X35:X38)</f>
        <v/>
      </c>
      <c r="Y39" s="94">
        <f>SUM(Y35:Y38)</f>
        <v/>
      </c>
      <c r="Z39" s="94">
        <f>SUM(Z35:Z38)</f>
        <v/>
      </c>
      <c r="AA39" s="94">
        <f>SUM(AA35:AA38)</f>
        <v/>
      </c>
      <c r="AB39" s="94">
        <f>SUM(AB35:AB38)</f>
        <v/>
      </c>
      <c r="AC39" s="94">
        <f>SUM(AC35:AC38)</f>
        <v/>
      </c>
      <c r="AD39" s="94">
        <f>SUM(AD35:AD38)</f>
        <v/>
      </c>
      <c r="AE39" s="94">
        <f>SUM(AE35:AE38)</f>
        <v/>
      </c>
      <c r="AF39" s="94">
        <f>SUM(AF35:AF38)</f>
        <v/>
      </c>
      <c r="AG39" s="94">
        <f>SUM(AG35:AG38)</f>
        <v/>
      </c>
      <c r="AH39" s="94">
        <f>SUM(AH35:AH38)</f>
        <v/>
      </c>
      <c r="AI39" s="94">
        <f>SUM(AI35:AI38)</f>
        <v/>
      </c>
      <c r="AJ39" s="94">
        <f>SUM(AJ35:AJ38)</f>
        <v/>
      </c>
      <c r="AK39" s="94">
        <f>SUM(AK35:AK38)</f>
        <v/>
      </c>
      <c r="AL39" s="94">
        <f>SUM(AL35:AL38)</f>
        <v/>
      </c>
      <c r="AM39" s="94">
        <f>SUM(AM35:AM38)</f>
        <v/>
      </c>
      <c r="AN39" s="94">
        <f>SUM(AN35:AN38)</f>
        <v/>
      </c>
      <c r="AO39" s="94">
        <f>SUM(AO35:AO38)</f>
        <v/>
      </c>
      <c r="AP39" s="94">
        <f>SUM(AP35:AP38)</f>
        <v/>
      </c>
      <c r="AQ39" s="94">
        <f>SUM(AQ35:AQ38)</f>
        <v/>
      </c>
      <c r="AR39" s="94">
        <f>SUM(AR35:AR38)</f>
        <v/>
      </c>
      <c r="AS39" s="94">
        <f>SUM(AS35:AS38)</f>
        <v/>
      </c>
      <c r="AT39" s="94">
        <f>SUM(AT35:AT38)</f>
        <v/>
      </c>
      <c r="AU39" s="94">
        <f>SUM(AU35:AU38)</f>
        <v/>
      </c>
      <c r="AV39" s="94">
        <f>SUM(AV35:AV38)</f>
        <v/>
      </c>
      <c r="AW39" s="94">
        <f>SUM(AW35:AW38)</f>
        <v/>
      </c>
      <c r="AX39" s="94">
        <f>SUM(AX35:AX38)</f>
        <v/>
      </c>
      <c r="AY39" s="94">
        <f>SUM(AY35:AY38)</f>
        <v/>
      </c>
      <c r="AZ39" s="94">
        <f>SUM(AZ35:AZ38)</f>
        <v/>
      </c>
      <c r="BA39" s="94">
        <f>SUM(BA35:BA38)</f>
        <v/>
      </c>
      <c r="BB39" s="94">
        <f>SUM(BB35:BB38)</f>
        <v/>
      </c>
      <c r="BC39" s="94">
        <f>SUM(BC35:BC38)</f>
        <v/>
      </c>
      <c r="BD39" s="94">
        <f>SUM(BD35:BD38)</f>
        <v/>
      </c>
      <c r="BE39" s="94">
        <f>SUM(BE35:BE38)</f>
        <v/>
      </c>
      <c r="BF39" s="94">
        <f>SUM(BF35:BF38)</f>
        <v/>
      </c>
      <c r="BG39" s="94">
        <f>SUM(BG35:BG38)</f>
        <v/>
      </c>
      <c r="BH39" s="94">
        <f>SUM(BH35:BH38)</f>
        <v/>
      </c>
      <c r="BI39" s="94">
        <f>SUM(BI35:BI38)</f>
        <v/>
      </c>
      <c r="BJ39" s="94">
        <f>SUM(BJ35:BJ38)</f>
        <v/>
      </c>
      <c r="BK39" s="94">
        <f>SUM(BK35:BK38)</f>
        <v/>
      </c>
      <c r="BL39" s="94">
        <f>SUM(BL35:BL38)</f>
        <v/>
      </c>
      <c r="BM39" s="94">
        <f>SUM(BM35:BM38)</f>
        <v/>
      </c>
      <c r="BN39" s="94">
        <f>SUM(BN35:BN38)</f>
        <v/>
      </c>
      <c r="BO39" s="94">
        <f>SUM(BO35:BO38)</f>
        <v/>
      </c>
      <c r="BP39" s="94">
        <f>SUM(BP35:BP38)</f>
        <v/>
      </c>
      <c r="BQ39" s="94">
        <f>SUM(BQ35:BQ38)</f>
        <v/>
      </c>
      <c r="BR39" s="94">
        <f>SUM(BR35:BR38)</f>
        <v/>
      </c>
      <c r="BS39" s="94">
        <f>SUM(BS35:BS38)</f>
        <v/>
      </c>
      <c r="BT39" s="94">
        <f>SUM(BT35:BT38)</f>
        <v/>
      </c>
      <c r="BU39" s="94">
        <f>SUM(BU35:BU38)</f>
        <v/>
      </c>
      <c r="BV39" s="94">
        <f>SUM(BV35:BV38)</f>
        <v/>
      </c>
      <c r="BW39" s="94">
        <f>SUM(BW35:BW38)</f>
        <v/>
      </c>
      <c r="BX39" s="94">
        <f>SUM(BX35:BX38)</f>
        <v/>
      </c>
      <c r="BY39" s="94">
        <f>SUM(BY35:BY38)</f>
        <v/>
      </c>
      <c r="BZ39" s="94">
        <f>SUM(BZ35:BZ38)</f>
        <v/>
      </c>
      <c r="CA39" s="94">
        <f>SUM(CA35:CA38)</f>
        <v/>
      </c>
      <c r="CB39" s="94">
        <f>SUM(CB35:CB38)</f>
        <v/>
      </c>
      <c r="CC39" s="94">
        <f>SUM(CC35:CC38)</f>
        <v/>
      </c>
      <c r="CD39" s="94">
        <f>SUM(CD35:CD38)</f>
        <v/>
      </c>
      <c r="CE39" s="94">
        <f>SUM(CE35:CE38)</f>
        <v/>
      </c>
      <c r="CF39" s="94">
        <f>SUM(CF35:CF38)</f>
        <v/>
      </c>
      <c r="CG39" s="94">
        <f>SUM(CG35:CG38)</f>
        <v/>
      </c>
      <c r="CH39" s="94">
        <f>SUM(CH35:CH38)</f>
        <v/>
      </c>
      <c r="CI39" s="94">
        <f>SUM(CI35:CI38)</f>
        <v/>
      </c>
      <c r="CJ39" s="94">
        <f>SUM(CJ35:CJ38)</f>
        <v/>
      </c>
      <c r="CK39" s="94">
        <f>SUM(CK35:CK38)</f>
        <v/>
      </c>
      <c r="CL39" s="94">
        <f>SUM(CL35:CL38)</f>
        <v/>
      </c>
      <c r="CM39" s="94">
        <f>SUM(CM35:CM38)</f>
        <v/>
      </c>
      <c r="CN39" s="94">
        <f>SUM(CN35:CN38)</f>
        <v/>
      </c>
      <c r="CO39" s="94">
        <f>SUM(CO35:CO38)</f>
        <v/>
      </c>
      <c r="CP39" s="94">
        <f>SUM(CP35:CP38)</f>
        <v/>
      </c>
      <c r="CQ39" s="94">
        <f>SUM(CQ35:CQ38)</f>
        <v/>
      </c>
      <c r="CR39" s="94" t="n">
        <v>13</v>
      </c>
      <c r="CS39" s="94">
        <f>SUM(CS35:CS38)</f>
        <v/>
      </c>
      <c r="CT39" s="94">
        <f>SUM(CT35:CT38)</f>
        <v/>
      </c>
      <c r="CU39" s="94">
        <f>SUM(CU35:CU38)</f>
        <v/>
      </c>
      <c r="CV39" s="94">
        <f>SUM(CV35:CV38)</f>
        <v/>
      </c>
      <c r="CW39" s="94">
        <f>SUM(CW35:CW38)</f>
        <v/>
      </c>
    </row>
    <row r="40" ht="13.15" customFormat="1" customHeight="1" s="315">
      <c r="A40" s="20" t="n"/>
      <c r="B40" s="398" t="n"/>
      <c r="C40" s="12" t="n"/>
      <c r="D40" s="16" t="n"/>
      <c r="E40" s="403" t="n"/>
      <c r="F40" s="403" t="n"/>
      <c r="G40" s="403" t="n"/>
      <c r="H40" s="404" t="n"/>
      <c r="I40" s="404" t="n"/>
      <c r="K40" s="16" t="n"/>
      <c r="L40" s="16" t="n"/>
      <c r="M40" s="16" t="n"/>
      <c r="N40" s="16" t="n"/>
      <c r="O40" s="16" t="n"/>
      <c r="P40" s="16" t="n"/>
      <c r="Q40" s="16" t="n"/>
      <c r="R40" s="16" t="n"/>
      <c r="S40" s="16" t="n"/>
      <c r="T40" s="16" t="n"/>
      <c r="U40" s="16" t="n"/>
      <c r="V40" s="16" t="n"/>
      <c r="W40" s="16" t="n"/>
      <c r="X40" s="16" t="n"/>
      <c r="Y40" s="16" t="n"/>
      <c r="Z40" s="16" t="n"/>
      <c r="AA40" s="16" t="n"/>
      <c r="AB40" s="16" t="n"/>
      <c r="AC40" s="16" t="n"/>
      <c r="AD40" s="16" t="n"/>
      <c r="AE40" s="16" t="n"/>
      <c r="AF40" s="16" t="n"/>
      <c r="AG40" s="16" t="n"/>
      <c r="AH40" s="16" t="n"/>
      <c r="AI40" s="16" t="n"/>
      <c r="AJ40" s="16" t="n"/>
      <c r="AK40" s="16" t="n"/>
      <c r="AL40" s="16" t="n"/>
      <c r="AM40" s="16" t="n"/>
      <c r="AN40" s="16" t="n"/>
      <c r="AO40" s="16" t="n"/>
      <c r="AP40" s="16" t="n"/>
      <c r="AQ40" s="16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6" t="n"/>
      <c r="CT40" s="16" t="n"/>
      <c r="CU40" s="16" t="n"/>
      <c r="CV40" s="16" t="n"/>
      <c r="CW40" s="16" t="n"/>
    </row>
    <row r="41" ht="13.15" customFormat="1" customHeight="1" s="315">
      <c r="A41" s="64" t="inlineStr">
        <is>
          <t xml:space="preserve">PRIME VALUE PLAN (Self-Insured) </t>
        </is>
      </c>
      <c r="B41" s="394">
        <f>B35</f>
        <v/>
      </c>
      <c r="C41" s="246" t="inlineStr">
        <is>
          <t>EE</t>
        </is>
      </c>
      <c r="D41" s="299" t="n">
        <v>0</v>
      </c>
      <c r="E41" s="395">
        <f>E9</f>
        <v/>
      </c>
      <c r="F41" s="395">
        <f>F9</f>
        <v/>
      </c>
      <c r="G41" s="395">
        <f>G9</f>
        <v/>
      </c>
      <c r="H41" s="397">
        <f>+"Total:"&amp;TEXT(E41/I41-1,"0.00%")&amp;"/ EE:"&amp;TEXT(G41/J41-1,"0.00%")</f>
        <v/>
      </c>
      <c r="I41" s="397">
        <f>+'[2]Garden City'!E41</f>
        <v/>
      </c>
      <c r="J41" s="397">
        <f>+'[2]Garden City'!G41</f>
        <v/>
      </c>
      <c r="K41" s="299" t="n">
        <v>4</v>
      </c>
      <c r="L41" s="299" t="n">
        <v>4</v>
      </c>
      <c r="M41" s="299" t="n">
        <v>4</v>
      </c>
      <c r="N41" s="299" t="n">
        <v>4</v>
      </c>
      <c r="O41" s="299" t="n">
        <v>4</v>
      </c>
      <c r="P41" s="299" t="n">
        <v>4</v>
      </c>
      <c r="Q41" s="299" t="n">
        <v>3</v>
      </c>
      <c r="R41" s="299" t="n">
        <v>3</v>
      </c>
      <c r="S41" s="299" t="n">
        <v>3</v>
      </c>
      <c r="T41" s="299" t="n">
        <v>2</v>
      </c>
      <c r="U41" s="299" t="n">
        <v>2</v>
      </c>
      <c r="V41" s="299" t="n">
        <v>2</v>
      </c>
      <c r="W41" s="299" t="n">
        <v>2</v>
      </c>
      <c r="X41" s="299" t="n">
        <v>2</v>
      </c>
      <c r="Y41" s="299" t="n">
        <v>2</v>
      </c>
      <c r="Z41" s="299" t="n">
        <v>2</v>
      </c>
      <c r="AA41" s="299" t="n">
        <v>1</v>
      </c>
      <c r="AB41" s="299" t="n">
        <v>1</v>
      </c>
      <c r="AC41" s="299" t="n">
        <v>1</v>
      </c>
      <c r="AD41" s="299" t="n">
        <v>1</v>
      </c>
      <c r="AE41" s="299" t="n">
        <v>0</v>
      </c>
      <c r="AF41" s="299" t="n">
        <v>0</v>
      </c>
      <c r="AG41" s="299" t="n">
        <v>1</v>
      </c>
      <c r="AH41" s="299" t="n">
        <v>1</v>
      </c>
      <c r="AI41" s="299" t="n">
        <v>1</v>
      </c>
      <c r="AJ41" s="299" t="n">
        <v>1</v>
      </c>
      <c r="AK41" s="299" t="n">
        <v>1</v>
      </c>
      <c r="AL41" s="299" t="n">
        <v>1</v>
      </c>
      <c r="AM41" s="299" t="n">
        <v>1</v>
      </c>
      <c r="AN41" s="299" t="n">
        <v>0</v>
      </c>
      <c r="AO41" s="299" t="n">
        <v>1</v>
      </c>
      <c r="AP41" s="299" t="n">
        <v>1</v>
      </c>
      <c r="AQ41" s="299" t="n">
        <v>1</v>
      </c>
      <c r="AR41" s="299" t="n">
        <v>1</v>
      </c>
      <c r="AS41" s="299" t="n">
        <v>1</v>
      </c>
      <c r="AT41" s="299" t="n">
        <v>1</v>
      </c>
      <c r="AU41" s="299" t="n">
        <v>0</v>
      </c>
      <c r="AV41" s="299" t="n">
        <v>0</v>
      </c>
      <c r="AW41" s="299" t="n">
        <v>0</v>
      </c>
      <c r="AX41" s="299" t="n">
        <v>0</v>
      </c>
      <c r="AY41" s="299" t="n">
        <v>0</v>
      </c>
      <c r="AZ41" s="299" t="n">
        <v>0</v>
      </c>
      <c r="BA41" s="299" t="n">
        <v>0</v>
      </c>
      <c r="BB41" s="299" t="n">
        <v>0</v>
      </c>
      <c r="BC41" s="299" t="n">
        <v>0</v>
      </c>
      <c r="BD41" s="299" t="n">
        <v>0</v>
      </c>
      <c r="BE41" s="299" t="n">
        <v>0</v>
      </c>
      <c r="BF41" s="299" t="n">
        <v>0</v>
      </c>
      <c r="BG41" s="299" t="n">
        <v>0</v>
      </c>
      <c r="BH41" s="299" t="n">
        <v>0</v>
      </c>
      <c r="BI41" s="299" t="n">
        <v>0</v>
      </c>
      <c r="BJ41" s="299" t="n">
        <v>0</v>
      </c>
      <c r="BK41" s="299" t="n">
        <v>0</v>
      </c>
      <c r="BL41" s="299" t="n">
        <v>0</v>
      </c>
      <c r="BM41" s="299" t="n">
        <v>0</v>
      </c>
      <c r="BN41" s="299" t="n">
        <v>0</v>
      </c>
      <c r="BO41" s="299" t="n">
        <v>0</v>
      </c>
      <c r="BP41" s="299" t="n">
        <v>0</v>
      </c>
      <c r="BQ41" s="299" t="n">
        <v>0</v>
      </c>
      <c r="BR41" s="299" t="n">
        <v>0</v>
      </c>
      <c r="BS41" s="299" t="n">
        <v>0</v>
      </c>
      <c r="BT41" s="299" t="n">
        <v>0</v>
      </c>
      <c r="BU41" s="299" t="n">
        <v>0</v>
      </c>
      <c r="BV41" s="299" t="n">
        <v>0</v>
      </c>
      <c r="BW41" s="299" t="n">
        <v>0</v>
      </c>
      <c r="BX41" s="299" t="n">
        <v>0</v>
      </c>
      <c r="BY41" s="299" t="n">
        <v>0</v>
      </c>
      <c r="BZ41" s="299" t="n">
        <v>0</v>
      </c>
      <c r="CA41" s="299" t="n">
        <v>0</v>
      </c>
      <c r="CB41" s="299" t="n">
        <v>0</v>
      </c>
      <c r="CC41" s="299" t="n">
        <v>0</v>
      </c>
      <c r="CD41" s="299" t="n">
        <v>0</v>
      </c>
      <c r="CE41" s="299" t="n">
        <v>0</v>
      </c>
      <c r="CF41" s="299" t="n">
        <v>0</v>
      </c>
      <c r="CG41" s="299" t="n">
        <v>0</v>
      </c>
      <c r="CH41" s="299" t="n">
        <v>0</v>
      </c>
      <c r="CI41" s="299" t="n">
        <v>0</v>
      </c>
      <c r="CJ41" s="299" t="n">
        <v>0</v>
      </c>
      <c r="CK41" s="299" t="n">
        <v>0</v>
      </c>
      <c r="CL41" s="299" t="n">
        <v>0</v>
      </c>
      <c r="CM41" s="299" t="n">
        <v>0</v>
      </c>
      <c r="CN41" s="299" t="n">
        <v>0</v>
      </c>
      <c r="CO41" s="299" t="n">
        <v>0</v>
      </c>
      <c r="CP41" s="299" t="n">
        <v>0</v>
      </c>
      <c r="CQ41" s="299" t="n">
        <v>0</v>
      </c>
      <c r="CR41" s="299" t="n">
        <v>0</v>
      </c>
      <c r="CS41" s="299" t="n">
        <v>0</v>
      </c>
      <c r="CT41" s="299" t="n">
        <v>0</v>
      </c>
      <c r="CU41" s="299" t="n">
        <v>0</v>
      </c>
      <c r="CV41" s="299" t="n">
        <v>0</v>
      </c>
      <c r="CW41" s="299" t="n">
        <v>0</v>
      </c>
    </row>
    <row r="42" ht="13.15" customFormat="1" customHeight="1" s="315">
      <c r="A42" s="22" t="n"/>
      <c r="B42" s="398" t="n"/>
      <c r="C42" s="246" t="inlineStr">
        <is>
          <t>EE &amp; Spouse</t>
        </is>
      </c>
      <c r="D42" s="299" t="n">
        <v>0</v>
      </c>
      <c r="E42" s="395">
        <f>E10</f>
        <v/>
      </c>
      <c r="F42" s="395">
        <f>F10</f>
        <v/>
      </c>
      <c r="G42" s="395">
        <f>G10</f>
        <v/>
      </c>
      <c r="H42" s="397">
        <f>+"Total:"&amp;TEXT(E42/I42-1,"0.00%")&amp;"/ EE:"&amp;TEXT(G42/J42-1,"0.00%")</f>
        <v/>
      </c>
      <c r="I42" s="397">
        <f>+'[2]Garden City'!E42</f>
        <v/>
      </c>
      <c r="J42" s="397">
        <f>+'[2]Garden City'!G42</f>
        <v/>
      </c>
      <c r="K42" s="299" t="n">
        <v>0</v>
      </c>
      <c r="L42" s="299" t="n">
        <v>0</v>
      </c>
      <c r="M42" s="299" t="n">
        <v>0</v>
      </c>
      <c r="N42" s="299" t="n">
        <v>0</v>
      </c>
      <c r="O42" s="299" t="n">
        <v>0</v>
      </c>
      <c r="P42" s="299" t="n">
        <v>0</v>
      </c>
      <c r="Q42" s="299" t="n">
        <v>0</v>
      </c>
      <c r="R42" s="299" t="n">
        <v>0</v>
      </c>
      <c r="S42" s="299" t="n">
        <v>0</v>
      </c>
      <c r="T42" s="299" t="n">
        <v>0</v>
      </c>
      <c r="U42" s="299" t="n">
        <v>0</v>
      </c>
      <c r="V42" s="299" t="n">
        <v>0</v>
      </c>
      <c r="W42" s="299" t="n">
        <v>0</v>
      </c>
      <c r="X42" s="299" t="n">
        <v>0</v>
      </c>
      <c r="Y42" s="299" t="n">
        <v>0</v>
      </c>
      <c r="Z42" s="299" t="n">
        <v>0</v>
      </c>
      <c r="AA42" s="299" t="n">
        <v>0</v>
      </c>
      <c r="AB42" s="299" t="n">
        <v>0</v>
      </c>
      <c r="AC42" s="299" t="n">
        <v>0</v>
      </c>
      <c r="AD42" s="299" t="n">
        <v>0</v>
      </c>
      <c r="AE42" s="299" t="n">
        <v>0</v>
      </c>
      <c r="AF42" s="299" t="n">
        <v>0</v>
      </c>
      <c r="AG42" s="299" t="n">
        <v>0</v>
      </c>
      <c r="AH42" s="299" t="n">
        <v>0</v>
      </c>
      <c r="AI42" s="299" t="n">
        <v>0</v>
      </c>
      <c r="AJ42" s="299" t="n">
        <v>0</v>
      </c>
      <c r="AK42" s="299" t="n">
        <v>0</v>
      </c>
      <c r="AL42" s="299" t="n">
        <v>0</v>
      </c>
      <c r="AM42" s="299" t="n">
        <v>0</v>
      </c>
      <c r="AN42" s="299" t="n">
        <v>0</v>
      </c>
      <c r="AO42" s="299" t="n">
        <v>0</v>
      </c>
      <c r="AP42" s="299" t="n">
        <v>0</v>
      </c>
      <c r="AQ42" s="299" t="n">
        <v>0</v>
      </c>
      <c r="AR42" s="299" t="n">
        <v>0</v>
      </c>
      <c r="AS42" s="299" t="n">
        <v>0</v>
      </c>
      <c r="AT42" s="299" t="n">
        <v>0</v>
      </c>
      <c r="AU42" s="299" t="n">
        <v>0</v>
      </c>
      <c r="AV42" s="299" t="n">
        <v>0</v>
      </c>
      <c r="AW42" s="299" t="n">
        <v>0</v>
      </c>
      <c r="AX42" s="299" t="n">
        <v>0</v>
      </c>
      <c r="AY42" s="299" t="n">
        <v>0</v>
      </c>
      <c r="AZ42" s="299" t="n">
        <v>0</v>
      </c>
      <c r="BA42" s="299" t="n">
        <v>0</v>
      </c>
      <c r="BB42" s="299" t="n">
        <v>0</v>
      </c>
      <c r="BC42" s="299" t="n">
        <v>0</v>
      </c>
      <c r="BD42" s="299" t="n">
        <v>0</v>
      </c>
      <c r="BE42" s="299" t="n">
        <v>0</v>
      </c>
      <c r="BF42" s="299" t="n">
        <v>0</v>
      </c>
      <c r="BG42" s="299" t="n">
        <v>0</v>
      </c>
      <c r="BH42" s="299" t="n">
        <v>0</v>
      </c>
      <c r="BI42" s="299" t="n">
        <v>0</v>
      </c>
      <c r="BJ42" s="299" t="n">
        <v>0</v>
      </c>
      <c r="BK42" s="299" t="n">
        <v>0</v>
      </c>
      <c r="BL42" s="299" t="n">
        <v>0</v>
      </c>
      <c r="BM42" s="299" t="n">
        <v>0</v>
      </c>
      <c r="BN42" s="299" t="n">
        <v>0</v>
      </c>
      <c r="BO42" s="299" t="n">
        <v>0</v>
      </c>
      <c r="BP42" s="299" t="n">
        <v>0</v>
      </c>
      <c r="BQ42" s="299" t="n">
        <v>0</v>
      </c>
      <c r="BR42" s="299" t="n">
        <v>0</v>
      </c>
      <c r="BS42" s="299" t="n">
        <v>0</v>
      </c>
      <c r="BT42" s="299" t="n">
        <v>0</v>
      </c>
      <c r="BU42" s="299" t="n">
        <v>0</v>
      </c>
      <c r="BV42" s="299" t="n">
        <v>0</v>
      </c>
      <c r="BW42" s="299" t="n">
        <v>0</v>
      </c>
      <c r="BX42" s="299" t="n">
        <v>0</v>
      </c>
      <c r="BY42" s="299" t="n">
        <v>0</v>
      </c>
      <c r="BZ42" s="299" t="n">
        <v>0</v>
      </c>
      <c r="CA42" s="299" t="n">
        <v>0</v>
      </c>
      <c r="CB42" s="299" t="n">
        <v>0</v>
      </c>
      <c r="CC42" s="299" t="n">
        <v>0</v>
      </c>
      <c r="CD42" s="299" t="n">
        <v>0</v>
      </c>
      <c r="CE42" s="299" t="n">
        <v>0</v>
      </c>
      <c r="CF42" s="299" t="n">
        <v>0</v>
      </c>
      <c r="CG42" s="299" t="n">
        <v>0</v>
      </c>
      <c r="CH42" s="299" t="n">
        <v>0</v>
      </c>
      <c r="CI42" s="299" t="n">
        <v>0</v>
      </c>
      <c r="CJ42" s="299" t="n">
        <v>0</v>
      </c>
      <c r="CK42" s="299" t="n">
        <v>0</v>
      </c>
      <c r="CL42" s="299" t="n">
        <v>0</v>
      </c>
      <c r="CM42" s="299" t="n">
        <v>0</v>
      </c>
      <c r="CN42" s="299" t="n">
        <v>0</v>
      </c>
      <c r="CO42" s="299" t="n">
        <v>0</v>
      </c>
      <c r="CP42" s="299" t="n">
        <v>0</v>
      </c>
      <c r="CQ42" s="299" t="n">
        <v>0</v>
      </c>
      <c r="CR42" s="299" t="n">
        <v>0</v>
      </c>
      <c r="CS42" s="299" t="n">
        <v>0</v>
      </c>
      <c r="CT42" s="299" t="n">
        <v>0</v>
      </c>
      <c r="CU42" s="299" t="n">
        <v>0</v>
      </c>
      <c r="CV42" s="299" t="n">
        <v>0</v>
      </c>
      <c r="CW42" s="299" t="n">
        <v>0</v>
      </c>
    </row>
    <row r="43" ht="13.15" customFormat="1" customHeight="1" s="315">
      <c r="A43" s="22" t="n"/>
      <c r="B43" s="398" t="n"/>
      <c r="C43" s="246" t="inlineStr">
        <is>
          <t>EE &amp; Child(ren)</t>
        </is>
      </c>
      <c r="D43" s="299" t="n">
        <v>0</v>
      </c>
      <c r="E43" s="395">
        <f>E11</f>
        <v/>
      </c>
      <c r="F43" s="395">
        <f>F11</f>
        <v/>
      </c>
      <c r="G43" s="395">
        <f>G11</f>
        <v/>
      </c>
      <c r="H43" s="397">
        <f>+"Total:"&amp;TEXT(E43/I43-1,"0.00%")&amp;"/ EE:"&amp;TEXT(G43/J43-1,"0.00%")</f>
        <v/>
      </c>
      <c r="I43" s="397">
        <f>+'[2]Garden City'!E43</f>
        <v/>
      </c>
      <c r="J43" s="397">
        <f>+'[2]Garden City'!G43</f>
        <v/>
      </c>
      <c r="K43" s="299" t="n">
        <v>0</v>
      </c>
      <c r="L43" s="299" t="n">
        <v>0</v>
      </c>
      <c r="M43" s="299" t="n">
        <v>0</v>
      </c>
      <c r="N43" s="299" t="n">
        <v>0</v>
      </c>
      <c r="O43" s="299" t="n">
        <v>0</v>
      </c>
      <c r="P43" s="299" t="n">
        <v>0</v>
      </c>
      <c r="Q43" s="299" t="n">
        <v>0</v>
      </c>
      <c r="R43" s="299" t="n">
        <v>0</v>
      </c>
      <c r="S43" s="299" t="n">
        <v>0</v>
      </c>
      <c r="T43" s="299" t="n">
        <v>0</v>
      </c>
      <c r="U43" s="299" t="n">
        <v>0</v>
      </c>
      <c r="V43" s="299" t="n">
        <v>0</v>
      </c>
      <c r="W43" s="299" t="n">
        <v>0</v>
      </c>
      <c r="X43" s="299" t="n">
        <v>0</v>
      </c>
      <c r="Y43" s="299" t="n">
        <v>0</v>
      </c>
      <c r="Z43" s="299" t="n">
        <v>0</v>
      </c>
      <c r="AA43" s="299" t="n">
        <v>0</v>
      </c>
      <c r="AB43" s="299" t="n">
        <v>0</v>
      </c>
      <c r="AC43" s="299" t="n">
        <v>0</v>
      </c>
      <c r="AD43" s="299" t="n">
        <v>0</v>
      </c>
      <c r="AE43" s="299" t="n">
        <v>0</v>
      </c>
      <c r="AF43" s="299" t="n">
        <v>0</v>
      </c>
      <c r="AG43" s="299" t="n">
        <v>0</v>
      </c>
      <c r="AH43" s="299" t="n">
        <v>0</v>
      </c>
      <c r="AI43" s="299" t="n">
        <v>0</v>
      </c>
      <c r="AJ43" s="299" t="n">
        <v>0</v>
      </c>
      <c r="AK43" s="299" t="n">
        <v>0</v>
      </c>
      <c r="AL43" s="299" t="n">
        <v>0</v>
      </c>
      <c r="AM43" s="299" t="n">
        <v>0</v>
      </c>
      <c r="AN43" s="299" t="n">
        <v>0</v>
      </c>
      <c r="AO43" s="299" t="n">
        <v>0</v>
      </c>
      <c r="AP43" s="299" t="n">
        <v>0</v>
      </c>
      <c r="AQ43" s="299" t="n">
        <v>0</v>
      </c>
      <c r="AR43" s="299" t="n">
        <v>0</v>
      </c>
      <c r="AS43" s="299" t="n">
        <v>0</v>
      </c>
      <c r="AT43" s="299" t="n">
        <v>0</v>
      </c>
      <c r="AU43" s="299" t="n">
        <v>0</v>
      </c>
      <c r="AV43" s="299" t="n">
        <v>0</v>
      </c>
      <c r="AW43" s="299" t="n">
        <v>0</v>
      </c>
      <c r="AX43" s="299" t="n">
        <v>0</v>
      </c>
      <c r="AY43" s="299" t="n">
        <v>0</v>
      </c>
      <c r="AZ43" s="299" t="n">
        <v>0</v>
      </c>
      <c r="BA43" s="299" t="n">
        <v>0</v>
      </c>
      <c r="BB43" s="299" t="n">
        <v>0</v>
      </c>
      <c r="BC43" s="299" t="n">
        <v>0</v>
      </c>
      <c r="BD43" s="299" t="n">
        <v>0</v>
      </c>
      <c r="BE43" s="299" t="n">
        <v>0</v>
      </c>
      <c r="BF43" s="299" t="n">
        <v>0</v>
      </c>
      <c r="BG43" s="299" t="n">
        <v>0</v>
      </c>
      <c r="BH43" s="299" t="n">
        <v>0</v>
      </c>
      <c r="BI43" s="299" t="n">
        <v>0</v>
      </c>
      <c r="BJ43" s="299" t="n">
        <v>0</v>
      </c>
      <c r="BK43" s="299" t="n">
        <v>0</v>
      </c>
      <c r="BL43" s="299" t="n">
        <v>0</v>
      </c>
      <c r="BM43" s="299" t="n">
        <v>0</v>
      </c>
      <c r="BN43" s="299" t="n">
        <v>0</v>
      </c>
      <c r="BO43" s="299" t="n">
        <v>0</v>
      </c>
      <c r="BP43" s="299" t="n">
        <v>0</v>
      </c>
      <c r="BQ43" s="299" t="n">
        <v>0</v>
      </c>
      <c r="BR43" s="299" t="n">
        <v>0</v>
      </c>
      <c r="BS43" s="299" t="n">
        <v>0</v>
      </c>
      <c r="BT43" s="299" t="n">
        <v>0</v>
      </c>
      <c r="BU43" s="299" t="n">
        <v>0</v>
      </c>
      <c r="BV43" s="299" t="n">
        <v>0</v>
      </c>
      <c r="BW43" s="299" t="n">
        <v>0</v>
      </c>
      <c r="BX43" s="299" t="n">
        <v>0</v>
      </c>
      <c r="BY43" s="299" t="n">
        <v>0</v>
      </c>
      <c r="BZ43" s="299" t="n">
        <v>0</v>
      </c>
      <c r="CA43" s="299" t="n">
        <v>0</v>
      </c>
      <c r="CB43" s="299" t="n">
        <v>0</v>
      </c>
      <c r="CC43" s="299" t="n">
        <v>0</v>
      </c>
      <c r="CD43" s="299" t="n">
        <v>0</v>
      </c>
      <c r="CE43" s="299" t="n">
        <v>0</v>
      </c>
      <c r="CF43" s="299" t="n">
        <v>0</v>
      </c>
      <c r="CG43" s="299" t="n">
        <v>0</v>
      </c>
      <c r="CH43" s="299" t="n">
        <v>0</v>
      </c>
      <c r="CI43" s="299" t="n">
        <v>1</v>
      </c>
      <c r="CJ43" s="299" t="n">
        <v>1</v>
      </c>
      <c r="CK43" s="299" t="n">
        <v>0</v>
      </c>
      <c r="CL43" s="299" t="n">
        <v>0</v>
      </c>
      <c r="CM43" s="299" t="n">
        <v>0</v>
      </c>
      <c r="CN43" s="299" t="n">
        <v>0</v>
      </c>
      <c r="CO43" s="299" t="n">
        <v>0</v>
      </c>
      <c r="CP43" s="299" t="n">
        <v>0</v>
      </c>
      <c r="CQ43" s="299" t="n">
        <v>0</v>
      </c>
      <c r="CR43" s="299" t="n">
        <v>0</v>
      </c>
      <c r="CS43" s="299" t="n">
        <v>0</v>
      </c>
      <c r="CT43" s="299" t="n">
        <v>0</v>
      </c>
      <c r="CU43" s="299" t="n">
        <v>0</v>
      </c>
      <c r="CV43" s="299" t="n">
        <v>0</v>
      </c>
      <c r="CW43" s="299" t="n">
        <v>0</v>
      </c>
    </row>
    <row r="44" ht="13.15" customFormat="1" customHeight="1" s="315">
      <c r="A44" s="22" t="n"/>
      <c r="B44" s="398" t="n"/>
      <c r="C44" s="246" t="inlineStr">
        <is>
          <t>EE &amp; Family</t>
        </is>
      </c>
      <c r="D44" s="300" t="n">
        <v>1</v>
      </c>
      <c r="E44" s="399">
        <f>E12</f>
        <v/>
      </c>
      <c r="F44" s="399">
        <f>F12</f>
        <v/>
      </c>
      <c r="G44" s="399">
        <f>G12</f>
        <v/>
      </c>
      <c r="H44" s="397">
        <f>+"Total:"&amp;TEXT(E44/I44-1,"0.00%")&amp;"/ EE:"&amp;TEXT(G44/J44-1,"0.00%")</f>
        <v/>
      </c>
      <c r="I44" s="397">
        <f>+'[2]Garden City'!E44</f>
        <v/>
      </c>
      <c r="J44" s="397">
        <f>+'[2]Garden City'!G44</f>
        <v/>
      </c>
      <c r="K44" s="300" t="n">
        <v>0</v>
      </c>
      <c r="L44" s="300" t="n">
        <v>0</v>
      </c>
      <c r="M44" s="300" t="n">
        <v>0</v>
      </c>
      <c r="N44" s="300" t="n">
        <v>0</v>
      </c>
      <c r="O44" s="300" t="n">
        <v>0</v>
      </c>
      <c r="P44" s="300" t="n">
        <v>0</v>
      </c>
      <c r="Q44" s="300" t="n">
        <v>0</v>
      </c>
      <c r="R44" s="300" t="n">
        <v>0</v>
      </c>
      <c r="S44" s="300" t="n">
        <v>0</v>
      </c>
      <c r="T44" s="300" t="n">
        <v>0</v>
      </c>
      <c r="U44" s="300" t="n">
        <v>0</v>
      </c>
      <c r="V44" s="300" t="n">
        <v>0</v>
      </c>
      <c r="W44" s="300" t="n">
        <v>0</v>
      </c>
      <c r="X44" s="300" t="n">
        <v>0</v>
      </c>
      <c r="Y44" s="300" t="n">
        <v>0</v>
      </c>
      <c r="Z44" s="300" t="n">
        <v>0</v>
      </c>
      <c r="AA44" s="300" t="n">
        <v>0</v>
      </c>
      <c r="AB44" s="300" t="n">
        <v>0</v>
      </c>
      <c r="AC44" s="300" t="n">
        <v>0</v>
      </c>
      <c r="AD44" s="300" t="n">
        <v>0</v>
      </c>
      <c r="AE44" s="300" t="n">
        <v>0</v>
      </c>
      <c r="AF44" s="300" t="n">
        <v>0</v>
      </c>
      <c r="AG44" s="300" t="n">
        <v>0</v>
      </c>
      <c r="AH44" s="300" t="n">
        <v>0</v>
      </c>
      <c r="AI44" s="300" t="n">
        <v>1</v>
      </c>
      <c r="AJ44" s="300" t="n">
        <v>1</v>
      </c>
      <c r="AK44" s="300" t="n">
        <v>0</v>
      </c>
      <c r="AL44" s="300" t="n">
        <v>0</v>
      </c>
      <c r="AM44" s="300" t="n">
        <v>0</v>
      </c>
      <c r="AN44" s="300" t="n">
        <v>0</v>
      </c>
      <c r="AO44" s="300" t="n">
        <v>0</v>
      </c>
      <c r="AP44" s="300" t="n">
        <v>0</v>
      </c>
      <c r="AQ44" s="300" t="n">
        <v>0</v>
      </c>
      <c r="AR44" s="300" t="n">
        <v>0</v>
      </c>
      <c r="AS44" s="300" t="n">
        <v>0</v>
      </c>
      <c r="AT44" s="300" t="n">
        <v>0</v>
      </c>
      <c r="AU44" s="300" t="n">
        <v>0</v>
      </c>
      <c r="AV44" s="300" t="n">
        <v>0</v>
      </c>
      <c r="AW44" s="300" t="n">
        <v>0</v>
      </c>
      <c r="AX44" s="300" t="n">
        <v>0</v>
      </c>
      <c r="AY44" s="300" t="n">
        <v>0</v>
      </c>
      <c r="AZ44" s="300" t="n">
        <v>0</v>
      </c>
      <c r="BA44" s="300" t="n">
        <v>0</v>
      </c>
      <c r="BB44" s="300" t="n">
        <v>0</v>
      </c>
      <c r="BC44" s="300" t="n">
        <v>0</v>
      </c>
      <c r="BD44" s="300" t="n">
        <v>0</v>
      </c>
      <c r="BE44" s="300" t="n">
        <v>0</v>
      </c>
      <c r="BF44" s="300" t="n">
        <v>0</v>
      </c>
      <c r="BG44" s="300" t="n">
        <v>0</v>
      </c>
      <c r="BH44" s="300" t="n">
        <v>0</v>
      </c>
      <c r="BI44" s="300" t="n">
        <v>0</v>
      </c>
      <c r="BJ44" s="300" t="n">
        <v>0</v>
      </c>
      <c r="BK44" s="300" t="n">
        <v>0</v>
      </c>
      <c r="BL44" s="300" t="n">
        <v>0</v>
      </c>
      <c r="BM44" s="300" t="n">
        <v>0</v>
      </c>
      <c r="BN44" s="300" t="n">
        <v>0</v>
      </c>
      <c r="BO44" s="300" t="n">
        <v>0</v>
      </c>
      <c r="BP44" s="300" t="n">
        <v>0</v>
      </c>
      <c r="BQ44" s="300" t="n">
        <v>0</v>
      </c>
      <c r="BR44" s="300" t="n">
        <v>0</v>
      </c>
      <c r="BS44" s="300" t="n">
        <v>0</v>
      </c>
      <c r="BT44" s="300" t="n">
        <v>0</v>
      </c>
      <c r="BU44" s="300" t="n">
        <v>0</v>
      </c>
      <c r="BV44" s="300" t="n">
        <v>0</v>
      </c>
      <c r="BW44" s="300" t="n">
        <v>1</v>
      </c>
      <c r="BX44" s="300" t="n">
        <v>1</v>
      </c>
      <c r="BY44" s="300" t="n">
        <v>1</v>
      </c>
      <c r="BZ44" s="300" t="n">
        <v>1</v>
      </c>
      <c r="CA44" s="300" t="n">
        <v>1</v>
      </c>
      <c r="CB44" s="300" t="n">
        <v>2</v>
      </c>
      <c r="CC44" s="300" t="n">
        <v>2</v>
      </c>
      <c r="CD44" s="300" t="n">
        <v>2</v>
      </c>
      <c r="CE44" s="300" t="n">
        <v>1</v>
      </c>
      <c r="CF44" s="300" t="n">
        <v>1</v>
      </c>
      <c r="CG44" s="300" t="n">
        <v>1</v>
      </c>
      <c r="CH44" s="300" t="n">
        <v>1</v>
      </c>
      <c r="CI44" s="300" t="n">
        <v>1</v>
      </c>
      <c r="CJ44" s="300" t="n">
        <v>1</v>
      </c>
      <c r="CK44" s="300" t="n">
        <v>1</v>
      </c>
      <c r="CL44" s="300" t="n">
        <v>1</v>
      </c>
      <c r="CM44" s="300" t="n">
        <v>1</v>
      </c>
      <c r="CN44" s="300" t="n">
        <v>1</v>
      </c>
      <c r="CO44" s="300" t="n">
        <v>1</v>
      </c>
      <c r="CP44" s="300" t="n">
        <v>1</v>
      </c>
      <c r="CQ44" s="300" t="n">
        <v>1</v>
      </c>
      <c r="CR44" s="300" t="n">
        <v>1</v>
      </c>
      <c r="CS44" s="300" t="n">
        <v>1</v>
      </c>
      <c r="CT44" s="300" t="n">
        <v>1</v>
      </c>
      <c r="CU44" s="300" t="n">
        <v>1</v>
      </c>
      <c r="CV44" s="300" t="n">
        <v>1</v>
      </c>
      <c r="CW44" s="300" t="n">
        <v>1</v>
      </c>
    </row>
    <row r="45" ht="13.15" customFormat="1" customHeight="1" s="315">
      <c r="A45" s="20" t="n"/>
      <c r="B45" s="398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H45" s="402" t="n"/>
      <c r="I45" s="402" t="n"/>
      <c r="K45" s="94">
        <f>SUM(K41:K44)</f>
        <v/>
      </c>
      <c r="L45" s="94">
        <f>SUM(L41:L44)</f>
        <v/>
      </c>
      <c r="M45" s="94">
        <f>SUM(M41:M44)</f>
        <v/>
      </c>
      <c r="N45" s="94">
        <f>SUM(N41:N44)</f>
        <v/>
      </c>
      <c r="O45" s="94">
        <f>SUM(O41:O44)</f>
        <v/>
      </c>
      <c r="P45" s="94">
        <f>SUM(P41:P44)</f>
        <v/>
      </c>
      <c r="Q45" s="94">
        <f>SUM(Q41:Q44)</f>
        <v/>
      </c>
      <c r="R45" s="94">
        <f>SUM(R41:R44)</f>
        <v/>
      </c>
      <c r="S45" s="94">
        <f>SUM(S41:S44)</f>
        <v/>
      </c>
      <c r="T45" s="94">
        <f>SUM(T41:T44)</f>
        <v/>
      </c>
      <c r="U45" s="94">
        <f>SUM(U41:U44)</f>
        <v/>
      </c>
      <c r="V45" s="94">
        <f>SUM(V41:V44)</f>
        <v/>
      </c>
      <c r="W45" s="94">
        <f>SUM(W41:W44)</f>
        <v/>
      </c>
      <c r="X45" s="94">
        <f>SUM(X41:X44)</f>
        <v/>
      </c>
      <c r="Y45" s="94">
        <f>SUM(Y41:Y44)</f>
        <v/>
      </c>
      <c r="Z45" s="94">
        <f>SUM(Z41:Z44)</f>
        <v/>
      </c>
      <c r="AA45" s="94">
        <f>SUM(AA41:AA44)</f>
        <v/>
      </c>
      <c r="AB45" s="94">
        <f>SUM(AB41:AB44)</f>
        <v/>
      </c>
      <c r="AC45" s="94">
        <f>SUM(AC41:AC44)</f>
        <v/>
      </c>
      <c r="AD45" s="94">
        <f>SUM(AD41:AD44)</f>
        <v/>
      </c>
      <c r="AE45" s="94">
        <f>SUM(AE41:AE44)</f>
        <v/>
      </c>
      <c r="AF45" s="94">
        <f>SUM(AF41:AF44)</f>
        <v/>
      </c>
      <c r="AG45" s="94">
        <f>SUM(AG41:AG44)</f>
        <v/>
      </c>
      <c r="AH45" s="94">
        <f>SUM(AH41:AH44)</f>
        <v/>
      </c>
      <c r="AI45" s="94">
        <f>SUM(AI41:AI44)</f>
        <v/>
      </c>
      <c r="AJ45" s="94">
        <f>SUM(AJ41:AJ44)</f>
        <v/>
      </c>
      <c r="AK45" s="94">
        <f>SUM(AK41:AK44)</f>
        <v/>
      </c>
      <c r="AL45" s="94">
        <f>SUM(AL41:AL44)</f>
        <v/>
      </c>
      <c r="AM45" s="94">
        <f>SUM(AM41:AM44)</f>
        <v/>
      </c>
      <c r="AN45" s="94">
        <f>SUM(AN41:AN44)</f>
        <v/>
      </c>
      <c r="AO45" s="94">
        <f>SUM(AO41:AO44)</f>
        <v/>
      </c>
      <c r="AP45" s="94">
        <f>SUM(AP41:AP44)</f>
        <v/>
      </c>
      <c r="AQ45" s="94">
        <f>SUM(AQ41:AQ44)</f>
        <v/>
      </c>
      <c r="AR45" s="94">
        <f>SUM(AR41:AR44)</f>
        <v/>
      </c>
      <c r="AS45" s="94">
        <f>SUM(AS41:AS44)</f>
        <v/>
      </c>
      <c r="AT45" s="94">
        <f>SUM(AT41:AT44)</f>
        <v/>
      </c>
      <c r="AU45" s="94">
        <f>SUM(AU41:AU44)</f>
        <v/>
      </c>
      <c r="AV45" s="94">
        <f>SUM(AV41:AV44)</f>
        <v/>
      </c>
      <c r="AW45" s="94">
        <f>SUM(AW41:AW44)</f>
        <v/>
      </c>
      <c r="AX45" s="94">
        <f>SUM(AX41:AX44)</f>
        <v/>
      </c>
      <c r="AY45" s="94">
        <f>SUM(AY41:AY44)</f>
        <v/>
      </c>
      <c r="AZ45" s="94">
        <f>SUM(AZ41:AZ44)</f>
        <v/>
      </c>
      <c r="BA45" s="94">
        <f>SUM(BA41:BA44)</f>
        <v/>
      </c>
      <c r="BB45" s="94">
        <f>SUM(BB41:BB44)</f>
        <v/>
      </c>
      <c r="BC45" s="94">
        <f>SUM(BC41:BC44)</f>
        <v/>
      </c>
      <c r="BD45" s="94">
        <f>SUM(BD41:BD44)</f>
        <v/>
      </c>
      <c r="BE45" s="94">
        <f>SUM(BE41:BE44)</f>
        <v/>
      </c>
      <c r="BF45" s="94">
        <f>SUM(BF41:BF44)</f>
        <v/>
      </c>
      <c r="BG45" s="94">
        <f>SUM(BG41:BG44)</f>
        <v/>
      </c>
      <c r="BH45" s="94">
        <f>SUM(BH41:BH44)</f>
        <v/>
      </c>
      <c r="BI45" s="94">
        <f>SUM(BI41:BI44)</f>
        <v/>
      </c>
      <c r="BJ45" s="94">
        <f>SUM(BJ41:BJ44)</f>
        <v/>
      </c>
      <c r="BK45" s="94">
        <f>SUM(BK41:BK44)</f>
        <v/>
      </c>
      <c r="BL45" s="94">
        <f>SUM(BL41:BL44)</f>
        <v/>
      </c>
      <c r="BM45" s="94">
        <f>SUM(BM41:BM44)</f>
        <v/>
      </c>
      <c r="BN45" s="94">
        <f>SUM(BN41:BN44)</f>
        <v/>
      </c>
      <c r="BO45" s="94">
        <f>SUM(BO41:BO44)</f>
        <v/>
      </c>
      <c r="BP45" s="94">
        <f>SUM(BP41:BP44)</f>
        <v/>
      </c>
      <c r="BQ45" s="94">
        <f>SUM(BQ41:BQ44)</f>
        <v/>
      </c>
      <c r="BR45" s="94">
        <f>SUM(BR41:BR44)</f>
        <v/>
      </c>
      <c r="BS45" s="94">
        <f>SUM(BS41:BS44)</f>
        <v/>
      </c>
      <c r="BT45" s="94">
        <f>SUM(BT41:BT44)</f>
        <v/>
      </c>
      <c r="BU45" s="94">
        <f>SUM(BU41:BU44)</f>
        <v/>
      </c>
      <c r="BV45" s="94">
        <f>SUM(BV41:BV44)</f>
        <v/>
      </c>
      <c r="BW45" s="94">
        <f>SUM(BW41:BW44)</f>
        <v/>
      </c>
      <c r="BX45" s="94">
        <f>SUM(BX41:BX44)</f>
        <v/>
      </c>
      <c r="BY45" s="94">
        <f>SUM(BY41:BY44)</f>
        <v/>
      </c>
      <c r="BZ45" s="94">
        <f>SUM(BZ41:BZ44)</f>
        <v/>
      </c>
      <c r="CA45" s="94">
        <f>SUM(CA41:CA44)</f>
        <v/>
      </c>
      <c r="CB45" s="94">
        <f>SUM(CB41:CB44)</f>
        <v/>
      </c>
      <c r="CC45" s="94">
        <f>SUM(CC41:CC44)</f>
        <v/>
      </c>
      <c r="CD45" s="94">
        <f>SUM(CD41:CD44)</f>
        <v/>
      </c>
      <c r="CE45" s="94">
        <f>SUM(CE41:CE44)</f>
        <v/>
      </c>
      <c r="CF45" s="94">
        <f>SUM(CF41:CF44)</f>
        <v/>
      </c>
      <c r="CG45" s="94">
        <f>SUM(CG41:CG44)</f>
        <v/>
      </c>
      <c r="CH45" s="94">
        <f>SUM(CH41:CH44)</f>
        <v/>
      </c>
      <c r="CI45" s="94">
        <f>SUM(CI41:CI44)</f>
        <v/>
      </c>
      <c r="CJ45" s="94">
        <f>SUM(CJ41:CJ44)</f>
        <v/>
      </c>
      <c r="CK45" s="94">
        <f>SUM(CK41:CK44)</f>
        <v/>
      </c>
      <c r="CL45" s="94">
        <f>SUM(CL41:CL44)</f>
        <v/>
      </c>
      <c r="CM45" s="94">
        <f>SUM(CM41:CM44)</f>
        <v/>
      </c>
      <c r="CN45" s="94">
        <f>SUM(CN41:CN44)</f>
        <v/>
      </c>
      <c r="CO45" s="94">
        <f>SUM(CO41:CO44)</f>
        <v/>
      </c>
      <c r="CP45" s="94">
        <f>SUM(CP41:CP44)</f>
        <v/>
      </c>
      <c r="CQ45" s="94">
        <f>SUM(CQ41:CQ44)</f>
        <v/>
      </c>
      <c r="CR45" s="94" t="n">
        <v>1</v>
      </c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 ht="13.15" customFormat="1" customHeight="1" s="315">
      <c r="A46" s="20" t="n"/>
      <c r="B46" s="398" t="n"/>
      <c r="C46" s="12" t="n"/>
      <c r="D46" s="16" t="n"/>
      <c r="E46" s="403" t="n"/>
      <c r="F46" s="403" t="n"/>
      <c r="G46" s="403" t="n"/>
      <c r="H46" s="404" t="n"/>
      <c r="I46" s="404" t="n"/>
      <c r="K46" s="16" t="n"/>
      <c r="L46" s="16" t="n"/>
      <c r="M46" s="16" t="n"/>
      <c r="N46" s="16" t="n"/>
      <c r="O46" s="16" t="n"/>
      <c r="P46" s="16" t="n"/>
      <c r="Q46" s="16" t="n"/>
      <c r="R46" s="16" t="n"/>
      <c r="S46" s="16" t="n"/>
      <c r="T46" s="16" t="n"/>
      <c r="U46" s="16" t="n"/>
      <c r="V46" s="16" t="n"/>
      <c r="W46" s="16" t="n"/>
      <c r="X46" s="16" t="n"/>
      <c r="Y46" s="16" t="n"/>
      <c r="Z46" s="16" t="n"/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16" t="n"/>
      <c r="AL46" s="16" t="n"/>
      <c r="AM46" s="16" t="n"/>
      <c r="AN46" s="16" t="n"/>
      <c r="AO46" s="16" t="n"/>
      <c r="AP46" s="16" t="n"/>
      <c r="AQ46" s="16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16" t="n"/>
      <c r="CT46" s="16" t="n"/>
      <c r="CU46" s="16" t="n"/>
      <c r="CV46" s="16" t="n"/>
      <c r="CW46" s="16" t="n"/>
    </row>
    <row r="47" ht="13.15" customFormat="1" customHeight="1" s="315">
      <c r="A47" s="71" t="inlineStr">
        <is>
          <t>Total Medical Monthly</t>
        </is>
      </c>
      <c r="B47" s="405" t="n"/>
      <c r="C47" s="29" t="inlineStr">
        <is>
          <t>Total Medical Employees</t>
        </is>
      </c>
      <c r="D47" s="30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H47" s="407" t="n"/>
      <c r="I47" s="407" t="n"/>
      <c r="K47" s="30">
        <f>+K39+K45</f>
        <v/>
      </c>
      <c r="L47" s="30">
        <f>+L39+L45</f>
        <v/>
      </c>
      <c r="M47" s="30">
        <f>+M39+M45</f>
        <v/>
      </c>
      <c r="N47" s="30">
        <f>+N39+N45</f>
        <v/>
      </c>
      <c r="O47" s="30">
        <f>+O39+O45</f>
        <v/>
      </c>
      <c r="P47" s="30">
        <f>+P39+P45</f>
        <v/>
      </c>
      <c r="Q47" s="30">
        <f>+Q39+Q45</f>
        <v/>
      </c>
      <c r="R47" s="30">
        <f>+R39+R45</f>
        <v/>
      </c>
      <c r="S47" s="30">
        <f>+S39+S45</f>
        <v/>
      </c>
      <c r="T47" s="30">
        <f>+T39+T45</f>
        <v/>
      </c>
      <c r="U47" s="30">
        <f>+U39+U45</f>
        <v/>
      </c>
      <c r="V47" s="30">
        <f>+V39+V45</f>
        <v/>
      </c>
      <c r="W47" s="30">
        <f>+W39+W45</f>
        <v/>
      </c>
      <c r="X47" s="30">
        <f>+X39+X45</f>
        <v/>
      </c>
      <c r="Y47" s="30">
        <f>+Y39+Y45</f>
        <v/>
      </c>
      <c r="Z47" s="30">
        <f>+Z39+Z45</f>
        <v/>
      </c>
      <c r="AA47" s="30">
        <f>+AA39+AA45</f>
        <v/>
      </c>
      <c r="AB47" s="30">
        <f>+AB39+AB45</f>
        <v/>
      </c>
      <c r="AC47" s="30">
        <f>+AC39+AC45</f>
        <v/>
      </c>
      <c r="AD47" s="30">
        <f>+AD39+AD45</f>
        <v/>
      </c>
      <c r="AE47" s="30">
        <f>+AE39+AE45</f>
        <v/>
      </c>
      <c r="AF47" s="30">
        <f>+AF39+AF45</f>
        <v/>
      </c>
      <c r="AG47" s="30">
        <f>+AG39+AG45</f>
        <v/>
      </c>
      <c r="AH47" s="30">
        <f>+AH39+AH45</f>
        <v/>
      </c>
      <c r="AI47" s="30">
        <f>+AI39+AI45</f>
        <v/>
      </c>
      <c r="AJ47" s="30">
        <f>+AJ39+AJ45</f>
        <v/>
      </c>
      <c r="AK47" s="30">
        <f>+AK39+AK45</f>
        <v/>
      </c>
      <c r="AL47" s="30">
        <f>+AL39+AL45</f>
        <v/>
      </c>
      <c r="AM47" s="30">
        <f>+AM39+AM45</f>
        <v/>
      </c>
      <c r="AN47" s="30">
        <f>+AN39+AN45</f>
        <v/>
      </c>
      <c r="AO47" s="30">
        <f>+AO39+AO45</f>
        <v/>
      </c>
      <c r="AP47" s="30">
        <f>+AP39+AP45</f>
        <v/>
      </c>
      <c r="AQ47" s="30">
        <f>+AQ39+AQ45</f>
        <v/>
      </c>
      <c r="AR47" s="30">
        <f>+AR39+AR45</f>
        <v/>
      </c>
      <c r="AS47" s="30">
        <f>+AS39+AS45</f>
        <v/>
      </c>
      <c r="AT47" s="30">
        <f>+AT39+AT45</f>
        <v/>
      </c>
      <c r="AU47" s="30">
        <f>+AU39+AU45</f>
        <v/>
      </c>
      <c r="AV47" s="30">
        <f>+AV39+AV45</f>
        <v/>
      </c>
      <c r="AW47" s="30">
        <f>+AW39+AW45</f>
        <v/>
      </c>
      <c r="AX47" s="30">
        <f>+AX39+AX45</f>
        <v/>
      </c>
      <c r="AY47" s="30">
        <f>+AY39+AY45</f>
        <v/>
      </c>
      <c r="AZ47" s="30">
        <f>+AZ39+AZ45</f>
        <v/>
      </c>
      <c r="BA47" s="30">
        <f>+BA39+BA45</f>
        <v/>
      </c>
      <c r="BB47" s="30">
        <f>+BB39+BB45</f>
        <v/>
      </c>
      <c r="BC47" s="30">
        <f>+BC39+BC45</f>
        <v/>
      </c>
      <c r="BD47" s="30">
        <f>+BD39+BD45</f>
        <v/>
      </c>
      <c r="BE47" s="30">
        <f>+BE39+BE45</f>
        <v/>
      </c>
      <c r="BF47" s="30">
        <f>+BF39+BF45</f>
        <v/>
      </c>
      <c r="BG47" s="30">
        <f>+BG39+BG45</f>
        <v/>
      </c>
      <c r="BH47" s="30">
        <f>+BH39+BH45</f>
        <v/>
      </c>
      <c r="BI47" s="30">
        <f>+BI39+BI45</f>
        <v/>
      </c>
      <c r="BJ47" s="30">
        <f>+BJ39+BJ45</f>
        <v/>
      </c>
      <c r="BK47" s="30">
        <f>+BK39+BK45</f>
        <v/>
      </c>
      <c r="BL47" s="30">
        <f>+BL39+BL45</f>
        <v/>
      </c>
      <c r="BM47" s="30">
        <f>+BM39+BM45</f>
        <v/>
      </c>
      <c r="BN47" s="30">
        <f>+BN39+BN45</f>
        <v/>
      </c>
      <c r="BO47" s="30">
        <f>+BO39+BO45</f>
        <v/>
      </c>
      <c r="BP47" s="30">
        <f>+BP39+BP45</f>
        <v/>
      </c>
      <c r="BQ47" s="30">
        <f>+BQ39+BQ45</f>
        <v/>
      </c>
      <c r="BR47" s="30">
        <f>+BR39+BR45</f>
        <v/>
      </c>
      <c r="BS47" s="30">
        <f>+BS39+BS45</f>
        <v/>
      </c>
      <c r="BT47" s="30">
        <f>+BT39+BT45</f>
        <v/>
      </c>
      <c r="BU47" s="30">
        <f>+BU39+BU45</f>
        <v/>
      </c>
      <c r="BV47" s="30">
        <f>+BV39+BV45</f>
        <v/>
      </c>
      <c r="BW47" s="30">
        <f>+BW39+BW45</f>
        <v/>
      </c>
      <c r="BX47" s="30">
        <f>+BX39+BX45</f>
        <v/>
      </c>
      <c r="BY47" s="30">
        <f>+BY39+BY45</f>
        <v/>
      </c>
      <c r="BZ47" s="30">
        <f>+BZ39+BZ45</f>
        <v/>
      </c>
      <c r="CA47" s="30">
        <f>+CA39+CA45</f>
        <v/>
      </c>
      <c r="CB47" s="30">
        <f>+CB39+CB45</f>
        <v/>
      </c>
      <c r="CC47" s="30">
        <f>+CC39+CC45</f>
        <v/>
      </c>
      <c r="CD47" s="30">
        <f>+CD39+CD45</f>
        <v/>
      </c>
      <c r="CE47" s="30">
        <f>+CE39+CE45</f>
        <v/>
      </c>
      <c r="CF47" s="30">
        <f>+CF39+CF45</f>
        <v/>
      </c>
      <c r="CG47" s="30">
        <f>+CG39+CG45</f>
        <v/>
      </c>
      <c r="CH47" s="30">
        <f>+CH39+CH45</f>
        <v/>
      </c>
      <c r="CI47" s="30">
        <f>+CI39+CI45</f>
        <v/>
      </c>
      <c r="CJ47" s="30">
        <f>+CJ39+CJ45</f>
        <v/>
      </c>
      <c r="CK47" s="30">
        <f>+CK39+CK45</f>
        <v/>
      </c>
      <c r="CL47" s="30">
        <f>+CL39+CL45</f>
        <v/>
      </c>
      <c r="CM47" s="30">
        <f>+CM39+CM45</f>
        <v/>
      </c>
      <c r="CN47" s="30">
        <f>+CN39+CN45</f>
        <v/>
      </c>
      <c r="CO47" s="30">
        <f>+CO39+CO45</f>
        <v/>
      </c>
      <c r="CP47" s="30">
        <f>+CP39+CP45</f>
        <v/>
      </c>
      <c r="CQ47" s="30">
        <f>+CQ39+CQ45</f>
        <v/>
      </c>
      <c r="CR47" s="30" t="n">
        <v>14</v>
      </c>
      <c r="CS47" s="30">
        <f>+CS39+CS45</f>
        <v/>
      </c>
      <c r="CT47" s="30">
        <f>+CT39+CT45</f>
        <v/>
      </c>
      <c r="CU47" s="30">
        <f>+CU39+CU45</f>
        <v/>
      </c>
      <c r="CV47" s="30">
        <f>+CV39+CV45</f>
        <v/>
      </c>
      <c r="CW47" s="30">
        <f>+CW39+CW45</f>
        <v/>
      </c>
    </row>
    <row r="48" ht="13.15" customFormat="1" customHeight="1" s="183">
      <c r="A48" s="71" t="inlineStr">
        <is>
          <t>Total Medical Annual</t>
        </is>
      </c>
      <c r="B48" s="29" t="n"/>
      <c r="C48" s="89" t="n"/>
      <c r="D48" s="30" t="n"/>
      <c r="E48" s="406">
        <f>E47*12</f>
        <v/>
      </c>
      <c r="F48" s="406">
        <f>F47*12</f>
        <v/>
      </c>
      <c r="G48" s="406">
        <f>G47*12</f>
        <v/>
      </c>
      <c r="H48" s="407" t="n"/>
      <c r="I48" s="407" t="n"/>
      <c r="K48" s="30" t="n"/>
      <c r="L48" s="30" t="n"/>
      <c r="M48" s="30" t="n"/>
      <c r="N48" s="30" t="n"/>
      <c r="O48" s="30" t="n"/>
      <c r="P48" s="30" t="n"/>
      <c r="Q48" s="30" t="n"/>
      <c r="R48" s="30" t="n"/>
      <c r="S48" s="30" t="n"/>
      <c r="T48" s="30" t="n"/>
      <c r="U48" s="30" t="n"/>
      <c r="V48" s="30" t="n"/>
      <c r="W48" s="30" t="n"/>
      <c r="X48" s="30" t="n"/>
      <c r="Y48" s="30" t="n"/>
      <c r="Z48" s="30" t="n"/>
      <c r="AA48" s="30" t="n"/>
      <c r="AB48" s="30" t="n"/>
      <c r="AC48" s="30" t="n"/>
      <c r="AD48" s="30" t="n"/>
      <c r="AE48" s="30" t="n"/>
      <c r="AF48" s="30" t="n"/>
      <c r="AG48" s="30" t="n"/>
      <c r="AH48" s="30" t="n"/>
      <c r="AI48" s="30" t="n"/>
      <c r="AJ48" s="30" t="n"/>
      <c r="AK48" s="30" t="n"/>
      <c r="AL48" s="30" t="n"/>
      <c r="AM48" s="30" t="n"/>
      <c r="AN48" s="30" t="n"/>
      <c r="AO48" s="30" t="n"/>
      <c r="AP48" s="30" t="n"/>
      <c r="AQ48" s="30" t="n"/>
      <c r="AR48" s="30" t="n"/>
      <c r="AS48" s="30" t="n"/>
      <c r="AT48" s="30" t="n"/>
      <c r="AU48" s="30" t="n"/>
      <c r="AV48" s="30" t="n"/>
      <c r="AW48" s="30" t="n"/>
      <c r="AX48" s="30" t="n"/>
      <c r="AY48" s="30" t="n"/>
      <c r="AZ48" s="30" t="n"/>
      <c r="BA48" s="30" t="n"/>
      <c r="BB48" s="30" t="n"/>
      <c r="BC48" s="30" t="n"/>
      <c r="BD48" s="30" t="n"/>
      <c r="BE48" s="30" t="n"/>
      <c r="BF48" s="30" t="n"/>
      <c r="BG48" s="30" t="n"/>
      <c r="BH48" s="30" t="n"/>
      <c r="BI48" s="30" t="n"/>
      <c r="BJ48" s="30" t="n"/>
      <c r="BK48" s="30" t="n"/>
      <c r="BL48" s="30" t="n"/>
      <c r="BM48" s="30" t="n"/>
      <c r="BN48" s="30" t="n"/>
      <c r="BO48" s="30" t="n"/>
      <c r="BP48" s="30" t="n"/>
      <c r="BQ48" s="30" t="n"/>
      <c r="BR48" s="30" t="n"/>
      <c r="BS48" s="30" t="n"/>
      <c r="BT48" s="30" t="n"/>
      <c r="BU48" s="30" t="n"/>
      <c r="BV48" s="30" t="n"/>
      <c r="BW48" s="30" t="n"/>
      <c r="BX48" s="30" t="n"/>
      <c r="BY48" s="30" t="n"/>
      <c r="BZ48" s="30" t="n"/>
      <c r="CA48" s="30" t="n"/>
      <c r="CB48" s="30" t="n"/>
      <c r="CC48" s="30" t="n"/>
      <c r="CD48" s="30" t="n"/>
      <c r="CE48" s="30" t="n"/>
      <c r="CF48" s="30" t="n"/>
      <c r="CG48" s="30" t="n"/>
      <c r="CH48" s="30" t="n"/>
      <c r="CI48" s="30" t="n"/>
      <c r="CJ48" s="30" t="n"/>
      <c r="CK48" s="30" t="n"/>
      <c r="CL48" s="30" t="n"/>
      <c r="CM48" s="30" t="n"/>
      <c r="CN48" s="30" t="n"/>
      <c r="CO48" s="30" t="n"/>
      <c r="CP48" s="30" t="n"/>
      <c r="CQ48" s="30" t="n"/>
      <c r="CR48" s="30" t="n"/>
      <c r="CS48" s="30" t="n"/>
      <c r="CT48" s="30" t="n"/>
      <c r="CU48" s="30" t="n"/>
      <c r="CV48" s="30" t="n"/>
      <c r="CW48" s="30" t="n"/>
    </row>
    <row r="49" ht="13.15" customFormat="1" customHeight="1" s="315">
      <c r="A49" s="20" t="n"/>
      <c r="B49" s="398" t="n"/>
      <c r="C49" s="12" t="n"/>
      <c r="D49" s="16" t="n"/>
      <c r="E49" s="403" t="n"/>
      <c r="F49" s="403" t="n"/>
      <c r="G49" s="403" t="n"/>
      <c r="H49" s="404" t="n"/>
      <c r="I49" s="404" t="n"/>
      <c r="K49" s="16" t="n"/>
      <c r="L49" s="16" t="n"/>
      <c r="M49" s="16" t="n"/>
      <c r="N49" s="16" t="n"/>
      <c r="O49" s="16" t="n"/>
      <c r="P49" s="16" t="n"/>
      <c r="Q49" s="16" t="n"/>
      <c r="R49" s="16" t="n"/>
      <c r="S49" s="16" t="n"/>
      <c r="T49" s="16" t="n"/>
      <c r="U49" s="16" t="n"/>
      <c r="V49" s="16" t="n"/>
      <c r="W49" s="16" t="n"/>
      <c r="X49" s="16" t="n"/>
      <c r="Y49" s="16" t="n"/>
      <c r="Z49" s="16" t="n"/>
      <c r="AA49" s="16" t="n"/>
      <c r="AB49" s="16" t="n"/>
      <c r="AC49" s="16" t="n"/>
      <c r="AD49" s="16" t="n"/>
      <c r="AE49" s="16" t="n"/>
      <c r="AF49" s="16" t="n"/>
      <c r="AG49" s="16" t="n"/>
      <c r="AH49" s="16" t="n"/>
      <c r="AI49" s="16" t="n"/>
      <c r="AJ49" s="16" t="n"/>
      <c r="AK49" s="16" t="n"/>
      <c r="AL49" s="16" t="n"/>
      <c r="AM49" s="16" t="n"/>
      <c r="AN49" s="16" t="n"/>
      <c r="AO49" s="16" t="n"/>
      <c r="AP49" s="16" t="n"/>
      <c r="AQ49" s="16" t="n"/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16" t="n"/>
      <c r="CT49" s="16" t="n"/>
      <c r="CU49" s="16" t="n"/>
      <c r="CV49" s="16" t="n"/>
      <c r="CW49" s="16" t="n"/>
    </row>
    <row r="50" ht="13.15" customFormat="1" customHeight="1" s="183">
      <c r="A50" s="48" t="inlineStr">
        <is>
          <t>Total Garden City's Medical Monthly</t>
        </is>
      </c>
      <c r="B50" s="432" t="n"/>
      <c r="C50" s="50" t="inlineStr">
        <is>
          <t>Total Medical Employees</t>
        </is>
      </c>
      <c r="D50" s="51">
        <f>+D15+D31+D47</f>
        <v/>
      </c>
      <c r="E50" s="472">
        <f>+E15+E31+E47</f>
        <v/>
      </c>
      <c r="F50" s="472">
        <f>+F15+F31+F47</f>
        <v/>
      </c>
      <c r="G50" s="472">
        <f>+G15+G31+G47</f>
        <v/>
      </c>
      <c r="H50" s="478" t="n"/>
      <c r="I50" s="478" t="n"/>
      <c r="K50" s="51">
        <f>+K15+K31+K47</f>
        <v/>
      </c>
      <c r="L50" s="51">
        <f>+L15+L31+L47</f>
        <v/>
      </c>
      <c r="M50" s="51">
        <f>+M15+M31+M47</f>
        <v/>
      </c>
      <c r="N50" s="51">
        <f>+N15+N31+N47</f>
        <v/>
      </c>
      <c r="O50" s="51">
        <f>+O15+O31+O47</f>
        <v/>
      </c>
      <c r="P50" s="51">
        <f>+P15+P31+P47</f>
        <v/>
      </c>
      <c r="Q50" s="51">
        <f>+Q15+Q31+Q47</f>
        <v/>
      </c>
      <c r="R50" s="51">
        <f>+R15+R31+R47</f>
        <v/>
      </c>
      <c r="S50" s="51">
        <f>+S15+S31+S47</f>
        <v/>
      </c>
      <c r="T50" s="51">
        <f>+T15+T31+T47</f>
        <v/>
      </c>
      <c r="U50" s="51">
        <f>+U15+U31+U47</f>
        <v/>
      </c>
      <c r="V50" s="51">
        <f>+V15+V31+V47</f>
        <v/>
      </c>
      <c r="W50" s="51">
        <f>+W15+W31+W47</f>
        <v/>
      </c>
      <c r="X50" s="51">
        <f>+X15+X31+X47</f>
        <v/>
      </c>
      <c r="Y50" s="51">
        <f>+Y15+Y31+Y47</f>
        <v/>
      </c>
      <c r="Z50" s="51">
        <f>+Z15+Z31+Z47</f>
        <v/>
      </c>
      <c r="AA50" s="51">
        <f>+AA15+AA31+AA47</f>
        <v/>
      </c>
      <c r="AB50" s="51">
        <f>+AB15+AB31+AB47</f>
        <v/>
      </c>
      <c r="AC50" s="51">
        <f>+AC15+AC31+AC47</f>
        <v/>
      </c>
      <c r="AD50" s="51">
        <f>+AD15+AD31+AD47</f>
        <v/>
      </c>
      <c r="AE50" s="51">
        <f>+AE15+AE31+AE47</f>
        <v/>
      </c>
      <c r="AF50" s="51">
        <f>+AF15+AF31+AF47</f>
        <v/>
      </c>
      <c r="AG50" s="51">
        <f>+AG15+AG31+AG47</f>
        <v/>
      </c>
      <c r="AH50" s="51">
        <f>+AH15+AH31+AH47</f>
        <v/>
      </c>
      <c r="AI50" s="51">
        <f>+AI15+AI31+AI47</f>
        <v/>
      </c>
      <c r="AJ50" s="51">
        <f>+AJ15+AJ31+AJ47</f>
        <v/>
      </c>
      <c r="AK50" s="51">
        <f>+AK15+AK31+AK47</f>
        <v/>
      </c>
      <c r="AL50" s="51">
        <f>+AL15+AL31+AL47</f>
        <v/>
      </c>
      <c r="AM50" s="51">
        <f>+AM15+AM31+AM47</f>
        <v/>
      </c>
      <c r="AN50" s="51">
        <f>+AN15+AN31+AN47</f>
        <v/>
      </c>
      <c r="AO50" s="51">
        <f>+AO15+AO31+AO47</f>
        <v/>
      </c>
      <c r="AP50" s="51">
        <f>+AP15+AP31+AP47</f>
        <v/>
      </c>
      <c r="AQ50" s="51">
        <f>+AQ15+AQ31+AQ47</f>
        <v/>
      </c>
      <c r="AR50" s="51">
        <f>+AR15+AR31+AR47</f>
        <v/>
      </c>
      <c r="AS50" s="51">
        <f>+AS15+AS31+AS47</f>
        <v/>
      </c>
      <c r="AT50" s="51">
        <f>+AT15+AT31+AT47</f>
        <v/>
      </c>
      <c r="AU50" s="51">
        <f>+AU15+AU31+AU47</f>
        <v/>
      </c>
      <c r="AV50" s="51">
        <f>+AV15+AV31+AV47</f>
        <v/>
      </c>
      <c r="AW50" s="51">
        <f>+AW15+AW31+AW47</f>
        <v/>
      </c>
      <c r="AX50" s="51">
        <f>+AX15+AX31+AX47</f>
        <v/>
      </c>
      <c r="AY50" s="51">
        <f>+AY15+AY31+AY47</f>
        <v/>
      </c>
      <c r="AZ50" s="51">
        <f>+AZ15+AZ31+AZ47</f>
        <v/>
      </c>
      <c r="BA50" s="51">
        <f>+BA15+BA31+BA47</f>
        <v/>
      </c>
      <c r="BB50" s="51">
        <f>+BB15+BB31+BB47</f>
        <v/>
      </c>
      <c r="BC50" s="51">
        <f>+BC15+BC31+BC47</f>
        <v/>
      </c>
      <c r="BD50" s="51">
        <f>+BD15+BD31+BD47</f>
        <v/>
      </c>
      <c r="BE50" s="51">
        <f>+BE15+BE31+BE47</f>
        <v/>
      </c>
      <c r="BF50" s="51">
        <f>+BF15+BF31+BF47</f>
        <v/>
      </c>
      <c r="BG50" s="51">
        <f>+BG15+BG31+BG47</f>
        <v/>
      </c>
      <c r="BH50" s="51">
        <f>+BH15+BH31+BH47</f>
        <v/>
      </c>
      <c r="BI50" s="51">
        <f>+BI15+BI31+BI47</f>
        <v/>
      </c>
      <c r="BJ50" s="51">
        <f>+BJ15+BJ31+BJ47</f>
        <v/>
      </c>
      <c r="BK50" s="51">
        <f>+BK15+BK31+BK47</f>
        <v/>
      </c>
      <c r="BL50" s="51">
        <f>+BL15+BL31+BL47</f>
        <v/>
      </c>
      <c r="BM50" s="51">
        <f>+BM15+BM31+BM47</f>
        <v/>
      </c>
      <c r="BN50" s="51">
        <f>+BN15+BN31+BN47</f>
        <v/>
      </c>
      <c r="BO50" s="51">
        <f>+BO15+BO31+BO47</f>
        <v/>
      </c>
      <c r="BP50" s="51">
        <f>+BP15+BP31+BP47</f>
        <v/>
      </c>
      <c r="BQ50" s="51">
        <f>+BQ15+BQ31+BQ47</f>
        <v/>
      </c>
      <c r="BR50" s="51">
        <f>+BR15+BR31+BR47</f>
        <v/>
      </c>
      <c r="BS50" s="51">
        <f>+BS15+BS31+BS47</f>
        <v/>
      </c>
      <c r="BT50" s="51">
        <f>+BT15+BT31+BT47</f>
        <v/>
      </c>
      <c r="BU50" s="51">
        <f>+BU15+BU31+BU47</f>
        <v/>
      </c>
      <c r="BV50" s="51">
        <f>+BV15+BV31+BV47</f>
        <v/>
      </c>
      <c r="BW50" s="51">
        <f>+BW15+BW31+BW47</f>
        <v/>
      </c>
      <c r="BX50" s="51">
        <f>+BX15+BX31+BX47</f>
        <v/>
      </c>
      <c r="BY50" s="51">
        <f>+BY15+BY31+BY47</f>
        <v/>
      </c>
      <c r="BZ50" s="51">
        <f>+BZ15+BZ31+BZ47</f>
        <v/>
      </c>
      <c r="CA50" s="51">
        <f>+CA15+CA31+CA47</f>
        <v/>
      </c>
      <c r="CB50" s="51">
        <f>+CB15+CB31+CB47</f>
        <v/>
      </c>
      <c r="CC50" s="51">
        <f>+CC15+CC31+CC47</f>
        <v/>
      </c>
      <c r="CD50" s="51">
        <f>+CD15+CD31+CD47</f>
        <v/>
      </c>
      <c r="CE50" s="51">
        <f>+CE15+CE31+CE47</f>
        <v/>
      </c>
      <c r="CF50" s="51">
        <f>+CF15+CF31+CF47</f>
        <v/>
      </c>
      <c r="CG50" s="51">
        <f>+CG15+CG31+CG47</f>
        <v/>
      </c>
      <c r="CH50" s="51">
        <f>+CH15+CH31+CH47</f>
        <v/>
      </c>
      <c r="CI50" s="51">
        <f>+CI15+CI31+CI47</f>
        <v/>
      </c>
      <c r="CJ50" s="51">
        <f>+CJ15+CJ31+CJ47</f>
        <v/>
      </c>
      <c r="CK50" s="51">
        <f>+CK15+CK31+CK47</f>
        <v/>
      </c>
      <c r="CL50" s="51">
        <f>+CL15+CL31+CL47</f>
        <v/>
      </c>
      <c r="CM50" s="51">
        <f>+CM15+CM31+CM47</f>
        <v/>
      </c>
      <c r="CN50" s="51">
        <f>+CN15+CN31+CN47</f>
        <v/>
      </c>
      <c r="CO50" s="51">
        <f>+CO15+CO31+CO47</f>
        <v/>
      </c>
      <c r="CP50" s="51">
        <f>+CP15+CP31+CP47</f>
        <v/>
      </c>
      <c r="CQ50" s="51">
        <f>+CQ15+CQ31+CQ47</f>
        <v/>
      </c>
      <c r="CR50" s="51" t="n">
        <v>630</v>
      </c>
      <c r="CS50" s="51">
        <f>+CS15+CS31+CS47</f>
        <v/>
      </c>
      <c r="CT50" s="51">
        <f>+CT15+CT31+CT47</f>
        <v/>
      </c>
      <c r="CU50" s="51">
        <f>+CU15+CU31+CU47</f>
        <v/>
      </c>
      <c r="CV50" s="51">
        <f>+CV15+CV31+CV47</f>
        <v/>
      </c>
      <c r="CW50" s="51">
        <f>+CW15+CW31+CW47</f>
        <v/>
      </c>
    </row>
    <row r="51" ht="13.15" customFormat="1" customHeight="1" s="315">
      <c r="A51" s="48" t="inlineStr">
        <is>
          <t>Total Garden City's Medical Annual</t>
        </is>
      </c>
      <c r="B51" s="50" t="n"/>
      <c r="C51" s="96" t="n"/>
      <c r="D51" s="96" t="n"/>
      <c r="E51" s="448">
        <f>E50*12</f>
        <v/>
      </c>
      <c r="F51" s="448">
        <f>F50*12</f>
        <v/>
      </c>
      <c r="G51" s="448">
        <f>G50*12</f>
        <v/>
      </c>
      <c r="H51" s="449" t="n"/>
      <c r="I51" s="449" t="n"/>
      <c r="K51" s="96" t="n"/>
      <c r="L51" s="96" t="n"/>
      <c r="M51" s="96" t="n"/>
      <c r="N51" s="96" t="n"/>
      <c r="O51" s="96" t="n"/>
      <c r="P51" s="96" t="n"/>
      <c r="Q51" s="96" t="n"/>
      <c r="R51" s="96" t="n"/>
      <c r="S51" s="96" t="n"/>
      <c r="T51" s="96" t="n"/>
      <c r="U51" s="96" t="n"/>
      <c r="V51" s="96" t="n"/>
      <c r="W51" s="96" t="n"/>
      <c r="X51" s="96" t="n"/>
      <c r="Y51" s="96" t="n"/>
      <c r="Z51" s="96" t="n"/>
      <c r="AA51" s="96" t="n"/>
      <c r="AB51" s="96" t="n"/>
      <c r="AC51" s="96" t="n"/>
      <c r="AD51" s="96" t="n"/>
      <c r="AE51" s="96" t="n"/>
      <c r="AF51" s="96" t="n"/>
      <c r="AG51" s="96" t="n"/>
      <c r="AH51" s="96" t="n"/>
      <c r="AI51" s="96" t="n"/>
      <c r="AJ51" s="96" t="n"/>
      <c r="AK51" s="96" t="n"/>
      <c r="AL51" s="96" t="n"/>
      <c r="AM51" s="96" t="n"/>
      <c r="AN51" s="96" t="n"/>
      <c r="AO51" s="96" t="n"/>
      <c r="AP51" s="96" t="n"/>
      <c r="AQ51" s="96" t="n"/>
      <c r="AR51" s="96" t="n"/>
      <c r="AS51" s="96" t="n"/>
      <c r="AT51" s="96" t="n"/>
      <c r="AU51" s="96" t="n"/>
      <c r="AV51" s="96" t="n"/>
      <c r="AW51" s="96" t="n"/>
      <c r="AX51" s="96" t="n"/>
      <c r="AY51" s="96" t="n"/>
      <c r="AZ51" s="96" t="n"/>
      <c r="BA51" s="96" t="n"/>
      <c r="BB51" s="96" t="n"/>
      <c r="BC51" s="96" t="n"/>
      <c r="BD51" s="96" t="n"/>
      <c r="BE51" s="96" t="n"/>
      <c r="BF51" s="96" t="n"/>
      <c r="BG51" s="96" t="n"/>
      <c r="BH51" s="96" t="n"/>
      <c r="BI51" s="96" t="n"/>
      <c r="BJ51" s="96" t="n"/>
      <c r="BK51" s="96" t="n"/>
      <c r="BL51" s="96" t="n"/>
      <c r="BM51" s="96" t="n"/>
      <c r="BN51" s="96" t="n"/>
      <c r="BO51" s="96" t="n"/>
      <c r="BP51" s="96" t="n"/>
      <c r="BQ51" s="96" t="n"/>
      <c r="BR51" s="96" t="n"/>
      <c r="BS51" s="96" t="n"/>
      <c r="BT51" s="96" t="n"/>
      <c r="BU51" s="96" t="n"/>
      <c r="BV51" s="96" t="n"/>
      <c r="BW51" s="96" t="n"/>
      <c r="BX51" s="96" t="n"/>
      <c r="BY51" s="96" t="n"/>
      <c r="BZ51" s="96" t="n"/>
      <c r="CA51" s="96" t="n"/>
      <c r="CB51" s="96" t="n"/>
      <c r="CC51" s="96" t="n"/>
      <c r="CD51" s="96" t="n"/>
      <c r="CE51" s="96" t="n"/>
      <c r="CF51" s="96" t="n"/>
      <c r="CG51" s="96" t="n"/>
      <c r="CH51" s="96" t="n"/>
      <c r="CI51" s="96" t="n"/>
      <c r="CJ51" s="96" t="n"/>
      <c r="CK51" s="96" t="n"/>
      <c r="CL51" s="96" t="n"/>
      <c r="CM51" s="96" t="n"/>
      <c r="CN51" s="96" t="n"/>
      <c r="CO51" s="96" t="n"/>
      <c r="CP51" s="96" t="n"/>
      <c r="CQ51" s="96" t="n"/>
      <c r="CR51" s="96" t="n"/>
      <c r="CS51" s="96" t="n"/>
      <c r="CT51" s="96" t="n"/>
      <c r="CU51" s="96" t="n"/>
      <c r="CV51" s="96" t="n"/>
      <c r="CW51" s="96" t="n"/>
    </row>
    <row r="52"/>
    <row r="53">
      <c r="A53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&amp;C&amp;"Garamond,Bold"GARDEN CITY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3" min="0" max="6" man="1"/>
  </rowBreaks>
</worksheet>
</file>

<file path=xl/worksheets/sheet30.xml><?xml version="1.0" encoding="utf-8"?>
<worksheet xmlns="http://schemas.openxmlformats.org/spreadsheetml/2006/main">
  <sheetPr>
    <tabColor rgb="FFFF0000"/>
    <outlinePr summaryBelow="1" summaryRight="1"/>
    <pageSetUpPr/>
  </sheetPr>
  <dimension ref="A1:CW50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6.5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Lake Huron Medical Center - Client ID H3381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138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+'[2]Lake Huron'!E3</f>
        <v/>
      </c>
      <c r="J3" s="492">
        <f>+'[2]Lake Huron'!G3</f>
        <v/>
      </c>
      <c r="K3" s="244" t="n">
        <v>101</v>
      </c>
      <c r="L3" s="244" t="n">
        <v>104</v>
      </c>
      <c r="M3" s="244" t="n">
        <v>105</v>
      </c>
      <c r="N3" s="244" t="n">
        <v>106</v>
      </c>
      <c r="O3" s="244" t="n">
        <v>105</v>
      </c>
      <c r="P3" s="244" t="n">
        <v>105</v>
      </c>
      <c r="Q3" s="244" t="n">
        <v>107</v>
      </c>
      <c r="R3" s="244" t="n">
        <v>106</v>
      </c>
      <c r="S3" s="244" t="n">
        <v>100</v>
      </c>
      <c r="T3" s="244" t="n">
        <v>98</v>
      </c>
      <c r="U3" s="244" t="n">
        <v>100</v>
      </c>
      <c r="V3" s="244" t="n">
        <v>105</v>
      </c>
      <c r="W3" s="244" t="n">
        <v>167</v>
      </c>
      <c r="X3" s="244" t="n">
        <v>168</v>
      </c>
      <c r="Y3" s="244" t="n">
        <v>169</v>
      </c>
      <c r="Z3" s="244" t="n">
        <v>171</v>
      </c>
      <c r="AA3" s="244" t="n">
        <v>172</v>
      </c>
      <c r="AB3" s="244" t="n">
        <v>170</v>
      </c>
      <c r="AC3" s="244" t="n">
        <v>170</v>
      </c>
      <c r="AD3" s="244" t="n">
        <v>170</v>
      </c>
      <c r="AE3" s="244" t="n">
        <v>169</v>
      </c>
      <c r="AF3" s="244" t="n">
        <v>167</v>
      </c>
      <c r="AG3" s="244" t="n">
        <v>162</v>
      </c>
      <c r="AH3" s="244" t="n">
        <v>160</v>
      </c>
      <c r="AI3" s="244" t="n">
        <v>165</v>
      </c>
      <c r="AJ3" s="244" t="n">
        <v>162</v>
      </c>
      <c r="AK3" s="244" t="n">
        <v>158</v>
      </c>
      <c r="AL3" s="244" t="n">
        <v>161</v>
      </c>
      <c r="AM3" s="244" t="n">
        <v>159</v>
      </c>
      <c r="AN3" s="244" t="n">
        <v>161</v>
      </c>
      <c r="AO3" s="244" t="n">
        <v>152</v>
      </c>
      <c r="AP3" s="244" t="n">
        <v>153</v>
      </c>
      <c r="AQ3" s="244" t="n">
        <v>151</v>
      </c>
      <c r="AR3" s="244" t="n">
        <v>154</v>
      </c>
      <c r="AS3" s="244" t="n">
        <v>150</v>
      </c>
      <c r="AT3" s="244" t="n">
        <v>144</v>
      </c>
      <c r="AU3" s="244" t="n">
        <v>150</v>
      </c>
      <c r="AV3" s="244" t="n">
        <v>143</v>
      </c>
      <c r="AW3" s="244" t="n">
        <v>141</v>
      </c>
      <c r="AX3" s="244" t="n">
        <v>139</v>
      </c>
      <c r="AY3" s="244" t="n">
        <v>138</v>
      </c>
      <c r="AZ3" s="244" t="n">
        <v>142</v>
      </c>
      <c r="BA3" s="244" t="n">
        <v>139</v>
      </c>
      <c r="BB3" s="244" t="n">
        <v>140</v>
      </c>
      <c r="BC3" s="244" t="n">
        <v>139</v>
      </c>
      <c r="BD3" s="244" t="n">
        <v>137</v>
      </c>
      <c r="BE3" s="244" t="n">
        <v>139</v>
      </c>
      <c r="BF3" s="244" t="n">
        <v>135</v>
      </c>
      <c r="BG3" s="244" t="n">
        <v>148</v>
      </c>
      <c r="BH3" s="244" t="n">
        <v>148</v>
      </c>
      <c r="BI3" s="244" t="n">
        <v>143</v>
      </c>
      <c r="BJ3" s="244" t="n">
        <v>148</v>
      </c>
      <c r="BK3" s="244" t="n">
        <v>140</v>
      </c>
      <c r="BL3" s="244" t="n">
        <v>136</v>
      </c>
      <c r="BM3" s="244" t="n">
        <v>133</v>
      </c>
      <c r="BN3" s="244" t="n">
        <v>127</v>
      </c>
      <c r="BO3" s="244" t="n">
        <v>123</v>
      </c>
      <c r="BP3" s="244" t="n">
        <v>123</v>
      </c>
      <c r="BQ3" s="244" t="n">
        <v>119</v>
      </c>
      <c r="BR3" s="244" t="n">
        <v>122</v>
      </c>
      <c r="BS3" s="244" t="n">
        <v>121</v>
      </c>
      <c r="BT3" s="244" t="n">
        <v>116</v>
      </c>
      <c r="BU3" s="244" t="n">
        <v>113</v>
      </c>
      <c r="BV3" s="244" t="n">
        <v>116</v>
      </c>
      <c r="BW3" s="244" t="n">
        <v>115</v>
      </c>
      <c r="BX3" s="244" t="n">
        <v>116</v>
      </c>
      <c r="BY3" s="244" t="n">
        <v>112</v>
      </c>
      <c r="BZ3" s="244" t="n">
        <v>114</v>
      </c>
      <c r="CA3" s="244" t="n">
        <v>118</v>
      </c>
      <c r="CB3" s="244" t="n">
        <v>118</v>
      </c>
      <c r="CC3" s="244" t="n">
        <v>119</v>
      </c>
      <c r="CD3" s="244" t="n">
        <v>121</v>
      </c>
      <c r="CE3" s="244" t="n">
        <v>128</v>
      </c>
      <c r="CF3" s="244" t="n">
        <v>123</v>
      </c>
      <c r="CG3" s="244" t="n">
        <v>125</v>
      </c>
      <c r="CH3" s="244" t="n">
        <v>129</v>
      </c>
      <c r="CI3" s="244" t="n">
        <v>129</v>
      </c>
      <c r="CJ3" s="244" t="n">
        <v>125</v>
      </c>
      <c r="CK3" s="244" t="n">
        <v>130</v>
      </c>
      <c r="CL3" s="244" t="n">
        <v>131</v>
      </c>
      <c r="CM3" s="244" t="n">
        <v>129</v>
      </c>
      <c r="CN3" s="244" t="n">
        <v>129</v>
      </c>
      <c r="CO3" s="244" t="n">
        <v>126</v>
      </c>
      <c r="CP3" s="244" t="n">
        <v>129</v>
      </c>
      <c r="CQ3" s="244" t="n">
        <v>139</v>
      </c>
      <c r="CR3" s="244" t="n">
        <v>142</v>
      </c>
      <c r="CS3" s="244" t="n">
        <v>133</v>
      </c>
      <c r="CT3" s="244" t="n">
        <v>129</v>
      </c>
      <c r="CU3" s="244" t="n">
        <v>132</v>
      </c>
      <c r="CV3" s="244" t="n">
        <v>135</v>
      </c>
      <c r="CW3" s="244" t="n">
        <v>136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32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+'[2]Lake Huron'!E4</f>
        <v/>
      </c>
      <c r="J4" s="492">
        <f>+'[2]Lake Huron'!G4</f>
        <v/>
      </c>
      <c r="K4" s="244" t="n">
        <v>31</v>
      </c>
      <c r="L4" s="244" t="n">
        <v>31</v>
      </c>
      <c r="M4" s="244" t="n">
        <v>31</v>
      </c>
      <c r="N4" s="244" t="n">
        <v>30</v>
      </c>
      <c r="O4" s="244" t="n">
        <v>30</v>
      </c>
      <c r="P4" s="244" t="n">
        <v>29</v>
      </c>
      <c r="Q4" s="244" t="n">
        <v>28</v>
      </c>
      <c r="R4" s="244" t="n">
        <v>29</v>
      </c>
      <c r="S4" s="244" t="n">
        <v>29</v>
      </c>
      <c r="T4" s="244" t="n">
        <v>29</v>
      </c>
      <c r="U4" s="244" t="n">
        <v>30</v>
      </c>
      <c r="V4" s="244" t="n">
        <v>29</v>
      </c>
      <c r="W4" s="244" t="n">
        <v>42</v>
      </c>
      <c r="X4" s="244" t="n">
        <v>39</v>
      </c>
      <c r="Y4" s="244" t="n">
        <v>40</v>
      </c>
      <c r="Z4" s="244" t="n">
        <v>40</v>
      </c>
      <c r="AA4" s="244" t="n">
        <v>40</v>
      </c>
      <c r="AB4" s="244" t="n">
        <v>38</v>
      </c>
      <c r="AC4" s="244" t="n">
        <v>36</v>
      </c>
      <c r="AD4" s="244" t="n">
        <v>38</v>
      </c>
      <c r="AE4" s="244" t="n">
        <v>37</v>
      </c>
      <c r="AF4" s="244" t="n">
        <v>35</v>
      </c>
      <c r="AG4" s="244" t="n">
        <v>36</v>
      </c>
      <c r="AH4" s="244" t="n">
        <v>37</v>
      </c>
      <c r="AI4" s="244" t="n">
        <v>39</v>
      </c>
      <c r="AJ4" s="244" t="n">
        <v>41</v>
      </c>
      <c r="AK4" s="244" t="n">
        <v>41</v>
      </c>
      <c r="AL4" s="244" t="n">
        <v>41</v>
      </c>
      <c r="AM4" s="244" t="n">
        <v>43</v>
      </c>
      <c r="AN4" s="244" t="n">
        <v>44</v>
      </c>
      <c r="AO4" s="244" t="n">
        <v>42</v>
      </c>
      <c r="AP4" s="244" t="n">
        <v>45</v>
      </c>
      <c r="AQ4" s="244" t="n">
        <v>46</v>
      </c>
      <c r="AR4" s="244" t="n">
        <v>46</v>
      </c>
      <c r="AS4" s="244" t="n">
        <v>44</v>
      </c>
      <c r="AT4" s="244" t="n">
        <v>41</v>
      </c>
      <c r="AU4" s="244" t="n">
        <v>40</v>
      </c>
      <c r="AV4" s="244" t="n">
        <v>39</v>
      </c>
      <c r="AW4" s="244" t="n">
        <v>41</v>
      </c>
      <c r="AX4" s="244" t="n">
        <v>42</v>
      </c>
      <c r="AY4" s="244" t="n">
        <v>40</v>
      </c>
      <c r="AZ4" s="244" t="n">
        <v>39</v>
      </c>
      <c r="BA4" s="244" t="n">
        <v>39</v>
      </c>
      <c r="BB4" s="244" t="n">
        <v>40</v>
      </c>
      <c r="BC4" s="244" t="n">
        <v>42</v>
      </c>
      <c r="BD4" s="244" t="n">
        <v>42</v>
      </c>
      <c r="BE4" s="244" t="n">
        <v>42</v>
      </c>
      <c r="BF4" s="244" t="n">
        <v>40</v>
      </c>
      <c r="BG4" s="244" t="n">
        <v>40</v>
      </c>
      <c r="BH4" s="244" t="n">
        <v>40</v>
      </c>
      <c r="BI4" s="244" t="n">
        <v>38</v>
      </c>
      <c r="BJ4" s="244" t="n">
        <v>36</v>
      </c>
      <c r="BK4" s="244" t="n">
        <v>33</v>
      </c>
      <c r="BL4" s="244" t="n">
        <v>34</v>
      </c>
      <c r="BM4" s="244" t="n">
        <v>36</v>
      </c>
      <c r="BN4" s="244" t="n">
        <v>38</v>
      </c>
      <c r="BO4" s="244" t="n">
        <v>37</v>
      </c>
      <c r="BP4" s="244" t="n">
        <v>37</v>
      </c>
      <c r="BQ4" s="244" t="n">
        <v>36</v>
      </c>
      <c r="BR4" s="244" t="n">
        <v>36</v>
      </c>
      <c r="BS4" s="244" t="n">
        <v>36</v>
      </c>
      <c r="BT4" s="244" t="n">
        <v>36</v>
      </c>
      <c r="BU4" s="244" t="n">
        <v>37</v>
      </c>
      <c r="BV4" s="244" t="n">
        <v>36</v>
      </c>
      <c r="BW4" s="244" t="n">
        <v>39</v>
      </c>
      <c r="BX4" s="244" t="n">
        <v>40</v>
      </c>
      <c r="BY4" s="244" t="n">
        <v>37</v>
      </c>
      <c r="BZ4" s="244" t="n">
        <v>37</v>
      </c>
      <c r="CA4" s="244" t="n">
        <v>37</v>
      </c>
      <c r="CB4" s="244" t="n">
        <v>38</v>
      </c>
      <c r="CC4" s="244" t="n">
        <v>37</v>
      </c>
      <c r="CD4" s="244" t="n">
        <v>36</v>
      </c>
      <c r="CE4" s="244" t="n">
        <v>36</v>
      </c>
      <c r="CF4" s="244" t="n">
        <v>36</v>
      </c>
      <c r="CG4" s="244" t="n">
        <v>35</v>
      </c>
      <c r="CH4" s="244" t="n">
        <v>38</v>
      </c>
      <c r="CI4" s="244" t="n">
        <v>37</v>
      </c>
      <c r="CJ4" s="244" t="n">
        <v>35</v>
      </c>
      <c r="CK4" s="244" t="n">
        <v>34</v>
      </c>
      <c r="CL4" s="244" t="n">
        <v>34</v>
      </c>
      <c r="CM4" s="244" t="n">
        <v>32</v>
      </c>
      <c r="CN4" s="244" t="n">
        <v>32</v>
      </c>
      <c r="CO4" s="244" t="n">
        <v>31</v>
      </c>
      <c r="CP4" s="244" t="n">
        <v>32</v>
      </c>
      <c r="CQ4" s="244" t="n">
        <v>29</v>
      </c>
      <c r="CR4" s="244" t="n">
        <v>30</v>
      </c>
      <c r="CS4" s="244" t="n">
        <v>29</v>
      </c>
      <c r="CT4" s="244" t="n">
        <v>29</v>
      </c>
      <c r="CU4" s="244" t="n">
        <v>29</v>
      </c>
      <c r="CV4" s="244" t="n">
        <v>29</v>
      </c>
      <c r="CW4" s="244" t="n">
        <v>30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49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+'[2]Lake Huron'!E5</f>
        <v/>
      </c>
      <c r="J5" s="492">
        <f>+'[2]Lake Huron'!G5</f>
        <v/>
      </c>
      <c r="K5" s="244" t="n">
        <v>37</v>
      </c>
      <c r="L5" s="244" t="n">
        <v>38</v>
      </c>
      <c r="M5" s="244" t="n">
        <v>37</v>
      </c>
      <c r="N5" s="244" t="n">
        <v>37</v>
      </c>
      <c r="O5" s="244" t="n">
        <v>36</v>
      </c>
      <c r="P5" s="244" t="n">
        <v>38</v>
      </c>
      <c r="Q5" s="244" t="n">
        <v>38</v>
      </c>
      <c r="R5" s="244" t="n">
        <v>39</v>
      </c>
      <c r="S5" s="244" t="n">
        <v>39</v>
      </c>
      <c r="T5" s="244" t="n">
        <v>37</v>
      </c>
      <c r="U5" s="244" t="n">
        <v>36</v>
      </c>
      <c r="V5" s="244" t="n">
        <v>34</v>
      </c>
      <c r="W5" s="244" t="n">
        <v>54</v>
      </c>
      <c r="X5" s="244" t="n">
        <v>53</v>
      </c>
      <c r="Y5" s="244" t="n">
        <v>53</v>
      </c>
      <c r="Z5" s="244" t="n">
        <v>52</v>
      </c>
      <c r="AA5" s="244" t="n">
        <v>53</v>
      </c>
      <c r="AB5" s="244" t="n">
        <v>53</v>
      </c>
      <c r="AC5" s="244" t="n">
        <v>52</v>
      </c>
      <c r="AD5" s="244" t="n">
        <v>50</v>
      </c>
      <c r="AE5" s="244" t="n">
        <v>50</v>
      </c>
      <c r="AF5" s="244" t="n">
        <v>50</v>
      </c>
      <c r="AG5" s="244" t="n">
        <v>51</v>
      </c>
      <c r="AH5" s="244" t="n">
        <v>51</v>
      </c>
      <c r="AI5" s="244" t="n">
        <v>49</v>
      </c>
      <c r="AJ5" s="244" t="n">
        <v>47</v>
      </c>
      <c r="AK5" s="244" t="n">
        <v>47</v>
      </c>
      <c r="AL5" s="244" t="n">
        <v>49</v>
      </c>
      <c r="AM5" s="244" t="n">
        <v>49</v>
      </c>
      <c r="AN5" s="244" t="n">
        <v>49</v>
      </c>
      <c r="AO5" s="244" t="n">
        <v>47</v>
      </c>
      <c r="AP5" s="244" t="n">
        <v>49</v>
      </c>
      <c r="AQ5" s="244" t="n">
        <v>45</v>
      </c>
      <c r="AR5" s="244" t="n">
        <v>42</v>
      </c>
      <c r="AS5" s="244" t="n">
        <v>42</v>
      </c>
      <c r="AT5" s="244" t="n">
        <v>42</v>
      </c>
      <c r="AU5" s="244" t="n">
        <v>38</v>
      </c>
      <c r="AV5" s="244" t="n">
        <v>38</v>
      </c>
      <c r="AW5" s="244" t="n">
        <v>40</v>
      </c>
      <c r="AX5" s="244" t="n">
        <v>40</v>
      </c>
      <c r="AY5" s="244" t="n">
        <v>40</v>
      </c>
      <c r="AZ5" s="244" t="n">
        <v>37</v>
      </c>
      <c r="BA5" s="244" t="n">
        <v>36</v>
      </c>
      <c r="BB5" s="244" t="n">
        <v>34</v>
      </c>
      <c r="BC5" s="244" t="n">
        <v>37</v>
      </c>
      <c r="BD5" s="244" t="n">
        <v>38</v>
      </c>
      <c r="BE5" s="244" t="n">
        <v>39</v>
      </c>
      <c r="BF5" s="244" t="n">
        <v>38</v>
      </c>
      <c r="BG5" s="244" t="n">
        <v>42</v>
      </c>
      <c r="BH5" s="244" t="n">
        <v>45</v>
      </c>
      <c r="BI5" s="244" t="n">
        <v>45</v>
      </c>
      <c r="BJ5" s="244" t="n">
        <v>41</v>
      </c>
      <c r="BK5" s="244" t="n">
        <v>40</v>
      </c>
      <c r="BL5" s="244" t="n">
        <v>41</v>
      </c>
      <c r="BM5" s="244" t="n">
        <v>40</v>
      </c>
      <c r="BN5" s="244" t="n">
        <v>39</v>
      </c>
      <c r="BO5" s="244" t="n">
        <v>39</v>
      </c>
      <c r="BP5" s="244" t="n">
        <v>38</v>
      </c>
      <c r="BQ5" s="244" t="n">
        <v>41</v>
      </c>
      <c r="BR5" s="244" t="n">
        <v>40</v>
      </c>
      <c r="BS5" s="244" t="n">
        <v>44</v>
      </c>
      <c r="BT5" s="244" t="n">
        <v>45</v>
      </c>
      <c r="BU5" s="244" t="n">
        <v>45</v>
      </c>
      <c r="BV5" s="244" t="n">
        <v>44</v>
      </c>
      <c r="BW5" s="244" t="n">
        <v>46</v>
      </c>
      <c r="BX5" s="244" t="n">
        <v>47</v>
      </c>
      <c r="BY5" s="244" t="n">
        <v>48</v>
      </c>
      <c r="BZ5" s="244" t="n">
        <v>49</v>
      </c>
      <c r="CA5" s="244" t="n">
        <v>50</v>
      </c>
      <c r="CB5" s="244" t="n">
        <v>50</v>
      </c>
      <c r="CC5" s="244" t="n">
        <v>51</v>
      </c>
      <c r="CD5" s="244" t="n">
        <v>51</v>
      </c>
      <c r="CE5" s="244" t="n">
        <v>55</v>
      </c>
      <c r="CF5" s="244" t="n">
        <v>58</v>
      </c>
      <c r="CG5" s="244" t="n">
        <v>58</v>
      </c>
      <c r="CH5" s="244" t="n">
        <v>57</v>
      </c>
      <c r="CI5" s="244" t="n">
        <v>53</v>
      </c>
      <c r="CJ5" s="244" t="n">
        <v>52</v>
      </c>
      <c r="CK5" s="244" t="n">
        <v>54</v>
      </c>
      <c r="CL5" s="244" t="n">
        <v>53</v>
      </c>
      <c r="CM5" s="244" t="n">
        <v>53</v>
      </c>
      <c r="CN5" s="244" t="n">
        <v>53</v>
      </c>
      <c r="CO5" s="244" t="n">
        <v>51</v>
      </c>
      <c r="CP5" s="244" t="n">
        <v>51</v>
      </c>
      <c r="CQ5" s="244" t="n">
        <v>49</v>
      </c>
      <c r="CR5" s="244" t="n">
        <v>46</v>
      </c>
      <c r="CS5" s="244" t="n">
        <v>46</v>
      </c>
      <c r="CT5" s="244" t="n">
        <v>45</v>
      </c>
      <c r="CU5" s="244" t="n">
        <v>48</v>
      </c>
      <c r="CV5" s="244" t="n">
        <v>49</v>
      </c>
      <c r="CW5" s="244" t="n">
        <v>51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24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408">
        <f>+'[2]Lake Huron'!E6</f>
        <v/>
      </c>
      <c r="J6" s="492">
        <f>+'[2]Lake Huron'!G6</f>
        <v/>
      </c>
      <c r="K6" s="245" t="n">
        <v>42</v>
      </c>
      <c r="L6" s="245" t="n">
        <v>42</v>
      </c>
      <c r="M6" s="245" t="n">
        <v>42</v>
      </c>
      <c r="N6" s="245" t="n">
        <v>42</v>
      </c>
      <c r="O6" s="245" t="n">
        <v>43</v>
      </c>
      <c r="P6" s="245" t="n">
        <v>43</v>
      </c>
      <c r="Q6" s="245" t="n">
        <v>41</v>
      </c>
      <c r="R6" s="245" t="n">
        <v>40</v>
      </c>
      <c r="S6" s="245" t="n">
        <v>40</v>
      </c>
      <c r="T6" s="245" t="n">
        <v>40</v>
      </c>
      <c r="U6" s="245" t="n">
        <v>40</v>
      </c>
      <c r="V6" s="245" t="n">
        <v>42</v>
      </c>
      <c r="W6" s="245" t="n">
        <v>63</v>
      </c>
      <c r="X6" s="245" t="n">
        <v>61</v>
      </c>
      <c r="Y6" s="245" t="n">
        <v>61</v>
      </c>
      <c r="Z6" s="245" t="n">
        <v>61</v>
      </c>
      <c r="AA6" s="245" t="n">
        <v>61</v>
      </c>
      <c r="AB6" s="245" t="n">
        <v>59</v>
      </c>
      <c r="AC6" s="245" t="n">
        <v>58</v>
      </c>
      <c r="AD6" s="245" t="n">
        <v>57</v>
      </c>
      <c r="AE6" s="245" t="n">
        <v>56</v>
      </c>
      <c r="AF6" s="245" t="n">
        <v>56</v>
      </c>
      <c r="AG6" s="245" t="n">
        <v>54</v>
      </c>
      <c r="AH6" s="245" t="n">
        <v>54</v>
      </c>
      <c r="AI6" s="245" t="n">
        <v>52</v>
      </c>
      <c r="AJ6" s="245" t="n">
        <v>52</v>
      </c>
      <c r="AK6" s="245" t="n">
        <v>51</v>
      </c>
      <c r="AL6" s="245" t="n">
        <v>52</v>
      </c>
      <c r="AM6" s="245" t="n">
        <v>54</v>
      </c>
      <c r="AN6" s="245" t="n">
        <v>55</v>
      </c>
      <c r="AO6" s="245" t="n">
        <v>54</v>
      </c>
      <c r="AP6" s="245" t="n">
        <v>53</v>
      </c>
      <c r="AQ6" s="245" t="n">
        <v>50</v>
      </c>
      <c r="AR6" s="245" t="n">
        <v>52</v>
      </c>
      <c r="AS6" s="245" t="n">
        <v>53</v>
      </c>
      <c r="AT6" s="245" t="n">
        <v>53</v>
      </c>
      <c r="AU6" s="245" t="n">
        <v>50</v>
      </c>
      <c r="AV6" s="245" t="n">
        <v>52</v>
      </c>
      <c r="AW6" s="245" t="n">
        <v>49</v>
      </c>
      <c r="AX6" s="245" t="n">
        <v>48</v>
      </c>
      <c r="AY6" s="245" t="n">
        <v>48</v>
      </c>
      <c r="AZ6" s="245" t="n">
        <v>45</v>
      </c>
      <c r="BA6" s="245" t="n">
        <v>44</v>
      </c>
      <c r="BB6" s="245" t="n">
        <v>44</v>
      </c>
      <c r="BC6" s="245" t="n">
        <v>43</v>
      </c>
      <c r="BD6" s="245" t="n">
        <v>41</v>
      </c>
      <c r="BE6" s="245" t="n">
        <v>41</v>
      </c>
      <c r="BF6" s="245" t="n">
        <v>41</v>
      </c>
      <c r="BG6" s="245" t="n">
        <v>39</v>
      </c>
      <c r="BH6" s="245" t="n">
        <v>38</v>
      </c>
      <c r="BI6" s="245" t="n">
        <v>36</v>
      </c>
      <c r="BJ6" s="245" t="n">
        <v>36</v>
      </c>
      <c r="BK6" s="245" t="n">
        <v>35</v>
      </c>
      <c r="BL6" s="245" t="n">
        <v>36</v>
      </c>
      <c r="BM6" s="245" t="n">
        <v>34</v>
      </c>
      <c r="BN6" s="245" t="n">
        <v>36</v>
      </c>
      <c r="BO6" s="245" t="n">
        <v>36</v>
      </c>
      <c r="BP6" s="245" t="n">
        <v>36</v>
      </c>
      <c r="BQ6" s="245" t="n">
        <v>36</v>
      </c>
      <c r="BR6" s="245" t="n">
        <v>36</v>
      </c>
      <c r="BS6" s="245" t="n">
        <v>33</v>
      </c>
      <c r="BT6" s="245" t="n">
        <v>34</v>
      </c>
      <c r="BU6" s="245" t="n">
        <v>33</v>
      </c>
      <c r="BV6" s="245" t="n">
        <v>34</v>
      </c>
      <c r="BW6" s="245" t="n">
        <v>34</v>
      </c>
      <c r="BX6" s="245" t="n">
        <v>33</v>
      </c>
      <c r="BY6" s="245" t="n">
        <v>33</v>
      </c>
      <c r="BZ6" s="245" t="n">
        <v>32</v>
      </c>
      <c r="CA6" s="245" t="n">
        <v>32</v>
      </c>
      <c r="CB6" s="245" t="n">
        <v>30</v>
      </c>
      <c r="CC6" s="245" t="n">
        <v>29</v>
      </c>
      <c r="CD6" s="245" t="n">
        <v>30</v>
      </c>
      <c r="CE6" s="245" t="n">
        <v>32</v>
      </c>
      <c r="CF6" s="245" t="n">
        <v>33</v>
      </c>
      <c r="CG6" s="245" t="n">
        <v>32</v>
      </c>
      <c r="CH6" s="245" t="n">
        <v>30</v>
      </c>
      <c r="CI6" s="245" t="n">
        <v>32</v>
      </c>
      <c r="CJ6" s="245" t="n">
        <v>32</v>
      </c>
      <c r="CK6" s="245" t="n">
        <v>31</v>
      </c>
      <c r="CL6" s="245" t="n">
        <v>30</v>
      </c>
      <c r="CM6" s="245" t="n">
        <v>29</v>
      </c>
      <c r="CN6" s="245" t="n">
        <v>28</v>
      </c>
      <c r="CO6" s="245" t="n">
        <v>28</v>
      </c>
      <c r="CP6" s="245" t="n">
        <v>27</v>
      </c>
      <c r="CQ6" s="245" t="n">
        <v>27</v>
      </c>
      <c r="CR6" s="245" t="n">
        <v>27</v>
      </c>
      <c r="CS6" s="245" t="n">
        <v>27</v>
      </c>
      <c r="CT6" s="245" t="n">
        <v>28</v>
      </c>
      <c r="CU6" s="245" t="n">
        <v>29</v>
      </c>
      <c r="CV6" s="245" t="n">
        <v>28</v>
      </c>
      <c r="CW6" s="245" t="n">
        <v>25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245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197" t="inlineStr">
        <is>
          <t>PRIME EPO 2 PLAN (Self-Insured)</t>
        </is>
      </c>
      <c r="B9" s="415">
        <f>Legacy!E10</f>
        <v/>
      </c>
      <c r="C9" s="199" t="inlineStr">
        <is>
          <t>EE</t>
        </is>
      </c>
      <c r="D9" s="251" t="n"/>
      <c r="E9" s="474" t="n"/>
      <c r="F9" s="413" t="n"/>
      <c r="G9" s="413" t="n"/>
      <c r="H9" s="414" t="n"/>
      <c r="I9" s="414" t="n"/>
      <c r="K9" s="244" t="n">
        <v>55</v>
      </c>
      <c r="L9" s="244" t="n">
        <v>54</v>
      </c>
      <c r="M9" s="244" t="n">
        <v>55</v>
      </c>
      <c r="N9" s="244" t="n">
        <v>52</v>
      </c>
      <c r="O9" s="244" t="n">
        <v>50</v>
      </c>
      <c r="P9" s="244" t="n">
        <v>49</v>
      </c>
      <c r="Q9" s="244" t="n">
        <v>48</v>
      </c>
      <c r="R9" s="244" t="n">
        <v>46</v>
      </c>
      <c r="S9" s="244" t="n">
        <v>48</v>
      </c>
      <c r="T9" s="244" t="n">
        <v>48</v>
      </c>
      <c r="U9" s="244" t="n">
        <v>46</v>
      </c>
      <c r="V9" s="251" t="n">
        <v>48</v>
      </c>
      <c r="W9" s="251" t="n"/>
      <c r="X9" s="251" t="n"/>
      <c r="Y9" s="251" t="n"/>
      <c r="Z9" s="251" t="n"/>
      <c r="AA9" s="251" t="n"/>
      <c r="AB9" s="251" t="n"/>
      <c r="AC9" s="251" t="n"/>
      <c r="AD9" s="251" t="n"/>
      <c r="AE9" s="251" t="n"/>
      <c r="AF9" s="251" t="n"/>
      <c r="AG9" s="251" t="n"/>
      <c r="AH9" s="251" t="n"/>
      <c r="AI9" s="251" t="n"/>
      <c r="AJ9" s="251" t="n"/>
      <c r="AK9" s="251" t="n"/>
      <c r="AL9" s="251" t="n"/>
      <c r="AM9" s="251" t="n"/>
      <c r="AN9" s="251" t="n"/>
      <c r="AO9" s="251" t="n"/>
      <c r="AP9" s="251" t="n"/>
      <c r="AQ9" s="251" t="n"/>
      <c r="AR9" s="251" t="n"/>
      <c r="AS9" s="251" t="n"/>
      <c r="AT9" s="251" t="n"/>
      <c r="AU9" s="251" t="n"/>
      <c r="AV9" s="251" t="n"/>
      <c r="AW9" s="251" t="n"/>
      <c r="AX9" s="251" t="n"/>
      <c r="AY9" s="251" t="n"/>
      <c r="AZ9" s="251" t="n"/>
      <c r="BA9" s="251" t="n"/>
      <c r="BB9" s="251" t="n"/>
      <c r="BC9" s="251" t="n"/>
      <c r="BD9" s="251" t="n"/>
      <c r="BE9" s="251" t="n"/>
      <c r="BF9" s="251" t="n"/>
      <c r="BG9" s="251" t="n"/>
      <c r="BH9" s="251" t="n"/>
      <c r="BI9" s="251" t="n"/>
      <c r="BJ9" s="251" t="n"/>
      <c r="BK9" s="251" t="n"/>
      <c r="BL9" s="251" t="n"/>
      <c r="BM9" s="251" t="n"/>
      <c r="BN9" s="251" t="n"/>
      <c r="BO9" s="251" t="n"/>
      <c r="BP9" s="251" t="n"/>
      <c r="BQ9" s="251" t="n"/>
      <c r="BR9" s="251" t="n"/>
      <c r="BS9" s="251" t="n"/>
      <c r="BT9" s="251" t="n"/>
      <c r="BU9" s="251" t="n"/>
      <c r="BV9" s="251" t="n"/>
      <c r="BW9" s="251" t="n"/>
      <c r="BX9" s="251" t="n"/>
      <c r="BY9" s="251" t="n"/>
      <c r="BZ9" s="251" t="n"/>
      <c r="CA9" s="251" t="n"/>
      <c r="CB9" s="251" t="n"/>
      <c r="CC9" s="251" t="n"/>
      <c r="CD9" s="251" t="n"/>
      <c r="CE9" s="251" t="n"/>
      <c r="CF9" s="251" t="n"/>
      <c r="CG9" s="251" t="n"/>
      <c r="CH9" s="251" t="n"/>
      <c r="CI9" s="251" t="n"/>
      <c r="CJ9" s="251" t="n"/>
      <c r="CK9" s="251" t="n"/>
      <c r="CL9" s="251" t="n"/>
      <c r="CM9" s="251" t="n"/>
      <c r="CN9" s="251" t="n"/>
      <c r="CO9" s="251" t="n"/>
      <c r="CP9" s="251" t="n"/>
      <c r="CQ9" s="251" t="n"/>
      <c r="CR9" s="251" t="n"/>
      <c r="CS9" s="251" t="n"/>
      <c r="CT9" s="251" t="n"/>
      <c r="CU9" s="251" t="n"/>
      <c r="CV9" s="251" t="n"/>
      <c r="CW9" s="251" t="n"/>
    </row>
    <row r="10" hidden="1" ht="13.15" customFormat="1" customHeight="1" s="315">
      <c r="A10" s="203" t="n"/>
      <c r="B10" s="415" t="n"/>
      <c r="C10" s="199" t="inlineStr">
        <is>
          <t>EE &amp; Spouse</t>
        </is>
      </c>
      <c r="D10" s="251" t="n"/>
      <c r="E10" s="474" t="n"/>
      <c r="F10" s="413" t="n"/>
      <c r="G10" s="413" t="n"/>
      <c r="H10" s="414" t="n"/>
      <c r="I10" s="414" t="n"/>
      <c r="K10" s="244" t="n">
        <v>19</v>
      </c>
      <c r="L10" s="244" t="n">
        <v>19</v>
      </c>
      <c r="M10" s="244" t="n">
        <v>21</v>
      </c>
      <c r="N10" s="244" t="n">
        <v>20</v>
      </c>
      <c r="O10" s="244" t="n">
        <v>19</v>
      </c>
      <c r="P10" s="244" t="n">
        <v>19</v>
      </c>
      <c r="Q10" s="244" t="n">
        <v>18</v>
      </c>
      <c r="R10" s="244" t="n">
        <v>18</v>
      </c>
      <c r="S10" s="244" t="n">
        <v>17</v>
      </c>
      <c r="T10" s="244" t="n">
        <v>17</v>
      </c>
      <c r="U10" s="244" t="n">
        <v>17</v>
      </c>
      <c r="V10" s="251" t="n">
        <v>17</v>
      </c>
      <c r="W10" s="251" t="n"/>
      <c r="X10" s="251" t="n"/>
      <c r="Y10" s="251" t="n"/>
      <c r="Z10" s="251" t="n"/>
      <c r="AA10" s="251" t="n"/>
      <c r="AB10" s="251" t="n"/>
      <c r="AC10" s="251" t="n"/>
      <c r="AD10" s="251" t="n"/>
      <c r="AE10" s="251" t="n"/>
      <c r="AF10" s="251" t="n"/>
      <c r="AG10" s="251" t="n"/>
      <c r="AH10" s="251" t="n"/>
      <c r="AI10" s="251" t="n"/>
      <c r="AJ10" s="251" t="n"/>
      <c r="AK10" s="251" t="n"/>
      <c r="AL10" s="251" t="n"/>
      <c r="AM10" s="251" t="n"/>
      <c r="AN10" s="251" t="n"/>
      <c r="AO10" s="251" t="n"/>
      <c r="AP10" s="251" t="n"/>
      <c r="AQ10" s="251" t="n"/>
      <c r="AR10" s="251" t="n"/>
      <c r="AS10" s="251" t="n"/>
      <c r="AT10" s="251" t="n"/>
      <c r="AU10" s="251" t="n"/>
      <c r="AV10" s="251" t="n"/>
      <c r="AW10" s="251" t="n"/>
      <c r="AX10" s="251" t="n"/>
      <c r="AY10" s="251" t="n"/>
      <c r="AZ10" s="251" t="n"/>
      <c r="BA10" s="251" t="n"/>
      <c r="BB10" s="251" t="n"/>
      <c r="BC10" s="251" t="n"/>
      <c r="BD10" s="251" t="n"/>
      <c r="BE10" s="251" t="n"/>
      <c r="BF10" s="251" t="n"/>
      <c r="BG10" s="251" t="n"/>
      <c r="BH10" s="251" t="n"/>
      <c r="BI10" s="251" t="n"/>
      <c r="BJ10" s="251" t="n"/>
      <c r="BK10" s="251" t="n"/>
      <c r="BL10" s="251" t="n"/>
      <c r="BM10" s="251" t="n"/>
      <c r="BN10" s="251" t="n"/>
      <c r="BO10" s="251" t="n"/>
      <c r="BP10" s="251" t="n"/>
      <c r="BQ10" s="251" t="n"/>
      <c r="BR10" s="251" t="n"/>
      <c r="BS10" s="251" t="n"/>
      <c r="BT10" s="251" t="n"/>
      <c r="BU10" s="251" t="n"/>
      <c r="BV10" s="251" t="n"/>
      <c r="BW10" s="251" t="n"/>
      <c r="BX10" s="251" t="n"/>
      <c r="BY10" s="251" t="n"/>
      <c r="BZ10" s="251" t="n"/>
      <c r="CA10" s="251" t="n"/>
      <c r="CB10" s="251" t="n"/>
      <c r="CC10" s="251" t="n"/>
      <c r="CD10" s="251" t="n"/>
      <c r="CE10" s="251" t="n"/>
      <c r="CF10" s="251" t="n"/>
      <c r="CG10" s="251" t="n"/>
      <c r="CH10" s="251" t="n"/>
      <c r="CI10" s="251" t="n"/>
      <c r="CJ10" s="251" t="n"/>
      <c r="CK10" s="251" t="n"/>
      <c r="CL10" s="251" t="n"/>
      <c r="CM10" s="251" t="n"/>
      <c r="CN10" s="251" t="n"/>
      <c r="CO10" s="251" t="n"/>
      <c r="CP10" s="251" t="n"/>
      <c r="CQ10" s="251" t="n"/>
      <c r="CR10" s="251" t="n"/>
      <c r="CS10" s="251" t="n"/>
      <c r="CT10" s="251" t="n"/>
      <c r="CU10" s="251" t="n"/>
      <c r="CV10" s="251" t="n"/>
      <c r="CW10" s="251" t="n"/>
    </row>
    <row r="11" hidden="1" ht="13.15" customFormat="1" customHeight="1" s="315">
      <c r="A11" s="203" t="n"/>
      <c r="B11" s="415" t="n"/>
      <c r="C11" s="199" t="inlineStr">
        <is>
          <t>EE &amp; Child(ren)</t>
        </is>
      </c>
      <c r="D11" s="251" t="n"/>
      <c r="E11" s="474" t="n"/>
      <c r="F11" s="413" t="n"/>
      <c r="G11" s="413" t="n"/>
      <c r="H11" s="414" t="n"/>
      <c r="I11" s="414" t="n"/>
      <c r="K11" s="244" t="n">
        <v>23</v>
      </c>
      <c r="L11" s="244" t="n">
        <v>23</v>
      </c>
      <c r="M11" s="244" t="n">
        <v>23</v>
      </c>
      <c r="N11" s="244" t="n">
        <v>25</v>
      </c>
      <c r="O11" s="244" t="n">
        <v>25</v>
      </c>
      <c r="P11" s="244" t="n">
        <v>26</v>
      </c>
      <c r="Q11" s="244" t="n">
        <v>25</v>
      </c>
      <c r="R11" s="244" t="n">
        <v>25</v>
      </c>
      <c r="S11" s="244" t="n">
        <v>25</v>
      </c>
      <c r="T11" s="244" t="n">
        <v>24</v>
      </c>
      <c r="U11" s="244" t="n">
        <v>23</v>
      </c>
      <c r="V11" s="251" t="n">
        <v>25</v>
      </c>
      <c r="W11" s="251" t="n"/>
      <c r="X11" s="251" t="n"/>
      <c r="Y11" s="251" t="n"/>
      <c r="Z11" s="251" t="n"/>
      <c r="AA11" s="251" t="n"/>
      <c r="AB11" s="251" t="n"/>
      <c r="AC11" s="251" t="n"/>
      <c r="AD11" s="251" t="n"/>
      <c r="AE11" s="251" t="n"/>
      <c r="AF11" s="251" t="n"/>
      <c r="AG11" s="251" t="n"/>
      <c r="AH11" s="251" t="n"/>
      <c r="AI11" s="251" t="n"/>
      <c r="AJ11" s="251" t="n"/>
      <c r="AK11" s="251" t="n"/>
      <c r="AL11" s="251" t="n"/>
      <c r="AM11" s="251" t="n"/>
      <c r="AN11" s="251" t="n"/>
      <c r="AO11" s="251" t="n"/>
      <c r="AP11" s="251" t="n"/>
      <c r="AQ11" s="251" t="n"/>
      <c r="AR11" s="251" t="n"/>
      <c r="AS11" s="251" t="n"/>
      <c r="AT11" s="251" t="n"/>
      <c r="AU11" s="251" t="n"/>
      <c r="AV11" s="251" t="n"/>
      <c r="AW11" s="251" t="n"/>
      <c r="AX11" s="251" t="n"/>
      <c r="AY11" s="251" t="n"/>
      <c r="AZ11" s="251" t="n"/>
      <c r="BA11" s="251" t="n"/>
      <c r="BB11" s="251" t="n"/>
      <c r="BC11" s="251" t="n"/>
      <c r="BD11" s="251" t="n"/>
      <c r="BE11" s="251" t="n"/>
      <c r="BF11" s="251" t="n"/>
      <c r="BG11" s="251" t="n"/>
      <c r="BH11" s="251" t="n"/>
      <c r="BI11" s="251" t="n"/>
      <c r="BJ11" s="251" t="n"/>
      <c r="BK11" s="251" t="n"/>
      <c r="BL11" s="251" t="n"/>
      <c r="BM11" s="251" t="n"/>
      <c r="BN11" s="251" t="n"/>
      <c r="BO11" s="251" t="n"/>
      <c r="BP11" s="251" t="n"/>
      <c r="BQ11" s="251" t="n"/>
      <c r="BR11" s="251" t="n"/>
      <c r="BS11" s="251" t="n"/>
      <c r="BT11" s="251" t="n"/>
      <c r="BU11" s="251" t="n"/>
      <c r="BV11" s="251" t="n"/>
      <c r="BW11" s="251" t="n"/>
      <c r="BX11" s="251" t="n"/>
      <c r="BY11" s="251" t="n"/>
      <c r="BZ11" s="251" t="n"/>
      <c r="CA11" s="251" t="n"/>
      <c r="CB11" s="251" t="n"/>
      <c r="CC11" s="251" t="n"/>
      <c r="CD11" s="251" t="n"/>
      <c r="CE11" s="251" t="n"/>
      <c r="CF11" s="251" t="n"/>
      <c r="CG11" s="251" t="n"/>
      <c r="CH11" s="251" t="n"/>
      <c r="CI11" s="251" t="n"/>
      <c r="CJ11" s="251" t="n"/>
      <c r="CK11" s="251" t="n"/>
      <c r="CL11" s="251" t="n"/>
      <c r="CM11" s="251" t="n"/>
      <c r="CN11" s="251" t="n"/>
      <c r="CO11" s="251" t="n"/>
      <c r="CP11" s="251" t="n"/>
      <c r="CQ11" s="251" t="n"/>
      <c r="CR11" s="251" t="n"/>
      <c r="CS11" s="251" t="n"/>
      <c r="CT11" s="251" t="n"/>
      <c r="CU11" s="251" t="n"/>
      <c r="CV11" s="251" t="n"/>
      <c r="CW11" s="251" t="n"/>
    </row>
    <row r="12" hidden="1" ht="13.15" customFormat="1" customHeight="1" s="315">
      <c r="A12" s="203" t="n"/>
      <c r="B12" s="415" t="n"/>
      <c r="C12" s="199" t="inlineStr">
        <is>
          <t>EE &amp; Family</t>
        </is>
      </c>
      <c r="D12" s="252" t="n"/>
      <c r="E12" s="477" t="n"/>
      <c r="F12" s="416" t="n"/>
      <c r="G12" s="416" t="n"/>
      <c r="H12" s="417" t="n"/>
      <c r="I12" s="417" t="n"/>
      <c r="K12" s="245" t="n">
        <v>20</v>
      </c>
      <c r="L12" s="245" t="n">
        <v>21</v>
      </c>
      <c r="M12" s="245" t="n">
        <v>20</v>
      </c>
      <c r="N12" s="245" t="n">
        <v>20</v>
      </c>
      <c r="O12" s="245" t="n">
        <v>20</v>
      </c>
      <c r="P12" s="245" t="n">
        <v>21</v>
      </c>
      <c r="Q12" s="245" t="n">
        <v>24</v>
      </c>
      <c r="R12" s="245" t="n">
        <v>24</v>
      </c>
      <c r="S12" s="245" t="n">
        <v>25</v>
      </c>
      <c r="T12" s="245" t="n">
        <v>27</v>
      </c>
      <c r="U12" s="245" t="n">
        <v>27</v>
      </c>
      <c r="V12" s="252" t="n">
        <v>26</v>
      </c>
      <c r="W12" s="252" t="n"/>
      <c r="X12" s="252" t="n"/>
      <c r="Y12" s="252" t="n"/>
      <c r="Z12" s="252" t="n"/>
      <c r="AA12" s="252" t="n"/>
      <c r="AB12" s="252" t="n"/>
      <c r="AC12" s="252" t="n"/>
      <c r="AD12" s="252" t="n"/>
      <c r="AE12" s="252" t="n"/>
      <c r="AF12" s="252" t="n"/>
      <c r="AG12" s="252" t="n"/>
      <c r="AH12" s="252" t="n"/>
      <c r="AI12" s="252" t="n"/>
      <c r="AJ12" s="252" t="n"/>
      <c r="AK12" s="252" t="n"/>
      <c r="AL12" s="252" t="n"/>
      <c r="AM12" s="252" t="n"/>
      <c r="AN12" s="252" t="n"/>
      <c r="AO12" s="252" t="n"/>
      <c r="AP12" s="252" t="n"/>
      <c r="AQ12" s="252" t="n"/>
      <c r="AR12" s="252" t="n"/>
      <c r="AS12" s="252" t="n"/>
      <c r="AT12" s="252" t="n"/>
      <c r="AU12" s="252" t="n"/>
      <c r="AV12" s="252" t="n"/>
      <c r="AW12" s="252" t="n"/>
      <c r="AX12" s="252" t="n"/>
      <c r="AY12" s="252" t="n"/>
      <c r="AZ12" s="252" t="n"/>
      <c r="BA12" s="252" t="n"/>
      <c r="BB12" s="252" t="n"/>
      <c r="BC12" s="252" t="n"/>
      <c r="BD12" s="252" t="n"/>
      <c r="BE12" s="252" t="n"/>
      <c r="BF12" s="252" t="n"/>
      <c r="BG12" s="252" t="n"/>
      <c r="BH12" s="252" t="n"/>
      <c r="BI12" s="252" t="n"/>
      <c r="BJ12" s="252" t="n"/>
      <c r="BK12" s="252" t="n"/>
      <c r="BL12" s="252" t="n"/>
      <c r="BM12" s="252" t="n"/>
      <c r="BN12" s="252" t="n"/>
      <c r="BO12" s="252" t="n"/>
      <c r="BP12" s="252" t="n"/>
      <c r="BQ12" s="252" t="n"/>
      <c r="BR12" s="252" t="n"/>
      <c r="BS12" s="252" t="n"/>
      <c r="BT12" s="252" t="n"/>
      <c r="BU12" s="252" t="n"/>
      <c r="BV12" s="252" t="n"/>
      <c r="BW12" s="252" t="n"/>
      <c r="BX12" s="252" t="n"/>
      <c r="BY12" s="252" t="n"/>
      <c r="BZ12" s="252" t="n"/>
      <c r="CA12" s="252" t="n"/>
      <c r="CB12" s="252" t="n"/>
      <c r="CC12" s="252" t="n"/>
      <c r="CD12" s="252" t="n"/>
      <c r="CE12" s="252" t="n"/>
      <c r="CF12" s="252" t="n"/>
      <c r="CG12" s="252" t="n"/>
      <c r="CH12" s="252" t="n"/>
      <c r="CI12" s="252" t="n"/>
      <c r="CJ12" s="252" t="n"/>
      <c r="CK12" s="252" t="n"/>
      <c r="CL12" s="252" t="n"/>
      <c r="CM12" s="252" t="n"/>
      <c r="CN12" s="252" t="n"/>
      <c r="CO12" s="252" t="n"/>
      <c r="CP12" s="252" t="n"/>
      <c r="CQ12" s="252" t="n"/>
      <c r="CR12" s="252" t="n"/>
      <c r="CS12" s="252" t="n"/>
      <c r="CT12" s="252" t="n"/>
      <c r="CU12" s="252" t="n"/>
      <c r="CV12" s="252" t="n"/>
      <c r="CW12" s="252" t="n"/>
    </row>
    <row r="13" hidden="1" ht="13.15" customFormat="1" customHeight="1" s="315">
      <c r="A13" s="207" t="n"/>
      <c r="B13" s="415" t="n"/>
      <c r="C13" s="208" t="inlineStr">
        <is>
          <t>Estimated Monthly Premium</t>
        </is>
      </c>
      <c r="D13" s="209">
        <f>SUM(D9:D12)</f>
        <v/>
      </c>
      <c r="E13" s="418">
        <f>SUMPRODUCT(E9:E12,$D9:$D12)</f>
        <v/>
      </c>
      <c r="F13" s="418">
        <f>SUMPRODUCT(F9:F12,$D9:$D12)</f>
        <v/>
      </c>
      <c r="G13" s="418">
        <f>SUMPRODUCT(G9:G12,$D9:$D12)</f>
        <v/>
      </c>
      <c r="H13" s="419" t="n"/>
      <c r="I13" s="419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209">
        <f>SUM(V9:V12)</f>
        <v/>
      </c>
      <c r="W13" s="209">
        <f>SUM(W9:W12)</f>
        <v/>
      </c>
      <c r="X13" s="209">
        <f>SUM(X9:X12)</f>
        <v/>
      </c>
      <c r="Y13" s="209">
        <f>SUM(Y9:Y12)</f>
        <v/>
      </c>
      <c r="Z13" s="209">
        <f>SUM(Z9:Z12)</f>
        <v/>
      </c>
      <c r="AA13" s="209">
        <f>SUM(AA9:AA12)</f>
        <v/>
      </c>
      <c r="AB13" s="209">
        <f>SUM(AB9:AB12)</f>
        <v/>
      </c>
      <c r="AC13" s="209">
        <f>SUM(AC9:AC12)</f>
        <v/>
      </c>
      <c r="AD13" s="209">
        <f>SUM(AD9:AD12)</f>
        <v/>
      </c>
      <c r="AE13" s="209">
        <f>SUM(AE9:AE12)</f>
        <v/>
      </c>
      <c r="AF13" s="209">
        <f>SUM(AF9:AF12)</f>
        <v/>
      </c>
      <c r="AG13" s="209">
        <f>SUM(AG9:AG12)</f>
        <v/>
      </c>
      <c r="AH13" s="209">
        <f>SUM(AH9:AH12)</f>
        <v/>
      </c>
      <c r="AI13" s="209">
        <f>SUM(AI9:AI12)</f>
        <v/>
      </c>
      <c r="AJ13" s="209">
        <f>SUM(AJ9:AJ12)</f>
        <v/>
      </c>
      <c r="AK13" s="209">
        <f>SUM(AK9:AK12)</f>
        <v/>
      </c>
      <c r="AL13" s="209">
        <f>SUM(AL9:AL12)</f>
        <v/>
      </c>
      <c r="AM13" s="209">
        <f>SUM(AM9:AM12)</f>
        <v/>
      </c>
      <c r="AN13" s="209">
        <f>SUM(AN9:AN12)</f>
        <v/>
      </c>
      <c r="AO13" s="209">
        <f>SUM(AO9:AO12)</f>
        <v/>
      </c>
      <c r="AP13" s="209">
        <f>SUM(AP9:AP12)</f>
        <v/>
      </c>
      <c r="AQ13" s="209">
        <f>SUM(AQ9:AQ12)</f>
        <v/>
      </c>
      <c r="AR13" s="209">
        <f>SUM(AR9:AR12)</f>
        <v/>
      </c>
      <c r="AS13" s="209">
        <f>SUM(AS9:AS12)</f>
        <v/>
      </c>
      <c r="AT13" s="209">
        <f>SUM(AT9:AT12)</f>
        <v/>
      </c>
      <c r="AU13" s="209">
        <f>SUM(AU9:AU12)</f>
        <v/>
      </c>
      <c r="AV13" s="209">
        <f>SUM(AV9:AV12)</f>
        <v/>
      </c>
      <c r="AW13" s="209">
        <f>SUM(AW9:AW12)</f>
        <v/>
      </c>
      <c r="AX13" s="209">
        <f>SUM(AX9:AX12)</f>
        <v/>
      </c>
      <c r="AY13" s="209">
        <f>SUM(AY9:AY12)</f>
        <v/>
      </c>
      <c r="AZ13" s="209">
        <f>SUM(AZ9:AZ12)</f>
        <v/>
      </c>
      <c r="BA13" s="209">
        <f>SUM(BA9:BA12)</f>
        <v/>
      </c>
      <c r="BB13" s="209">
        <f>SUM(BB9:BB12)</f>
        <v/>
      </c>
      <c r="BC13" s="209">
        <f>SUM(BC9:BC12)</f>
        <v/>
      </c>
      <c r="BD13" s="209">
        <f>SUM(BD9:BD12)</f>
        <v/>
      </c>
      <c r="BE13" s="209">
        <f>SUM(BE9:BE12)</f>
        <v/>
      </c>
      <c r="BF13" s="209">
        <f>SUM(BF9:BF12)</f>
        <v/>
      </c>
      <c r="BG13" s="209">
        <f>SUM(BG9:BG12)</f>
        <v/>
      </c>
      <c r="BH13" s="209">
        <f>SUM(BH9:BH12)</f>
        <v/>
      </c>
      <c r="BI13" s="209">
        <f>SUM(BI9:BI12)</f>
        <v/>
      </c>
      <c r="BJ13" s="209">
        <f>SUM(BJ9:BJ12)</f>
        <v/>
      </c>
      <c r="BK13" s="209">
        <f>SUM(BK9:BK12)</f>
        <v/>
      </c>
      <c r="BL13" s="209">
        <f>SUM(BL9:BL12)</f>
        <v/>
      </c>
      <c r="BM13" s="209">
        <f>SUM(BM9:BM12)</f>
        <v/>
      </c>
      <c r="BN13" s="209">
        <f>SUM(BN9:BN12)</f>
        <v/>
      </c>
      <c r="BO13" s="209">
        <f>SUM(BO9:BO12)</f>
        <v/>
      </c>
      <c r="BP13" s="209">
        <f>SUM(BP9:BP12)</f>
        <v/>
      </c>
      <c r="BQ13" s="209">
        <f>SUM(BQ9:BQ12)</f>
        <v/>
      </c>
      <c r="BR13" s="209">
        <f>SUM(BR9:BR12)</f>
        <v/>
      </c>
      <c r="BS13" s="209">
        <f>SUM(BS9:BS12)</f>
        <v/>
      </c>
      <c r="BT13" s="209">
        <f>SUM(BT9:BT12)</f>
        <v/>
      </c>
      <c r="BU13" s="209">
        <f>SUM(BU9:BU12)</f>
        <v/>
      </c>
      <c r="BV13" s="209">
        <f>SUM(BV9:BV12)</f>
        <v/>
      </c>
      <c r="BW13" s="209">
        <f>SUM(BW9:BW12)</f>
        <v/>
      </c>
      <c r="BX13" s="209">
        <f>SUM(BX9:BX12)</f>
        <v/>
      </c>
      <c r="BY13" s="209">
        <f>SUM(BY9:BY12)</f>
        <v/>
      </c>
      <c r="BZ13" s="209">
        <f>SUM(BZ9:BZ12)</f>
        <v/>
      </c>
      <c r="CA13" s="209">
        <f>SUM(CA9:CA12)</f>
        <v/>
      </c>
      <c r="CB13" s="209">
        <f>SUM(CB9:CB12)</f>
        <v/>
      </c>
      <c r="CC13" s="209">
        <f>SUM(CC9:CC12)</f>
        <v/>
      </c>
      <c r="CD13" s="209">
        <f>SUM(CD9:CD12)</f>
        <v/>
      </c>
      <c r="CE13" s="209">
        <f>SUM(CE9:CE12)</f>
        <v/>
      </c>
      <c r="CF13" s="209">
        <f>SUM(CF9:CF12)</f>
        <v/>
      </c>
      <c r="CG13" s="209">
        <f>SUM(CG9:CG12)</f>
        <v/>
      </c>
      <c r="CH13" s="209">
        <f>SUM(CH9:CH12)</f>
        <v/>
      </c>
      <c r="CI13" s="209">
        <f>SUM(CI9:CI12)</f>
        <v/>
      </c>
      <c r="CJ13" s="209">
        <f>SUM(CJ9:CJ12)</f>
        <v/>
      </c>
      <c r="CK13" s="209">
        <f>SUM(CK9:CK12)</f>
        <v/>
      </c>
      <c r="CL13" s="209">
        <f>SUM(CL9:CL12)</f>
        <v/>
      </c>
      <c r="CM13" s="209">
        <f>SUM(CM9:CM12)</f>
        <v/>
      </c>
      <c r="CN13" s="209">
        <f>SUM(CN9:CN12)</f>
        <v/>
      </c>
      <c r="CO13" s="209">
        <f>SUM(CO9:CO12)</f>
        <v/>
      </c>
      <c r="CP13" s="209">
        <f>SUM(CP9:CP12)</f>
        <v/>
      </c>
      <c r="CQ13" s="209">
        <f>SUM(CQ9:CQ12)</f>
        <v/>
      </c>
      <c r="CR13" s="209" t="n">
        <v>0</v>
      </c>
      <c r="CS13" s="209">
        <f>SUM(CS9:CS12)</f>
        <v/>
      </c>
      <c r="CT13" s="209">
        <f>SUM(CT9:CT12)</f>
        <v/>
      </c>
      <c r="CU13" s="209">
        <f>SUM(CU9:CU12)</f>
        <v/>
      </c>
      <c r="CV13" s="209">
        <f>SUM(CV9:CV12)</f>
        <v/>
      </c>
      <c r="CW13" s="209">
        <f>SUM(CW9:CW12)</f>
        <v/>
      </c>
    </row>
    <row r="14" hidden="1" ht="13.15" customFormat="1" customHeight="1" s="315">
      <c r="A14" s="207" t="n"/>
      <c r="B14" s="415" t="n"/>
      <c r="C14" s="199" t="n"/>
      <c r="D14" s="209" t="n"/>
      <c r="E14" s="413" t="n"/>
      <c r="F14" s="413" t="n"/>
      <c r="G14" s="413" t="n"/>
      <c r="H14" s="414" t="n"/>
      <c r="I14" s="41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209" t="n"/>
      <c r="W14" s="209" t="n"/>
      <c r="X14" s="209" t="n"/>
      <c r="Y14" s="209" t="n"/>
      <c r="Z14" s="209" t="n"/>
      <c r="AA14" s="209" t="n"/>
      <c r="AB14" s="209" t="n"/>
      <c r="AC14" s="209" t="n"/>
      <c r="AD14" s="209" t="n"/>
      <c r="AE14" s="209" t="n"/>
      <c r="AF14" s="209" t="n"/>
      <c r="AG14" s="209" t="n"/>
      <c r="AH14" s="209" t="n"/>
      <c r="AI14" s="209" t="n"/>
      <c r="AJ14" s="209" t="n"/>
      <c r="AK14" s="209" t="n"/>
      <c r="AL14" s="209" t="n"/>
      <c r="AM14" s="209" t="n"/>
      <c r="AN14" s="209" t="n"/>
      <c r="AO14" s="209" t="n"/>
      <c r="AP14" s="209" t="n"/>
      <c r="AQ14" s="209" t="n"/>
      <c r="AR14" s="209" t="n"/>
      <c r="AS14" s="209" t="n"/>
      <c r="AT14" s="209" t="n"/>
      <c r="AU14" s="209" t="n"/>
      <c r="AV14" s="209" t="n"/>
      <c r="AW14" s="209" t="n"/>
      <c r="AX14" s="209" t="n"/>
      <c r="AY14" s="209" t="n"/>
      <c r="AZ14" s="209" t="n"/>
      <c r="BA14" s="209" t="n"/>
      <c r="BB14" s="209" t="n"/>
      <c r="BC14" s="209" t="n"/>
      <c r="BD14" s="209" t="n"/>
      <c r="BE14" s="209" t="n"/>
      <c r="BF14" s="209" t="n"/>
      <c r="BG14" s="209" t="n"/>
      <c r="BH14" s="209" t="n"/>
      <c r="BI14" s="209" t="n"/>
      <c r="BJ14" s="209" t="n"/>
      <c r="BK14" s="209" t="n"/>
      <c r="BL14" s="209" t="n"/>
      <c r="BM14" s="209" t="n"/>
      <c r="BN14" s="209" t="n"/>
      <c r="BO14" s="209" t="n"/>
      <c r="BP14" s="209" t="n"/>
      <c r="BQ14" s="209" t="n"/>
      <c r="BR14" s="209" t="n"/>
      <c r="BS14" s="209" t="n"/>
      <c r="BT14" s="209" t="n"/>
      <c r="BU14" s="209" t="n"/>
      <c r="BV14" s="209" t="n"/>
      <c r="BW14" s="209" t="n"/>
      <c r="BX14" s="209" t="n"/>
      <c r="BY14" s="209" t="n"/>
      <c r="BZ14" s="209" t="n"/>
      <c r="CA14" s="209" t="n"/>
      <c r="CB14" s="209" t="n"/>
      <c r="CC14" s="209" t="n"/>
      <c r="CD14" s="209" t="n"/>
      <c r="CE14" s="209" t="n"/>
      <c r="CF14" s="209" t="n"/>
      <c r="CG14" s="209" t="n"/>
      <c r="CH14" s="209" t="n"/>
      <c r="CI14" s="209" t="n"/>
      <c r="CJ14" s="209" t="n"/>
      <c r="CK14" s="209" t="n"/>
      <c r="CL14" s="209" t="n"/>
      <c r="CM14" s="209" t="n"/>
      <c r="CN14" s="209" t="n"/>
      <c r="CO14" s="209" t="n"/>
      <c r="CP14" s="209" t="n"/>
      <c r="CQ14" s="209" t="n"/>
      <c r="CR14" s="209" t="n"/>
      <c r="CS14" s="209" t="n"/>
      <c r="CT14" s="209" t="n"/>
      <c r="CU14" s="209" t="n"/>
      <c r="CV14" s="209" t="n"/>
      <c r="CW14" s="209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12</v>
      </c>
      <c r="E15" s="396" t="n">
        <v>518.77</v>
      </c>
      <c r="F15" s="396" t="n">
        <v>405.57</v>
      </c>
      <c r="G15" s="396" t="n">
        <v>113.2</v>
      </c>
      <c r="H15" s="397">
        <f>+"Total:"&amp;TEXT(E15/I15-1,"0.00%")&amp;"/ EE:"&amp;TEXT(G15/J15-1,"0.00%")</f>
        <v/>
      </c>
      <c r="I15" s="397">
        <f>+'[2]Lake Huron'!E15</f>
        <v/>
      </c>
      <c r="J15" s="492">
        <f>+'[2]Lake Huron'!G15</f>
        <v/>
      </c>
      <c r="K15" s="299" t="n">
        <v>12</v>
      </c>
      <c r="L15" s="299" t="n">
        <v>13</v>
      </c>
      <c r="M15" s="299" t="n">
        <v>12</v>
      </c>
      <c r="N15" s="299" t="n">
        <v>11</v>
      </c>
      <c r="O15" s="299" t="n">
        <v>10</v>
      </c>
      <c r="P15" s="299" t="n">
        <v>10</v>
      </c>
      <c r="Q15" s="299" t="n">
        <v>10</v>
      </c>
      <c r="R15" s="299" t="n">
        <v>10</v>
      </c>
      <c r="S15" s="299" t="n">
        <v>9</v>
      </c>
      <c r="T15" s="299" t="n">
        <v>8</v>
      </c>
      <c r="U15" s="299" t="n">
        <v>7</v>
      </c>
      <c r="V15" s="299" t="n">
        <v>7</v>
      </c>
      <c r="W15" s="299" t="n">
        <v>9</v>
      </c>
      <c r="X15" s="299" t="n">
        <v>8</v>
      </c>
      <c r="Y15" s="299" t="n">
        <v>8</v>
      </c>
      <c r="Z15" s="299" t="n">
        <v>10</v>
      </c>
      <c r="AA15" s="299" t="n">
        <v>10</v>
      </c>
      <c r="AB15" s="299" t="n">
        <v>10</v>
      </c>
      <c r="AC15" s="299" t="n">
        <v>9</v>
      </c>
      <c r="AD15" s="299" t="n">
        <v>10</v>
      </c>
      <c r="AE15" s="299" t="n">
        <v>11</v>
      </c>
      <c r="AF15" s="299" t="n">
        <v>10</v>
      </c>
      <c r="AG15" s="299" t="n">
        <v>9</v>
      </c>
      <c r="AH15" s="299" t="n">
        <v>10</v>
      </c>
      <c r="AI15" s="299" t="n">
        <v>10</v>
      </c>
      <c r="AJ15" s="299" t="n">
        <v>9</v>
      </c>
      <c r="AK15" s="299" t="n">
        <v>9</v>
      </c>
      <c r="AL15" s="299" t="n">
        <v>8</v>
      </c>
      <c r="AM15" s="299" t="n">
        <v>8</v>
      </c>
      <c r="AN15" s="299" t="n">
        <v>8</v>
      </c>
      <c r="AO15" s="299" t="n">
        <v>7</v>
      </c>
      <c r="AP15" s="299" t="n">
        <v>7</v>
      </c>
      <c r="AQ15" s="299" t="n">
        <v>6</v>
      </c>
      <c r="AR15" s="299" t="n">
        <v>6</v>
      </c>
      <c r="AS15" s="299" t="n">
        <v>7</v>
      </c>
      <c r="AT15" s="299" t="n">
        <v>10</v>
      </c>
      <c r="AU15" s="299" t="n">
        <v>11</v>
      </c>
      <c r="AV15" s="299" t="n">
        <v>13</v>
      </c>
      <c r="AW15" s="299" t="n">
        <v>9</v>
      </c>
      <c r="AX15" s="299" t="n">
        <v>9</v>
      </c>
      <c r="AY15" s="299" t="n">
        <v>10</v>
      </c>
      <c r="AZ15" s="299" t="n">
        <v>11</v>
      </c>
      <c r="BA15" s="299" t="n">
        <v>12</v>
      </c>
      <c r="BB15" s="299" t="n">
        <v>13</v>
      </c>
      <c r="BC15" s="299" t="n">
        <v>13</v>
      </c>
      <c r="BD15" s="299" t="n">
        <v>16</v>
      </c>
      <c r="BE15" s="299" t="n">
        <v>17</v>
      </c>
      <c r="BF15" s="299" t="n">
        <v>16</v>
      </c>
      <c r="BG15" s="299" t="n">
        <v>16</v>
      </c>
      <c r="BH15" s="299" t="n">
        <v>16</v>
      </c>
      <c r="BI15" s="299" t="n">
        <v>15</v>
      </c>
      <c r="BJ15" s="299" t="n">
        <v>15</v>
      </c>
      <c r="BK15" s="299" t="n">
        <v>15</v>
      </c>
      <c r="BL15" s="299" t="n">
        <v>14</v>
      </c>
      <c r="BM15" s="299" t="n">
        <v>11</v>
      </c>
      <c r="BN15" s="299" t="n">
        <v>12</v>
      </c>
      <c r="BO15" s="299" t="n">
        <v>14</v>
      </c>
      <c r="BP15" s="299" t="n">
        <v>15</v>
      </c>
      <c r="BQ15" s="299" t="n">
        <v>17</v>
      </c>
      <c r="BR15" s="299" t="n">
        <v>17</v>
      </c>
      <c r="BS15" s="299" t="n">
        <v>20</v>
      </c>
      <c r="BT15" s="299" t="n">
        <v>20</v>
      </c>
      <c r="BU15" s="299" t="n">
        <v>19</v>
      </c>
      <c r="BV15" s="299" t="n">
        <v>20</v>
      </c>
      <c r="BW15" s="299" t="n">
        <v>17</v>
      </c>
      <c r="BX15" s="299" t="n">
        <v>17</v>
      </c>
      <c r="BY15" s="299" t="n">
        <v>17</v>
      </c>
      <c r="BZ15" s="299" t="n">
        <v>16</v>
      </c>
      <c r="CA15" s="299" t="n">
        <v>16</v>
      </c>
      <c r="CB15" s="299" t="n">
        <v>15</v>
      </c>
      <c r="CC15" s="299" t="n">
        <v>15</v>
      </c>
      <c r="CD15" s="299" t="n">
        <v>13</v>
      </c>
      <c r="CE15" s="299" t="n">
        <v>10</v>
      </c>
      <c r="CF15" s="299" t="n">
        <v>9</v>
      </c>
      <c r="CG15" s="299" t="n">
        <v>9</v>
      </c>
      <c r="CH15" s="299" t="n">
        <v>9</v>
      </c>
      <c r="CI15" s="299" t="n">
        <v>10</v>
      </c>
      <c r="CJ15" s="299" t="n">
        <v>11</v>
      </c>
      <c r="CK15" s="299" t="n">
        <v>9</v>
      </c>
      <c r="CL15" s="299" t="n">
        <v>8</v>
      </c>
      <c r="CM15" s="299" t="n">
        <v>10</v>
      </c>
      <c r="CN15" s="299" t="n">
        <v>10</v>
      </c>
      <c r="CO15" s="299" t="n">
        <v>11</v>
      </c>
      <c r="CP15" s="299" t="n">
        <v>11</v>
      </c>
      <c r="CQ15" s="299" t="n">
        <v>14</v>
      </c>
      <c r="CR15" s="299" t="n">
        <v>13</v>
      </c>
      <c r="CS15" s="299" t="n">
        <v>9</v>
      </c>
      <c r="CT15" s="299" t="n">
        <v>10</v>
      </c>
      <c r="CU15" s="299" t="n">
        <v>11</v>
      </c>
      <c r="CV15" s="299" t="n">
        <v>11</v>
      </c>
      <c r="CW15" s="299" t="n">
        <v>11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5</v>
      </c>
      <c r="E16" s="396" t="n">
        <v>1037.57</v>
      </c>
      <c r="F16" s="396">
        <f>+E16-G16</f>
        <v/>
      </c>
      <c r="G16" s="396" t="n">
        <v>240.98</v>
      </c>
      <c r="H16" s="397">
        <f>+"Total:"&amp;TEXT(E16/I16-1,"0.00%")&amp;"/ EE:"&amp;TEXT(G16/J16-1,"0.00%")</f>
        <v/>
      </c>
      <c r="I16" s="397">
        <f>+'[2]Lake Huron'!E16</f>
        <v/>
      </c>
      <c r="J16" s="492">
        <f>+'[2]Lake Huron'!G16</f>
        <v/>
      </c>
      <c r="K16" s="299" t="n">
        <v>4</v>
      </c>
      <c r="L16" s="299" t="n">
        <v>3</v>
      </c>
      <c r="M16" s="299" t="n">
        <v>3</v>
      </c>
      <c r="N16" s="299" t="n">
        <v>2</v>
      </c>
      <c r="O16" s="299" t="n">
        <v>2</v>
      </c>
      <c r="P16" s="299" t="n">
        <v>3</v>
      </c>
      <c r="Q16" s="299" t="n">
        <v>3</v>
      </c>
      <c r="R16" s="299" t="n">
        <v>2</v>
      </c>
      <c r="S16" s="299" t="n">
        <v>3</v>
      </c>
      <c r="T16" s="299" t="n">
        <v>3</v>
      </c>
      <c r="U16" s="299" t="n">
        <v>3</v>
      </c>
      <c r="V16" s="299" t="n">
        <v>2</v>
      </c>
      <c r="W16" s="299" t="n">
        <v>1</v>
      </c>
      <c r="X16" s="299" t="n">
        <v>1</v>
      </c>
      <c r="Y16" s="299" t="n">
        <v>1</v>
      </c>
      <c r="Z16" s="299" t="n">
        <v>1</v>
      </c>
      <c r="AA16" s="299" t="n">
        <v>1</v>
      </c>
      <c r="AB16" s="299" t="n">
        <v>1</v>
      </c>
      <c r="AC16" s="299" t="n">
        <v>1</v>
      </c>
      <c r="AD16" s="299" t="n">
        <v>1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1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1</v>
      </c>
      <c r="AU16" s="299" t="n">
        <v>1</v>
      </c>
      <c r="AV16" s="299" t="n">
        <v>1</v>
      </c>
      <c r="AW16" s="299" t="n">
        <v>1</v>
      </c>
      <c r="AX16" s="299" t="n">
        <v>1</v>
      </c>
      <c r="AY16" s="299" t="n">
        <v>1</v>
      </c>
      <c r="AZ16" s="299" t="n">
        <v>1</v>
      </c>
      <c r="BA16" s="299" t="n">
        <v>1</v>
      </c>
      <c r="BB16" s="299" t="n">
        <v>1</v>
      </c>
      <c r="BC16" s="299" t="n">
        <v>1</v>
      </c>
      <c r="BD16" s="299" t="n">
        <v>2</v>
      </c>
      <c r="BE16" s="299" t="n">
        <v>2</v>
      </c>
      <c r="BF16" s="299" t="n">
        <v>2</v>
      </c>
      <c r="BG16" s="299" t="n">
        <v>2</v>
      </c>
      <c r="BH16" s="299" t="n">
        <v>2</v>
      </c>
      <c r="BI16" s="299" t="n">
        <v>2</v>
      </c>
      <c r="BJ16" s="299" t="n">
        <v>2</v>
      </c>
      <c r="BK16" s="299" t="n">
        <v>2</v>
      </c>
      <c r="BL16" s="299" t="n">
        <v>2</v>
      </c>
      <c r="BM16" s="299" t="n">
        <v>2</v>
      </c>
      <c r="BN16" s="299" t="n">
        <v>2</v>
      </c>
      <c r="BO16" s="299" t="n">
        <v>3</v>
      </c>
      <c r="BP16" s="299" t="n">
        <v>1</v>
      </c>
      <c r="BQ16" s="299" t="n">
        <v>0</v>
      </c>
      <c r="BR16" s="299" t="n">
        <v>2</v>
      </c>
      <c r="BS16" s="299" t="n">
        <v>2</v>
      </c>
      <c r="BT16" s="299" t="n">
        <v>2</v>
      </c>
      <c r="BU16" s="299" t="n">
        <v>2</v>
      </c>
      <c r="BV16" s="299" t="n">
        <v>2</v>
      </c>
      <c r="BW16" s="299" t="n">
        <v>2</v>
      </c>
      <c r="BX16" s="299" t="n">
        <v>2</v>
      </c>
      <c r="BY16" s="299" t="n">
        <v>2</v>
      </c>
      <c r="BZ16" s="299" t="n">
        <v>2</v>
      </c>
      <c r="CA16" s="299" t="n">
        <v>2</v>
      </c>
      <c r="CB16" s="299" t="n">
        <v>1</v>
      </c>
      <c r="CC16" s="299" t="n">
        <v>1</v>
      </c>
      <c r="CD16" s="299" t="n">
        <v>1</v>
      </c>
      <c r="CE16" s="299" t="n">
        <v>3</v>
      </c>
      <c r="CF16" s="299" t="n">
        <v>3</v>
      </c>
      <c r="CG16" s="299" t="n">
        <v>3</v>
      </c>
      <c r="CH16" s="299" t="n">
        <v>3</v>
      </c>
      <c r="CI16" s="299" t="n">
        <v>5</v>
      </c>
      <c r="CJ16" s="299" t="n">
        <v>4</v>
      </c>
      <c r="CK16" s="299" t="n">
        <v>4</v>
      </c>
      <c r="CL16" s="299" t="n">
        <v>4</v>
      </c>
      <c r="CM16" s="299" t="n">
        <v>4</v>
      </c>
      <c r="CN16" s="299" t="n">
        <v>5</v>
      </c>
      <c r="CO16" s="299" t="n">
        <v>5</v>
      </c>
      <c r="CP16" s="299" t="n">
        <v>5</v>
      </c>
      <c r="CQ16" s="299" t="n">
        <v>5</v>
      </c>
      <c r="CR16" s="299" t="n">
        <v>5</v>
      </c>
      <c r="CS16" s="299" t="n">
        <v>5</v>
      </c>
      <c r="CT16" s="299" t="n">
        <v>5</v>
      </c>
      <c r="CU16" s="299" t="n">
        <v>6</v>
      </c>
      <c r="CV16" s="299" t="n">
        <v>5</v>
      </c>
      <c r="CW16" s="299" t="n">
        <v>5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4</v>
      </c>
      <c r="E17" s="396" t="n">
        <v>933.8</v>
      </c>
      <c r="F17" s="396">
        <f>+E17-G17</f>
        <v/>
      </c>
      <c r="G17" s="396" t="n">
        <v>201.22</v>
      </c>
      <c r="H17" s="397">
        <f>+"Total:"&amp;TEXT(E17/I17-1,"0.00%")&amp;"/ EE:"&amp;TEXT(G17/J17-1,"0.00%")</f>
        <v/>
      </c>
      <c r="I17" s="397">
        <f>+'[2]Lake Huron'!E17</f>
        <v/>
      </c>
      <c r="J17" s="492">
        <f>+'[2]Lake Huron'!G17</f>
        <v/>
      </c>
      <c r="K17" s="299" t="n">
        <v>2</v>
      </c>
      <c r="L17" s="299" t="n">
        <v>2</v>
      </c>
      <c r="M17" s="299" t="n">
        <v>3</v>
      </c>
      <c r="N17" s="299" t="n">
        <v>3</v>
      </c>
      <c r="O17" s="299" t="n">
        <v>3</v>
      </c>
      <c r="P17" s="299" t="n">
        <v>2</v>
      </c>
      <c r="Q17" s="299" t="n">
        <v>1</v>
      </c>
      <c r="R17" s="299" t="n">
        <v>1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0</v>
      </c>
      <c r="AA17" s="299" t="n">
        <v>0</v>
      </c>
      <c r="AB17" s="299" t="n">
        <v>1</v>
      </c>
      <c r="AC17" s="299" t="n">
        <v>1</v>
      </c>
      <c r="AD17" s="299" t="n">
        <v>1</v>
      </c>
      <c r="AE17" s="299" t="n">
        <v>1</v>
      </c>
      <c r="AF17" s="299" t="n">
        <v>1</v>
      </c>
      <c r="AG17" s="299" t="n">
        <v>0</v>
      </c>
      <c r="AH17" s="299" t="n">
        <v>0</v>
      </c>
      <c r="AI17" s="299" t="n">
        <v>1</v>
      </c>
      <c r="AJ17" s="299" t="n">
        <v>1</v>
      </c>
      <c r="AK17" s="299" t="n">
        <v>1</v>
      </c>
      <c r="AL17" s="299" t="n">
        <v>1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1</v>
      </c>
      <c r="AR17" s="299" t="n">
        <v>1</v>
      </c>
      <c r="AS17" s="299" t="n">
        <v>1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1</v>
      </c>
      <c r="AY17" s="299" t="n">
        <v>1</v>
      </c>
      <c r="AZ17" s="299" t="n">
        <v>2</v>
      </c>
      <c r="BA17" s="299" t="n">
        <v>2</v>
      </c>
      <c r="BB17" s="299" t="n">
        <v>2</v>
      </c>
      <c r="BC17" s="299" t="n">
        <v>1</v>
      </c>
      <c r="BD17" s="299" t="n">
        <v>1</v>
      </c>
      <c r="BE17" s="299" t="n">
        <v>1</v>
      </c>
      <c r="BF17" s="299" t="n">
        <v>1</v>
      </c>
      <c r="BG17" s="299" t="n">
        <v>0</v>
      </c>
      <c r="BH17" s="299" t="n">
        <v>0</v>
      </c>
      <c r="BI17" s="299" t="n">
        <v>0</v>
      </c>
      <c r="BJ17" s="299" t="n">
        <v>1</v>
      </c>
      <c r="BK17" s="299" t="n">
        <v>1</v>
      </c>
      <c r="BL17" s="299" t="n">
        <v>1</v>
      </c>
      <c r="BM17" s="299" t="n">
        <v>1</v>
      </c>
      <c r="BN17" s="299" t="n">
        <v>2</v>
      </c>
      <c r="BO17" s="299" t="n">
        <v>1</v>
      </c>
      <c r="BP17" s="299" t="n">
        <v>1</v>
      </c>
      <c r="BQ17" s="299" t="n">
        <v>0</v>
      </c>
      <c r="BR17" s="299" t="n">
        <v>0</v>
      </c>
      <c r="BS17" s="299" t="n">
        <v>1</v>
      </c>
      <c r="BT17" s="299" t="n">
        <v>1</v>
      </c>
      <c r="BU17" s="299" t="n">
        <v>1</v>
      </c>
      <c r="BV17" s="299" t="n">
        <v>1</v>
      </c>
      <c r="BW17" s="299" t="n">
        <v>1</v>
      </c>
      <c r="BX17" s="299" t="n">
        <v>1</v>
      </c>
      <c r="BY17" s="299" t="n">
        <v>1</v>
      </c>
      <c r="BZ17" s="299" t="n">
        <v>1</v>
      </c>
      <c r="CA17" s="299" t="n">
        <v>1</v>
      </c>
      <c r="CB17" s="299" t="n">
        <v>1</v>
      </c>
      <c r="CC17" s="299" t="n">
        <v>1</v>
      </c>
      <c r="CD17" s="299" t="n">
        <v>1</v>
      </c>
      <c r="CE17" s="299" t="n">
        <v>2</v>
      </c>
      <c r="CF17" s="299" t="n">
        <v>2</v>
      </c>
      <c r="CG17" s="299" t="n">
        <v>2</v>
      </c>
      <c r="CH17" s="299" t="n">
        <v>2</v>
      </c>
      <c r="CI17" s="299" t="n">
        <v>2</v>
      </c>
      <c r="CJ17" s="299" t="n">
        <v>2</v>
      </c>
      <c r="CK17" s="299" t="n">
        <v>3</v>
      </c>
      <c r="CL17" s="299" t="n">
        <v>3</v>
      </c>
      <c r="CM17" s="299" t="n">
        <v>3</v>
      </c>
      <c r="CN17" s="299" t="n">
        <v>3</v>
      </c>
      <c r="CO17" s="299" t="n">
        <v>3</v>
      </c>
      <c r="CP17" s="299" t="n">
        <v>3</v>
      </c>
      <c r="CQ17" s="299" t="n">
        <v>3</v>
      </c>
      <c r="CR17" s="299" t="n">
        <v>3</v>
      </c>
      <c r="CS17" s="299" t="n">
        <v>4</v>
      </c>
      <c r="CT17" s="299" t="n">
        <v>4</v>
      </c>
      <c r="CU17" s="299" t="n">
        <v>4</v>
      </c>
      <c r="CV17" s="299" t="n">
        <v>4</v>
      </c>
      <c r="CW17" s="299" t="n">
        <v>4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1</v>
      </c>
      <c r="E18" s="400" t="n">
        <v>1556.37</v>
      </c>
      <c r="F18" s="400">
        <f>+E18-G18</f>
        <v/>
      </c>
      <c r="G18" s="400" t="n">
        <v>401.59</v>
      </c>
      <c r="H18" s="408">
        <f>+"Total:"&amp;TEXT(E18/I18-1,"0.00%")&amp;"/ EE:"&amp;TEXT(G18/J18-1,"0.00%")</f>
        <v/>
      </c>
      <c r="I18" s="408">
        <f>+'[2]Lake Huron'!E18</f>
        <v/>
      </c>
      <c r="J18" s="492">
        <f>+'[2]Lake Huron'!G18</f>
        <v/>
      </c>
      <c r="K18" s="300" t="n">
        <v>1</v>
      </c>
      <c r="L18" s="300" t="n">
        <v>1</v>
      </c>
      <c r="M18" s="300" t="n">
        <v>1</v>
      </c>
      <c r="N18" s="300" t="n">
        <v>1</v>
      </c>
      <c r="O18" s="300" t="n">
        <v>1</v>
      </c>
      <c r="P18" s="300" t="n">
        <v>2</v>
      </c>
      <c r="Q18" s="300" t="n">
        <v>2</v>
      </c>
      <c r="R18" s="300" t="n">
        <v>2</v>
      </c>
      <c r="S18" s="300" t="n">
        <v>2</v>
      </c>
      <c r="T18" s="300" t="n">
        <v>1</v>
      </c>
      <c r="U18" s="300" t="n">
        <v>1</v>
      </c>
      <c r="V18" s="300" t="n">
        <v>1</v>
      </c>
      <c r="W18" s="300" t="n">
        <v>2</v>
      </c>
      <c r="X18" s="300" t="n">
        <v>3</v>
      </c>
      <c r="Y18" s="300" t="n">
        <v>3</v>
      </c>
      <c r="Z18" s="300" t="n">
        <v>3</v>
      </c>
      <c r="AA18" s="300" t="n">
        <v>3</v>
      </c>
      <c r="AB18" s="300" t="n">
        <v>3</v>
      </c>
      <c r="AC18" s="300" t="n">
        <v>3</v>
      </c>
      <c r="AD18" s="300" t="n">
        <v>3</v>
      </c>
      <c r="AE18" s="300" t="n">
        <v>3</v>
      </c>
      <c r="AF18" s="300" t="n">
        <v>3</v>
      </c>
      <c r="AG18" s="300" t="n">
        <v>3</v>
      </c>
      <c r="AH18" s="300" t="n">
        <v>3</v>
      </c>
      <c r="AI18" s="300" t="n">
        <v>4</v>
      </c>
      <c r="AJ18" s="300" t="n">
        <v>4</v>
      </c>
      <c r="AK18" s="300" t="n">
        <v>4</v>
      </c>
      <c r="AL18" s="300" t="n">
        <v>4</v>
      </c>
      <c r="AM18" s="300" t="n">
        <v>4</v>
      </c>
      <c r="AN18" s="300" t="n">
        <v>4</v>
      </c>
      <c r="AO18" s="300" t="n">
        <v>4</v>
      </c>
      <c r="AP18" s="300" t="n">
        <v>4</v>
      </c>
      <c r="AQ18" s="300" t="n">
        <v>2</v>
      </c>
      <c r="AR18" s="300" t="n">
        <v>1</v>
      </c>
      <c r="AS18" s="300" t="n">
        <v>1</v>
      </c>
      <c r="AT18" s="300" t="n">
        <v>1</v>
      </c>
      <c r="AU18" s="300" t="n">
        <v>1</v>
      </c>
      <c r="AV18" s="300" t="n">
        <v>1</v>
      </c>
      <c r="AW18" s="300" t="n">
        <v>2</v>
      </c>
      <c r="AX18" s="300" t="n">
        <v>2</v>
      </c>
      <c r="AY18" s="300" t="n">
        <v>2</v>
      </c>
      <c r="AZ18" s="300" t="n">
        <v>3</v>
      </c>
      <c r="BA18" s="300" t="n">
        <v>3</v>
      </c>
      <c r="BB18" s="300" t="n">
        <v>3</v>
      </c>
      <c r="BC18" s="300" t="n">
        <v>3</v>
      </c>
      <c r="BD18" s="300" t="n">
        <v>3</v>
      </c>
      <c r="BE18" s="300" t="n">
        <v>3</v>
      </c>
      <c r="BF18" s="300" t="n">
        <v>3</v>
      </c>
      <c r="BG18" s="300" t="n">
        <v>3</v>
      </c>
      <c r="BH18" s="300" t="n">
        <v>3</v>
      </c>
      <c r="BI18" s="300" t="n">
        <v>2</v>
      </c>
      <c r="BJ18" s="300" t="n">
        <v>2</v>
      </c>
      <c r="BK18" s="300" t="n">
        <v>2</v>
      </c>
      <c r="BL18" s="300" t="n">
        <v>2</v>
      </c>
      <c r="BM18" s="300" t="n">
        <v>2</v>
      </c>
      <c r="BN18" s="300" t="n">
        <v>2</v>
      </c>
      <c r="BO18" s="300" t="n">
        <v>2</v>
      </c>
      <c r="BP18" s="300" t="n">
        <v>2</v>
      </c>
      <c r="BQ18" s="300" t="n">
        <v>2</v>
      </c>
      <c r="BR18" s="300" t="n">
        <v>2</v>
      </c>
      <c r="BS18" s="300" t="n">
        <v>3</v>
      </c>
      <c r="BT18" s="300" t="n">
        <v>3</v>
      </c>
      <c r="BU18" s="300" t="n">
        <v>2</v>
      </c>
      <c r="BV18" s="300" t="n">
        <v>3</v>
      </c>
      <c r="BW18" s="300" t="n">
        <v>2</v>
      </c>
      <c r="BX18" s="300" t="n">
        <v>2</v>
      </c>
      <c r="BY18" s="300" t="n">
        <v>2</v>
      </c>
      <c r="BZ18" s="300" t="n">
        <v>2</v>
      </c>
      <c r="CA18" s="300" t="n">
        <v>2</v>
      </c>
      <c r="CB18" s="300" t="n">
        <v>3</v>
      </c>
      <c r="CC18" s="300" t="n">
        <v>3</v>
      </c>
      <c r="CD18" s="300" t="n">
        <v>3</v>
      </c>
      <c r="CE18" s="300" t="n">
        <v>2</v>
      </c>
      <c r="CF18" s="300" t="n">
        <v>2</v>
      </c>
      <c r="CG18" s="300" t="n">
        <v>2</v>
      </c>
      <c r="CH18" s="300" t="n">
        <v>2</v>
      </c>
      <c r="CI18" s="300" t="n">
        <v>2</v>
      </c>
      <c r="CJ18" s="300" t="n">
        <v>2</v>
      </c>
      <c r="CK18" s="300" t="n">
        <v>1</v>
      </c>
      <c r="CL18" s="300" t="n">
        <v>1</v>
      </c>
      <c r="CM18" s="300" t="n">
        <v>1</v>
      </c>
      <c r="CN18" s="300" t="n">
        <v>1</v>
      </c>
      <c r="CO18" s="300" t="n">
        <v>2</v>
      </c>
      <c r="CP18" s="300" t="n">
        <v>2</v>
      </c>
      <c r="CQ18" s="300" t="n">
        <v>2</v>
      </c>
      <c r="CR18" s="300" t="n">
        <v>1</v>
      </c>
      <c r="CS18" s="300" t="n">
        <v>1</v>
      </c>
      <c r="CT18" s="300" t="n">
        <v>1</v>
      </c>
      <c r="CU18" s="300" t="n">
        <v>1</v>
      </c>
      <c r="CV18" s="300" t="n">
        <v>1</v>
      </c>
      <c r="CW18" s="300" t="n">
        <v>1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22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267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Lake Huron Medical Group - Client ID H3382</t>
        </is>
      </c>
      <c r="B24" s="390" t="n"/>
      <c r="C24" s="78" t="n"/>
      <c r="D24" s="111" t="n"/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ht="13.15" customFormat="1" customHeight="1" s="315">
      <c r="A25" s="64" t="inlineStr">
        <is>
          <t>PRIME EPO PLAN (Self-Insured)</t>
        </is>
      </c>
      <c r="B25" s="394">
        <f>Legacy!E20</f>
        <v/>
      </c>
      <c r="C25" s="246" t="inlineStr">
        <is>
          <t>EE</t>
        </is>
      </c>
      <c r="D25" s="244" t="n">
        <v>14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+'[2]Lake Huron'!E25</f>
        <v/>
      </c>
      <c r="J25" s="492">
        <f>+'[2]Lake Huron'!G25</f>
        <v/>
      </c>
      <c r="K25" s="244" t="n">
        <v>15</v>
      </c>
      <c r="L25" s="244" t="n">
        <v>15</v>
      </c>
      <c r="M25" s="244" t="n">
        <v>14</v>
      </c>
      <c r="N25" s="244" t="n">
        <v>14</v>
      </c>
      <c r="O25" s="244" t="n">
        <v>14</v>
      </c>
      <c r="P25" s="244" t="n">
        <v>14</v>
      </c>
      <c r="Q25" s="244" t="n">
        <v>14</v>
      </c>
      <c r="R25" s="244" t="n">
        <v>14</v>
      </c>
      <c r="S25" s="244" t="n">
        <v>14</v>
      </c>
      <c r="T25" s="244" t="n">
        <v>14</v>
      </c>
      <c r="U25" s="244" t="n">
        <v>14</v>
      </c>
      <c r="V25" s="244" t="n">
        <v>14</v>
      </c>
      <c r="W25" s="244" t="n">
        <v>21</v>
      </c>
      <c r="X25" s="244" t="n">
        <v>20</v>
      </c>
      <c r="Y25" s="244" t="n">
        <v>20</v>
      </c>
      <c r="Z25" s="244" t="n">
        <v>18</v>
      </c>
      <c r="AA25" s="244" t="n">
        <v>18</v>
      </c>
      <c r="AB25" s="244" t="n">
        <v>18</v>
      </c>
      <c r="AC25" s="244" t="n">
        <v>16</v>
      </c>
      <c r="AD25" s="244" t="n">
        <v>18</v>
      </c>
      <c r="AE25" s="244" t="n">
        <v>16</v>
      </c>
      <c r="AF25" s="244" t="n">
        <v>17</v>
      </c>
      <c r="AG25" s="244" t="n">
        <v>13</v>
      </c>
      <c r="AH25" s="244" t="n">
        <v>13</v>
      </c>
      <c r="AI25" s="244" t="n">
        <v>12</v>
      </c>
      <c r="AJ25" s="244" t="n">
        <v>14</v>
      </c>
      <c r="AK25" s="244" t="n">
        <v>14</v>
      </c>
      <c r="AL25" s="244" t="n">
        <v>14</v>
      </c>
      <c r="AM25" s="244" t="n">
        <v>14</v>
      </c>
      <c r="AN25" s="244" t="n">
        <v>14</v>
      </c>
      <c r="AO25" s="244" t="n">
        <v>14</v>
      </c>
      <c r="AP25" s="244" t="n">
        <v>14</v>
      </c>
      <c r="AQ25" s="244" t="n">
        <v>14</v>
      </c>
      <c r="AR25" s="244" t="n">
        <v>14</v>
      </c>
      <c r="AS25" s="244" t="n">
        <v>14</v>
      </c>
      <c r="AT25" s="244" t="n">
        <v>14</v>
      </c>
      <c r="AU25" s="244" t="n">
        <v>14</v>
      </c>
      <c r="AV25" s="244" t="n">
        <v>14</v>
      </c>
      <c r="AW25" s="244" t="n">
        <v>14</v>
      </c>
      <c r="AX25" s="244" t="n">
        <v>13</v>
      </c>
      <c r="AY25" s="244" t="n">
        <v>13</v>
      </c>
      <c r="AZ25" s="244" t="n">
        <v>13</v>
      </c>
      <c r="BA25" s="244" t="n">
        <v>13</v>
      </c>
      <c r="BB25" s="244" t="n">
        <v>15</v>
      </c>
      <c r="BC25" s="244" t="n">
        <v>14</v>
      </c>
      <c r="BD25" s="244" t="n">
        <v>14</v>
      </c>
      <c r="BE25" s="244" t="n">
        <v>14</v>
      </c>
      <c r="BF25" s="244" t="n">
        <v>14</v>
      </c>
      <c r="BG25" s="244" t="n">
        <v>14</v>
      </c>
      <c r="BH25" s="244" t="n">
        <v>15</v>
      </c>
      <c r="BI25" s="244" t="n">
        <v>15</v>
      </c>
      <c r="BJ25" s="244" t="n">
        <v>15</v>
      </c>
      <c r="BK25" s="244" t="n">
        <v>15</v>
      </c>
      <c r="BL25" s="244" t="n">
        <v>13</v>
      </c>
      <c r="BM25" s="244" t="n">
        <v>13</v>
      </c>
      <c r="BN25" s="244" t="n">
        <v>13</v>
      </c>
      <c r="BO25" s="244" t="n">
        <v>13</v>
      </c>
      <c r="BP25" s="244" t="n">
        <v>14</v>
      </c>
      <c r="BQ25" s="244" t="n">
        <v>13</v>
      </c>
      <c r="BR25" s="244" t="n">
        <v>13</v>
      </c>
      <c r="BS25" s="244" t="n">
        <v>15</v>
      </c>
      <c r="BT25" s="244" t="n">
        <v>15</v>
      </c>
      <c r="BU25" s="244" t="n">
        <v>15</v>
      </c>
      <c r="BV25" s="244" t="n">
        <v>15</v>
      </c>
      <c r="BW25" s="244" t="n">
        <v>17</v>
      </c>
      <c r="BX25" s="244" t="n">
        <v>16</v>
      </c>
      <c r="BY25" s="244" t="n">
        <v>15</v>
      </c>
      <c r="BZ25" s="244" t="n">
        <v>16</v>
      </c>
      <c r="CA25" s="244" t="n">
        <v>14</v>
      </c>
      <c r="CB25" s="244" t="n">
        <v>14</v>
      </c>
      <c r="CC25" s="244" t="n">
        <v>14</v>
      </c>
      <c r="CD25" s="244" t="n">
        <v>12</v>
      </c>
      <c r="CE25" s="244" t="n">
        <v>13</v>
      </c>
      <c r="CF25" s="244" t="n">
        <v>14</v>
      </c>
      <c r="CG25" s="244" t="n">
        <v>14</v>
      </c>
      <c r="CH25" s="244" t="n">
        <v>14</v>
      </c>
      <c r="CI25" s="244" t="n">
        <v>13</v>
      </c>
      <c r="CJ25" s="244" t="n">
        <v>13</v>
      </c>
      <c r="CK25" s="244" t="n">
        <v>13</v>
      </c>
      <c r="CL25" s="244" t="n">
        <v>13</v>
      </c>
      <c r="CM25" s="244" t="n">
        <v>12</v>
      </c>
      <c r="CN25" s="244" t="n">
        <v>12</v>
      </c>
      <c r="CO25" s="244" t="n">
        <v>12</v>
      </c>
      <c r="CP25" s="244" t="n">
        <v>12</v>
      </c>
      <c r="CQ25" s="244" t="n">
        <v>13</v>
      </c>
      <c r="CR25" s="244" t="n">
        <v>15</v>
      </c>
      <c r="CS25" s="244" t="n">
        <v>14</v>
      </c>
      <c r="CT25" s="244" t="n">
        <v>14</v>
      </c>
      <c r="CU25" s="244" t="n">
        <v>14</v>
      </c>
      <c r="CV25" s="244" t="n">
        <v>13</v>
      </c>
      <c r="CW25" s="244" t="n">
        <v>14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44" t="n">
        <v>4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+'[2]Lake Huron'!E26</f>
        <v/>
      </c>
      <c r="J26" s="492">
        <f>+'[2]Lake Huron'!G26</f>
        <v/>
      </c>
      <c r="K26" s="244" t="n">
        <v>3</v>
      </c>
      <c r="L26" s="244" t="n">
        <v>3</v>
      </c>
      <c r="M26" s="244" t="n">
        <v>3</v>
      </c>
      <c r="N26" s="244" t="n">
        <v>3</v>
      </c>
      <c r="O26" s="244" t="n">
        <v>3</v>
      </c>
      <c r="P26" s="244" t="n">
        <v>3</v>
      </c>
      <c r="Q26" s="244" t="n">
        <v>3</v>
      </c>
      <c r="R26" s="244" t="n">
        <v>3</v>
      </c>
      <c r="S26" s="244" t="n">
        <v>3</v>
      </c>
      <c r="T26" s="244" t="n">
        <v>3</v>
      </c>
      <c r="U26" s="244" t="n">
        <v>3</v>
      </c>
      <c r="V26" s="244" t="n">
        <v>3</v>
      </c>
      <c r="W26" s="244" t="n">
        <v>3</v>
      </c>
      <c r="X26" s="244" t="n">
        <v>3</v>
      </c>
      <c r="Y26" s="244" t="n">
        <v>3</v>
      </c>
      <c r="Z26" s="244" t="n">
        <v>3</v>
      </c>
      <c r="AA26" s="244" t="n">
        <v>3</v>
      </c>
      <c r="AB26" s="244" t="n">
        <v>3</v>
      </c>
      <c r="AC26" s="244" t="n">
        <v>3</v>
      </c>
      <c r="AD26" s="244" t="n">
        <v>3</v>
      </c>
      <c r="AE26" s="244" t="n">
        <v>3</v>
      </c>
      <c r="AF26" s="244" t="n">
        <v>3</v>
      </c>
      <c r="AG26" s="244" t="n">
        <v>3</v>
      </c>
      <c r="AH26" s="244" t="n">
        <v>3</v>
      </c>
      <c r="AI26" s="244" t="n">
        <v>4</v>
      </c>
      <c r="AJ26" s="244" t="n">
        <v>3</v>
      </c>
      <c r="AK26" s="244" t="n">
        <v>3</v>
      </c>
      <c r="AL26" s="244" t="n">
        <v>3</v>
      </c>
      <c r="AM26" s="244" t="n">
        <v>3</v>
      </c>
      <c r="AN26" s="244" t="n">
        <v>3</v>
      </c>
      <c r="AO26" s="244" t="n">
        <v>1</v>
      </c>
      <c r="AP26" s="244" t="n">
        <v>1</v>
      </c>
      <c r="AQ26" s="244" t="n">
        <v>1</v>
      </c>
      <c r="AR26" s="244" t="n">
        <v>2</v>
      </c>
      <c r="AS26" s="244" t="n">
        <v>2</v>
      </c>
      <c r="AT26" s="244" t="n">
        <v>2</v>
      </c>
      <c r="AU26" s="244" t="n">
        <v>2</v>
      </c>
      <c r="AV26" s="244" t="n">
        <v>2</v>
      </c>
      <c r="AW26" s="244" t="n">
        <v>2</v>
      </c>
      <c r="AX26" s="244" t="n">
        <v>3</v>
      </c>
      <c r="AY26" s="244" t="n">
        <v>3</v>
      </c>
      <c r="AZ26" s="244" t="n">
        <v>3</v>
      </c>
      <c r="BA26" s="244" t="n">
        <v>2</v>
      </c>
      <c r="BB26" s="244" t="n">
        <v>2</v>
      </c>
      <c r="BC26" s="244" t="n">
        <v>2</v>
      </c>
      <c r="BD26" s="244" t="n">
        <v>2</v>
      </c>
      <c r="BE26" s="244" t="n">
        <v>2</v>
      </c>
      <c r="BF26" s="244" t="n">
        <v>2</v>
      </c>
      <c r="BG26" s="244" t="n">
        <v>2</v>
      </c>
      <c r="BH26" s="244" t="n">
        <v>2</v>
      </c>
      <c r="BI26" s="244" t="n">
        <v>2</v>
      </c>
      <c r="BJ26" s="244" t="n">
        <v>2</v>
      </c>
      <c r="BK26" s="244" t="n">
        <v>2</v>
      </c>
      <c r="BL26" s="244" t="n">
        <v>2</v>
      </c>
      <c r="BM26" s="244" t="n">
        <v>2</v>
      </c>
      <c r="BN26" s="244" t="n">
        <v>2</v>
      </c>
      <c r="BO26" s="244" t="n">
        <v>2</v>
      </c>
      <c r="BP26" s="244" t="n">
        <v>2</v>
      </c>
      <c r="BQ26" s="244" t="n">
        <v>2</v>
      </c>
      <c r="BR26" s="244" t="n">
        <v>2</v>
      </c>
      <c r="BS26" s="244" t="n">
        <v>2</v>
      </c>
      <c r="BT26" s="244" t="n">
        <v>2</v>
      </c>
      <c r="BU26" s="244" t="n">
        <v>2</v>
      </c>
      <c r="BV26" s="244" t="n">
        <v>2</v>
      </c>
      <c r="BW26" s="244" t="n">
        <v>3</v>
      </c>
      <c r="BX26" s="244" t="n">
        <v>4</v>
      </c>
      <c r="BY26" s="244" t="n">
        <v>4</v>
      </c>
      <c r="BZ26" s="244" t="n">
        <v>4</v>
      </c>
      <c r="CA26" s="244" t="n">
        <v>4</v>
      </c>
      <c r="CB26" s="244" t="n">
        <v>4</v>
      </c>
      <c r="CC26" s="244" t="n">
        <v>4</v>
      </c>
      <c r="CD26" s="244" t="n">
        <v>5</v>
      </c>
      <c r="CE26" s="244" t="n">
        <v>5</v>
      </c>
      <c r="CF26" s="244" t="n">
        <v>5</v>
      </c>
      <c r="CG26" s="244" t="n">
        <v>5</v>
      </c>
      <c r="CH26" s="244" t="n">
        <v>6</v>
      </c>
      <c r="CI26" s="244" t="n">
        <v>6</v>
      </c>
      <c r="CJ26" s="244" t="n">
        <v>6</v>
      </c>
      <c r="CK26" s="244" t="n">
        <v>6</v>
      </c>
      <c r="CL26" s="244" t="n">
        <v>6</v>
      </c>
      <c r="CM26" s="244" t="n">
        <v>6</v>
      </c>
      <c r="CN26" s="244" t="n">
        <v>4</v>
      </c>
      <c r="CO26" s="244" t="n">
        <v>4</v>
      </c>
      <c r="CP26" s="244" t="n">
        <v>5</v>
      </c>
      <c r="CQ26" s="244" t="n">
        <v>4</v>
      </c>
      <c r="CR26" s="244" t="n">
        <v>4</v>
      </c>
      <c r="CS26" s="244" t="n">
        <v>5</v>
      </c>
      <c r="CT26" s="244" t="n">
        <v>5</v>
      </c>
      <c r="CU26" s="244" t="n">
        <v>5</v>
      </c>
      <c r="CV26" s="244" t="n">
        <v>5</v>
      </c>
      <c r="CW26" s="244" t="n">
        <v>4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44" t="n">
        <v>6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+'[2]Lake Huron'!E27</f>
        <v/>
      </c>
      <c r="J27" s="492">
        <f>+'[2]Lake Huron'!G27</f>
        <v/>
      </c>
      <c r="K27" s="244" t="n">
        <v>5</v>
      </c>
      <c r="L27" s="244" t="n">
        <v>5</v>
      </c>
      <c r="M27" s="244" t="n">
        <v>5</v>
      </c>
      <c r="N27" s="244" t="n">
        <v>5</v>
      </c>
      <c r="O27" s="244" t="n">
        <v>5</v>
      </c>
      <c r="P27" s="244" t="n">
        <v>5</v>
      </c>
      <c r="Q27" s="244" t="n">
        <v>5</v>
      </c>
      <c r="R27" s="244" t="n">
        <v>6</v>
      </c>
      <c r="S27" s="244" t="n">
        <v>6</v>
      </c>
      <c r="T27" s="244" t="n">
        <v>6</v>
      </c>
      <c r="U27" s="244" t="n">
        <v>6</v>
      </c>
      <c r="V27" s="244" t="n">
        <v>5</v>
      </c>
      <c r="W27" s="244" t="n">
        <v>7</v>
      </c>
      <c r="X27" s="244" t="n">
        <v>7</v>
      </c>
      <c r="Y27" s="244" t="n">
        <v>7</v>
      </c>
      <c r="Z27" s="244" t="n">
        <v>8</v>
      </c>
      <c r="AA27" s="244" t="n">
        <v>8</v>
      </c>
      <c r="AB27" s="244" t="n">
        <v>8</v>
      </c>
      <c r="AC27" s="244" t="n">
        <v>7</v>
      </c>
      <c r="AD27" s="244" t="n">
        <v>7</v>
      </c>
      <c r="AE27" s="244" t="n">
        <v>7</v>
      </c>
      <c r="AF27" s="244" t="n">
        <v>7</v>
      </c>
      <c r="AG27" s="244" t="n">
        <v>9</v>
      </c>
      <c r="AH27" s="244" t="n">
        <v>9</v>
      </c>
      <c r="AI27" s="244" t="n">
        <v>8</v>
      </c>
      <c r="AJ27" s="244" t="n">
        <v>8</v>
      </c>
      <c r="AK27" s="244" t="n">
        <v>7</v>
      </c>
      <c r="AL27" s="244" t="n">
        <v>6</v>
      </c>
      <c r="AM27" s="244" t="n">
        <v>6</v>
      </c>
      <c r="AN27" s="244" t="n">
        <v>5</v>
      </c>
      <c r="AO27" s="244" t="n">
        <v>4</v>
      </c>
      <c r="AP27" s="244" t="n">
        <v>3</v>
      </c>
      <c r="AQ27" s="244" t="n">
        <v>2</v>
      </c>
      <c r="AR27" s="244" t="n">
        <v>3</v>
      </c>
      <c r="AS27" s="244" t="n">
        <v>3</v>
      </c>
      <c r="AT27" s="244" t="n">
        <v>3</v>
      </c>
      <c r="AU27" s="244" t="n">
        <v>3</v>
      </c>
      <c r="AV27" s="244" t="n">
        <v>3</v>
      </c>
      <c r="AW27" s="244" t="n">
        <v>3</v>
      </c>
      <c r="AX27" s="244" t="n">
        <v>3</v>
      </c>
      <c r="AY27" s="244" t="n">
        <v>3</v>
      </c>
      <c r="AZ27" s="244" t="n">
        <v>3</v>
      </c>
      <c r="BA27" s="244" t="n">
        <v>3</v>
      </c>
      <c r="BB27" s="244" t="n">
        <v>3</v>
      </c>
      <c r="BC27" s="244" t="n">
        <v>3</v>
      </c>
      <c r="BD27" s="244" t="n">
        <v>3</v>
      </c>
      <c r="BE27" s="244" t="n">
        <v>3</v>
      </c>
      <c r="BF27" s="244" t="n">
        <v>3</v>
      </c>
      <c r="BG27" s="244" t="n">
        <v>3</v>
      </c>
      <c r="BH27" s="244" t="n">
        <v>3</v>
      </c>
      <c r="BI27" s="244" t="n">
        <v>3</v>
      </c>
      <c r="BJ27" s="244" t="n">
        <v>3</v>
      </c>
      <c r="BK27" s="244" t="n">
        <v>3</v>
      </c>
      <c r="BL27" s="244" t="n">
        <v>3</v>
      </c>
      <c r="BM27" s="244" t="n">
        <v>3</v>
      </c>
      <c r="BN27" s="244" t="n">
        <v>3</v>
      </c>
      <c r="BO27" s="244" t="n">
        <v>3</v>
      </c>
      <c r="BP27" s="244" t="n">
        <v>3</v>
      </c>
      <c r="BQ27" s="244" t="n">
        <v>3</v>
      </c>
      <c r="BR27" s="244" t="n">
        <v>3</v>
      </c>
      <c r="BS27" s="244" t="n">
        <v>1</v>
      </c>
      <c r="BT27" s="244" t="n">
        <v>1</v>
      </c>
      <c r="BU27" s="244" t="n">
        <v>1</v>
      </c>
      <c r="BV27" s="244" t="n">
        <v>1</v>
      </c>
      <c r="BW27" s="244" t="n">
        <v>1</v>
      </c>
      <c r="BX27" s="244" t="n">
        <v>1</v>
      </c>
      <c r="BY27" s="244" t="n">
        <v>1</v>
      </c>
      <c r="BZ27" s="244" t="n">
        <v>1</v>
      </c>
      <c r="CA27" s="244" t="n">
        <v>2</v>
      </c>
      <c r="CB27" s="244" t="n">
        <v>2</v>
      </c>
      <c r="CC27" s="244" t="n">
        <v>2</v>
      </c>
      <c r="CD27" s="244" t="n">
        <v>4</v>
      </c>
      <c r="CE27" s="244" t="n">
        <v>4</v>
      </c>
      <c r="CF27" s="244" t="n">
        <v>4</v>
      </c>
      <c r="CG27" s="244" t="n">
        <v>3</v>
      </c>
      <c r="CH27" s="244" t="n">
        <v>3</v>
      </c>
      <c r="CI27" s="244" t="n">
        <v>3</v>
      </c>
      <c r="CJ27" s="244" t="n">
        <v>3</v>
      </c>
      <c r="CK27" s="244" t="n">
        <v>3</v>
      </c>
      <c r="CL27" s="244" t="n">
        <v>3</v>
      </c>
      <c r="CM27" s="244" t="n">
        <v>3</v>
      </c>
      <c r="CN27" s="244" t="n">
        <v>3</v>
      </c>
      <c r="CO27" s="244" t="n">
        <v>3</v>
      </c>
      <c r="CP27" s="244" t="n">
        <v>3</v>
      </c>
      <c r="CQ27" s="244" t="n">
        <v>3</v>
      </c>
      <c r="CR27" s="244" t="n">
        <v>3</v>
      </c>
      <c r="CS27" s="244" t="n">
        <v>4</v>
      </c>
      <c r="CT27" s="244" t="n">
        <v>4</v>
      </c>
      <c r="CU27" s="244" t="n">
        <v>4</v>
      </c>
      <c r="CV27" s="244" t="n">
        <v>5</v>
      </c>
      <c r="CW27" s="244" t="n">
        <v>5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245" t="n">
        <v>6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+'[2]Lake Huron'!E28</f>
        <v/>
      </c>
      <c r="J28" s="492">
        <f>+'[2]Lake Huron'!G28</f>
        <v/>
      </c>
      <c r="K28" s="245" t="n">
        <v>3</v>
      </c>
      <c r="L28" s="245" t="n">
        <v>3</v>
      </c>
      <c r="M28" s="245" t="n">
        <v>3</v>
      </c>
      <c r="N28" s="245" t="n">
        <v>3</v>
      </c>
      <c r="O28" s="245" t="n">
        <v>3</v>
      </c>
      <c r="P28" s="245" t="n">
        <v>3</v>
      </c>
      <c r="Q28" s="245" t="n">
        <v>3</v>
      </c>
      <c r="R28" s="245" t="n">
        <v>3</v>
      </c>
      <c r="S28" s="245" t="n">
        <v>3</v>
      </c>
      <c r="T28" s="245" t="n">
        <v>3</v>
      </c>
      <c r="U28" s="245" t="n">
        <v>2</v>
      </c>
      <c r="V28" s="245" t="n">
        <v>2</v>
      </c>
      <c r="W28" s="245" t="n">
        <v>3</v>
      </c>
      <c r="X28" s="245" t="n">
        <v>3</v>
      </c>
      <c r="Y28" s="245" t="n">
        <v>3</v>
      </c>
      <c r="Z28" s="245" t="n">
        <v>3</v>
      </c>
      <c r="AA28" s="245" t="n">
        <v>3</v>
      </c>
      <c r="AB28" s="245" t="n">
        <v>3</v>
      </c>
      <c r="AC28" s="245" t="n">
        <v>3</v>
      </c>
      <c r="AD28" s="245" t="n">
        <v>3</v>
      </c>
      <c r="AE28" s="245" t="n">
        <v>3</v>
      </c>
      <c r="AF28" s="245" t="n">
        <v>3</v>
      </c>
      <c r="AG28" s="245" t="n">
        <v>3</v>
      </c>
      <c r="AH28" s="245" t="n">
        <v>3</v>
      </c>
      <c r="AI28" s="245" t="n">
        <v>3</v>
      </c>
      <c r="AJ28" s="245" t="n">
        <v>3</v>
      </c>
      <c r="AK28" s="245" t="n">
        <v>3</v>
      </c>
      <c r="AL28" s="245" t="n">
        <v>3</v>
      </c>
      <c r="AM28" s="245" t="n">
        <v>3</v>
      </c>
      <c r="AN28" s="245" t="n">
        <v>3</v>
      </c>
      <c r="AO28" s="245" t="n">
        <v>3</v>
      </c>
      <c r="AP28" s="245" t="n">
        <v>4</v>
      </c>
      <c r="AQ28" s="245" t="n">
        <v>4</v>
      </c>
      <c r="AR28" s="245" t="n">
        <v>4</v>
      </c>
      <c r="AS28" s="245" t="n">
        <v>4</v>
      </c>
      <c r="AT28" s="245" t="n">
        <v>4</v>
      </c>
      <c r="AU28" s="245" t="n">
        <v>4</v>
      </c>
      <c r="AV28" s="245" t="n">
        <v>3</v>
      </c>
      <c r="AW28" s="245" t="n">
        <v>3</v>
      </c>
      <c r="AX28" s="245" t="n">
        <v>3</v>
      </c>
      <c r="AY28" s="245" t="n">
        <v>3</v>
      </c>
      <c r="AZ28" s="245" t="n">
        <v>3</v>
      </c>
      <c r="BA28" s="245" t="n">
        <v>3</v>
      </c>
      <c r="BB28" s="245" t="n">
        <v>3</v>
      </c>
      <c r="BC28" s="245" t="n">
        <v>3</v>
      </c>
      <c r="BD28" s="245" t="n">
        <v>3</v>
      </c>
      <c r="BE28" s="245" t="n">
        <v>3</v>
      </c>
      <c r="BF28" s="245" t="n">
        <v>3</v>
      </c>
      <c r="BG28" s="245" t="n">
        <v>3</v>
      </c>
      <c r="BH28" s="245" t="n">
        <v>4</v>
      </c>
      <c r="BI28" s="245" t="n">
        <v>4</v>
      </c>
      <c r="BJ28" s="245" t="n">
        <v>4</v>
      </c>
      <c r="BK28" s="245" t="n">
        <v>4</v>
      </c>
      <c r="BL28" s="245" t="n">
        <v>5</v>
      </c>
      <c r="BM28" s="245" t="n">
        <v>4</v>
      </c>
      <c r="BN28" s="245" t="n">
        <v>4</v>
      </c>
      <c r="BO28" s="245" t="n">
        <v>4</v>
      </c>
      <c r="BP28" s="245" t="n">
        <v>4</v>
      </c>
      <c r="BQ28" s="245" t="n">
        <v>4</v>
      </c>
      <c r="BR28" s="245" t="n">
        <v>4</v>
      </c>
      <c r="BS28" s="245" t="n">
        <v>4</v>
      </c>
      <c r="BT28" s="245" t="n">
        <v>4</v>
      </c>
      <c r="BU28" s="245" t="n">
        <v>4</v>
      </c>
      <c r="BV28" s="245" t="n">
        <v>4</v>
      </c>
      <c r="BW28" s="245" t="n">
        <v>4</v>
      </c>
      <c r="BX28" s="245" t="n">
        <v>4</v>
      </c>
      <c r="BY28" s="245" t="n">
        <v>4</v>
      </c>
      <c r="BZ28" s="245" t="n">
        <v>4</v>
      </c>
      <c r="CA28" s="245" t="n">
        <v>4</v>
      </c>
      <c r="CB28" s="245" t="n">
        <v>4</v>
      </c>
      <c r="CC28" s="245" t="n">
        <v>4</v>
      </c>
      <c r="CD28" s="245" t="n">
        <v>4</v>
      </c>
      <c r="CE28" s="245" t="n">
        <v>5</v>
      </c>
      <c r="CF28" s="245" t="n">
        <v>5</v>
      </c>
      <c r="CG28" s="245" t="n">
        <v>6</v>
      </c>
      <c r="CH28" s="245" t="n">
        <v>6</v>
      </c>
      <c r="CI28" s="245" t="n">
        <v>6</v>
      </c>
      <c r="CJ28" s="245" t="n">
        <v>6</v>
      </c>
      <c r="CK28" s="245" t="n">
        <v>6</v>
      </c>
      <c r="CL28" s="245" t="n">
        <v>6</v>
      </c>
      <c r="CM28" s="245" t="n">
        <v>6</v>
      </c>
      <c r="CN28" s="245" t="n">
        <v>6</v>
      </c>
      <c r="CO28" s="245" t="n">
        <v>6</v>
      </c>
      <c r="CP28" s="245" t="n">
        <v>5</v>
      </c>
      <c r="CQ28" s="245" t="n">
        <v>7</v>
      </c>
      <c r="CR28" s="245" t="n">
        <v>7</v>
      </c>
      <c r="CS28" s="245" t="n">
        <v>7</v>
      </c>
      <c r="CT28" s="245" t="n">
        <v>6</v>
      </c>
      <c r="CU28" s="245" t="n">
        <v>6</v>
      </c>
      <c r="CV28" s="245" t="n">
        <v>6</v>
      </c>
      <c r="CW28" s="245" t="n">
        <v>6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29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idden="1" ht="13.15" customFormat="1" customHeight="1" s="315">
      <c r="A31" s="197" t="inlineStr">
        <is>
          <t>PRIME EPO 2 PLAN (Self-Insured)</t>
        </is>
      </c>
      <c r="B31" s="415">
        <f>B25</f>
        <v/>
      </c>
      <c r="C31" s="199" t="inlineStr">
        <is>
          <t>EE</t>
        </is>
      </c>
      <c r="D31" s="251" t="n"/>
      <c r="E31" s="413">
        <f>E9</f>
        <v/>
      </c>
      <c r="F31" s="413">
        <f>F9</f>
        <v/>
      </c>
      <c r="G31" s="413">
        <f>E31-F31</f>
        <v/>
      </c>
      <c r="H31" s="414" t="n"/>
      <c r="I31" s="414" t="n"/>
      <c r="K31" s="244" t="n">
        <v>9</v>
      </c>
      <c r="L31" s="244" t="n">
        <v>9</v>
      </c>
      <c r="M31" s="244" t="n">
        <v>9</v>
      </c>
      <c r="N31" s="244" t="n">
        <v>9</v>
      </c>
      <c r="O31" s="244" t="n">
        <v>9</v>
      </c>
      <c r="P31" s="244" t="n">
        <v>8</v>
      </c>
      <c r="Q31" s="244" t="n">
        <v>8</v>
      </c>
      <c r="R31" s="244" t="n">
        <v>8</v>
      </c>
      <c r="S31" s="244" t="n">
        <v>8</v>
      </c>
      <c r="T31" s="244" t="n">
        <v>8</v>
      </c>
      <c r="U31" s="244" t="n">
        <v>8</v>
      </c>
      <c r="V31" s="251" t="n">
        <v>9</v>
      </c>
      <c r="W31" s="251" t="n"/>
      <c r="X31" s="251" t="n"/>
      <c r="Y31" s="251" t="n"/>
      <c r="Z31" s="251" t="n"/>
      <c r="AA31" s="251" t="n"/>
      <c r="AB31" s="251" t="n"/>
      <c r="AC31" s="251" t="n"/>
      <c r="AD31" s="251" t="n"/>
      <c r="AE31" s="251" t="n"/>
      <c r="AF31" s="251" t="n"/>
      <c r="AG31" s="251" t="n"/>
      <c r="AH31" s="251" t="n"/>
      <c r="AI31" s="251" t="n"/>
      <c r="AJ31" s="251" t="n"/>
      <c r="AK31" s="251" t="n"/>
      <c r="AL31" s="251" t="n"/>
      <c r="AM31" s="251" t="n"/>
      <c r="AN31" s="251" t="n"/>
      <c r="AO31" s="251" t="n"/>
      <c r="AP31" s="251" t="n"/>
      <c r="AQ31" s="251" t="n"/>
      <c r="AR31" s="251" t="n"/>
      <c r="AS31" s="251" t="n"/>
      <c r="AT31" s="251" t="n"/>
      <c r="AU31" s="251" t="n"/>
      <c r="AV31" s="251" t="n"/>
      <c r="AW31" s="251" t="n"/>
      <c r="AX31" s="251" t="n"/>
      <c r="AY31" s="251" t="n"/>
      <c r="AZ31" s="251" t="n"/>
      <c r="BA31" s="251" t="n"/>
      <c r="BB31" s="251" t="n"/>
      <c r="BC31" s="251" t="n"/>
      <c r="BD31" s="251" t="n"/>
      <c r="BE31" s="251" t="n"/>
      <c r="BF31" s="251" t="n"/>
      <c r="BG31" s="251" t="n"/>
      <c r="BH31" s="251" t="n"/>
      <c r="BI31" s="251" t="n"/>
      <c r="BJ31" s="251" t="n"/>
      <c r="BK31" s="251" t="n"/>
      <c r="BL31" s="251" t="n"/>
      <c r="BM31" s="251" t="n"/>
      <c r="BN31" s="251" t="n"/>
      <c r="BO31" s="251" t="n"/>
      <c r="BP31" s="251" t="n"/>
      <c r="BQ31" s="251" t="n"/>
      <c r="BR31" s="251" t="n"/>
      <c r="BS31" s="251" t="n"/>
      <c r="BT31" s="251" t="n"/>
      <c r="BU31" s="251" t="n"/>
      <c r="BV31" s="251" t="n"/>
      <c r="BW31" s="251" t="n"/>
      <c r="BX31" s="251" t="n"/>
      <c r="BY31" s="251" t="n"/>
      <c r="BZ31" s="251" t="n"/>
      <c r="CA31" s="251" t="n"/>
      <c r="CB31" s="251" t="n"/>
      <c r="CC31" s="251" t="n"/>
      <c r="CD31" s="251" t="n"/>
      <c r="CE31" s="251" t="n"/>
      <c r="CF31" s="251" t="n"/>
      <c r="CG31" s="251" t="n"/>
      <c r="CH31" s="251" t="n"/>
      <c r="CI31" s="251" t="n"/>
      <c r="CJ31" s="251" t="n"/>
      <c r="CK31" s="251" t="n"/>
      <c r="CL31" s="251" t="n"/>
      <c r="CM31" s="251" t="n"/>
      <c r="CN31" s="251" t="n"/>
      <c r="CO31" s="251" t="n"/>
      <c r="CP31" s="251" t="n"/>
      <c r="CQ31" s="251" t="n"/>
      <c r="CR31" s="251" t="n"/>
      <c r="CS31" s="251" t="n"/>
      <c r="CT31" s="251" t="n"/>
      <c r="CU31" s="251" t="n"/>
      <c r="CV31" s="251" t="n"/>
      <c r="CW31" s="251" t="n"/>
    </row>
    <row r="32" hidden="1" ht="13.15" customFormat="1" customHeight="1" s="315">
      <c r="A32" s="203" t="n"/>
      <c r="B32" s="415" t="n"/>
      <c r="C32" s="199" t="inlineStr">
        <is>
          <t>EE &amp; Spouse</t>
        </is>
      </c>
      <c r="D32" s="251" t="n"/>
      <c r="E32" s="413">
        <f>E10</f>
        <v/>
      </c>
      <c r="F32" s="413">
        <f>F10</f>
        <v/>
      </c>
      <c r="G32" s="413">
        <f>E32-F32</f>
        <v/>
      </c>
      <c r="H32" s="414" t="n"/>
      <c r="I32" s="414" t="n"/>
      <c r="K32" s="244" t="n">
        <v>3</v>
      </c>
      <c r="L32" s="244" t="n">
        <v>3</v>
      </c>
      <c r="M32" s="244" t="n">
        <v>3</v>
      </c>
      <c r="N32" s="244" t="n">
        <v>3</v>
      </c>
      <c r="O32" s="244" t="n">
        <v>3</v>
      </c>
      <c r="P32" s="244" t="n">
        <v>3</v>
      </c>
      <c r="Q32" s="244" t="n">
        <v>3</v>
      </c>
      <c r="R32" s="244" t="n">
        <v>3</v>
      </c>
      <c r="S32" s="244" t="n">
        <v>3</v>
      </c>
      <c r="T32" s="244" t="n">
        <v>3</v>
      </c>
      <c r="U32" s="244" t="n">
        <v>3</v>
      </c>
      <c r="V32" s="251" t="n">
        <v>2</v>
      </c>
      <c r="W32" s="251" t="n"/>
      <c r="X32" s="251" t="n"/>
      <c r="Y32" s="251" t="n"/>
      <c r="Z32" s="251" t="n"/>
      <c r="AA32" s="251" t="n"/>
      <c r="AB32" s="251" t="n"/>
      <c r="AC32" s="251" t="n"/>
      <c r="AD32" s="251" t="n"/>
      <c r="AE32" s="251" t="n"/>
      <c r="AF32" s="251" t="n"/>
      <c r="AG32" s="251" t="n"/>
      <c r="AH32" s="251" t="n"/>
      <c r="AI32" s="251" t="n"/>
      <c r="AJ32" s="251" t="n"/>
      <c r="AK32" s="251" t="n"/>
      <c r="AL32" s="251" t="n"/>
      <c r="AM32" s="251" t="n"/>
      <c r="AN32" s="251" t="n"/>
      <c r="AO32" s="251" t="n"/>
      <c r="AP32" s="251" t="n"/>
      <c r="AQ32" s="251" t="n"/>
      <c r="AR32" s="251" t="n"/>
      <c r="AS32" s="251" t="n"/>
      <c r="AT32" s="251" t="n"/>
      <c r="AU32" s="251" t="n"/>
      <c r="AV32" s="251" t="n"/>
      <c r="AW32" s="251" t="n"/>
      <c r="AX32" s="251" t="n"/>
      <c r="AY32" s="251" t="n"/>
      <c r="AZ32" s="251" t="n"/>
      <c r="BA32" s="251" t="n"/>
      <c r="BB32" s="251" t="n"/>
      <c r="BC32" s="251" t="n"/>
      <c r="BD32" s="251" t="n"/>
      <c r="BE32" s="251" t="n"/>
      <c r="BF32" s="251" t="n"/>
      <c r="BG32" s="251" t="n"/>
      <c r="BH32" s="251" t="n"/>
      <c r="BI32" s="251" t="n"/>
      <c r="BJ32" s="251" t="n"/>
      <c r="BK32" s="251" t="n"/>
      <c r="BL32" s="251" t="n"/>
      <c r="BM32" s="251" t="n"/>
      <c r="BN32" s="251" t="n"/>
      <c r="BO32" s="251" t="n"/>
      <c r="BP32" s="251" t="n"/>
      <c r="BQ32" s="251" t="n"/>
      <c r="BR32" s="251" t="n"/>
      <c r="BS32" s="251" t="n"/>
      <c r="BT32" s="251" t="n"/>
      <c r="BU32" s="251" t="n"/>
      <c r="BV32" s="251" t="n"/>
      <c r="BW32" s="251" t="n"/>
      <c r="BX32" s="251" t="n"/>
      <c r="BY32" s="251" t="n"/>
      <c r="BZ32" s="251" t="n"/>
      <c r="CA32" s="251" t="n"/>
      <c r="CB32" s="251" t="n"/>
      <c r="CC32" s="251" t="n"/>
      <c r="CD32" s="251" t="n"/>
      <c r="CE32" s="251" t="n"/>
      <c r="CF32" s="251" t="n"/>
      <c r="CG32" s="251" t="n"/>
      <c r="CH32" s="251" t="n"/>
      <c r="CI32" s="251" t="n"/>
      <c r="CJ32" s="251" t="n"/>
      <c r="CK32" s="251" t="n"/>
      <c r="CL32" s="251" t="n"/>
      <c r="CM32" s="251" t="n"/>
      <c r="CN32" s="251" t="n"/>
      <c r="CO32" s="251" t="n"/>
      <c r="CP32" s="251" t="n"/>
      <c r="CQ32" s="251" t="n"/>
      <c r="CR32" s="251" t="n"/>
      <c r="CS32" s="251" t="n"/>
      <c r="CT32" s="251" t="n"/>
      <c r="CU32" s="251" t="n"/>
      <c r="CV32" s="251" t="n"/>
      <c r="CW32" s="251" t="n"/>
    </row>
    <row r="33" hidden="1" ht="13.15" customFormat="1" customHeight="1" s="315">
      <c r="A33" s="203" t="n"/>
      <c r="B33" s="415" t="n"/>
      <c r="C33" s="199" t="inlineStr">
        <is>
          <t>EE &amp; Child(ren)</t>
        </is>
      </c>
      <c r="D33" s="251" t="n"/>
      <c r="E33" s="413">
        <f>E11</f>
        <v/>
      </c>
      <c r="F33" s="413">
        <f>F11</f>
        <v/>
      </c>
      <c r="G33" s="413">
        <f>E33-F33</f>
        <v/>
      </c>
      <c r="H33" s="414" t="n"/>
      <c r="I33" s="414" t="n"/>
      <c r="K33" s="244" t="n">
        <v>3</v>
      </c>
      <c r="L33" s="244" t="n">
        <v>3</v>
      </c>
      <c r="M33" s="244" t="n">
        <v>2</v>
      </c>
      <c r="N33" s="244" t="n">
        <v>2</v>
      </c>
      <c r="O33" s="244" t="n">
        <v>2</v>
      </c>
      <c r="P33" s="244" t="n">
        <v>2</v>
      </c>
      <c r="Q33" s="244" t="n">
        <v>2</v>
      </c>
      <c r="R33" s="244" t="n">
        <v>2</v>
      </c>
      <c r="S33" s="244" t="n">
        <v>2</v>
      </c>
      <c r="T33" s="244" t="n">
        <v>2</v>
      </c>
      <c r="U33" s="244" t="n">
        <v>2</v>
      </c>
      <c r="V33" s="251" t="n">
        <v>2</v>
      </c>
      <c r="W33" s="251" t="n"/>
      <c r="X33" s="251" t="n"/>
      <c r="Y33" s="251" t="n"/>
      <c r="Z33" s="251" t="n"/>
      <c r="AA33" s="251" t="n"/>
      <c r="AB33" s="251" t="n"/>
      <c r="AC33" s="251" t="n"/>
      <c r="AD33" s="251" t="n"/>
      <c r="AE33" s="251" t="n"/>
      <c r="AF33" s="251" t="n"/>
      <c r="AG33" s="251" t="n"/>
      <c r="AH33" s="251" t="n"/>
      <c r="AI33" s="251" t="n"/>
      <c r="AJ33" s="251" t="n"/>
      <c r="AK33" s="251" t="n"/>
      <c r="AL33" s="251" t="n"/>
      <c r="AM33" s="251" t="n"/>
      <c r="AN33" s="251" t="n"/>
      <c r="AO33" s="251" t="n"/>
      <c r="AP33" s="251" t="n"/>
      <c r="AQ33" s="251" t="n"/>
      <c r="AR33" s="251" t="n"/>
      <c r="AS33" s="251" t="n"/>
      <c r="AT33" s="251" t="n"/>
      <c r="AU33" s="251" t="n"/>
      <c r="AV33" s="251" t="n"/>
      <c r="AW33" s="251" t="n"/>
      <c r="AX33" s="251" t="n"/>
      <c r="AY33" s="251" t="n"/>
      <c r="AZ33" s="251" t="n"/>
      <c r="BA33" s="251" t="n"/>
      <c r="BB33" s="251" t="n"/>
      <c r="BC33" s="251" t="n"/>
      <c r="BD33" s="251" t="n"/>
      <c r="BE33" s="251" t="n"/>
      <c r="BF33" s="251" t="n"/>
      <c r="BG33" s="251" t="n"/>
      <c r="BH33" s="251" t="n"/>
      <c r="BI33" s="251" t="n"/>
      <c r="BJ33" s="251" t="n"/>
      <c r="BK33" s="251" t="n"/>
      <c r="BL33" s="251" t="n"/>
      <c r="BM33" s="251" t="n"/>
      <c r="BN33" s="251" t="n"/>
      <c r="BO33" s="251" t="n"/>
      <c r="BP33" s="251" t="n"/>
      <c r="BQ33" s="251" t="n"/>
      <c r="BR33" s="251" t="n"/>
      <c r="BS33" s="251" t="n"/>
      <c r="BT33" s="251" t="n"/>
      <c r="BU33" s="251" t="n"/>
      <c r="BV33" s="251" t="n"/>
      <c r="BW33" s="251" t="n"/>
      <c r="BX33" s="251" t="n"/>
      <c r="BY33" s="251" t="n"/>
      <c r="BZ33" s="251" t="n"/>
      <c r="CA33" s="251" t="n"/>
      <c r="CB33" s="251" t="n"/>
      <c r="CC33" s="251" t="n"/>
      <c r="CD33" s="251" t="n"/>
      <c r="CE33" s="251" t="n"/>
      <c r="CF33" s="251" t="n"/>
      <c r="CG33" s="251" t="n"/>
      <c r="CH33" s="251" t="n"/>
      <c r="CI33" s="251" t="n"/>
      <c r="CJ33" s="251" t="n"/>
      <c r="CK33" s="251" t="n"/>
      <c r="CL33" s="251" t="n"/>
      <c r="CM33" s="251" t="n"/>
      <c r="CN33" s="251" t="n"/>
      <c r="CO33" s="251" t="n"/>
      <c r="CP33" s="251" t="n"/>
      <c r="CQ33" s="251" t="n"/>
      <c r="CR33" s="251" t="n"/>
      <c r="CS33" s="251" t="n"/>
      <c r="CT33" s="251" t="n"/>
      <c r="CU33" s="251" t="n"/>
      <c r="CV33" s="251" t="n"/>
      <c r="CW33" s="251" t="n"/>
    </row>
    <row r="34" hidden="1" ht="13.15" customFormat="1" customHeight="1" s="315">
      <c r="A34" s="203" t="n"/>
      <c r="B34" s="415" t="n"/>
      <c r="C34" s="199" t="inlineStr">
        <is>
          <t>EE &amp; Family</t>
        </is>
      </c>
      <c r="D34" s="252" t="n"/>
      <c r="E34" s="416">
        <f>E12</f>
        <v/>
      </c>
      <c r="F34" s="416">
        <f>F12</f>
        <v/>
      </c>
      <c r="G34" s="416">
        <f>E34-F34</f>
        <v/>
      </c>
      <c r="H34" s="417" t="n"/>
      <c r="I34" s="417" t="n"/>
      <c r="K34" s="245" t="n">
        <v>2</v>
      </c>
      <c r="L34" s="245" t="n">
        <v>1</v>
      </c>
      <c r="M34" s="245" t="n">
        <v>1</v>
      </c>
      <c r="N34" s="245" t="n">
        <v>1</v>
      </c>
      <c r="O34" s="245" t="n">
        <v>1</v>
      </c>
      <c r="P34" s="245" t="n">
        <v>1</v>
      </c>
      <c r="Q34" s="245" t="n">
        <v>1</v>
      </c>
      <c r="R34" s="245" t="n">
        <v>1</v>
      </c>
      <c r="S34" s="245" t="n">
        <v>1</v>
      </c>
      <c r="T34" s="245" t="n">
        <v>1</v>
      </c>
      <c r="U34" s="245" t="n">
        <v>1</v>
      </c>
      <c r="V34" s="252" t="n">
        <v>1</v>
      </c>
      <c r="W34" s="252" t="n"/>
      <c r="X34" s="252" t="n"/>
      <c r="Y34" s="252" t="n"/>
      <c r="Z34" s="252" t="n"/>
      <c r="AA34" s="252" t="n"/>
      <c r="AB34" s="252" t="n"/>
      <c r="AC34" s="252" t="n"/>
      <c r="AD34" s="252" t="n"/>
      <c r="AE34" s="252" t="n"/>
      <c r="AF34" s="252" t="n"/>
      <c r="AG34" s="252" t="n"/>
      <c r="AH34" s="252" t="n"/>
      <c r="AI34" s="252" t="n"/>
      <c r="AJ34" s="252" t="n"/>
      <c r="AK34" s="252" t="n"/>
      <c r="AL34" s="252" t="n"/>
      <c r="AM34" s="252" t="n"/>
      <c r="AN34" s="252" t="n"/>
      <c r="AO34" s="252" t="n"/>
      <c r="AP34" s="252" t="n"/>
      <c r="AQ34" s="252" t="n"/>
      <c r="AR34" s="252" t="n"/>
      <c r="AS34" s="252" t="n"/>
      <c r="AT34" s="252" t="n"/>
      <c r="AU34" s="252" t="n"/>
      <c r="AV34" s="252" t="n"/>
      <c r="AW34" s="252" t="n"/>
      <c r="AX34" s="252" t="n"/>
      <c r="AY34" s="252" t="n"/>
      <c r="AZ34" s="252" t="n"/>
      <c r="BA34" s="252" t="n"/>
      <c r="BB34" s="252" t="n"/>
      <c r="BC34" s="252" t="n"/>
      <c r="BD34" s="252" t="n"/>
      <c r="BE34" s="252" t="n"/>
      <c r="BF34" s="252" t="n"/>
      <c r="BG34" s="252" t="n"/>
      <c r="BH34" s="252" t="n"/>
      <c r="BI34" s="252" t="n"/>
      <c r="BJ34" s="252" t="n"/>
      <c r="BK34" s="252" t="n"/>
      <c r="BL34" s="252" t="n"/>
      <c r="BM34" s="252" t="n"/>
      <c r="BN34" s="252" t="n"/>
      <c r="BO34" s="252" t="n"/>
      <c r="BP34" s="252" t="n"/>
      <c r="BQ34" s="252" t="n"/>
      <c r="BR34" s="252" t="n"/>
      <c r="BS34" s="252" t="n"/>
      <c r="BT34" s="252" t="n"/>
      <c r="BU34" s="252" t="n"/>
      <c r="BV34" s="252" t="n"/>
      <c r="BW34" s="252" t="n"/>
      <c r="BX34" s="252" t="n"/>
      <c r="BY34" s="252" t="n"/>
      <c r="BZ34" s="252" t="n"/>
      <c r="CA34" s="252" t="n"/>
      <c r="CB34" s="252" t="n"/>
      <c r="CC34" s="252" t="n"/>
      <c r="CD34" s="252" t="n"/>
      <c r="CE34" s="252" t="n"/>
      <c r="CF34" s="252" t="n"/>
      <c r="CG34" s="252" t="n"/>
      <c r="CH34" s="252" t="n"/>
      <c r="CI34" s="252" t="n"/>
      <c r="CJ34" s="252" t="n"/>
      <c r="CK34" s="252" t="n"/>
      <c r="CL34" s="252" t="n"/>
      <c r="CM34" s="252" t="n"/>
      <c r="CN34" s="252" t="n"/>
      <c r="CO34" s="252" t="n"/>
      <c r="CP34" s="252" t="n"/>
      <c r="CQ34" s="252" t="n"/>
      <c r="CR34" s="252" t="n"/>
      <c r="CS34" s="252" t="n"/>
      <c r="CT34" s="252" t="n"/>
      <c r="CU34" s="252" t="n"/>
      <c r="CV34" s="252" t="n"/>
      <c r="CW34" s="252" t="n"/>
    </row>
    <row r="35" hidden="1" ht="13.15" customFormat="1" customHeight="1" s="315">
      <c r="A35" s="207" t="n"/>
      <c r="B35" s="415" t="n"/>
      <c r="C35" s="208" t="inlineStr">
        <is>
          <t>Estimated Monthly Premium</t>
        </is>
      </c>
      <c r="D35" s="209">
        <f>SUM(D31:D34)</f>
        <v/>
      </c>
      <c r="E35" s="418">
        <f>SUMPRODUCT(E31:E34,$D31:$D34)</f>
        <v/>
      </c>
      <c r="F35" s="418">
        <f>SUMPRODUCT(F31:F34,$D31:$D34)</f>
        <v/>
      </c>
      <c r="G35" s="418">
        <f>SUMPRODUCT(G31:G34,$D31:$D34)</f>
        <v/>
      </c>
      <c r="H35" s="419" t="n"/>
      <c r="I35" s="419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209">
        <f>SUM(V31:V34)</f>
        <v/>
      </c>
      <c r="W35" s="209">
        <f>SUM(W31:W34)</f>
        <v/>
      </c>
      <c r="X35" s="209">
        <f>SUM(X31:X34)</f>
        <v/>
      </c>
      <c r="Y35" s="209">
        <f>SUM(Y31:Y34)</f>
        <v/>
      </c>
      <c r="Z35" s="209">
        <f>SUM(Z31:Z34)</f>
        <v/>
      </c>
      <c r="AA35" s="209">
        <f>SUM(AA31:AA34)</f>
        <v/>
      </c>
      <c r="AB35" s="209">
        <f>SUM(AB31:AB34)</f>
        <v/>
      </c>
      <c r="AC35" s="209">
        <f>SUM(AC31:AC34)</f>
        <v/>
      </c>
      <c r="AD35" s="209">
        <f>SUM(AD31:AD34)</f>
        <v/>
      </c>
      <c r="AE35" s="209">
        <f>SUM(AE31:AE34)</f>
        <v/>
      </c>
      <c r="AF35" s="209">
        <f>SUM(AF31:AF34)</f>
        <v/>
      </c>
      <c r="AG35" s="209">
        <f>SUM(AG31:AG34)</f>
        <v/>
      </c>
      <c r="AH35" s="209">
        <f>SUM(AH31:AH34)</f>
        <v/>
      </c>
      <c r="AI35" s="209">
        <f>SUM(AI31:AI34)</f>
        <v/>
      </c>
      <c r="AJ35" s="209">
        <f>SUM(AJ31:AJ34)</f>
        <v/>
      </c>
      <c r="AK35" s="209">
        <f>SUM(AK31:AK34)</f>
        <v/>
      </c>
      <c r="AL35" s="209">
        <f>SUM(AL31:AL34)</f>
        <v/>
      </c>
      <c r="AM35" s="209">
        <f>SUM(AM31:AM34)</f>
        <v/>
      </c>
      <c r="AN35" s="209">
        <f>SUM(AN31:AN34)</f>
        <v/>
      </c>
      <c r="AO35" s="209">
        <f>SUM(AO31:AO34)</f>
        <v/>
      </c>
      <c r="AP35" s="209">
        <f>SUM(AP31:AP34)</f>
        <v/>
      </c>
      <c r="AQ35" s="209">
        <f>SUM(AQ31:AQ34)</f>
        <v/>
      </c>
      <c r="AR35" s="209">
        <f>SUM(AR31:AR34)</f>
        <v/>
      </c>
      <c r="AS35" s="209">
        <f>SUM(AS31:AS34)</f>
        <v/>
      </c>
      <c r="AT35" s="209">
        <f>SUM(AT31:AT34)</f>
        <v/>
      </c>
      <c r="AU35" s="209">
        <f>SUM(AU31:AU34)</f>
        <v/>
      </c>
      <c r="AV35" s="209">
        <f>SUM(AV31:AV34)</f>
        <v/>
      </c>
      <c r="AW35" s="209">
        <f>SUM(AW31:AW34)</f>
        <v/>
      </c>
      <c r="AX35" s="209">
        <f>SUM(AX31:AX34)</f>
        <v/>
      </c>
      <c r="AY35" s="209">
        <f>SUM(AY31:AY34)</f>
        <v/>
      </c>
      <c r="AZ35" s="209">
        <f>SUM(AZ31:AZ34)</f>
        <v/>
      </c>
      <c r="BA35" s="209">
        <f>SUM(BA31:BA34)</f>
        <v/>
      </c>
      <c r="BB35" s="209">
        <f>SUM(BB31:BB34)</f>
        <v/>
      </c>
      <c r="BC35" s="209">
        <f>SUM(BC31:BC34)</f>
        <v/>
      </c>
      <c r="BD35" s="209">
        <f>SUM(BD31:BD34)</f>
        <v/>
      </c>
      <c r="BE35" s="209">
        <f>SUM(BE31:BE34)</f>
        <v/>
      </c>
      <c r="BF35" s="209">
        <f>SUM(BF31:BF34)</f>
        <v/>
      </c>
      <c r="BG35" s="209">
        <f>SUM(BG31:BG34)</f>
        <v/>
      </c>
      <c r="BH35" s="209">
        <f>SUM(BH31:BH34)</f>
        <v/>
      </c>
      <c r="BI35" s="209">
        <f>SUM(BI31:BI34)</f>
        <v/>
      </c>
      <c r="BJ35" s="209">
        <f>SUM(BJ31:BJ34)</f>
        <v/>
      </c>
      <c r="BK35" s="209">
        <f>SUM(BK31:BK34)</f>
        <v/>
      </c>
      <c r="BL35" s="209">
        <f>SUM(BL31:BL34)</f>
        <v/>
      </c>
      <c r="BM35" s="209">
        <f>SUM(BM31:BM34)</f>
        <v/>
      </c>
      <c r="BN35" s="209">
        <f>SUM(BN31:BN34)</f>
        <v/>
      </c>
      <c r="BO35" s="209">
        <f>SUM(BO31:BO34)</f>
        <v/>
      </c>
      <c r="BP35" s="209">
        <f>SUM(BP31:BP34)</f>
        <v/>
      </c>
      <c r="BQ35" s="209">
        <f>SUM(BQ31:BQ34)</f>
        <v/>
      </c>
      <c r="BR35" s="209">
        <f>SUM(BR31:BR34)</f>
        <v/>
      </c>
      <c r="BS35" s="209">
        <f>SUM(BS31:BS34)</f>
        <v/>
      </c>
      <c r="BT35" s="209">
        <f>SUM(BT31:BT34)</f>
        <v/>
      </c>
      <c r="BU35" s="209">
        <f>SUM(BU31:BU34)</f>
        <v/>
      </c>
      <c r="BV35" s="209">
        <f>SUM(BV31:BV34)</f>
        <v/>
      </c>
      <c r="BW35" s="209">
        <f>SUM(BW31:BW34)</f>
        <v/>
      </c>
      <c r="BX35" s="209">
        <f>SUM(BX31:BX34)</f>
        <v/>
      </c>
      <c r="BY35" s="209">
        <f>SUM(BY31:BY34)</f>
        <v/>
      </c>
      <c r="BZ35" s="209">
        <f>SUM(BZ31:BZ34)</f>
        <v/>
      </c>
      <c r="CA35" s="209">
        <f>SUM(CA31:CA34)</f>
        <v/>
      </c>
      <c r="CB35" s="209">
        <f>SUM(CB31:CB34)</f>
        <v/>
      </c>
      <c r="CC35" s="209">
        <f>SUM(CC31:CC34)</f>
        <v/>
      </c>
      <c r="CD35" s="209">
        <f>SUM(CD31:CD34)</f>
        <v/>
      </c>
      <c r="CE35" s="209">
        <f>SUM(CE31:CE34)</f>
        <v/>
      </c>
      <c r="CF35" s="209">
        <f>SUM(CF31:CF34)</f>
        <v/>
      </c>
      <c r="CG35" s="209">
        <f>SUM(CG31:CG34)</f>
        <v/>
      </c>
      <c r="CH35" s="209">
        <f>SUM(CH31:CH34)</f>
        <v/>
      </c>
      <c r="CI35" s="209">
        <f>SUM(CI31:CI34)</f>
        <v/>
      </c>
      <c r="CJ35" s="209">
        <f>SUM(CJ31:CJ34)</f>
        <v/>
      </c>
      <c r="CK35" s="209">
        <f>SUM(CK31:CK34)</f>
        <v/>
      </c>
      <c r="CL35" s="209">
        <f>SUM(CL31:CL34)</f>
        <v/>
      </c>
      <c r="CM35" s="209">
        <f>SUM(CM31:CM34)</f>
        <v/>
      </c>
      <c r="CN35" s="209">
        <f>SUM(CN31:CN34)</f>
        <v/>
      </c>
      <c r="CO35" s="209">
        <f>SUM(CO31:CO34)</f>
        <v/>
      </c>
      <c r="CP35" s="209">
        <f>SUM(CP31:CP34)</f>
        <v/>
      </c>
      <c r="CQ35" s="209">
        <f>SUM(CQ31:CQ34)</f>
        <v/>
      </c>
      <c r="CR35" s="209" t="n">
        <v>0</v>
      </c>
      <c r="CS35" s="209">
        <f>SUM(CS31:CS34)</f>
        <v/>
      </c>
      <c r="CT35" s="209">
        <f>SUM(CT31:CT34)</f>
        <v/>
      </c>
      <c r="CU35" s="209">
        <f>SUM(CU31:CU34)</f>
        <v/>
      </c>
      <c r="CV35" s="209">
        <f>SUM(CV31:CV34)</f>
        <v/>
      </c>
      <c r="CW35" s="209">
        <f>SUM(CW31:CW34)</f>
        <v/>
      </c>
    </row>
    <row r="36" hidden="1" ht="13.15" customFormat="1" customHeight="1" s="315">
      <c r="A36" s="207" t="n"/>
      <c r="B36" s="415" t="n"/>
      <c r="C36" s="199" t="n"/>
      <c r="D36" s="209" t="n"/>
      <c r="E36" s="413" t="n"/>
      <c r="F36" s="413" t="n"/>
      <c r="G36" s="413" t="n"/>
      <c r="H36" s="414" t="n"/>
      <c r="I36" s="41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209" t="n"/>
      <c r="W36" s="209" t="n"/>
      <c r="X36" s="209" t="n"/>
      <c r="Y36" s="209" t="n"/>
      <c r="Z36" s="209" t="n"/>
      <c r="AA36" s="209" t="n"/>
      <c r="AB36" s="209" t="n"/>
      <c r="AC36" s="209" t="n"/>
      <c r="AD36" s="209" t="n"/>
      <c r="AE36" s="209" t="n"/>
      <c r="AF36" s="209" t="n"/>
      <c r="AG36" s="209" t="n"/>
      <c r="AH36" s="209" t="n"/>
      <c r="AI36" s="209" t="n"/>
      <c r="AJ36" s="209" t="n"/>
      <c r="AK36" s="209" t="n"/>
      <c r="AL36" s="209" t="n"/>
      <c r="AM36" s="209" t="n"/>
      <c r="AN36" s="209" t="n"/>
      <c r="AO36" s="209" t="n"/>
      <c r="AP36" s="209" t="n"/>
      <c r="AQ36" s="209" t="n"/>
      <c r="AR36" s="209" t="n"/>
      <c r="AS36" s="209" t="n"/>
      <c r="AT36" s="209" t="n"/>
      <c r="AU36" s="209" t="n"/>
      <c r="AV36" s="209" t="n"/>
      <c r="AW36" s="209" t="n"/>
      <c r="AX36" s="209" t="n"/>
      <c r="AY36" s="209" t="n"/>
      <c r="AZ36" s="209" t="n"/>
      <c r="BA36" s="209" t="n"/>
      <c r="BB36" s="209" t="n"/>
      <c r="BC36" s="209" t="n"/>
      <c r="BD36" s="209" t="n"/>
      <c r="BE36" s="209" t="n"/>
      <c r="BF36" s="209" t="n"/>
      <c r="BG36" s="209" t="n"/>
      <c r="BH36" s="209" t="n"/>
      <c r="BI36" s="209" t="n"/>
      <c r="BJ36" s="209" t="n"/>
      <c r="BK36" s="209" t="n"/>
      <c r="BL36" s="209" t="n"/>
      <c r="BM36" s="209" t="n"/>
      <c r="BN36" s="209" t="n"/>
      <c r="BO36" s="209" t="n"/>
      <c r="BP36" s="209" t="n"/>
      <c r="BQ36" s="209" t="n"/>
      <c r="BR36" s="209" t="n"/>
      <c r="BS36" s="209" t="n"/>
      <c r="BT36" s="209" t="n"/>
      <c r="BU36" s="209" t="n"/>
      <c r="BV36" s="209" t="n"/>
      <c r="BW36" s="209" t="n"/>
      <c r="BX36" s="209" t="n"/>
      <c r="BY36" s="209" t="n"/>
      <c r="BZ36" s="209" t="n"/>
      <c r="CA36" s="209" t="n"/>
      <c r="CB36" s="209" t="n"/>
      <c r="CC36" s="209" t="n"/>
      <c r="CD36" s="209" t="n"/>
      <c r="CE36" s="209" t="n"/>
      <c r="CF36" s="209" t="n"/>
      <c r="CG36" s="209" t="n"/>
      <c r="CH36" s="209" t="n"/>
      <c r="CI36" s="209" t="n"/>
      <c r="CJ36" s="209" t="n"/>
      <c r="CK36" s="209" t="n"/>
      <c r="CL36" s="209" t="n"/>
      <c r="CM36" s="209" t="n"/>
      <c r="CN36" s="209" t="n"/>
      <c r="CO36" s="209" t="n"/>
      <c r="CP36" s="209" t="n"/>
      <c r="CQ36" s="209" t="n"/>
      <c r="CR36" s="209" t="n"/>
      <c r="CS36" s="209" t="n"/>
      <c r="CT36" s="209" t="n"/>
      <c r="CU36" s="209" t="n"/>
      <c r="CV36" s="209" t="n"/>
      <c r="CW36" s="209" t="n"/>
    </row>
    <row r="37" ht="13.15" customFormat="1" customHeight="1" s="315">
      <c r="A37" s="64" t="inlineStr">
        <is>
          <t xml:space="preserve">PRIME VALUE PLAN (Self-Insured) </t>
        </is>
      </c>
      <c r="B37" s="394">
        <f>B25</f>
        <v/>
      </c>
      <c r="C37" s="246" t="inlineStr">
        <is>
          <t>EE</t>
        </is>
      </c>
      <c r="D37" s="299" t="n">
        <v>0</v>
      </c>
      <c r="E37" s="396">
        <f>E15</f>
        <v/>
      </c>
      <c r="F37" s="396">
        <f>F15</f>
        <v/>
      </c>
      <c r="G37" s="396">
        <f>G15</f>
        <v/>
      </c>
      <c r="H37" s="397">
        <f>+"Total:"&amp;TEXT(E37/I37-1,"0.00%")&amp;"/ EE:"&amp;TEXT(G37/J37-1,"0.00%")</f>
        <v/>
      </c>
      <c r="I37" s="397">
        <f>+'[2]Lake Huron'!E37</f>
        <v/>
      </c>
      <c r="J37" s="492">
        <f>+'[2]Lake Huron'!G37</f>
        <v/>
      </c>
      <c r="K37" s="299" t="n">
        <v>1</v>
      </c>
      <c r="L37" s="299" t="n">
        <v>1</v>
      </c>
      <c r="M37" s="299" t="n">
        <v>1</v>
      </c>
      <c r="N37" s="299" t="n">
        <v>2</v>
      </c>
      <c r="O37" s="299" t="n">
        <v>2</v>
      </c>
      <c r="P37" s="299" t="n">
        <v>1</v>
      </c>
      <c r="Q37" s="299" t="n">
        <v>0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299" t="n">
        <v>0</v>
      </c>
      <c r="AJ37" s="299" t="n">
        <v>0</v>
      </c>
      <c r="AK37" s="299" t="n">
        <v>0</v>
      </c>
      <c r="AL37" s="299" t="n">
        <v>0</v>
      </c>
      <c r="AM37" s="299" t="n">
        <v>1</v>
      </c>
      <c r="AN37" s="299" t="n">
        <v>1</v>
      </c>
      <c r="AO37" s="299" t="n">
        <v>1</v>
      </c>
      <c r="AP37" s="299" t="n">
        <v>1</v>
      </c>
      <c r="AQ37" s="299" t="n">
        <v>1</v>
      </c>
      <c r="AR37" s="299" t="n">
        <v>1</v>
      </c>
      <c r="AS37" s="299" t="n">
        <v>1</v>
      </c>
      <c r="AT37" s="299" t="n">
        <v>1</v>
      </c>
      <c r="AU37" s="299" t="n">
        <v>1</v>
      </c>
      <c r="AV37" s="299" t="n">
        <v>1</v>
      </c>
      <c r="AW37" s="299" t="n">
        <v>1</v>
      </c>
      <c r="AX37" s="299" t="n">
        <v>1</v>
      </c>
      <c r="AY37" s="299" t="n">
        <v>1</v>
      </c>
      <c r="AZ37" s="299" t="n">
        <v>0</v>
      </c>
      <c r="BA37" s="299" t="n">
        <v>0</v>
      </c>
      <c r="BB37" s="299" t="n">
        <v>0</v>
      </c>
      <c r="BC37" s="299" t="n">
        <v>0</v>
      </c>
      <c r="BD37" s="299" t="n">
        <v>0</v>
      </c>
      <c r="BE37" s="299" t="n">
        <v>0</v>
      </c>
      <c r="BF37" s="299" t="n">
        <v>0</v>
      </c>
      <c r="BG37" s="299" t="n">
        <v>0</v>
      </c>
      <c r="BH37" s="299" t="n">
        <v>0</v>
      </c>
      <c r="BI37" s="299" t="n">
        <v>0</v>
      </c>
      <c r="BJ37" s="299" t="n">
        <v>0</v>
      </c>
      <c r="BK37" s="299" t="n">
        <v>0</v>
      </c>
      <c r="BL37" s="299" t="n">
        <v>0</v>
      </c>
      <c r="BM37" s="299" t="n">
        <v>0</v>
      </c>
      <c r="BN37" s="299" t="n">
        <v>0</v>
      </c>
      <c r="BO37" s="299" t="n">
        <v>1</v>
      </c>
      <c r="BP37" s="299" t="n">
        <v>1</v>
      </c>
      <c r="BQ37" s="299" t="n">
        <v>1</v>
      </c>
      <c r="BR37" s="299" t="n">
        <v>1</v>
      </c>
      <c r="BS37" s="299" t="n">
        <v>3</v>
      </c>
      <c r="BT37" s="299" t="n">
        <v>2</v>
      </c>
      <c r="BU37" s="299" t="n">
        <v>2</v>
      </c>
      <c r="BV37" s="299" t="n">
        <v>2</v>
      </c>
      <c r="BW37" s="299" t="n">
        <v>2</v>
      </c>
      <c r="BX37" s="299" t="n">
        <v>2</v>
      </c>
      <c r="BY37" s="299" t="n">
        <v>1</v>
      </c>
      <c r="BZ37" s="299" t="n">
        <v>1</v>
      </c>
      <c r="CA37" s="299" t="n">
        <v>1</v>
      </c>
      <c r="CB37" s="299" t="n">
        <v>1</v>
      </c>
      <c r="CC37" s="299" t="n">
        <v>1</v>
      </c>
      <c r="CD37" s="299" t="n">
        <v>1</v>
      </c>
      <c r="CE37" s="299" t="n">
        <v>1</v>
      </c>
      <c r="CF37" s="299" t="n">
        <v>1</v>
      </c>
      <c r="CG37" s="299" t="n">
        <v>0</v>
      </c>
      <c r="CH37" s="299" t="n">
        <v>0</v>
      </c>
      <c r="CI37" s="299" t="n">
        <v>0</v>
      </c>
      <c r="CJ37" s="299" t="n">
        <v>0</v>
      </c>
      <c r="CK37" s="299" t="n">
        <v>0</v>
      </c>
      <c r="CL37" s="299" t="n">
        <v>0</v>
      </c>
      <c r="CM37" s="299" t="n">
        <v>0</v>
      </c>
      <c r="CN37" s="299" t="n">
        <v>0</v>
      </c>
      <c r="CO37" s="299" t="n">
        <v>0</v>
      </c>
      <c r="CP37" s="299" t="n">
        <v>0</v>
      </c>
      <c r="CQ37" s="299" t="n">
        <v>1</v>
      </c>
      <c r="CR37" s="299" t="n">
        <v>1</v>
      </c>
      <c r="CS37" s="299" t="n">
        <v>1</v>
      </c>
      <c r="CT37" s="299" t="n">
        <v>2</v>
      </c>
      <c r="CU37" s="299" t="n">
        <v>2</v>
      </c>
      <c r="CV37" s="299" t="n">
        <v>1</v>
      </c>
      <c r="CW37" s="299" t="n">
        <v>1</v>
      </c>
    </row>
    <row r="38" ht="13.15" customFormat="1" customHeight="1" s="315">
      <c r="A38" s="22" t="n"/>
      <c r="B38" s="398" t="n"/>
      <c r="C38" s="246" t="inlineStr">
        <is>
          <t>EE &amp; Spouse</t>
        </is>
      </c>
      <c r="D38" s="299" t="n">
        <v>0</v>
      </c>
      <c r="E38" s="396">
        <f>E16</f>
        <v/>
      </c>
      <c r="F38" s="396">
        <f>F16</f>
        <v/>
      </c>
      <c r="G38" s="396">
        <f>G16</f>
        <v/>
      </c>
      <c r="H38" s="397">
        <f>+"Total:"&amp;TEXT(E38/I38-1,"0.00%")&amp;"/ EE:"&amp;TEXT(G38/J38-1,"0.00%")</f>
        <v/>
      </c>
      <c r="I38" s="397">
        <f>+'[2]Lake Huron'!E38</f>
        <v/>
      </c>
      <c r="J38" s="492">
        <f>+'[2]Lake Huron'!G38</f>
        <v/>
      </c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299" t="n">
        <v>0</v>
      </c>
      <c r="AJ38" s="299" t="n">
        <v>0</v>
      </c>
      <c r="AK38" s="299" t="n">
        <v>0</v>
      </c>
      <c r="AL38" s="299" t="n">
        <v>0</v>
      </c>
      <c r="AM38" s="299" t="n">
        <v>0</v>
      </c>
      <c r="AN38" s="299" t="n">
        <v>0</v>
      </c>
      <c r="AO38" s="299" t="n">
        <v>0</v>
      </c>
      <c r="AP38" s="299" t="n">
        <v>0</v>
      </c>
      <c r="AQ38" s="299" t="n">
        <v>0</v>
      </c>
      <c r="AR38" s="299" t="n">
        <v>0</v>
      </c>
      <c r="AS38" s="299" t="n">
        <v>0</v>
      </c>
      <c r="AT38" s="299" t="n">
        <v>0</v>
      </c>
      <c r="AU38" s="299" t="n">
        <v>0</v>
      </c>
      <c r="AV38" s="299" t="n">
        <v>0</v>
      </c>
      <c r="AW38" s="299" t="n">
        <v>0</v>
      </c>
      <c r="AX38" s="299" t="n">
        <v>0</v>
      </c>
      <c r="AY38" s="299" t="n">
        <v>0</v>
      </c>
      <c r="AZ38" s="299" t="n">
        <v>0</v>
      </c>
      <c r="BA38" s="299" t="n">
        <v>0</v>
      </c>
      <c r="BB38" s="299" t="n">
        <v>0</v>
      </c>
      <c r="BC38" s="299" t="n">
        <v>0</v>
      </c>
      <c r="BD38" s="299" t="n">
        <v>0</v>
      </c>
      <c r="BE38" s="299" t="n">
        <v>0</v>
      </c>
      <c r="BF38" s="299" t="n">
        <v>0</v>
      </c>
      <c r="BG38" s="299" t="n">
        <v>0</v>
      </c>
      <c r="BH38" s="299" t="n">
        <v>0</v>
      </c>
      <c r="BI38" s="299" t="n">
        <v>0</v>
      </c>
      <c r="BJ38" s="299" t="n">
        <v>0</v>
      </c>
      <c r="BK38" s="299" t="n">
        <v>0</v>
      </c>
      <c r="BL38" s="299" t="n">
        <v>0</v>
      </c>
      <c r="BM38" s="299" t="n">
        <v>0</v>
      </c>
      <c r="BN38" s="299" t="n">
        <v>0</v>
      </c>
      <c r="BO38" s="299" t="n">
        <v>0</v>
      </c>
      <c r="BP38" s="299" t="n">
        <v>0</v>
      </c>
      <c r="BQ38" s="299" t="n">
        <v>0</v>
      </c>
      <c r="BR38" s="299" t="n">
        <v>0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0</v>
      </c>
      <c r="BY38" s="299" t="n">
        <v>1</v>
      </c>
      <c r="BZ38" s="299" t="n">
        <v>1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0</v>
      </c>
      <c r="CF38" s="299" t="n">
        <v>0</v>
      </c>
      <c r="CG38" s="299" t="n">
        <v>0</v>
      </c>
      <c r="CH38" s="299" t="n">
        <v>0</v>
      </c>
      <c r="CI38" s="299" t="n">
        <v>0</v>
      </c>
      <c r="CJ38" s="299" t="n">
        <v>0</v>
      </c>
      <c r="CK38" s="299" t="n">
        <v>0</v>
      </c>
      <c r="CL38" s="299" t="n">
        <v>0</v>
      </c>
      <c r="CM38" s="299" t="n">
        <v>0</v>
      </c>
      <c r="CN38" s="299" t="n">
        <v>0</v>
      </c>
      <c r="CO38" s="299" t="n">
        <v>0</v>
      </c>
      <c r="CP38" s="299" t="n">
        <v>0</v>
      </c>
      <c r="CQ38" s="299" t="n">
        <v>0</v>
      </c>
      <c r="CR38" s="299" t="n">
        <v>0</v>
      </c>
      <c r="CS38" s="299" t="n">
        <v>0</v>
      </c>
      <c r="CT38" s="299" t="n">
        <v>0</v>
      </c>
      <c r="CU38" s="299" t="n">
        <v>0</v>
      </c>
      <c r="CV38" s="299" t="n">
        <v>0</v>
      </c>
      <c r="CW38" s="299" t="n">
        <v>0</v>
      </c>
    </row>
    <row r="39" ht="13.15" customFormat="1" customHeight="1" s="315">
      <c r="A39" s="22" t="n"/>
      <c r="B39" s="398" t="n"/>
      <c r="C39" s="246" t="inlineStr">
        <is>
          <t>EE &amp; Child(ren)</t>
        </is>
      </c>
      <c r="D39" s="299" t="n">
        <v>0</v>
      </c>
      <c r="E39" s="396">
        <f>E17</f>
        <v/>
      </c>
      <c r="F39" s="396">
        <f>F17</f>
        <v/>
      </c>
      <c r="G39" s="396">
        <f>G17</f>
        <v/>
      </c>
      <c r="H39" s="397">
        <f>+"Total:"&amp;TEXT(E39/I39-1,"0.00%")&amp;"/ EE:"&amp;TEXT(G39/J39-1,"0.00%")</f>
        <v/>
      </c>
      <c r="I39" s="397">
        <f>+'[2]Lake Huron'!E39</f>
        <v/>
      </c>
      <c r="J39" s="492">
        <f>+'[2]Lake Huron'!G39</f>
        <v/>
      </c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1</v>
      </c>
      <c r="X39" s="299" t="n">
        <v>1</v>
      </c>
      <c r="Y39" s="299" t="n">
        <v>1</v>
      </c>
      <c r="Z39" s="299" t="n">
        <v>1</v>
      </c>
      <c r="AA39" s="299" t="n">
        <v>1</v>
      </c>
      <c r="AB39" s="299" t="n">
        <v>1</v>
      </c>
      <c r="AC39" s="299" t="n">
        <v>1</v>
      </c>
      <c r="AD39" s="299" t="n">
        <v>1</v>
      </c>
      <c r="AE39" s="299" t="n">
        <v>1</v>
      </c>
      <c r="AF39" s="299" t="n">
        <v>1</v>
      </c>
      <c r="AG39" s="299" t="n">
        <v>1</v>
      </c>
      <c r="AH39" s="299" t="n">
        <v>1</v>
      </c>
      <c r="AI39" s="299" t="n">
        <v>1</v>
      </c>
      <c r="AJ39" s="299" t="n">
        <v>1</v>
      </c>
      <c r="AK39" s="299" t="n">
        <v>1</v>
      </c>
      <c r="AL39" s="299" t="n">
        <v>1</v>
      </c>
      <c r="AM39" s="299" t="n">
        <v>0</v>
      </c>
      <c r="AN39" s="299" t="n">
        <v>0</v>
      </c>
      <c r="AO39" s="299" t="n">
        <v>0</v>
      </c>
      <c r="AP39" s="299" t="n">
        <v>0</v>
      </c>
      <c r="AQ39" s="299" t="n">
        <v>0</v>
      </c>
      <c r="AR39" s="299" t="n">
        <v>0</v>
      </c>
      <c r="AS39" s="299" t="n">
        <v>0</v>
      </c>
      <c r="AT39" s="299" t="n">
        <v>0</v>
      </c>
      <c r="AU39" s="299" t="n">
        <v>0</v>
      </c>
      <c r="AV39" s="299" t="n">
        <v>0</v>
      </c>
      <c r="AW39" s="299" t="n">
        <v>0</v>
      </c>
      <c r="AX39" s="299" t="n">
        <v>0</v>
      </c>
      <c r="AY39" s="299" t="n">
        <v>0</v>
      </c>
      <c r="AZ39" s="299" t="n">
        <v>0</v>
      </c>
      <c r="BA39" s="299" t="n">
        <v>0</v>
      </c>
      <c r="BB39" s="299" t="n">
        <v>0</v>
      </c>
      <c r="BC39" s="299" t="n">
        <v>0</v>
      </c>
      <c r="BD39" s="299" t="n">
        <v>0</v>
      </c>
      <c r="BE39" s="299" t="n">
        <v>0</v>
      </c>
      <c r="BF39" s="299" t="n">
        <v>0</v>
      </c>
      <c r="BG39" s="299" t="n">
        <v>0</v>
      </c>
      <c r="BH39" s="299" t="n">
        <v>0</v>
      </c>
      <c r="BI39" s="299" t="n">
        <v>0</v>
      </c>
      <c r="BJ39" s="299" t="n">
        <v>0</v>
      </c>
      <c r="BK39" s="299" t="n">
        <v>0</v>
      </c>
      <c r="BL39" s="299" t="n">
        <v>0</v>
      </c>
      <c r="BM39" s="299" t="n">
        <v>0</v>
      </c>
      <c r="BN39" s="299" t="n">
        <v>0</v>
      </c>
      <c r="BO39" s="299" t="n">
        <v>0</v>
      </c>
      <c r="BP39" s="299" t="n">
        <v>0</v>
      </c>
      <c r="BQ39" s="299" t="n">
        <v>0</v>
      </c>
      <c r="BR39" s="299" t="n">
        <v>0</v>
      </c>
      <c r="BS39" s="299" t="n">
        <v>0</v>
      </c>
      <c r="BT39" s="299" t="n">
        <v>0</v>
      </c>
      <c r="BU39" s="299" t="n">
        <v>0</v>
      </c>
      <c r="BV39" s="299" t="n">
        <v>0</v>
      </c>
      <c r="BW39" s="299" t="n">
        <v>0</v>
      </c>
      <c r="BX39" s="299" t="n">
        <v>0</v>
      </c>
      <c r="BY39" s="299" t="n">
        <v>0</v>
      </c>
      <c r="BZ39" s="299" t="n">
        <v>0</v>
      </c>
      <c r="CA39" s="299" t="n">
        <v>0</v>
      </c>
      <c r="CB39" s="299" t="n">
        <v>0</v>
      </c>
      <c r="CC39" s="299" t="n">
        <v>0</v>
      </c>
      <c r="CD39" s="299" t="n">
        <v>0</v>
      </c>
      <c r="CE39" s="299" t="n">
        <v>0</v>
      </c>
      <c r="CF39" s="299" t="n">
        <v>0</v>
      </c>
      <c r="CG39" s="299" t="n">
        <v>0</v>
      </c>
      <c r="CH39" s="299" t="n">
        <v>0</v>
      </c>
      <c r="CI39" s="299" t="n">
        <v>0</v>
      </c>
      <c r="CJ39" s="299" t="n">
        <v>0</v>
      </c>
      <c r="CK39" s="299" t="n">
        <v>0</v>
      </c>
      <c r="CL39" s="299" t="n">
        <v>0</v>
      </c>
      <c r="CM39" s="299" t="n">
        <v>0</v>
      </c>
      <c r="CN39" s="299" t="n">
        <v>0</v>
      </c>
      <c r="CO39" s="299" t="n">
        <v>0</v>
      </c>
      <c r="CP39" s="299" t="n">
        <v>0</v>
      </c>
      <c r="CQ39" s="299" t="n">
        <v>0</v>
      </c>
      <c r="CR39" s="299" t="n">
        <v>0</v>
      </c>
      <c r="CS39" s="299" t="n">
        <v>0</v>
      </c>
      <c r="CT39" s="299" t="n">
        <v>0</v>
      </c>
      <c r="CU39" s="299" t="n">
        <v>0</v>
      </c>
      <c r="CV39" s="299" t="n">
        <v>0</v>
      </c>
      <c r="CW39" s="299" t="n">
        <v>0</v>
      </c>
    </row>
    <row r="40" ht="13.15" customFormat="1" customHeight="1" s="315">
      <c r="A40" s="22" t="n"/>
      <c r="B40" s="398" t="n"/>
      <c r="C40" s="246" t="inlineStr">
        <is>
          <t>EE &amp; Family</t>
        </is>
      </c>
      <c r="D40" s="300" t="n">
        <v>0</v>
      </c>
      <c r="E40" s="400">
        <f>E18</f>
        <v/>
      </c>
      <c r="F40" s="400">
        <f>F18</f>
        <v/>
      </c>
      <c r="G40" s="400">
        <f>G18</f>
        <v/>
      </c>
      <c r="H40" s="408">
        <f>+"Total:"&amp;TEXT(E40/I40-1,"0.00%")&amp;"/ EE:"&amp;TEXT(G40/J40-1,"0.00%")</f>
        <v/>
      </c>
      <c r="I40" s="408">
        <f>+'[2]Lake Huron'!E40</f>
        <v/>
      </c>
      <c r="J40" s="492">
        <f>+'[2]Lake Huron'!G40</f>
        <v/>
      </c>
      <c r="K40" s="300" t="n">
        <v>1</v>
      </c>
      <c r="L40" s="300" t="n">
        <v>1</v>
      </c>
      <c r="M40" s="300" t="n">
        <v>1</v>
      </c>
      <c r="N40" s="300" t="n">
        <v>1</v>
      </c>
      <c r="O40" s="300" t="n">
        <v>1</v>
      </c>
      <c r="P40" s="300" t="n">
        <v>1</v>
      </c>
      <c r="Q40" s="300" t="n">
        <v>1</v>
      </c>
      <c r="R40" s="300" t="n">
        <v>1</v>
      </c>
      <c r="S40" s="300" t="n">
        <v>1</v>
      </c>
      <c r="T40" s="300" t="n">
        <v>1</v>
      </c>
      <c r="U40" s="300" t="n">
        <v>1</v>
      </c>
      <c r="V40" s="300" t="n">
        <v>1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0" t="n">
        <v>0</v>
      </c>
      <c r="AJ40" s="300" t="n">
        <v>0</v>
      </c>
      <c r="AK40" s="300" t="n">
        <v>0</v>
      </c>
      <c r="AL40" s="300" t="n">
        <v>0</v>
      </c>
      <c r="AM40" s="300" t="n">
        <v>0</v>
      </c>
      <c r="AN40" s="300" t="n">
        <v>0</v>
      </c>
      <c r="AO40" s="300" t="n">
        <v>0</v>
      </c>
      <c r="AP40" s="300" t="n">
        <v>0</v>
      </c>
      <c r="AQ40" s="300" t="n">
        <v>0</v>
      </c>
      <c r="AR40" s="300" t="n">
        <v>0</v>
      </c>
      <c r="AS40" s="300" t="n">
        <v>0</v>
      </c>
      <c r="AT40" s="300" t="n">
        <v>0</v>
      </c>
      <c r="AU40" s="300" t="n">
        <v>0</v>
      </c>
      <c r="AV40" s="300" t="n">
        <v>0</v>
      </c>
      <c r="AW40" s="300" t="n">
        <v>0</v>
      </c>
      <c r="AX40" s="300" t="n">
        <v>0</v>
      </c>
      <c r="AY40" s="300" t="n">
        <v>0</v>
      </c>
      <c r="AZ40" s="300" t="n">
        <v>0</v>
      </c>
      <c r="BA40" s="300" t="n">
        <v>0</v>
      </c>
      <c r="BB40" s="300" t="n">
        <v>0</v>
      </c>
      <c r="BC40" s="300" t="n">
        <v>0</v>
      </c>
      <c r="BD40" s="300" t="n">
        <v>0</v>
      </c>
      <c r="BE40" s="300" t="n">
        <v>0</v>
      </c>
      <c r="BF40" s="300" t="n">
        <v>0</v>
      </c>
      <c r="BG40" s="300" t="n">
        <v>0</v>
      </c>
      <c r="BH40" s="300" t="n">
        <v>0</v>
      </c>
      <c r="BI40" s="300" t="n">
        <v>0</v>
      </c>
      <c r="BJ40" s="300" t="n">
        <v>0</v>
      </c>
      <c r="BK40" s="300" t="n">
        <v>0</v>
      </c>
      <c r="BL40" s="300" t="n">
        <v>0</v>
      </c>
      <c r="BM40" s="300" t="n">
        <v>0</v>
      </c>
      <c r="BN40" s="300" t="n">
        <v>0</v>
      </c>
      <c r="BO40" s="300" t="n">
        <v>0</v>
      </c>
      <c r="BP40" s="300" t="n">
        <v>0</v>
      </c>
      <c r="BQ40" s="300" t="n">
        <v>0</v>
      </c>
      <c r="BR40" s="300" t="n">
        <v>0</v>
      </c>
      <c r="BS40" s="300" t="n">
        <v>0</v>
      </c>
      <c r="BT40" s="300" t="n">
        <v>0</v>
      </c>
      <c r="BU40" s="300" t="n">
        <v>0</v>
      </c>
      <c r="BV40" s="300" t="n">
        <v>0</v>
      </c>
      <c r="BW40" s="300" t="n">
        <v>0</v>
      </c>
      <c r="BX40" s="300" t="n">
        <v>0</v>
      </c>
      <c r="BY40" s="300" t="n">
        <v>0</v>
      </c>
      <c r="BZ40" s="300" t="n">
        <v>0</v>
      </c>
      <c r="CA40" s="300" t="n">
        <v>0</v>
      </c>
      <c r="CB40" s="300" t="n">
        <v>0</v>
      </c>
      <c r="CC40" s="300" t="n">
        <v>0</v>
      </c>
      <c r="CD40" s="300" t="n">
        <v>0</v>
      </c>
      <c r="CE40" s="300" t="n">
        <v>0</v>
      </c>
      <c r="CF40" s="300" t="n">
        <v>0</v>
      </c>
      <c r="CG40" s="300" t="n">
        <v>0</v>
      </c>
      <c r="CH40" s="300" t="n">
        <v>0</v>
      </c>
      <c r="CI40" s="300" t="n">
        <v>0</v>
      </c>
      <c r="CJ40" s="300" t="n">
        <v>0</v>
      </c>
      <c r="CK40" s="300" t="n">
        <v>0</v>
      </c>
      <c r="CL40" s="300" t="n">
        <v>0</v>
      </c>
      <c r="CM40" s="300" t="n">
        <v>0</v>
      </c>
      <c r="CN40" s="300" t="n">
        <v>0</v>
      </c>
      <c r="CO40" s="300" t="n">
        <v>0</v>
      </c>
      <c r="CP40" s="300" t="n">
        <v>0</v>
      </c>
      <c r="CQ40" s="300" t="n">
        <v>0</v>
      </c>
      <c r="CR40" s="300" t="n">
        <v>0</v>
      </c>
      <c r="CS40" s="300" t="n">
        <v>0</v>
      </c>
      <c r="CT40" s="300" t="n">
        <v>0</v>
      </c>
      <c r="CU40" s="300" t="n">
        <v>0</v>
      </c>
      <c r="CV40" s="300" t="n">
        <v>0</v>
      </c>
      <c r="CW40" s="300" t="n">
        <v>0</v>
      </c>
    </row>
    <row r="41" ht="13.15" customFormat="1" customHeigh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94">
        <f>SUM(AI37:AI40)</f>
        <v/>
      </c>
      <c r="AJ41" s="94">
        <f>SUM(AJ37:AJ40)</f>
        <v/>
      </c>
      <c r="AK41" s="94">
        <f>SUM(AK37:AK40)</f>
        <v/>
      </c>
      <c r="AL41" s="94">
        <f>SUM(AL37:AL40)</f>
        <v/>
      </c>
      <c r="AM41" s="94">
        <f>SUM(AM37:AM40)</f>
        <v/>
      </c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1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ht="13.15" customFormat="1" customHeigh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t="13.15" customFormat="1" customHeight="1" s="315">
      <c r="A43" s="71" t="inlineStr">
        <is>
          <t>Total Medical Monthly</t>
        </is>
      </c>
      <c r="B43" s="405" t="n"/>
      <c r="C43" s="29" t="inlineStr">
        <is>
          <t>Total Medical Employees</t>
        </is>
      </c>
      <c r="D43" s="30">
        <f>+D29+D35+D41</f>
        <v/>
      </c>
      <c r="E43" s="406">
        <f>+E29+E35+E41</f>
        <v/>
      </c>
      <c r="F43" s="406">
        <f>+F29+F35+F41</f>
        <v/>
      </c>
      <c r="G43" s="406">
        <f>+G29+G35+G41</f>
        <v/>
      </c>
      <c r="H43" s="407" t="n"/>
      <c r="I43" s="407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30">
        <f>+AI29+AI35+AI41</f>
        <v/>
      </c>
      <c r="AJ43" s="30">
        <f>+AJ29+AJ35+AJ41</f>
        <v/>
      </c>
      <c r="AK43" s="30">
        <f>+AK29+AK35+AK41</f>
        <v/>
      </c>
      <c r="AL43" s="30">
        <f>+AL29+AL35+AL41</f>
        <v/>
      </c>
      <c r="AM43" s="30">
        <f>+AM29+AM35+AM41</f>
        <v/>
      </c>
      <c r="AN43" s="30">
        <f>+AN29+AN35+AN41</f>
        <v/>
      </c>
      <c r="AO43" s="30">
        <f>+AO29+AO35+AO41</f>
        <v/>
      </c>
      <c r="AP43" s="30">
        <f>+AP29+AP35+AP41</f>
        <v/>
      </c>
      <c r="AQ43" s="30">
        <f>+AQ29+AQ35+AQ41</f>
        <v/>
      </c>
      <c r="AR43" s="30">
        <f>+AR29+AR35+AR41</f>
        <v/>
      </c>
      <c r="AS43" s="30">
        <f>+AS29+AS35+AS41</f>
        <v/>
      </c>
      <c r="AT43" s="30">
        <f>+AT29+AT35+AT41</f>
        <v/>
      </c>
      <c r="AU43" s="30">
        <f>+AU29+AU35+AU41</f>
        <v/>
      </c>
      <c r="AV43" s="30">
        <f>+AV29+AV35+AV41</f>
        <v/>
      </c>
      <c r="AW43" s="30">
        <f>+AW29+AW35+AW41</f>
        <v/>
      </c>
      <c r="AX43" s="30">
        <f>+AX29+AX35+AX41</f>
        <v/>
      </c>
      <c r="AY43" s="30">
        <f>+AY29+AY35+AY41</f>
        <v/>
      </c>
      <c r="AZ43" s="30">
        <f>+AZ29+AZ35+AZ41</f>
        <v/>
      </c>
      <c r="BA43" s="30">
        <f>+BA29+BA35+BA41</f>
        <v/>
      </c>
      <c r="BB43" s="30">
        <f>+BB29+BB35+BB41</f>
        <v/>
      </c>
      <c r="BC43" s="30">
        <f>+BC29+BC35+BC41</f>
        <v/>
      </c>
      <c r="BD43" s="30">
        <f>+BD29+BD35+BD41</f>
        <v/>
      </c>
      <c r="BE43" s="30">
        <f>+BE29+BE35+BE41</f>
        <v/>
      </c>
      <c r="BF43" s="30">
        <f>+BF29+BF35+BF41</f>
        <v/>
      </c>
      <c r="BG43" s="30">
        <f>+BG29+BG35+BG41</f>
        <v/>
      </c>
      <c r="BH43" s="30">
        <f>+BH29+BH35+BH41</f>
        <v/>
      </c>
      <c r="BI43" s="30">
        <f>+BI29+BI35+BI41</f>
        <v/>
      </c>
      <c r="BJ43" s="30">
        <f>+BJ29+BJ35+BJ41</f>
        <v/>
      </c>
      <c r="BK43" s="30">
        <f>+BK29+BK35+BK41</f>
        <v/>
      </c>
      <c r="BL43" s="30">
        <f>+BL29+BL35+BL41</f>
        <v/>
      </c>
      <c r="BM43" s="30">
        <f>+BM29+BM35+BM41</f>
        <v/>
      </c>
      <c r="BN43" s="30">
        <f>+BN29+BN35+BN41</f>
        <v/>
      </c>
      <c r="BO43" s="30">
        <f>+BO29+BO35+BO41</f>
        <v/>
      </c>
      <c r="BP43" s="30">
        <f>+BP29+BP35+BP41</f>
        <v/>
      </c>
      <c r="BQ43" s="30">
        <f>+BQ29+BQ35+BQ41</f>
        <v/>
      </c>
      <c r="BR43" s="30">
        <f>+BR29+BR35+BR41</f>
        <v/>
      </c>
      <c r="BS43" s="30">
        <f>+BS29+BS35+BS41</f>
        <v/>
      </c>
      <c r="BT43" s="30">
        <f>+BT29+BT35+BT41</f>
        <v/>
      </c>
      <c r="BU43" s="30">
        <f>+BU29+BU35+BU41</f>
        <v/>
      </c>
      <c r="BV43" s="30">
        <f>+BV29+BV35+BV41</f>
        <v/>
      </c>
      <c r="BW43" s="30">
        <f>+BW29+BW35+BW41</f>
        <v/>
      </c>
      <c r="BX43" s="30">
        <f>+BX29+BX35+BX41</f>
        <v/>
      </c>
      <c r="BY43" s="30">
        <f>+BY29+BY35+BY41</f>
        <v/>
      </c>
      <c r="BZ43" s="30">
        <f>+BZ29+BZ35+BZ41</f>
        <v/>
      </c>
      <c r="CA43" s="30">
        <f>+CA29+CA35+CA41</f>
        <v/>
      </c>
      <c r="CB43" s="30">
        <f>+CB29+CB35+CB41</f>
        <v/>
      </c>
      <c r="CC43" s="30">
        <f>+CC29+CC35+CC41</f>
        <v/>
      </c>
      <c r="CD43" s="30">
        <f>+CD29+CD35+CD41</f>
        <v/>
      </c>
      <c r="CE43" s="30">
        <f>+CE29+CE35+CE41</f>
        <v/>
      </c>
      <c r="CF43" s="30">
        <f>+CF29+CF35+CF41</f>
        <v/>
      </c>
      <c r="CG43" s="30">
        <f>+CG29+CG35+CG41</f>
        <v/>
      </c>
      <c r="CH43" s="30">
        <f>+CH29+CH35+CH41</f>
        <v/>
      </c>
      <c r="CI43" s="30">
        <f>+CI29+CI35+CI41</f>
        <v/>
      </c>
      <c r="CJ43" s="30">
        <f>+CJ29+CJ35+CJ41</f>
        <v/>
      </c>
      <c r="CK43" s="30">
        <f>+CK29+CK35+CK41</f>
        <v/>
      </c>
      <c r="CL43" s="30">
        <f>+CL29+CL35+CL41</f>
        <v/>
      </c>
      <c r="CM43" s="30">
        <f>+CM29+CM35+CM41</f>
        <v/>
      </c>
      <c r="CN43" s="30">
        <f>+CN29+CN35+CN41</f>
        <v/>
      </c>
      <c r="CO43" s="30">
        <f>+CO29+CO35+CO41</f>
        <v/>
      </c>
      <c r="CP43" s="30">
        <f>+CP29+CP35+CP41</f>
        <v/>
      </c>
      <c r="CQ43" s="30">
        <f>+CQ29+CQ35+CQ41</f>
        <v/>
      </c>
      <c r="CR43" s="30" t="n">
        <v>30</v>
      </c>
      <c r="CS43" s="30">
        <f>+CS29+CS35+CS41</f>
        <v/>
      </c>
      <c r="CT43" s="30">
        <f>+CT29+CT35+CT41</f>
        <v/>
      </c>
      <c r="CU43" s="30">
        <f>+CU29+CU35+CU41</f>
        <v/>
      </c>
      <c r="CV43" s="30">
        <f>+CV29+CV35+CV41</f>
        <v/>
      </c>
      <c r="CW43" s="30">
        <f>+CW29+CW35+CW41</f>
        <v/>
      </c>
    </row>
    <row r="44" ht="13.15" customFormat="1" customHeight="1" s="183">
      <c r="A44" s="71" t="inlineStr">
        <is>
          <t>Total Medical Annual</t>
        </is>
      </c>
      <c r="B44" s="29" t="n"/>
      <c r="C44" s="89" t="n"/>
      <c r="D44" s="30" t="n"/>
      <c r="E44" s="406">
        <f>E43*12</f>
        <v/>
      </c>
      <c r="F44" s="406">
        <f>F43*12</f>
        <v/>
      </c>
      <c r="G44" s="406">
        <f>G43*12</f>
        <v/>
      </c>
      <c r="H44" s="407" t="n"/>
      <c r="I44" s="407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30" t="n"/>
      <c r="AJ44" s="30" t="n"/>
      <c r="AK44" s="30" t="n"/>
      <c r="AL44" s="30" t="n"/>
      <c r="AM44" s="30" t="n"/>
      <c r="AN44" s="30" t="n"/>
      <c r="AO44" s="30" t="n"/>
      <c r="AP44" s="30" t="n"/>
      <c r="AQ44" s="30" t="n"/>
      <c r="AR44" s="30" t="n"/>
      <c r="AS44" s="30" t="n"/>
      <c r="AT44" s="30" t="n"/>
      <c r="AU44" s="30" t="n"/>
      <c r="AV44" s="30" t="n"/>
      <c r="AW44" s="30" t="n"/>
      <c r="AX44" s="30" t="n"/>
      <c r="AY44" s="30" t="n"/>
      <c r="AZ44" s="30" t="n"/>
      <c r="BA44" s="30" t="n"/>
      <c r="BB44" s="30" t="n"/>
      <c r="BC44" s="30" t="n"/>
      <c r="BD44" s="30" t="n"/>
      <c r="BE44" s="30" t="n"/>
      <c r="BF44" s="30" t="n"/>
      <c r="BG44" s="30" t="n"/>
      <c r="BH44" s="30" t="n"/>
      <c r="BI44" s="30" t="n"/>
      <c r="BJ44" s="30" t="n"/>
      <c r="BK44" s="30" t="n"/>
      <c r="BL44" s="30" t="n"/>
      <c r="BM44" s="30" t="n"/>
      <c r="BN44" s="30" t="n"/>
      <c r="BO44" s="30" t="n"/>
      <c r="BP44" s="30" t="n"/>
      <c r="BQ44" s="30" t="n"/>
      <c r="BR44" s="30" t="n"/>
      <c r="BS44" s="30" t="n"/>
      <c r="BT44" s="30" t="n"/>
      <c r="BU44" s="30" t="n"/>
      <c r="BV44" s="30" t="n"/>
      <c r="BW44" s="30" t="n"/>
      <c r="BX44" s="30" t="n"/>
      <c r="BY44" s="30" t="n"/>
      <c r="BZ44" s="30" t="n"/>
      <c r="CA44" s="30" t="n"/>
      <c r="CB44" s="30" t="n"/>
      <c r="CC44" s="30" t="n"/>
      <c r="CD44" s="30" t="n"/>
      <c r="CE44" s="30" t="n"/>
      <c r="CF44" s="30" t="n"/>
      <c r="CG44" s="30" t="n"/>
      <c r="CH44" s="30" t="n"/>
      <c r="CI44" s="30" t="n"/>
      <c r="CJ44" s="30" t="n"/>
      <c r="CK44" s="30" t="n"/>
      <c r="CL44" s="30" t="n"/>
      <c r="CM44" s="30" t="n"/>
      <c r="CN44" s="30" t="n"/>
      <c r="CO44" s="30" t="n"/>
      <c r="CP44" s="30" t="n"/>
      <c r="CQ44" s="30" t="n"/>
      <c r="CR44" s="30" t="n"/>
      <c r="CS44" s="30" t="n"/>
      <c r="CT44" s="30" t="n"/>
      <c r="CU44" s="30" t="n"/>
      <c r="CV44" s="30" t="n"/>
      <c r="CW44" s="30" t="n"/>
    </row>
    <row r="45" ht="13.15" customFormat="1" customHeight="1" s="315">
      <c r="A45" s="20" t="n"/>
      <c r="B45" s="398" t="n"/>
      <c r="C45" s="12" t="n"/>
      <c r="D45" s="16" t="n"/>
      <c r="E45" s="403" t="n"/>
      <c r="F45" s="403" t="n"/>
      <c r="G45" s="403" t="n"/>
      <c r="H45" s="404" t="n"/>
      <c r="I45" s="40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16" t="n"/>
      <c r="AJ45" s="16" t="n"/>
      <c r="AK45" s="16" t="n"/>
      <c r="AL45" s="16" t="n"/>
      <c r="AM45" s="16" t="n"/>
      <c r="AN45" s="16" t="n"/>
      <c r="AO45" s="16" t="n"/>
      <c r="AP45" s="16" t="n"/>
      <c r="AQ45" s="16" t="n"/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16" t="n"/>
      <c r="CT45" s="16" t="n"/>
      <c r="CU45" s="16" t="n"/>
      <c r="CV45" s="16" t="n"/>
      <c r="CW45" s="16" t="n"/>
    </row>
    <row r="46" ht="13.15" customFormat="1" customHeight="1" s="183">
      <c r="A46" s="48" t="inlineStr">
        <is>
          <t>Total Lake Huron's Medical Monthly</t>
        </is>
      </c>
      <c r="B46" s="432" t="n"/>
      <c r="C46" s="50" t="inlineStr">
        <is>
          <t>Total Medical Employees</t>
        </is>
      </c>
      <c r="D46" s="51">
        <f>+D21+D43</f>
        <v/>
      </c>
      <c r="E46" s="472">
        <f>+E21+E43</f>
        <v/>
      </c>
      <c r="F46" s="472">
        <f>+F21+F43</f>
        <v/>
      </c>
      <c r="G46" s="472">
        <f>+G21+G43</f>
        <v/>
      </c>
      <c r="H46" s="478" t="n"/>
      <c r="I46" s="478" t="n"/>
      <c r="K46" s="51">
        <f>+K21+K43</f>
        <v/>
      </c>
      <c r="L46" s="51">
        <f>+L21+L43</f>
        <v/>
      </c>
      <c r="M46" s="51">
        <f>+M21+M43</f>
        <v/>
      </c>
      <c r="N46" s="51">
        <f>+N21+N43</f>
        <v/>
      </c>
      <c r="O46" s="51">
        <f>+O21+O43</f>
        <v/>
      </c>
      <c r="P46" s="51">
        <f>+P21+P43</f>
        <v/>
      </c>
      <c r="Q46" s="51">
        <f>+Q21+Q43</f>
        <v/>
      </c>
      <c r="R46" s="51">
        <f>+R21+R43</f>
        <v/>
      </c>
      <c r="S46" s="51">
        <f>+S21+S43</f>
        <v/>
      </c>
      <c r="T46" s="51">
        <f>+T21+T43</f>
        <v/>
      </c>
      <c r="U46" s="51">
        <f>+U21+U43</f>
        <v/>
      </c>
      <c r="V46" s="51">
        <f>+V21+V43</f>
        <v/>
      </c>
      <c r="W46" s="51">
        <f>+W21+W43</f>
        <v/>
      </c>
      <c r="X46" s="51">
        <f>+X21+X43</f>
        <v/>
      </c>
      <c r="Y46" s="51">
        <f>+Y21+Y43</f>
        <v/>
      </c>
      <c r="Z46" s="51">
        <f>+Z21+Z43</f>
        <v/>
      </c>
      <c r="AA46" s="51">
        <f>+AA21+AA43</f>
        <v/>
      </c>
      <c r="AB46" s="51">
        <f>+AB21+AB43</f>
        <v/>
      </c>
      <c r="AC46" s="51">
        <f>+AC21+AC43</f>
        <v/>
      </c>
      <c r="AD46" s="51">
        <f>+AD21+AD43</f>
        <v/>
      </c>
      <c r="AE46" s="51">
        <f>+AE21+AE43</f>
        <v/>
      </c>
      <c r="AF46" s="51">
        <f>+AF21+AF43</f>
        <v/>
      </c>
      <c r="AG46" s="51">
        <f>+AG21+AG43</f>
        <v/>
      </c>
      <c r="AH46" s="51">
        <f>+AH21+AH43</f>
        <v/>
      </c>
      <c r="AI46" s="51">
        <f>+AI21+AI43</f>
        <v/>
      </c>
      <c r="AJ46" s="51">
        <f>+AJ21+AJ43</f>
        <v/>
      </c>
      <c r="AK46" s="51">
        <f>+AK21+AK43</f>
        <v/>
      </c>
      <c r="AL46" s="51">
        <f>+AL21+AL43</f>
        <v/>
      </c>
      <c r="AM46" s="51">
        <f>+AM21+AM43</f>
        <v/>
      </c>
      <c r="AN46" s="51">
        <f>+AN21+AN43</f>
        <v/>
      </c>
      <c r="AO46" s="51">
        <f>+AO21+AO43</f>
        <v/>
      </c>
      <c r="AP46" s="51">
        <f>+AP21+AP43</f>
        <v/>
      </c>
      <c r="AQ46" s="51">
        <f>+AQ21+AQ43</f>
        <v/>
      </c>
      <c r="AR46" s="51">
        <f>+AR21+AR43</f>
        <v/>
      </c>
      <c r="AS46" s="51">
        <f>+AS21+AS43</f>
        <v/>
      </c>
      <c r="AT46" s="51">
        <f>+AT21+AT43</f>
        <v/>
      </c>
      <c r="AU46" s="51">
        <f>+AU21+AU43</f>
        <v/>
      </c>
      <c r="AV46" s="51">
        <f>+AV21+AV43</f>
        <v/>
      </c>
      <c r="AW46" s="51">
        <f>+AW21+AW43</f>
        <v/>
      </c>
      <c r="AX46" s="51">
        <f>+AX21+AX43</f>
        <v/>
      </c>
      <c r="AY46" s="51">
        <f>+AY21+AY43</f>
        <v/>
      </c>
      <c r="AZ46" s="51">
        <f>+AZ21+AZ43</f>
        <v/>
      </c>
      <c r="BA46" s="51">
        <f>+BA21+BA43</f>
        <v/>
      </c>
      <c r="BB46" s="51">
        <f>+BB21+BB43</f>
        <v/>
      </c>
      <c r="BC46" s="51">
        <f>+BC21+BC43</f>
        <v/>
      </c>
      <c r="BD46" s="51">
        <f>+BD21+BD43</f>
        <v/>
      </c>
      <c r="BE46" s="51">
        <f>+BE21+BE43</f>
        <v/>
      </c>
      <c r="BF46" s="51">
        <f>+BF21+BF43</f>
        <v/>
      </c>
      <c r="BG46" s="51">
        <f>+BG21+BG43</f>
        <v/>
      </c>
      <c r="BH46" s="51">
        <f>+BH21+BH43</f>
        <v/>
      </c>
      <c r="BI46" s="51">
        <f>+BI21+BI43</f>
        <v/>
      </c>
      <c r="BJ46" s="51">
        <f>+BJ21+BJ43</f>
        <v/>
      </c>
      <c r="BK46" s="51">
        <f>+BK21+BK43</f>
        <v/>
      </c>
      <c r="BL46" s="51">
        <f>+BL21+BL43</f>
        <v/>
      </c>
      <c r="BM46" s="51">
        <f>+BM21+BM43</f>
        <v/>
      </c>
      <c r="BN46" s="51">
        <f>+BN21+BN43</f>
        <v/>
      </c>
      <c r="BO46" s="51">
        <f>+BO21+BO43</f>
        <v/>
      </c>
      <c r="BP46" s="51">
        <f>+BP21+BP43</f>
        <v/>
      </c>
      <c r="BQ46" s="51">
        <f>+BQ21+BQ43</f>
        <v/>
      </c>
      <c r="BR46" s="51">
        <f>+BR21+BR43</f>
        <v/>
      </c>
      <c r="BS46" s="51">
        <f>+BS21+BS43</f>
        <v/>
      </c>
      <c r="BT46" s="51">
        <f>+BT21+BT43</f>
        <v/>
      </c>
      <c r="BU46" s="51">
        <f>+BU21+BU43</f>
        <v/>
      </c>
      <c r="BV46" s="51">
        <f>+BV21+BV43</f>
        <v/>
      </c>
      <c r="BW46" s="51">
        <f>+BW21+BW43</f>
        <v/>
      </c>
      <c r="BX46" s="51">
        <f>+BX21+BX43</f>
        <v/>
      </c>
      <c r="BY46" s="51">
        <f>+BY21+BY43</f>
        <v/>
      </c>
      <c r="BZ46" s="51">
        <f>+BZ21+BZ43</f>
        <v/>
      </c>
      <c r="CA46" s="51">
        <f>+CA21+CA43</f>
        <v/>
      </c>
      <c r="CB46" s="51">
        <f>+CB21+CB43</f>
        <v/>
      </c>
      <c r="CC46" s="51">
        <f>+CC21+CC43</f>
        <v/>
      </c>
      <c r="CD46" s="51">
        <f>+CD21+CD43</f>
        <v/>
      </c>
      <c r="CE46" s="51">
        <f>+CE21+CE43</f>
        <v/>
      </c>
      <c r="CF46" s="51">
        <f>+CF21+CF43</f>
        <v/>
      </c>
      <c r="CG46" s="51">
        <f>+CG21+CG43</f>
        <v/>
      </c>
      <c r="CH46" s="51">
        <f>+CH21+CH43</f>
        <v/>
      </c>
      <c r="CI46" s="51">
        <f>+CI21+CI43</f>
        <v/>
      </c>
      <c r="CJ46" s="51">
        <f>+CJ21+CJ43</f>
        <v/>
      </c>
      <c r="CK46" s="51">
        <f>+CK21+CK43</f>
        <v/>
      </c>
      <c r="CL46" s="51">
        <f>+CL21+CL43</f>
        <v/>
      </c>
      <c r="CM46" s="51">
        <f>+CM21+CM43</f>
        <v/>
      </c>
      <c r="CN46" s="51">
        <f>+CN21+CN43</f>
        <v/>
      </c>
      <c r="CO46" s="51">
        <f>+CO21+CO43</f>
        <v/>
      </c>
      <c r="CP46" s="51">
        <f>+CP21+CP43</f>
        <v/>
      </c>
      <c r="CQ46" s="51">
        <f>+CQ21+CQ43</f>
        <v/>
      </c>
      <c r="CR46" s="51" t="n">
        <v>297</v>
      </c>
      <c r="CS46" s="51">
        <f>+CS21+CS43</f>
        <v/>
      </c>
      <c r="CT46" s="51">
        <f>+CT21+CT43</f>
        <v/>
      </c>
      <c r="CU46" s="51">
        <f>+CU21+CU43</f>
        <v/>
      </c>
      <c r="CV46" s="51">
        <f>+CV21+CV43</f>
        <v/>
      </c>
      <c r="CW46" s="51">
        <f>+CW21+CW43</f>
        <v/>
      </c>
    </row>
    <row r="47" ht="13.15" customFormat="1" customHeight="1" s="315">
      <c r="A47" s="48" t="inlineStr">
        <is>
          <t>Total Lake Huron's Medical Annual</t>
        </is>
      </c>
      <c r="B47" s="50" t="n"/>
      <c r="C47" s="96" t="n"/>
      <c r="D47" s="96" t="n"/>
      <c r="E47" s="448">
        <f>E46*12</f>
        <v/>
      </c>
      <c r="F47" s="448">
        <f>F46*12</f>
        <v/>
      </c>
      <c r="G47" s="448">
        <f>G46*12</f>
        <v/>
      </c>
      <c r="H47" s="449" t="n"/>
      <c r="I47" s="449" t="n"/>
      <c r="K47" s="96" t="n"/>
      <c r="L47" s="96" t="n"/>
      <c r="M47" s="96" t="n"/>
      <c r="N47" s="96" t="n"/>
      <c r="O47" s="96" t="n"/>
      <c r="P47" s="96" t="n"/>
      <c r="Q47" s="96" t="n"/>
      <c r="R47" s="96" t="n"/>
      <c r="S47" s="96" t="n"/>
      <c r="T47" s="96" t="n"/>
      <c r="U47" s="96" t="n"/>
      <c r="V47" s="96" t="n"/>
      <c r="W47" s="96" t="n"/>
      <c r="X47" s="96" t="n"/>
      <c r="Y47" s="96" t="n"/>
      <c r="Z47" s="96" t="n"/>
      <c r="AA47" s="96" t="n"/>
      <c r="AB47" s="96" t="n"/>
      <c r="AC47" s="96" t="n"/>
      <c r="AD47" s="96" t="n"/>
      <c r="AE47" s="96" t="n"/>
      <c r="AF47" s="96" t="n"/>
      <c r="AG47" s="96" t="n"/>
      <c r="AH47" s="96" t="n"/>
      <c r="AI47" s="96" t="n"/>
      <c r="AJ47" s="96" t="n"/>
      <c r="AK47" s="96" t="n"/>
      <c r="AL47" s="96" t="n"/>
      <c r="AM47" s="96" t="n"/>
      <c r="AN47" s="96" t="n"/>
      <c r="AO47" s="96" t="n"/>
      <c r="AP47" s="96" t="n"/>
      <c r="AQ47" s="96" t="n"/>
      <c r="AR47" s="96" t="n"/>
      <c r="AS47" s="96" t="n"/>
      <c r="AT47" s="96" t="n"/>
      <c r="AU47" s="96" t="n"/>
      <c r="AV47" s="96" t="n"/>
      <c r="AW47" s="96" t="n"/>
      <c r="AX47" s="96" t="n"/>
      <c r="AY47" s="96" t="n"/>
      <c r="AZ47" s="96" t="n"/>
      <c r="BA47" s="96" t="n"/>
      <c r="BB47" s="96" t="n"/>
      <c r="BC47" s="96" t="n"/>
      <c r="BD47" s="96" t="n"/>
      <c r="BE47" s="96" t="n"/>
      <c r="BF47" s="96" t="n"/>
      <c r="BG47" s="96" t="n"/>
      <c r="BH47" s="96" t="n"/>
      <c r="BI47" s="96" t="n"/>
      <c r="BJ47" s="96" t="n"/>
      <c r="BK47" s="96" t="n"/>
      <c r="BL47" s="96" t="n"/>
      <c r="BM47" s="96" t="n"/>
      <c r="BN47" s="96" t="n"/>
      <c r="BO47" s="96" t="n"/>
      <c r="BP47" s="96" t="n"/>
      <c r="BQ47" s="96" t="n"/>
      <c r="BR47" s="96" t="n"/>
      <c r="BS47" s="96" t="n"/>
      <c r="BT47" s="96" t="n"/>
      <c r="BU47" s="96" t="n"/>
      <c r="BV47" s="96" t="n"/>
      <c r="BW47" s="96" t="n"/>
      <c r="BX47" s="96" t="n"/>
      <c r="BY47" s="96" t="n"/>
      <c r="BZ47" s="96" t="n"/>
      <c r="CA47" s="96" t="n"/>
      <c r="CB47" s="96" t="n"/>
      <c r="CC47" s="96" t="n"/>
      <c r="CD47" s="96" t="n"/>
      <c r="CE47" s="96" t="n"/>
      <c r="CF47" s="96" t="n"/>
      <c r="CG47" s="96" t="n"/>
      <c r="CH47" s="96" t="n"/>
      <c r="CI47" s="96" t="n"/>
      <c r="CJ47" s="96" t="n"/>
      <c r="CK47" s="96" t="n"/>
      <c r="CL47" s="96" t="n"/>
      <c r="CM47" s="96" t="n"/>
      <c r="CN47" s="96" t="n"/>
      <c r="CO47" s="96" t="n"/>
      <c r="CP47" s="96" t="n"/>
      <c r="CQ47" s="96" t="n"/>
      <c r="CR47" s="96" t="n"/>
      <c r="CS47" s="96" t="n"/>
      <c r="CT47" s="96" t="n"/>
      <c r="CU47" s="96" t="n"/>
      <c r="CV47" s="96" t="n"/>
      <c r="CW47" s="96" t="n"/>
    </row>
    <row r="48"/>
    <row r="49" hidden="1">
      <c r="A49" s="195" t="inlineStr">
        <is>
          <t>EPO 2 Canceled 1/1/2019</t>
        </is>
      </c>
    </row>
    <row r="50">
      <c r="A50" s="195" t="inlineStr">
        <is>
          <t>Assumes contributions of FT employees. Does not account for difference in contribution for PT or C-Suite employees.</t>
        </is>
      </c>
      <c r="G50" s="479" t="n"/>
      <c r="H50" s="479" t="n"/>
      <c r="I50" s="479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&amp;C&amp;"Garamond,Bold"LAKE HURON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>
    <tabColor rgb="FFFF0000"/>
    <outlinePr summaryBelow="1" summaryRight="1"/>
    <pageSetUpPr/>
  </sheetPr>
  <dimension ref="A1:CW37"/>
  <sheetViews>
    <sheetView view="pageBreakPreview" topLeftCell="BJ1" zoomScale="80" zoomScaleNormal="100" zoomScaleSheetLayoutView="8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2.625" customWidth="1" style="292" min="8" max="9"/>
    <col hidden="1" width="9" customWidth="1" style="291" min="10" max="10"/>
    <col hidden="1" width="7.25" customWidth="1" style="294" min="11" max="56"/>
    <col hidden="1" width="7.25" customWidth="1" style="294" min="57" max="57"/>
    <col hidden="1" width="7.25" customWidth="1" style="294" min="58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Providence Medical Center - Client ID H3340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236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+'[2]Providence &amp; St John'!E3</f>
        <v/>
      </c>
      <c r="J3" s="492">
        <f>+'[2]Providence &amp; St John'!G3</f>
        <v/>
      </c>
      <c r="K3" s="244" t="n">
        <v>448</v>
      </c>
      <c r="L3" s="244" t="n">
        <v>440</v>
      </c>
      <c r="M3" s="244" t="n">
        <v>441</v>
      </c>
      <c r="N3" s="244" t="n">
        <v>431</v>
      </c>
      <c r="O3" s="244" t="n">
        <v>429</v>
      </c>
      <c r="P3" s="244" t="n">
        <v>438</v>
      </c>
      <c r="Q3" s="244" t="n">
        <v>431</v>
      </c>
      <c r="R3" s="244" t="n">
        <v>426</v>
      </c>
      <c r="S3" s="244" t="n">
        <v>427</v>
      </c>
      <c r="T3" s="244" t="n">
        <v>425</v>
      </c>
      <c r="U3" s="244" t="n">
        <v>422</v>
      </c>
      <c r="V3" s="244" t="n">
        <v>419</v>
      </c>
      <c r="W3" s="244" t="n">
        <v>440</v>
      </c>
      <c r="X3" s="244" t="n">
        <v>417</v>
      </c>
      <c r="Y3" s="244" t="n">
        <v>415</v>
      </c>
      <c r="Z3" s="244" t="n">
        <v>417</v>
      </c>
      <c r="AA3" s="244" t="n">
        <v>418</v>
      </c>
      <c r="AB3" s="244" t="n">
        <v>409</v>
      </c>
      <c r="AC3" s="244" t="n">
        <v>410</v>
      </c>
      <c r="AD3" s="244" t="n">
        <v>410</v>
      </c>
      <c r="AE3" s="244" t="n">
        <v>406</v>
      </c>
      <c r="AF3" s="244" t="n">
        <v>408</v>
      </c>
      <c r="AG3" s="244" t="n">
        <v>408</v>
      </c>
      <c r="AH3" s="244" t="n">
        <v>405</v>
      </c>
      <c r="AI3" s="244" t="n">
        <v>406</v>
      </c>
      <c r="AJ3" s="244" t="n">
        <v>399</v>
      </c>
      <c r="AK3" s="244" t="n">
        <v>372</v>
      </c>
      <c r="AL3" s="244" t="n">
        <v>363</v>
      </c>
      <c r="AM3" s="244" t="n">
        <v>363</v>
      </c>
      <c r="AN3" s="244" t="n">
        <v>360</v>
      </c>
      <c r="AO3" s="244" t="n">
        <v>363</v>
      </c>
      <c r="AP3" s="244" t="n">
        <v>353</v>
      </c>
      <c r="AQ3" s="244" t="n">
        <v>345</v>
      </c>
      <c r="AR3" s="244" t="n">
        <v>346</v>
      </c>
      <c r="AS3" s="244" t="n">
        <v>344</v>
      </c>
      <c r="AT3" s="244" t="n">
        <v>341</v>
      </c>
      <c r="AU3" s="244" t="n">
        <v>341</v>
      </c>
      <c r="AV3" s="244" t="n">
        <v>342</v>
      </c>
      <c r="AW3" s="244" t="n">
        <v>329</v>
      </c>
      <c r="AX3" s="244" t="n">
        <v>331</v>
      </c>
      <c r="AY3" s="244" t="n">
        <v>327</v>
      </c>
      <c r="AZ3" s="244" t="n">
        <v>308</v>
      </c>
      <c r="BA3" s="244" t="n">
        <v>305</v>
      </c>
      <c r="BB3" s="244" t="n">
        <v>305</v>
      </c>
      <c r="BC3" s="244" t="n">
        <v>298</v>
      </c>
      <c r="BD3" s="244" t="n">
        <v>294</v>
      </c>
      <c r="BE3" s="244" t="n">
        <v>289</v>
      </c>
      <c r="BF3" s="244" t="n">
        <v>290</v>
      </c>
      <c r="BG3" s="244" t="n">
        <v>291</v>
      </c>
      <c r="BH3" s="244" t="n">
        <v>284</v>
      </c>
      <c r="BI3" s="244" t="n">
        <v>269</v>
      </c>
      <c r="BJ3" s="244" t="n">
        <v>274</v>
      </c>
      <c r="BK3" s="244" t="n">
        <v>270</v>
      </c>
      <c r="BL3" s="244" t="n">
        <v>264</v>
      </c>
      <c r="BM3" s="244" t="n">
        <v>266</v>
      </c>
      <c r="BN3" s="244" t="n">
        <v>268</v>
      </c>
      <c r="BO3" s="244" t="n">
        <v>270</v>
      </c>
      <c r="BP3" s="244" t="n">
        <v>274</v>
      </c>
      <c r="BQ3" s="244" t="n">
        <v>268</v>
      </c>
      <c r="BR3" s="244" t="n">
        <v>263</v>
      </c>
      <c r="BS3" s="244" t="n">
        <v>268</v>
      </c>
      <c r="BT3" s="244" t="n">
        <v>271</v>
      </c>
      <c r="BU3" s="244" t="n">
        <v>270</v>
      </c>
      <c r="BV3" s="244" t="n">
        <v>264</v>
      </c>
      <c r="BW3" s="244" t="n">
        <v>268</v>
      </c>
      <c r="BX3" s="244" t="n">
        <v>265</v>
      </c>
      <c r="BY3" s="244" t="n">
        <v>270</v>
      </c>
      <c r="BZ3" s="244" t="n">
        <v>270</v>
      </c>
      <c r="CA3" s="244" t="n">
        <v>264</v>
      </c>
      <c r="CB3" s="244" t="n">
        <v>243</v>
      </c>
      <c r="CC3" s="244" t="n">
        <v>245</v>
      </c>
      <c r="CD3" s="244" t="n">
        <v>245</v>
      </c>
      <c r="CE3" s="244" t="n">
        <v>251</v>
      </c>
      <c r="CF3" s="244" t="n">
        <v>253</v>
      </c>
      <c r="CG3" s="244" t="n">
        <v>248</v>
      </c>
      <c r="CH3" s="244" t="n">
        <v>248</v>
      </c>
      <c r="CI3" s="244" t="n">
        <v>253</v>
      </c>
      <c r="CJ3" s="244" t="n">
        <v>261</v>
      </c>
      <c r="CK3" s="244" t="n">
        <v>263</v>
      </c>
      <c r="CL3" s="244" t="n">
        <v>262</v>
      </c>
      <c r="CM3" s="244" t="n">
        <v>255</v>
      </c>
      <c r="CN3" s="244" t="n">
        <v>253</v>
      </c>
      <c r="CO3" s="244" t="n">
        <v>256</v>
      </c>
      <c r="CP3" s="244" t="n">
        <v>247</v>
      </c>
      <c r="CQ3" s="244" t="n">
        <v>258</v>
      </c>
      <c r="CR3" s="244" t="n">
        <v>264</v>
      </c>
      <c r="CS3" s="244" t="n">
        <v>260</v>
      </c>
      <c r="CT3" s="244" t="n">
        <v>251</v>
      </c>
      <c r="CU3" s="244" t="n">
        <v>246</v>
      </c>
      <c r="CV3" s="244" t="n">
        <v>241</v>
      </c>
      <c r="CW3" s="244" t="n">
        <v>244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58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+'[2]Providence &amp; St John'!E4</f>
        <v/>
      </c>
      <c r="J4" s="492">
        <f>+'[2]Providence &amp; St John'!G4</f>
        <v/>
      </c>
      <c r="K4" s="244" t="n">
        <v>78</v>
      </c>
      <c r="L4" s="244" t="n">
        <v>79</v>
      </c>
      <c r="M4" s="244" t="n">
        <v>80</v>
      </c>
      <c r="N4" s="244" t="n">
        <v>81</v>
      </c>
      <c r="O4" s="244" t="n">
        <v>83</v>
      </c>
      <c r="P4" s="244" t="n">
        <v>83</v>
      </c>
      <c r="Q4" s="244" t="n">
        <v>88</v>
      </c>
      <c r="R4" s="244" t="n">
        <v>88</v>
      </c>
      <c r="S4" s="244" t="n">
        <v>88</v>
      </c>
      <c r="T4" s="244" t="n">
        <v>88</v>
      </c>
      <c r="U4" s="244" t="n">
        <v>88</v>
      </c>
      <c r="V4" s="244" t="n">
        <v>91</v>
      </c>
      <c r="W4" s="244" t="n">
        <v>86</v>
      </c>
      <c r="X4" s="244" t="n">
        <v>85</v>
      </c>
      <c r="Y4" s="244" t="n">
        <v>85</v>
      </c>
      <c r="Z4" s="244" t="n">
        <v>87</v>
      </c>
      <c r="AA4" s="244" t="n">
        <v>87</v>
      </c>
      <c r="AB4" s="244" t="n">
        <v>85</v>
      </c>
      <c r="AC4" s="244" t="n">
        <v>84</v>
      </c>
      <c r="AD4" s="244" t="n">
        <v>85</v>
      </c>
      <c r="AE4" s="244" t="n">
        <v>82</v>
      </c>
      <c r="AF4" s="244" t="n">
        <v>82</v>
      </c>
      <c r="AG4" s="244" t="n">
        <v>85</v>
      </c>
      <c r="AH4" s="244" t="n">
        <v>86</v>
      </c>
      <c r="AI4" s="244" t="n">
        <v>93</v>
      </c>
      <c r="AJ4" s="244" t="n">
        <v>92</v>
      </c>
      <c r="AK4" s="244" t="n">
        <v>93</v>
      </c>
      <c r="AL4" s="244" t="n">
        <v>91</v>
      </c>
      <c r="AM4" s="244" t="n">
        <v>89</v>
      </c>
      <c r="AN4" s="244" t="n">
        <v>88</v>
      </c>
      <c r="AO4" s="244" t="n">
        <v>87</v>
      </c>
      <c r="AP4" s="244" t="n">
        <v>88</v>
      </c>
      <c r="AQ4" s="244" t="n">
        <v>87</v>
      </c>
      <c r="AR4" s="244" t="n">
        <v>84</v>
      </c>
      <c r="AS4" s="244" t="n">
        <v>83</v>
      </c>
      <c r="AT4" s="244" t="n">
        <v>81</v>
      </c>
      <c r="AU4" s="244" t="n">
        <v>83</v>
      </c>
      <c r="AV4" s="244" t="n">
        <v>82</v>
      </c>
      <c r="AW4" s="244" t="n">
        <v>81</v>
      </c>
      <c r="AX4" s="244" t="n">
        <v>81</v>
      </c>
      <c r="AY4" s="244" t="n">
        <v>79</v>
      </c>
      <c r="AZ4" s="244" t="n">
        <v>79</v>
      </c>
      <c r="BA4" s="244" t="n">
        <v>80</v>
      </c>
      <c r="BB4" s="244" t="n">
        <v>76</v>
      </c>
      <c r="BC4" s="244" t="n">
        <v>77</v>
      </c>
      <c r="BD4" s="244" t="n">
        <v>73</v>
      </c>
      <c r="BE4" s="244" t="n">
        <v>73</v>
      </c>
      <c r="BF4" s="244" t="n">
        <v>74</v>
      </c>
      <c r="BG4" s="244" t="n">
        <v>75</v>
      </c>
      <c r="BH4" s="244" t="n">
        <v>75</v>
      </c>
      <c r="BI4" s="244" t="n">
        <v>72</v>
      </c>
      <c r="BJ4" s="244" t="n">
        <v>70</v>
      </c>
      <c r="BK4" s="244" t="n">
        <v>72</v>
      </c>
      <c r="BL4" s="244" t="n">
        <v>71</v>
      </c>
      <c r="BM4" s="244" t="n">
        <v>71</v>
      </c>
      <c r="BN4" s="244" t="n">
        <v>71</v>
      </c>
      <c r="BO4" s="244" t="n">
        <v>72</v>
      </c>
      <c r="BP4" s="244" t="n">
        <v>71</v>
      </c>
      <c r="BQ4" s="244" t="n">
        <v>71</v>
      </c>
      <c r="BR4" s="244" t="n">
        <v>71</v>
      </c>
      <c r="BS4" s="244" t="n">
        <v>64</v>
      </c>
      <c r="BT4" s="244" t="n">
        <v>65</v>
      </c>
      <c r="BU4" s="244" t="n">
        <v>65</v>
      </c>
      <c r="BV4" s="244" t="n">
        <v>64</v>
      </c>
      <c r="BW4" s="244" t="n">
        <v>63</v>
      </c>
      <c r="BX4" s="244" t="n">
        <v>62</v>
      </c>
      <c r="BY4" s="244" t="n">
        <v>62</v>
      </c>
      <c r="BZ4" s="244" t="n">
        <v>62</v>
      </c>
      <c r="CA4" s="244" t="n">
        <v>61</v>
      </c>
      <c r="CB4" s="244" t="n">
        <v>60</v>
      </c>
      <c r="CC4" s="244" t="n">
        <v>60</v>
      </c>
      <c r="CD4" s="244" t="n">
        <v>60</v>
      </c>
      <c r="CE4" s="244" t="n">
        <v>62</v>
      </c>
      <c r="CF4" s="244" t="n">
        <v>61</v>
      </c>
      <c r="CG4" s="244" t="n">
        <v>60</v>
      </c>
      <c r="CH4" s="244" t="n">
        <v>60</v>
      </c>
      <c r="CI4" s="244" t="n">
        <v>63</v>
      </c>
      <c r="CJ4" s="244" t="n">
        <v>66</v>
      </c>
      <c r="CK4" s="244" t="n">
        <v>63</v>
      </c>
      <c r="CL4" s="244" t="n">
        <v>62</v>
      </c>
      <c r="CM4" s="244" t="n">
        <v>63</v>
      </c>
      <c r="CN4" s="244" t="n">
        <v>65</v>
      </c>
      <c r="CO4" s="244" t="n">
        <v>65</v>
      </c>
      <c r="CP4" s="244" t="n">
        <v>65</v>
      </c>
      <c r="CQ4" s="244" t="n">
        <v>62</v>
      </c>
      <c r="CR4" s="244" t="n">
        <v>59</v>
      </c>
      <c r="CS4" s="244" t="n">
        <v>59</v>
      </c>
      <c r="CT4" s="244" t="n">
        <v>59</v>
      </c>
      <c r="CU4" s="244" t="n">
        <v>59</v>
      </c>
      <c r="CV4" s="244" t="n">
        <v>60</v>
      </c>
      <c r="CW4" s="244" t="n">
        <v>60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70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+'[2]Providence &amp; St John'!E5</f>
        <v/>
      </c>
      <c r="J5" s="492">
        <f>+'[2]Providence &amp; St John'!G5</f>
        <v/>
      </c>
      <c r="K5" s="244" t="n">
        <v>170</v>
      </c>
      <c r="L5" s="244" t="n">
        <v>174</v>
      </c>
      <c r="M5" s="244" t="n">
        <v>173</v>
      </c>
      <c r="N5" s="244" t="n">
        <v>170</v>
      </c>
      <c r="O5" s="244" t="n">
        <v>168</v>
      </c>
      <c r="P5" s="244" t="n">
        <v>168</v>
      </c>
      <c r="Q5" s="244" t="n">
        <v>169</v>
      </c>
      <c r="R5" s="244" t="n">
        <v>167</v>
      </c>
      <c r="S5" s="244" t="n">
        <v>164</v>
      </c>
      <c r="T5" s="244" t="n">
        <v>161</v>
      </c>
      <c r="U5" s="244" t="n">
        <v>162</v>
      </c>
      <c r="V5" s="244" t="n">
        <v>163</v>
      </c>
      <c r="W5" s="244" t="n">
        <v>152</v>
      </c>
      <c r="X5" s="244" t="n">
        <v>154</v>
      </c>
      <c r="Y5" s="244" t="n">
        <v>154</v>
      </c>
      <c r="Z5" s="244" t="n">
        <v>150</v>
      </c>
      <c r="AA5" s="244" t="n">
        <v>155</v>
      </c>
      <c r="AB5" s="244" t="n">
        <v>155</v>
      </c>
      <c r="AC5" s="244" t="n">
        <v>161</v>
      </c>
      <c r="AD5" s="244" t="n">
        <v>165</v>
      </c>
      <c r="AE5" s="244" t="n">
        <v>165</v>
      </c>
      <c r="AF5" s="244" t="n">
        <v>165</v>
      </c>
      <c r="AG5" s="244" t="n">
        <v>161</v>
      </c>
      <c r="AH5" s="244" t="n">
        <v>161</v>
      </c>
      <c r="AI5" s="244" t="n">
        <v>168</v>
      </c>
      <c r="AJ5" s="244" t="n">
        <v>164</v>
      </c>
      <c r="AK5" s="244" t="n">
        <v>152</v>
      </c>
      <c r="AL5" s="244" t="n">
        <v>150</v>
      </c>
      <c r="AM5" s="244" t="n">
        <v>145</v>
      </c>
      <c r="AN5" s="244" t="n">
        <v>138</v>
      </c>
      <c r="AO5" s="244" t="n">
        <v>144</v>
      </c>
      <c r="AP5" s="244" t="n">
        <v>142</v>
      </c>
      <c r="AQ5" s="244" t="n">
        <v>143</v>
      </c>
      <c r="AR5" s="244" t="n">
        <v>140</v>
      </c>
      <c r="AS5" s="244" t="n">
        <v>140</v>
      </c>
      <c r="AT5" s="244" t="n">
        <v>136</v>
      </c>
      <c r="AU5" s="244" t="n">
        <v>128</v>
      </c>
      <c r="AV5" s="244" t="n">
        <v>131</v>
      </c>
      <c r="AW5" s="244" t="n">
        <v>133</v>
      </c>
      <c r="AX5" s="244" t="n">
        <v>134</v>
      </c>
      <c r="AY5" s="244" t="n">
        <v>135</v>
      </c>
      <c r="AZ5" s="244" t="n">
        <v>127</v>
      </c>
      <c r="BA5" s="244" t="n">
        <v>129</v>
      </c>
      <c r="BB5" s="244" t="n">
        <v>128</v>
      </c>
      <c r="BC5" s="244" t="n">
        <v>125</v>
      </c>
      <c r="BD5" s="244" t="n">
        <v>119</v>
      </c>
      <c r="BE5" s="244" t="n">
        <v>116</v>
      </c>
      <c r="BF5" s="244" t="n">
        <v>116</v>
      </c>
      <c r="BG5" s="244" t="n">
        <v>120</v>
      </c>
      <c r="BH5" s="244" t="n">
        <v>120</v>
      </c>
      <c r="BI5" s="244" t="n">
        <v>112</v>
      </c>
      <c r="BJ5" s="244" t="n">
        <v>112</v>
      </c>
      <c r="BK5" s="244" t="n">
        <v>111</v>
      </c>
      <c r="BL5" s="244" t="n">
        <v>108</v>
      </c>
      <c r="BM5" s="244" t="n">
        <v>107</v>
      </c>
      <c r="BN5" s="244" t="n">
        <v>107</v>
      </c>
      <c r="BO5" s="244" t="n">
        <v>104</v>
      </c>
      <c r="BP5" s="244" t="n">
        <v>101</v>
      </c>
      <c r="BQ5" s="244" t="n">
        <v>99</v>
      </c>
      <c r="BR5" s="244" t="n">
        <v>98</v>
      </c>
      <c r="BS5" s="244" t="n">
        <v>92</v>
      </c>
      <c r="BT5" s="244" t="n">
        <v>92</v>
      </c>
      <c r="BU5" s="244" t="n">
        <v>91</v>
      </c>
      <c r="BV5" s="244" t="n">
        <v>93</v>
      </c>
      <c r="BW5" s="244" t="n">
        <v>87</v>
      </c>
      <c r="BX5" s="244" t="n">
        <v>86</v>
      </c>
      <c r="BY5" s="244" t="n">
        <v>85</v>
      </c>
      <c r="BZ5" s="244" t="n">
        <v>86</v>
      </c>
      <c r="CA5" s="244" t="n">
        <v>83</v>
      </c>
      <c r="CB5" s="244" t="n">
        <v>78</v>
      </c>
      <c r="CC5" s="244" t="n">
        <v>75</v>
      </c>
      <c r="CD5" s="244" t="n">
        <v>79</v>
      </c>
      <c r="CE5" s="244" t="n">
        <v>77</v>
      </c>
      <c r="CF5" s="244" t="n">
        <v>76</v>
      </c>
      <c r="CG5" s="244" t="n">
        <v>75</v>
      </c>
      <c r="CH5" s="244" t="n">
        <v>77</v>
      </c>
      <c r="CI5" s="244" t="n">
        <v>80</v>
      </c>
      <c r="CJ5" s="244" t="n">
        <v>79</v>
      </c>
      <c r="CK5" s="244" t="n">
        <v>83</v>
      </c>
      <c r="CL5" s="244" t="n">
        <v>79</v>
      </c>
      <c r="CM5" s="244" t="n">
        <v>81</v>
      </c>
      <c r="CN5" s="244" t="n">
        <v>79</v>
      </c>
      <c r="CO5" s="244" t="n">
        <v>75</v>
      </c>
      <c r="CP5" s="244" t="n">
        <v>72</v>
      </c>
      <c r="CQ5" s="244" t="n">
        <v>76</v>
      </c>
      <c r="CR5" s="244" t="n">
        <v>76</v>
      </c>
      <c r="CS5" s="244" t="n">
        <v>77</v>
      </c>
      <c r="CT5" s="244" t="n">
        <v>76</v>
      </c>
      <c r="CU5" s="244" t="n">
        <v>74</v>
      </c>
      <c r="CV5" s="244" t="n">
        <v>72</v>
      </c>
      <c r="CW5" s="244" t="n">
        <v>72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44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408">
        <f>+'[2]Providence &amp; St John'!E6</f>
        <v/>
      </c>
      <c r="J6" s="492">
        <f>+'[2]Providence &amp; St John'!G6</f>
        <v/>
      </c>
      <c r="K6" s="245" t="n">
        <v>93</v>
      </c>
      <c r="L6" s="245" t="n">
        <v>90</v>
      </c>
      <c r="M6" s="245" t="n">
        <v>91</v>
      </c>
      <c r="N6" s="245" t="n">
        <v>93</v>
      </c>
      <c r="O6" s="245" t="n">
        <v>91</v>
      </c>
      <c r="P6" s="245" t="n">
        <v>88</v>
      </c>
      <c r="Q6" s="245" t="n">
        <v>88</v>
      </c>
      <c r="R6" s="245" t="n">
        <v>85</v>
      </c>
      <c r="S6" s="245" t="n">
        <v>84</v>
      </c>
      <c r="T6" s="245" t="n">
        <v>83</v>
      </c>
      <c r="U6" s="245" t="n">
        <v>82</v>
      </c>
      <c r="V6" s="245" t="n">
        <v>82</v>
      </c>
      <c r="W6" s="245" t="n">
        <v>74</v>
      </c>
      <c r="X6" s="245" t="n">
        <v>73</v>
      </c>
      <c r="Y6" s="245" t="n">
        <v>71</v>
      </c>
      <c r="Z6" s="245" t="n">
        <v>70</v>
      </c>
      <c r="AA6" s="245" t="n">
        <v>71</v>
      </c>
      <c r="AB6" s="245" t="n">
        <v>69</v>
      </c>
      <c r="AC6" s="245" t="n">
        <v>69</v>
      </c>
      <c r="AD6" s="245" t="n">
        <v>69</v>
      </c>
      <c r="AE6" s="245" t="n">
        <v>67</v>
      </c>
      <c r="AF6" s="245" t="n">
        <v>68</v>
      </c>
      <c r="AG6" s="245" t="n">
        <v>65</v>
      </c>
      <c r="AH6" s="245" t="n">
        <v>64</v>
      </c>
      <c r="AI6" s="245" t="n">
        <v>64</v>
      </c>
      <c r="AJ6" s="245" t="n">
        <v>62</v>
      </c>
      <c r="AK6" s="245" t="n">
        <v>61</v>
      </c>
      <c r="AL6" s="245" t="n">
        <v>64</v>
      </c>
      <c r="AM6" s="245" t="n">
        <v>66</v>
      </c>
      <c r="AN6" s="245" t="n">
        <v>68</v>
      </c>
      <c r="AO6" s="245" t="n">
        <v>71</v>
      </c>
      <c r="AP6" s="245" t="n">
        <v>68</v>
      </c>
      <c r="AQ6" s="245" t="n">
        <v>70</v>
      </c>
      <c r="AR6" s="245" t="n">
        <v>71</v>
      </c>
      <c r="AS6" s="245" t="n">
        <v>68</v>
      </c>
      <c r="AT6" s="245" t="n">
        <v>67</v>
      </c>
      <c r="AU6" s="245" t="n">
        <v>61</v>
      </c>
      <c r="AV6" s="245" t="n">
        <v>61</v>
      </c>
      <c r="AW6" s="245" t="n">
        <v>62</v>
      </c>
      <c r="AX6" s="245" t="n">
        <v>57</v>
      </c>
      <c r="AY6" s="245" t="n">
        <v>57</v>
      </c>
      <c r="AZ6" s="245" t="n">
        <v>56</v>
      </c>
      <c r="BA6" s="245" t="n">
        <v>55</v>
      </c>
      <c r="BB6" s="245" t="n">
        <v>53</v>
      </c>
      <c r="BC6" s="245" t="n">
        <v>56</v>
      </c>
      <c r="BD6" s="245" t="n">
        <v>55</v>
      </c>
      <c r="BE6" s="245" t="n">
        <v>50</v>
      </c>
      <c r="BF6" s="245" t="n">
        <v>45</v>
      </c>
      <c r="BG6" s="245" t="n">
        <v>45</v>
      </c>
      <c r="BH6" s="245" t="n">
        <v>45</v>
      </c>
      <c r="BI6" s="245" t="n">
        <v>43</v>
      </c>
      <c r="BJ6" s="245" t="n">
        <v>42</v>
      </c>
      <c r="BK6" s="245" t="n">
        <v>41</v>
      </c>
      <c r="BL6" s="245" t="n">
        <v>39</v>
      </c>
      <c r="BM6" s="245" t="n">
        <v>40</v>
      </c>
      <c r="BN6" s="245" t="n">
        <v>43</v>
      </c>
      <c r="BO6" s="245" t="n">
        <v>41</v>
      </c>
      <c r="BP6" s="245" t="n">
        <v>42</v>
      </c>
      <c r="BQ6" s="245" t="n">
        <v>43</v>
      </c>
      <c r="BR6" s="245" t="n">
        <v>44</v>
      </c>
      <c r="BS6" s="245" t="n">
        <v>42</v>
      </c>
      <c r="BT6" s="245" t="n">
        <v>45</v>
      </c>
      <c r="BU6" s="245" t="n">
        <v>43</v>
      </c>
      <c r="BV6" s="245" t="n">
        <v>44</v>
      </c>
      <c r="BW6" s="245" t="n">
        <v>46</v>
      </c>
      <c r="BX6" s="245" t="n">
        <v>46</v>
      </c>
      <c r="BY6" s="245" t="n">
        <v>47</v>
      </c>
      <c r="BZ6" s="245" t="n">
        <v>48</v>
      </c>
      <c r="CA6" s="245" t="n">
        <v>48</v>
      </c>
      <c r="CB6" s="245" t="n">
        <v>48</v>
      </c>
      <c r="CC6" s="245" t="n">
        <v>48</v>
      </c>
      <c r="CD6" s="245" t="n">
        <v>51</v>
      </c>
      <c r="CE6" s="245" t="n">
        <v>52</v>
      </c>
      <c r="CF6" s="245" t="n">
        <v>50</v>
      </c>
      <c r="CG6" s="245" t="n">
        <v>49</v>
      </c>
      <c r="CH6" s="245" t="n">
        <v>51</v>
      </c>
      <c r="CI6" s="245" t="n">
        <v>50</v>
      </c>
      <c r="CJ6" s="245" t="n">
        <v>49</v>
      </c>
      <c r="CK6" s="245" t="n">
        <v>50</v>
      </c>
      <c r="CL6" s="245" t="n">
        <v>51</v>
      </c>
      <c r="CM6" s="245" t="n">
        <v>48</v>
      </c>
      <c r="CN6" s="245" t="n">
        <v>47</v>
      </c>
      <c r="CO6" s="245" t="n">
        <v>45</v>
      </c>
      <c r="CP6" s="245" t="n">
        <v>47</v>
      </c>
      <c r="CQ6" s="245" t="n">
        <v>47</v>
      </c>
      <c r="CR6" s="245" t="n">
        <v>45</v>
      </c>
      <c r="CS6" s="245" t="n">
        <v>44</v>
      </c>
      <c r="CT6" s="245" t="n">
        <v>43</v>
      </c>
      <c r="CU6" s="245" t="n">
        <v>43</v>
      </c>
      <c r="CV6" s="245" t="n">
        <v>45</v>
      </c>
      <c r="CW6" s="245" t="n">
        <v>46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17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+'[2]Providence &amp; St John'!E9</f>
        <v/>
      </c>
      <c r="J9" s="492">
        <f>+'[2]Providence &amp; St John'!G9</f>
        <v/>
      </c>
      <c r="K9" s="299" t="n">
        <v>14</v>
      </c>
      <c r="L9" s="299" t="n">
        <v>12</v>
      </c>
      <c r="M9" s="299" t="n">
        <v>11</v>
      </c>
      <c r="N9" s="299" t="n">
        <v>13</v>
      </c>
      <c r="O9" s="299" t="n">
        <v>14</v>
      </c>
      <c r="P9" s="299" t="n">
        <v>14</v>
      </c>
      <c r="Q9" s="299" t="n">
        <v>13</v>
      </c>
      <c r="R9" s="299" t="n">
        <v>13</v>
      </c>
      <c r="S9" s="299" t="n">
        <v>14</v>
      </c>
      <c r="T9" s="299" t="n">
        <v>13</v>
      </c>
      <c r="U9" s="299" t="n">
        <v>14</v>
      </c>
      <c r="V9" s="299" t="n">
        <v>14</v>
      </c>
      <c r="W9" s="299" t="n">
        <v>14</v>
      </c>
      <c r="X9" s="299" t="n">
        <v>14</v>
      </c>
      <c r="Y9" s="299" t="n">
        <v>14</v>
      </c>
      <c r="Z9" s="299" t="n">
        <v>15</v>
      </c>
      <c r="AA9" s="299" t="n">
        <v>14</v>
      </c>
      <c r="AB9" s="299" t="n">
        <v>15</v>
      </c>
      <c r="AC9" s="299" t="n">
        <v>15</v>
      </c>
      <c r="AD9" s="299" t="n">
        <v>15</v>
      </c>
      <c r="AE9" s="299" t="n">
        <v>14</v>
      </c>
      <c r="AF9" s="299" t="n">
        <v>15</v>
      </c>
      <c r="AG9" s="299" t="n">
        <v>16</v>
      </c>
      <c r="AH9" s="299" t="n">
        <v>16</v>
      </c>
      <c r="AI9" s="299" t="n">
        <v>15</v>
      </c>
      <c r="AJ9" s="299" t="n">
        <v>15</v>
      </c>
      <c r="AK9" s="299" t="n">
        <v>14</v>
      </c>
      <c r="AL9" s="299" t="n">
        <v>13</v>
      </c>
      <c r="AM9" s="299" t="n">
        <v>11</v>
      </c>
      <c r="AN9" s="299" t="n">
        <v>11</v>
      </c>
      <c r="AO9" s="299" t="n">
        <v>11</v>
      </c>
      <c r="AP9" s="299" t="n">
        <v>10</v>
      </c>
      <c r="AQ9" s="299" t="n">
        <v>13</v>
      </c>
      <c r="AR9" s="299" t="n">
        <v>12</v>
      </c>
      <c r="AS9" s="299" t="n">
        <v>14</v>
      </c>
      <c r="AT9" s="299" t="n">
        <v>15</v>
      </c>
      <c r="AU9" s="299" t="n">
        <v>19</v>
      </c>
      <c r="AV9" s="299" t="n">
        <v>18</v>
      </c>
      <c r="AW9" s="299" t="n">
        <v>18</v>
      </c>
      <c r="AX9" s="299" t="n">
        <v>18</v>
      </c>
      <c r="AY9" s="299" t="n">
        <v>18</v>
      </c>
      <c r="AZ9" s="299" t="n">
        <v>14</v>
      </c>
      <c r="BA9" s="299" t="n">
        <v>16</v>
      </c>
      <c r="BB9" s="299" t="n">
        <v>16</v>
      </c>
      <c r="BC9" s="299" t="n">
        <v>16</v>
      </c>
      <c r="BD9" s="299" t="n">
        <v>14</v>
      </c>
      <c r="BE9" s="299" t="n">
        <v>16</v>
      </c>
      <c r="BF9" s="299" t="n">
        <v>15</v>
      </c>
      <c r="BG9" s="299" t="n">
        <v>17</v>
      </c>
      <c r="BH9" s="299" t="n">
        <v>16</v>
      </c>
      <c r="BI9" s="299" t="n">
        <v>17</v>
      </c>
      <c r="BJ9" s="299" t="n">
        <v>17</v>
      </c>
      <c r="BK9" s="299" t="n">
        <v>18</v>
      </c>
      <c r="BL9" s="299" t="n">
        <v>19</v>
      </c>
      <c r="BM9" s="299" t="n">
        <v>14</v>
      </c>
      <c r="BN9" s="299" t="n">
        <v>13</v>
      </c>
      <c r="BO9" s="299" t="n">
        <v>11</v>
      </c>
      <c r="BP9" s="299" t="n">
        <v>11</v>
      </c>
      <c r="BQ9" s="299" t="n">
        <v>13</v>
      </c>
      <c r="BR9" s="299" t="n">
        <v>13</v>
      </c>
      <c r="BS9" s="299" t="n">
        <v>11</v>
      </c>
      <c r="BT9" s="299" t="n">
        <v>10</v>
      </c>
      <c r="BU9" s="299" t="n">
        <v>9</v>
      </c>
      <c r="BV9" s="299" t="n">
        <v>11</v>
      </c>
      <c r="BW9" s="299" t="n">
        <v>8</v>
      </c>
      <c r="BX9" s="299" t="n">
        <v>10</v>
      </c>
      <c r="BY9" s="299" t="n">
        <v>11</v>
      </c>
      <c r="BZ9" s="299" t="n">
        <v>11</v>
      </c>
      <c r="CA9" s="299" t="n">
        <v>13</v>
      </c>
      <c r="CB9" s="299" t="n">
        <v>14</v>
      </c>
      <c r="CC9" s="299" t="n">
        <v>12</v>
      </c>
      <c r="CD9" s="299" t="n">
        <v>11</v>
      </c>
      <c r="CE9" s="299" t="n">
        <v>14</v>
      </c>
      <c r="CF9" s="299" t="n">
        <v>15</v>
      </c>
      <c r="CG9" s="299" t="n">
        <v>16</v>
      </c>
      <c r="CH9" s="299" t="n">
        <v>17</v>
      </c>
      <c r="CI9" s="299" t="n">
        <v>16</v>
      </c>
      <c r="CJ9" s="299" t="n">
        <v>16</v>
      </c>
      <c r="CK9" s="299" t="n">
        <v>17</v>
      </c>
      <c r="CL9" s="299" t="n">
        <v>14</v>
      </c>
      <c r="CM9" s="299" t="n">
        <v>15</v>
      </c>
      <c r="CN9" s="299" t="n">
        <v>16</v>
      </c>
      <c r="CO9" s="299" t="n">
        <v>14</v>
      </c>
      <c r="CP9" s="299" t="n">
        <v>14</v>
      </c>
      <c r="CQ9" s="299" t="n">
        <v>16</v>
      </c>
      <c r="CR9" s="299" t="n">
        <v>15</v>
      </c>
      <c r="CS9" s="299" t="n">
        <v>17</v>
      </c>
      <c r="CT9" s="299" t="n">
        <v>18</v>
      </c>
      <c r="CU9" s="299" t="n">
        <v>16</v>
      </c>
      <c r="CV9" s="299" t="n">
        <v>18</v>
      </c>
      <c r="CW9" s="299" t="n">
        <v>17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2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+'[2]Providence &amp; St John'!E10</f>
        <v/>
      </c>
      <c r="J10" s="492">
        <f>+'[2]Providence &amp; St John'!G10</f>
        <v/>
      </c>
      <c r="K10" s="299" t="n">
        <v>1</v>
      </c>
      <c r="L10" s="299" t="n">
        <v>1</v>
      </c>
      <c r="M10" s="299" t="n">
        <v>1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1</v>
      </c>
      <c r="X10" s="299" t="n">
        <v>1</v>
      </c>
      <c r="Y10" s="299" t="n">
        <v>1</v>
      </c>
      <c r="Z10" s="299" t="n">
        <v>1</v>
      </c>
      <c r="AA10" s="299" t="n">
        <v>1</v>
      </c>
      <c r="AB10" s="299" t="n">
        <v>1</v>
      </c>
      <c r="AC10" s="299" t="n">
        <v>2</v>
      </c>
      <c r="AD10" s="299" t="n">
        <v>2</v>
      </c>
      <c r="AE10" s="299" t="n">
        <v>3</v>
      </c>
      <c r="AF10" s="299" t="n">
        <v>2</v>
      </c>
      <c r="AG10" s="299" t="n">
        <v>1</v>
      </c>
      <c r="AH10" s="299" t="n">
        <v>1</v>
      </c>
      <c r="AI10" s="299" t="n">
        <v>1</v>
      </c>
      <c r="AJ10" s="299" t="n">
        <v>1</v>
      </c>
      <c r="AK10" s="299" t="n">
        <v>1</v>
      </c>
      <c r="AL10" s="299" t="n">
        <v>1</v>
      </c>
      <c r="AM10" s="299" t="n">
        <v>2</v>
      </c>
      <c r="AN10" s="299" t="n">
        <v>2</v>
      </c>
      <c r="AO10" s="299" t="n">
        <v>2</v>
      </c>
      <c r="AP10" s="299" t="n">
        <v>2</v>
      </c>
      <c r="AQ10" s="299" t="n">
        <v>2</v>
      </c>
      <c r="AR10" s="299" t="n">
        <v>2</v>
      </c>
      <c r="AS10" s="299" t="n">
        <v>2</v>
      </c>
      <c r="AT10" s="299" t="n">
        <v>2</v>
      </c>
      <c r="AU10" s="299" t="n">
        <v>3</v>
      </c>
      <c r="AV10" s="299" t="n">
        <v>3</v>
      </c>
      <c r="AW10" s="299" t="n">
        <v>4</v>
      </c>
      <c r="AX10" s="299" t="n">
        <v>4</v>
      </c>
      <c r="AY10" s="299" t="n">
        <v>4</v>
      </c>
      <c r="AZ10" s="299" t="n">
        <v>5</v>
      </c>
      <c r="BA10" s="299" t="n">
        <v>5</v>
      </c>
      <c r="BB10" s="299" t="n">
        <v>5</v>
      </c>
      <c r="BC10" s="299" t="n">
        <v>4</v>
      </c>
      <c r="BD10" s="299" t="n">
        <v>4</v>
      </c>
      <c r="BE10" s="299" t="n">
        <v>4</v>
      </c>
      <c r="BF10" s="299" t="n">
        <v>4</v>
      </c>
      <c r="BG10" s="299" t="n">
        <v>5</v>
      </c>
      <c r="BH10" s="299" t="n">
        <v>5</v>
      </c>
      <c r="BI10" s="299" t="n">
        <v>6</v>
      </c>
      <c r="BJ10" s="299" t="n">
        <v>6</v>
      </c>
      <c r="BK10" s="299" t="n">
        <v>6</v>
      </c>
      <c r="BL10" s="299" t="n">
        <v>6</v>
      </c>
      <c r="BM10" s="299" t="n">
        <v>6</v>
      </c>
      <c r="BN10" s="299" t="n">
        <v>6</v>
      </c>
      <c r="BO10" s="299" t="n">
        <v>5</v>
      </c>
      <c r="BP10" s="299" t="n">
        <v>5</v>
      </c>
      <c r="BQ10" s="299" t="n">
        <v>5</v>
      </c>
      <c r="BR10" s="299" t="n">
        <v>5</v>
      </c>
      <c r="BS10" s="299" t="n">
        <v>5</v>
      </c>
      <c r="BT10" s="299" t="n">
        <v>4</v>
      </c>
      <c r="BU10" s="299" t="n">
        <v>4</v>
      </c>
      <c r="BV10" s="299" t="n">
        <v>4</v>
      </c>
      <c r="BW10" s="299" t="n">
        <v>4</v>
      </c>
      <c r="BX10" s="299" t="n">
        <v>4</v>
      </c>
      <c r="BY10" s="299" t="n">
        <v>4</v>
      </c>
      <c r="BZ10" s="299" t="n">
        <v>4</v>
      </c>
      <c r="CA10" s="299" t="n">
        <v>3</v>
      </c>
      <c r="CB10" s="299" t="n">
        <v>1</v>
      </c>
      <c r="CC10" s="299" t="n">
        <v>1</v>
      </c>
      <c r="CD10" s="299" t="n">
        <v>1</v>
      </c>
      <c r="CE10" s="299" t="n">
        <v>1</v>
      </c>
      <c r="CF10" s="299" t="n">
        <v>1</v>
      </c>
      <c r="CG10" s="299" t="n">
        <v>1</v>
      </c>
      <c r="CH10" s="299" t="n">
        <v>1</v>
      </c>
      <c r="CI10" s="299" t="n">
        <v>1</v>
      </c>
      <c r="CJ10" s="299" t="n">
        <v>1</v>
      </c>
      <c r="CK10" s="299" t="n">
        <v>1</v>
      </c>
      <c r="CL10" s="299" t="n">
        <v>1</v>
      </c>
      <c r="CM10" s="299" t="n">
        <v>1</v>
      </c>
      <c r="CN10" s="299" t="n">
        <v>1</v>
      </c>
      <c r="CO10" s="299" t="n">
        <v>1</v>
      </c>
      <c r="CP10" s="299" t="n">
        <v>1</v>
      </c>
      <c r="CQ10" s="299" t="n">
        <v>2</v>
      </c>
      <c r="CR10" s="299" t="n">
        <v>2</v>
      </c>
      <c r="CS10" s="299" t="n">
        <v>2</v>
      </c>
      <c r="CT10" s="299" t="n">
        <v>2</v>
      </c>
      <c r="CU10" s="299" t="n">
        <v>2</v>
      </c>
      <c r="CV10" s="299" t="n">
        <v>2</v>
      </c>
      <c r="CW10" s="299" t="n">
        <v>2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4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+'[2]Providence &amp; St John'!E11</f>
        <v/>
      </c>
      <c r="J11" s="492">
        <f>+'[2]Providence &amp; St John'!G11</f>
        <v/>
      </c>
      <c r="K11" s="299" t="n">
        <v>8</v>
      </c>
      <c r="L11" s="299" t="n">
        <v>5</v>
      </c>
      <c r="M11" s="299" t="n">
        <v>4</v>
      </c>
      <c r="N11" s="299" t="n">
        <v>6</v>
      </c>
      <c r="O11" s="299" t="n">
        <v>6</v>
      </c>
      <c r="P11" s="299" t="n">
        <v>5</v>
      </c>
      <c r="Q11" s="299" t="n">
        <v>4</v>
      </c>
      <c r="R11" s="299" t="n">
        <v>4</v>
      </c>
      <c r="S11" s="299" t="n">
        <v>3</v>
      </c>
      <c r="T11" s="299" t="n">
        <v>3</v>
      </c>
      <c r="U11" s="299" t="n">
        <v>3</v>
      </c>
      <c r="V11" s="299" t="n">
        <v>3</v>
      </c>
      <c r="W11" s="299" t="n">
        <v>3</v>
      </c>
      <c r="X11" s="299" t="n">
        <v>3</v>
      </c>
      <c r="Y11" s="299" t="n">
        <v>3</v>
      </c>
      <c r="Z11" s="299" t="n">
        <v>4</v>
      </c>
      <c r="AA11" s="299" t="n">
        <v>4</v>
      </c>
      <c r="AB11" s="299" t="n">
        <v>4</v>
      </c>
      <c r="AC11" s="299" t="n">
        <v>4</v>
      </c>
      <c r="AD11" s="299" t="n">
        <v>4</v>
      </c>
      <c r="AE11" s="299" t="n">
        <v>3</v>
      </c>
      <c r="AF11" s="299" t="n">
        <v>3</v>
      </c>
      <c r="AG11" s="299" t="n">
        <v>3</v>
      </c>
      <c r="AH11" s="299" t="n">
        <v>3</v>
      </c>
      <c r="AI11" s="299" t="n">
        <v>3</v>
      </c>
      <c r="AJ11" s="299" t="n">
        <v>2</v>
      </c>
      <c r="AK11" s="299" t="n">
        <v>2</v>
      </c>
      <c r="AL11" s="299" t="n">
        <v>2</v>
      </c>
      <c r="AM11" s="299" t="n">
        <v>3</v>
      </c>
      <c r="AN11" s="299" t="n">
        <v>3</v>
      </c>
      <c r="AO11" s="299" t="n">
        <v>3</v>
      </c>
      <c r="AP11" s="299" t="n">
        <v>4</v>
      </c>
      <c r="AQ11" s="299" t="n">
        <v>4</v>
      </c>
      <c r="AR11" s="299" t="n">
        <v>3</v>
      </c>
      <c r="AS11" s="299" t="n">
        <v>3</v>
      </c>
      <c r="AT11" s="299" t="n">
        <v>3</v>
      </c>
      <c r="AU11" s="299" t="n">
        <v>2</v>
      </c>
      <c r="AV11" s="299" t="n">
        <v>2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2</v>
      </c>
      <c r="BD11" s="299" t="n">
        <v>3</v>
      </c>
      <c r="BE11" s="299" t="n">
        <v>3</v>
      </c>
      <c r="BF11" s="299" t="n">
        <v>3</v>
      </c>
      <c r="BG11" s="299" t="n">
        <v>3</v>
      </c>
      <c r="BH11" s="299" t="n">
        <v>4</v>
      </c>
      <c r="BI11" s="299" t="n">
        <v>4</v>
      </c>
      <c r="BJ11" s="299" t="n">
        <v>3</v>
      </c>
      <c r="BK11" s="299" t="n">
        <v>3</v>
      </c>
      <c r="BL11" s="299" t="n">
        <v>3</v>
      </c>
      <c r="BM11" s="299" t="n">
        <v>3</v>
      </c>
      <c r="BN11" s="299" t="n">
        <v>4</v>
      </c>
      <c r="BO11" s="299" t="n">
        <v>4</v>
      </c>
      <c r="BP11" s="299" t="n">
        <v>3</v>
      </c>
      <c r="BQ11" s="299" t="n">
        <v>3</v>
      </c>
      <c r="BR11" s="299" t="n">
        <v>3</v>
      </c>
      <c r="BS11" s="299" t="n">
        <v>3</v>
      </c>
      <c r="BT11" s="299" t="n">
        <v>3</v>
      </c>
      <c r="BU11" s="299" t="n">
        <v>3</v>
      </c>
      <c r="BV11" s="299" t="n">
        <v>3</v>
      </c>
      <c r="BW11" s="299" t="n">
        <v>3</v>
      </c>
      <c r="BX11" s="299" t="n">
        <v>4</v>
      </c>
      <c r="BY11" s="299" t="n">
        <v>4</v>
      </c>
      <c r="BZ11" s="299" t="n">
        <v>4</v>
      </c>
      <c r="CA11" s="299" t="n">
        <v>4</v>
      </c>
      <c r="CB11" s="299" t="n">
        <v>4</v>
      </c>
      <c r="CC11" s="299" t="n">
        <v>4</v>
      </c>
      <c r="CD11" s="299" t="n">
        <v>6</v>
      </c>
      <c r="CE11" s="299" t="n">
        <v>8</v>
      </c>
      <c r="CF11" s="299" t="n">
        <v>8</v>
      </c>
      <c r="CG11" s="299" t="n">
        <v>8</v>
      </c>
      <c r="CH11" s="299" t="n">
        <v>8</v>
      </c>
      <c r="CI11" s="299" t="n">
        <v>9</v>
      </c>
      <c r="CJ11" s="299" t="n">
        <v>8</v>
      </c>
      <c r="CK11" s="299" t="n">
        <v>8</v>
      </c>
      <c r="CL11" s="299" t="n">
        <v>8</v>
      </c>
      <c r="CM11" s="299" t="n">
        <v>6</v>
      </c>
      <c r="CN11" s="299" t="n">
        <v>6</v>
      </c>
      <c r="CO11" s="299" t="n">
        <v>6</v>
      </c>
      <c r="CP11" s="299" t="n">
        <v>5</v>
      </c>
      <c r="CQ11" s="299" t="n">
        <v>4</v>
      </c>
      <c r="CR11" s="299" t="n">
        <v>4</v>
      </c>
      <c r="CS11" s="299" t="n">
        <v>5</v>
      </c>
      <c r="CT11" s="299" t="n">
        <v>4</v>
      </c>
      <c r="CU11" s="299" t="n">
        <v>4</v>
      </c>
      <c r="CV11" s="299" t="n">
        <v>4</v>
      </c>
      <c r="CW11" s="299" t="n">
        <v>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6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+'[2]Providence &amp; St John'!E12</f>
        <v/>
      </c>
      <c r="J12" s="492">
        <f>+'[2]Providence &amp; St John'!G12</f>
        <v/>
      </c>
      <c r="K12" s="300" t="n">
        <v>2</v>
      </c>
      <c r="L12" s="300" t="n">
        <v>1</v>
      </c>
      <c r="M12" s="300" t="n">
        <v>1</v>
      </c>
      <c r="N12" s="300" t="n">
        <v>2</v>
      </c>
      <c r="O12" s="300" t="n">
        <v>2</v>
      </c>
      <c r="P12" s="300" t="n">
        <v>2</v>
      </c>
      <c r="Q12" s="300" t="n">
        <v>3</v>
      </c>
      <c r="R12" s="300" t="n">
        <v>4</v>
      </c>
      <c r="S12" s="300" t="n">
        <v>3</v>
      </c>
      <c r="T12" s="300" t="n">
        <v>4</v>
      </c>
      <c r="U12" s="300" t="n">
        <v>4</v>
      </c>
      <c r="V12" s="300" t="n">
        <v>4</v>
      </c>
      <c r="W12" s="300" t="n">
        <v>5</v>
      </c>
      <c r="X12" s="300" t="n">
        <v>4</v>
      </c>
      <c r="Y12" s="300" t="n">
        <v>4</v>
      </c>
      <c r="Z12" s="300" t="n">
        <v>4</v>
      </c>
      <c r="AA12" s="300" t="n">
        <v>4</v>
      </c>
      <c r="AB12" s="300" t="n">
        <v>4</v>
      </c>
      <c r="AC12" s="300" t="n">
        <v>4</v>
      </c>
      <c r="AD12" s="300" t="n">
        <v>4</v>
      </c>
      <c r="AE12" s="300" t="n">
        <v>4</v>
      </c>
      <c r="AF12" s="300" t="n">
        <v>4</v>
      </c>
      <c r="AG12" s="300" t="n">
        <v>4</v>
      </c>
      <c r="AH12" s="300" t="n">
        <v>4</v>
      </c>
      <c r="AI12" s="300" t="n">
        <v>1</v>
      </c>
      <c r="AJ12" s="300" t="n">
        <v>0</v>
      </c>
      <c r="AK12" s="300" t="n">
        <v>0</v>
      </c>
      <c r="AL12" s="300" t="n">
        <v>0</v>
      </c>
      <c r="AM12" s="300" t="n">
        <v>0</v>
      </c>
      <c r="AN12" s="300" t="n">
        <v>0</v>
      </c>
      <c r="AO12" s="300" t="n">
        <v>0</v>
      </c>
      <c r="AP12" s="300" t="n">
        <v>0</v>
      </c>
      <c r="AQ12" s="300" t="n">
        <v>0</v>
      </c>
      <c r="AR12" s="300" t="n">
        <v>0</v>
      </c>
      <c r="AS12" s="300" t="n">
        <v>0</v>
      </c>
      <c r="AT12" s="300" t="n">
        <v>0</v>
      </c>
      <c r="AU12" s="300" t="n">
        <v>1</v>
      </c>
      <c r="AV12" s="300" t="n">
        <v>1</v>
      </c>
      <c r="AW12" s="300" t="n">
        <v>1</v>
      </c>
      <c r="AX12" s="300" t="n">
        <v>2</v>
      </c>
      <c r="AY12" s="300" t="n">
        <v>2</v>
      </c>
      <c r="AZ12" s="300" t="n">
        <v>1</v>
      </c>
      <c r="BA12" s="300" t="n">
        <v>1</v>
      </c>
      <c r="BB12" s="300" t="n">
        <v>1</v>
      </c>
      <c r="BC12" s="300" t="n">
        <v>2</v>
      </c>
      <c r="BD12" s="300" t="n">
        <v>3</v>
      </c>
      <c r="BE12" s="300" t="n">
        <v>2</v>
      </c>
      <c r="BF12" s="300" t="n">
        <v>2</v>
      </c>
      <c r="BG12" s="300" t="n">
        <v>1</v>
      </c>
      <c r="BH12" s="300" t="n">
        <v>1</v>
      </c>
      <c r="BI12" s="300" t="n">
        <v>1</v>
      </c>
      <c r="BJ12" s="300" t="n">
        <v>3</v>
      </c>
      <c r="BK12" s="300" t="n">
        <v>3</v>
      </c>
      <c r="BL12" s="300" t="n">
        <v>3</v>
      </c>
      <c r="BM12" s="300" t="n">
        <v>3</v>
      </c>
      <c r="BN12" s="300" t="n">
        <v>3</v>
      </c>
      <c r="BO12" s="300" t="n">
        <v>2</v>
      </c>
      <c r="BP12" s="300" t="n">
        <v>2</v>
      </c>
      <c r="BQ12" s="300" t="n">
        <v>2</v>
      </c>
      <c r="BR12" s="300" t="n">
        <v>2</v>
      </c>
      <c r="BS12" s="300" t="n">
        <v>2</v>
      </c>
      <c r="BT12" s="300" t="n">
        <v>2</v>
      </c>
      <c r="BU12" s="300" t="n">
        <v>2</v>
      </c>
      <c r="BV12" s="300" t="n">
        <v>2</v>
      </c>
      <c r="BW12" s="300" t="n">
        <v>3</v>
      </c>
      <c r="BX12" s="300" t="n">
        <v>3</v>
      </c>
      <c r="BY12" s="300" t="n">
        <v>3</v>
      </c>
      <c r="BZ12" s="300" t="n">
        <v>3</v>
      </c>
      <c r="CA12" s="300" t="n">
        <v>3</v>
      </c>
      <c r="CB12" s="300" t="n">
        <v>3</v>
      </c>
      <c r="CC12" s="300" t="n">
        <v>3</v>
      </c>
      <c r="CD12" s="300" t="n">
        <v>4</v>
      </c>
      <c r="CE12" s="300" t="n">
        <v>4</v>
      </c>
      <c r="CF12" s="300" t="n">
        <v>3</v>
      </c>
      <c r="CG12" s="300" t="n">
        <v>3</v>
      </c>
      <c r="CH12" s="300" t="n">
        <v>2</v>
      </c>
      <c r="CI12" s="300" t="n">
        <v>5</v>
      </c>
      <c r="CJ12" s="300" t="n">
        <v>6</v>
      </c>
      <c r="CK12" s="300" t="n">
        <v>5</v>
      </c>
      <c r="CL12" s="300" t="n">
        <v>6</v>
      </c>
      <c r="CM12" s="300" t="n">
        <v>6</v>
      </c>
      <c r="CN12" s="300" t="n">
        <v>6</v>
      </c>
      <c r="CO12" s="300" t="n">
        <v>6</v>
      </c>
      <c r="CP12" s="300" t="n">
        <v>6</v>
      </c>
      <c r="CQ12" s="300" t="n">
        <v>5</v>
      </c>
      <c r="CR12" s="300" t="n">
        <v>5</v>
      </c>
      <c r="CS12" s="300" t="n">
        <v>5</v>
      </c>
      <c r="CT12" s="300" t="n">
        <v>5</v>
      </c>
      <c r="CU12" s="300" t="n">
        <v>6</v>
      </c>
      <c r="CV12" s="300" t="n">
        <v>6</v>
      </c>
      <c r="CW12" s="300" t="n">
        <v>5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26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470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St. John Hospital - Client ID H3345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67</v>
      </c>
      <c r="E19" s="396">
        <f>E3</f>
        <v/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+'[2]Providence &amp; St John'!E19</f>
        <v/>
      </c>
      <c r="J19" s="492">
        <f>+'[2]Providence &amp; St John'!G19</f>
        <v/>
      </c>
      <c r="K19" s="244" t="n">
        <v>58</v>
      </c>
      <c r="L19" s="244" t="n">
        <v>57</v>
      </c>
      <c r="M19" s="244" t="n">
        <v>62</v>
      </c>
      <c r="N19" s="244" t="n">
        <v>58</v>
      </c>
      <c r="O19" s="244" t="n">
        <v>60</v>
      </c>
      <c r="P19" s="244" t="n">
        <v>59</v>
      </c>
      <c r="Q19" s="244" t="n">
        <v>57</v>
      </c>
      <c r="R19" s="244" t="n">
        <v>55</v>
      </c>
      <c r="S19" s="244" t="n">
        <v>58</v>
      </c>
      <c r="T19" s="244" t="n">
        <v>59</v>
      </c>
      <c r="U19" s="244" t="n">
        <v>60</v>
      </c>
      <c r="V19" s="244" t="n">
        <v>62</v>
      </c>
      <c r="W19" s="244" t="n">
        <v>65</v>
      </c>
      <c r="X19" s="244" t="n">
        <v>64</v>
      </c>
      <c r="Y19" s="244" t="n">
        <v>64</v>
      </c>
      <c r="Z19" s="244" t="n">
        <v>65</v>
      </c>
      <c r="AA19" s="244" t="n">
        <v>60</v>
      </c>
      <c r="AB19" s="244" t="n">
        <v>61</v>
      </c>
      <c r="AC19" s="244" t="n">
        <v>65</v>
      </c>
      <c r="AD19" s="244" t="n">
        <v>66</v>
      </c>
      <c r="AE19" s="244" t="n">
        <v>64</v>
      </c>
      <c r="AF19" s="244" t="n">
        <v>65</v>
      </c>
      <c r="AG19" s="244" t="n">
        <v>64</v>
      </c>
      <c r="AH19" s="244" t="n">
        <v>64</v>
      </c>
      <c r="AI19" s="244" t="n">
        <v>68</v>
      </c>
      <c r="AJ19" s="244" t="n">
        <v>61</v>
      </c>
      <c r="AK19" s="244" t="n">
        <v>59</v>
      </c>
      <c r="AL19" s="244" t="n">
        <v>59</v>
      </c>
      <c r="AM19" s="244" t="n">
        <v>57</v>
      </c>
      <c r="AN19" s="244" t="n">
        <v>56</v>
      </c>
      <c r="AO19" s="244" t="n">
        <v>56</v>
      </c>
      <c r="AP19" s="244" t="n">
        <v>57</v>
      </c>
      <c r="AQ19" s="244" t="n">
        <v>56</v>
      </c>
      <c r="AR19" s="244" t="n">
        <v>55</v>
      </c>
      <c r="AS19" s="244" t="n">
        <v>61</v>
      </c>
      <c r="AT19" s="244" t="n">
        <v>61</v>
      </c>
      <c r="AU19" s="244" t="n">
        <v>64</v>
      </c>
      <c r="AV19" s="244" t="n">
        <v>61</v>
      </c>
      <c r="AW19" s="244" t="n">
        <v>58</v>
      </c>
      <c r="AX19" s="244" t="n">
        <v>60</v>
      </c>
      <c r="AY19" s="244" t="n">
        <v>59</v>
      </c>
      <c r="AZ19" s="244" t="n">
        <v>60</v>
      </c>
      <c r="BA19" s="244" t="n">
        <v>55</v>
      </c>
      <c r="BB19" s="244" t="n">
        <v>54</v>
      </c>
      <c r="BC19" s="244" t="n">
        <v>58</v>
      </c>
      <c r="BD19" s="244" t="n">
        <v>54</v>
      </c>
      <c r="BE19" s="244" t="n">
        <v>50</v>
      </c>
      <c r="BF19" s="244" t="n">
        <v>51</v>
      </c>
      <c r="BG19" s="244" t="n">
        <v>55</v>
      </c>
      <c r="BH19" s="244" t="n">
        <v>58</v>
      </c>
      <c r="BI19" s="244" t="n">
        <v>55</v>
      </c>
      <c r="BJ19" s="244" t="n">
        <v>54</v>
      </c>
      <c r="BK19" s="244" t="n">
        <v>55</v>
      </c>
      <c r="BL19" s="244" t="n">
        <v>56</v>
      </c>
      <c r="BM19" s="244" t="n">
        <v>54</v>
      </c>
      <c r="BN19" s="244" t="n">
        <v>55</v>
      </c>
      <c r="BO19" s="244" t="n">
        <v>57</v>
      </c>
      <c r="BP19" s="244" t="n">
        <v>56</v>
      </c>
      <c r="BQ19" s="244" t="n">
        <v>56</v>
      </c>
      <c r="BR19" s="244" t="n">
        <v>58</v>
      </c>
      <c r="BS19" s="244" t="n">
        <v>67</v>
      </c>
      <c r="BT19" s="244" t="n">
        <v>66</v>
      </c>
      <c r="BU19" s="244" t="n">
        <v>68</v>
      </c>
      <c r="BV19" s="244" t="n">
        <v>66</v>
      </c>
      <c r="BW19" s="244" t="n">
        <v>67</v>
      </c>
      <c r="BX19" s="244" t="n">
        <v>70</v>
      </c>
      <c r="BY19" s="244" t="n">
        <v>68</v>
      </c>
      <c r="BZ19" s="244" t="n">
        <v>65</v>
      </c>
      <c r="CA19" s="244" t="n">
        <v>62</v>
      </c>
      <c r="CB19" s="244" t="n">
        <v>64</v>
      </c>
      <c r="CC19" s="244" t="n">
        <v>63</v>
      </c>
      <c r="CD19" s="244" t="n">
        <v>63</v>
      </c>
      <c r="CE19" s="244" t="n">
        <v>65</v>
      </c>
      <c r="CF19" s="244" t="n">
        <v>64</v>
      </c>
      <c r="CG19" s="244" t="n">
        <v>66</v>
      </c>
      <c r="CH19" s="244" t="n">
        <v>71</v>
      </c>
      <c r="CI19" s="244" t="n">
        <v>70</v>
      </c>
      <c r="CJ19" s="244" t="n">
        <v>72</v>
      </c>
      <c r="CK19" s="244" t="n">
        <v>70</v>
      </c>
      <c r="CL19" s="244" t="n">
        <v>71</v>
      </c>
      <c r="CM19" s="244" t="n">
        <v>65</v>
      </c>
      <c r="CN19" s="244" t="n">
        <v>68</v>
      </c>
      <c r="CO19" s="244" t="n">
        <v>66</v>
      </c>
      <c r="CP19" s="244" t="n">
        <v>67</v>
      </c>
      <c r="CQ19" s="244" t="n">
        <v>65</v>
      </c>
      <c r="CR19" s="244" t="n">
        <v>65</v>
      </c>
      <c r="CS19" s="244" t="n">
        <v>66</v>
      </c>
      <c r="CT19" s="244" t="n">
        <v>67</v>
      </c>
      <c r="CU19" s="244" t="n">
        <v>69</v>
      </c>
      <c r="CV19" s="244" t="n">
        <v>64</v>
      </c>
      <c r="CW19" s="244" t="n">
        <v>66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15</v>
      </c>
      <c r="E20" s="396">
        <f>E4</f>
        <v/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+'[2]Providence &amp; St John'!E20</f>
        <v/>
      </c>
      <c r="J20" s="492">
        <f>+'[2]Providence &amp; St John'!G20</f>
        <v/>
      </c>
      <c r="K20" s="244">
        <f>24+1</f>
        <v/>
      </c>
      <c r="L20" s="244" t="n">
        <v>23</v>
      </c>
      <c r="M20" s="244" t="n">
        <v>23</v>
      </c>
      <c r="N20" s="244" t="n">
        <v>23</v>
      </c>
      <c r="O20" s="244" t="n">
        <v>23</v>
      </c>
      <c r="P20" s="244" t="n">
        <v>24</v>
      </c>
      <c r="Q20" s="244" t="n">
        <v>24</v>
      </c>
      <c r="R20" s="244" t="n">
        <v>22</v>
      </c>
      <c r="S20" s="244" t="n">
        <v>23</v>
      </c>
      <c r="T20" s="244" t="n">
        <v>23</v>
      </c>
      <c r="U20" s="244" t="n">
        <v>22</v>
      </c>
      <c r="V20" s="244" t="n">
        <v>21</v>
      </c>
      <c r="W20" s="244" t="n">
        <v>18</v>
      </c>
      <c r="X20" s="244" t="n">
        <v>18</v>
      </c>
      <c r="Y20" s="244" t="n">
        <v>18</v>
      </c>
      <c r="Z20" s="244" t="n">
        <v>18</v>
      </c>
      <c r="AA20" s="244" t="n">
        <v>17</v>
      </c>
      <c r="AB20" s="244" t="n">
        <v>17</v>
      </c>
      <c r="AC20" s="244" t="n">
        <v>18</v>
      </c>
      <c r="AD20" s="244" t="n">
        <v>16</v>
      </c>
      <c r="AE20" s="244" t="n">
        <v>17</v>
      </c>
      <c r="AF20" s="244" t="n">
        <v>17</v>
      </c>
      <c r="AG20" s="244" t="n">
        <v>17</v>
      </c>
      <c r="AH20" s="244" t="n">
        <v>16</v>
      </c>
      <c r="AI20" s="244" t="n">
        <v>17</v>
      </c>
      <c r="AJ20" s="244" t="n">
        <v>19</v>
      </c>
      <c r="AK20" s="244" t="n">
        <v>19</v>
      </c>
      <c r="AL20" s="244" t="n">
        <v>21</v>
      </c>
      <c r="AM20" s="244" t="n">
        <v>20</v>
      </c>
      <c r="AN20" s="244" t="n">
        <v>20</v>
      </c>
      <c r="AO20" s="244" t="n">
        <v>22</v>
      </c>
      <c r="AP20" s="244" t="n">
        <v>21</v>
      </c>
      <c r="AQ20" s="244" t="n">
        <v>20</v>
      </c>
      <c r="AR20" s="244" t="n">
        <v>20</v>
      </c>
      <c r="AS20" s="244" t="n">
        <v>20</v>
      </c>
      <c r="AT20" s="244" t="n">
        <v>21</v>
      </c>
      <c r="AU20" s="244" t="n">
        <v>19</v>
      </c>
      <c r="AV20" s="244" t="n">
        <v>18</v>
      </c>
      <c r="AW20" s="244" t="n">
        <v>16</v>
      </c>
      <c r="AX20" s="244" t="n">
        <v>15</v>
      </c>
      <c r="AY20" s="244" t="n">
        <v>15</v>
      </c>
      <c r="AZ20" s="244" t="n">
        <v>15</v>
      </c>
      <c r="BA20" s="244" t="n">
        <v>17</v>
      </c>
      <c r="BB20" s="244" t="n">
        <v>15</v>
      </c>
      <c r="BC20" s="244" t="n">
        <v>17</v>
      </c>
      <c r="BD20" s="244" t="n">
        <v>17</v>
      </c>
      <c r="BE20" s="244" t="n">
        <v>16</v>
      </c>
      <c r="BF20" s="244" t="n">
        <v>16</v>
      </c>
      <c r="BG20" s="244" t="n">
        <v>16</v>
      </c>
      <c r="BH20" s="244" t="n">
        <v>15</v>
      </c>
      <c r="BI20" s="244" t="n">
        <v>16</v>
      </c>
      <c r="BJ20" s="244" t="n">
        <v>17</v>
      </c>
      <c r="BK20" s="244" t="n">
        <v>17</v>
      </c>
      <c r="BL20" s="244" t="n">
        <v>17</v>
      </c>
      <c r="BM20" s="244" t="n">
        <v>16</v>
      </c>
      <c r="BN20" s="244" t="n">
        <v>16</v>
      </c>
      <c r="BO20" s="244" t="n">
        <v>16</v>
      </c>
      <c r="BP20" s="244" t="n">
        <v>18</v>
      </c>
      <c r="BQ20" s="244" t="n">
        <v>18</v>
      </c>
      <c r="BR20" s="244" t="n">
        <v>19</v>
      </c>
      <c r="BS20" s="244" t="n">
        <v>17</v>
      </c>
      <c r="BT20" s="244" t="n">
        <v>17</v>
      </c>
      <c r="BU20" s="244" t="n">
        <v>16</v>
      </c>
      <c r="BV20" s="244" t="n">
        <v>17</v>
      </c>
      <c r="BW20" s="244" t="n">
        <v>14</v>
      </c>
      <c r="BX20" s="244" t="n">
        <v>16</v>
      </c>
      <c r="BY20" s="244" t="n">
        <v>15</v>
      </c>
      <c r="BZ20" s="244" t="n">
        <v>15</v>
      </c>
      <c r="CA20" s="244" t="n">
        <v>15</v>
      </c>
      <c r="CB20" s="244" t="n">
        <v>14</v>
      </c>
      <c r="CC20" s="244" t="n">
        <v>14</v>
      </c>
      <c r="CD20" s="244" t="n">
        <v>14</v>
      </c>
      <c r="CE20" s="244" t="n">
        <v>18</v>
      </c>
      <c r="CF20" s="244" t="n">
        <v>18</v>
      </c>
      <c r="CG20" s="244" t="n">
        <v>17</v>
      </c>
      <c r="CH20" s="244" t="n">
        <v>15</v>
      </c>
      <c r="CI20" s="244" t="n">
        <v>14</v>
      </c>
      <c r="CJ20" s="244" t="n">
        <v>14</v>
      </c>
      <c r="CK20" s="244" t="n">
        <v>14</v>
      </c>
      <c r="CL20" s="244" t="n">
        <v>14</v>
      </c>
      <c r="CM20" s="244" t="n">
        <v>13</v>
      </c>
      <c r="CN20" s="244" t="n">
        <v>15</v>
      </c>
      <c r="CO20" s="244" t="n">
        <v>16</v>
      </c>
      <c r="CP20" s="244" t="n">
        <v>17</v>
      </c>
      <c r="CQ20" s="244" t="n">
        <v>15</v>
      </c>
      <c r="CR20" s="244" t="n">
        <v>15</v>
      </c>
      <c r="CS20" s="244" t="n">
        <v>14</v>
      </c>
      <c r="CT20" s="244" t="n">
        <v>15</v>
      </c>
      <c r="CU20" s="244" t="n">
        <v>14</v>
      </c>
      <c r="CV20" s="244" t="n">
        <v>16</v>
      </c>
      <c r="CW20" s="244" t="n">
        <v>16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37</v>
      </c>
      <c r="E21" s="396">
        <f>E5</f>
        <v/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+'[2]Providence &amp; St John'!E21</f>
        <v/>
      </c>
      <c r="J21" s="492">
        <f>+'[2]Providence &amp; St John'!G21</f>
        <v/>
      </c>
      <c r="K21" s="244" t="n">
        <v>36</v>
      </c>
      <c r="L21" s="244" t="n">
        <v>35</v>
      </c>
      <c r="M21" s="244" t="n">
        <v>35</v>
      </c>
      <c r="N21" s="244" t="n">
        <v>35</v>
      </c>
      <c r="O21" s="244" t="n">
        <v>35</v>
      </c>
      <c r="P21" s="244" t="n">
        <v>35</v>
      </c>
      <c r="Q21" s="244" t="n">
        <v>33</v>
      </c>
      <c r="R21" s="244" t="n">
        <v>31</v>
      </c>
      <c r="S21" s="244" t="n">
        <v>31</v>
      </c>
      <c r="T21" s="244" t="n">
        <v>32</v>
      </c>
      <c r="U21" s="244" t="n">
        <v>31</v>
      </c>
      <c r="V21" s="244" t="n">
        <v>31</v>
      </c>
      <c r="W21" s="244" t="n">
        <v>31</v>
      </c>
      <c r="X21" s="244" t="n">
        <v>31</v>
      </c>
      <c r="Y21" s="244" t="n">
        <v>31</v>
      </c>
      <c r="Z21" s="244" t="n">
        <v>31</v>
      </c>
      <c r="AA21" s="244" t="n">
        <v>31</v>
      </c>
      <c r="AB21" s="244" t="n">
        <v>29</v>
      </c>
      <c r="AC21" s="244" t="n">
        <v>30</v>
      </c>
      <c r="AD21" s="244" t="n">
        <v>30</v>
      </c>
      <c r="AE21" s="244" t="n">
        <v>32</v>
      </c>
      <c r="AF21" s="244" t="n">
        <v>33</v>
      </c>
      <c r="AG21" s="244" t="n">
        <v>34</v>
      </c>
      <c r="AH21" s="244" t="n">
        <v>34</v>
      </c>
      <c r="AI21" s="244" t="n">
        <v>39</v>
      </c>
      <c r="AJ21" s="244" t="n">
        <v>41</v>
      </c>
      <c r="AK21" s="244" t="n">
        <v>41</v>
      </c>
      <c r="AL21" s="244" t="n">
        <v>39</v>
      </c>
      <c r="AM21" s="244" t="n">
        <v>37</v>
      </c>
      <c r="AN21" s="244" t="n">
        <v>38</v>
      </c>
      <c r="AO21" s="244" t="n">
        <v>38</v>
      </c>
      <c r="AP21" s="244" t="n">
        <v>37</v>
      </c>
      <c r="AQ21" s="244" t="n">
        <v>35</v>
      </c>
      <c r="AR21" s="244" t="n">
        <v>35</v>
      </c>
      <c r="AS21" s="244" t="n">
        <v>35</v>
      </c>
      <c r="AT21" s="244" t="n">
        <v>38</v>
      </c>
      <c r="AU21" s="244" t="n">
        <v>37</v>
      </c>
      <c r="AV21" s="244" t="n">
        <v>38</v>
      </c>
      <c r="AW21" s="244" t="n">
        <v>37</v>
      </c>
      <c r="AX21" s="244" t="n">
        <v>38</v>
      </c>
      <c r="AY21" s="244" t="n">
        <v>39</v>
      </c>
      <c r="AZ21" s="244" t="n">
        <v>39</v>
      </c>
      <c r="BA21" s="244" t="n">
        <v>36</v>
      </c>
      <c r="BB21" s="244" t="n">
        <v>36</v>
      </c>
      <c r="BC21" s="244" t="n">
        <v>37</v>
      </c>
      <c r="BD21" s="244" t="n">
        <v>38</v>
      </c>
      <c r="BE21" s="244" t="n">
        <v>38</v>
      </c>
      <c r="BF21" s="244" t="n">
        <v>38</v>
      </c>
      <c r="BG21" s="244" t="n">
        <v>38</v>
      </c>
      <c r="BH21" s="244" t="n">
        <v>37</v>
      </c>
      <c r="BI21" s="244" t="n">
        <v>35</v>
      </c>
      <c r="BJ21" s="244" t="n">
        <v>37</v>
      </c>
      <c r="BK21" s="244" t="n">
        <v>38</v>
      </c>
      <c r="BL21" s="244" t="n">
        <v>36</v>
      </c>
      <c r="BM21" s="244" t="n">
        <v>34</v>
      </c>
      <c r="BN21" s="244" t="n">
        <v>33</v>
      </c>
      <c r="BO21" s="244" t="n">
        <v>34</v>
      </c>
      <c r="BP21" s="244" t="n">
        <v>32</v>
      </c>
      <c r="BQ21" s="244" t="n">
        <v>32</v>
      </c>
      <c r="BR21" s="244" t="n">
        <v>32</v>
      </c>
      <c r="BS21" s="244" t="n">
        <v>29</v>
      </c>
      <c r="BT21" s="244" t="n">
        <v>29</v>
      </c>
      <c r="BU21" s="244" t="n">
        <v>29</v>
      </c>
      <c r="BV21" s="244" t="n">
        <v>28</v>
      </c>
      <c r="BW21" s="244" t="n">
        <v>27</v>
      </c>
      <c r="BX21" s="244" t="n">
        <v>25</v>
      </c>
      <c r="BY21" s="244" t="n">
        <v>26</v>
      </c>
      <c r="BZ21" s="244" t="n">
        <v>27</v>
      </c>
      <c r="CA21" s="244" t="n">
        <v>27</v>
      </c>
      <c r="CB21" s="244" t="n">
        <v>27</v>
      </c>
      <c r="CC21" s="244" t="n">
        <v>26</v>
      </c>
      <c r="CD21" s="244" t="n">
        <v>26</v>
      </c>
      <c r="CE21" s="244" t="n">
        <v>30</v>
      </c>
      <c r="CF21" s="244" t="n">
        <v>29</v>
      </c>
      <c r="CG21" s="244" t="n">
        <v>31</v>
      </c>
      <c r="CH21" s="244" t="n">
        <v>33</v>
      </c>
      <c r="CI21" s="244" t="n">
        <v>31</v>
      </c>
      <c r="CJ21" s="244" t="n">
        <v>30</v>
      </c>
      <c r="CK21" s="244" t="n">
        <v>31</v>
      </c>
      <c r="CL21" s="244" t="n">
        <v>32</v>
      </c>
      <c r="CM21" s="244" t="n">
        <v>32</v>
      </c>
      <c r="CN21" s="244" t="n">
        <v>32</v>
      </c>
      <c r="CO21" s="244" t="n">
        <v>32</v>
      </c>
      <c r="CP21" s="244" t="n">
        <v>36</v>
      </c>
      <c r="CQ21" s="244" t="n">
        <v>33</v>
      </c>
      <c r="CR21" s="244" t="n">
        <v>34</v>
      </c>
      <c r="CS21" s="244" t="n">
        <v>35</v>
      </c>
      <c r="CT21" s="244" t="n">
        <v>37</v>
      </c>
      <c r="CU21" s="244" t="n">
        <v>38</v>
      </c>
      <c r="CV21" s="244" t="n">
        <v>37</v>
      </c>
      <c r="CW21" s="244" t="n">
        <v>37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5" t="n">
        <v>16</v>
      </c>
      <c r="E22" s="400">
        <f>E6</f>
        <v/>
      </c>
      <c r="F22" s="400">
        <f>F6</f>
        <v/>
      </c>
      <c r="G22" s="400">
        <f>G6</f>
        <v/>
      </c>
      <c r="H22" s="408">
        <f>+"Total:"&amp;TEXT(E22/I22-1,"0.00%")&amp;"/ EE:"&amp;TEXT(G22/J22-1,"0.00%")</f>
        <v/>
      </c>
      <c r="I22" s="408">
        <f>+'[2]Providence &amp; St John'!E22</f>
        <v/>
      </c>
      <c r="J22" s="492">
        <f>+'[2]Providence &amp; St John'!G22</f>
        <v/>
      </c>
      <c r="K22" s="245" t="n">
        <v>13</v>
      </c>
      <c r="L22" s="245" t="n">
        <v>15</v>
      </c>
      <c r="M22" s="245" t="n">
        <v>15</v>
      </c>
      <c r="N22" s="245" t="n">
        <v>15</v>
      </c>
      <c r="O22" s="245" t="n">
        <v>14</v>
      </c>
      <c r="P22" s="245" t="n">
        <v>15</v>
      </c>
      <c r="Q22" s="245" t="n">
        <v>14</v>
      </c>
      <c r="R22" s="245" t="n">
        <v>14</v>
      </c>
      <c r="S22" s="245" t="n">
        <v>13</v>
      </c>
      <c r="T22" s="245" t="n">
        <v>12</v>
      </c>
      <c r="U22" s="245" t="n">
        <v>14</v>
      </c>
      <c r="V22" s="245" t="n">
        <v>14</v>
      </c>
      <c r="W22" s="245" t="n">
        <v>12</v>
      </c>
      <c r="X22" s="245" t="n">
        <v>12</v>
      </c>
      <c r="Y22" s="245" t="n">
        <v>12</v>
      </c>
      <c r="Z22" s="245" t="n">
        <v>12</v>
      </c>
      <c r="AA22" s="245" t="n">
        <v>11</v>
      </c>
      <c r="AB22" s="245" t="n">
        <v>12</v>
      </c>
      <c r="AC22" s="245" t="n">
        <v>12</v>
      </c>
      <c r="AD22" s="245" t="n">
        <v>12</v>
      </c>
      <c r="AE22" s="245" t="n">
        <v>10</v>
      </c>
      <c r="AF22" s="245" t="n">
        <v>10</v>
      </c>
      <c r="AG22" s="245" t="n">
        <v>9</v>
      </c>
      <c r="AH22" s="245" t="n">
        <v>10</v>
      </c>
      <c r="AI22" s="245" t="n">
        <v>10</v>
      </c>
      <c r="AJ22" s="245" t="n">
        <v>9</v>
      </c>
      <c r="AK22" s="245" t="n">
        <v>10</v>
      </c>
      <c r="AL22" s="245" t="n">
        <v>11</v>
      </c>
      <c r="AM22" s="245" t="n">
        <v>12</v>
      </c>
      <c r="AN22" s="245" t="n">
        <v>12</v>
      </c>
      <c r="AO22" s="245" t="n">
        <v>12</v>
      </c>
      <c r="AP22" s="245" t="n">
        <v>11</v>
      </c>
      <c r="AQ22" s="245" t="n">
        <v>12</v>
      </c>
      <c r="AR22" s="245" t="n">
        <v>12</v>
      </c>
      <c r="AS22" s="245" t="n">
        <v>14</v>
      </c>
      <c r="AT22" s="245" t="n">
        <v>14</v>
      </c>
      <c r="AU22" s="245" t="n">
        <v>17</v>
      </c>
      <c r="AV22" s="245" t="n">
        <v>18</v>
      </c>
      <c r="AW22" s="245" t="n">
        <v>18</v>
      </c>
      <c r="AX22" s="245" t="n">
        <v>18</v>
      </c>
      <c r="AY22" s="245" t="n">
        <v>18</v>
      </c>
      <c r="AZ22" s="245" t="n">
        <v>16</v>
      </c>
      <c r="BA22" s="245" t="n">
        <v>17</v>
      </c>
      <c r="BB22" s="245" t="n">
        <v>17</v>
      </c>
      <c r="BC22" s="245" t="n">
        <v>17</v>
      </c>
      <c r="BD22" s="245" t="n">
        <v>17</v>
      </c>
      <c r="BE22" s="245" t="n">
        <v>16</v>
      </c>
      <c r="BF22" s="245" t="n">
        <v>17</v>
      </c>
      <c r="BG22" s="245" t="n">
        <v>17</v>
      </c>
      <c r="BH22" s="245" t="n">
        <v>17</v>
      </c>
      <c r="BI22" s="245" t="n">
        <v>17</v>
      </c>
      <c r="BJ22" s="245" t="n">
        <v>16</v>
      </c>
      <c r="BK22" s="245" t="n">
        <v>18</v>
      </c>
      <c r="BL22" s="245" t="n">
        <v>19</v>
      </c>
      <c r="BM22" s="245" t="n">
        <v>19</v>
      </c>
      <c r="BN22" s="245" t="n">
        <v>20</v>
      </c>
      <c r="BO22" s="245" t="n">
        <v>21</v>
      </c>
      <c r="BP22" s="245" t="n">
        <v>19</v>
      </c>
      <c r="BQ22" s="245" t="n">
        <v>19</v>
      </c>
      <c r="BR22" s="245" t="n">
        <v>19</v>
      </c>
      <c r="BS22" s="245" t="n">
        <v>19</v>
      </c>
      <c r="BT22" s="245" t="n">
        <v>19</v>
      </c>
      <c r="BU22" s="245" t="n">
        <v>18</v>
      </c>
      <c r="BV22" s="245" t="n">
        <v>18</v>
      </c>
      <c r="BW22" s="245" t="n">
        <v>19</v>
      </c>
      <c r="BX22" s="245" t="n">
        <v>18</v>
      </c>
      <c r="BY22" s="245" t="n">
        <v>18</v>
      </c>
      <c r="BZ22" s="245" t="n">
        <v>18</v>
      </c>
      <c r="CA22" s="245" t="n">
        <v>19</v>
      </c>
      <c r="CB22" s="245" t="n">
        <v>19</v>
      </c>
      <c r="CC22" s="245" t="n">
        <v>18</v>
      </c>
      <c r="CD22" s="245" t="n">
        <v>19</v>
      </c>
      <c r="CE22" s="245" t="n">
        <v>17</v>
      </c>
      <c r="CF22" s="245" t="n">
        <v>17</v>
      </c>
      <c r="CG22" s="245" t="n">
        <v>16</v>
      </c>
      <c r="CH22" s="245" t="n">
        <v>15</v>
      </c>
      <c r="CI22" s="245" t="n">
        <v>15</v>
      </c>
      <c r="CJ22" s="245" t="n">
        <v>15</v>
      </c>
      <c r="CK22" s="245" t="n">
        <v>15</v>
      </c>
      <c r="CL22" s="245" t="n">
        <v>15</v>
      </c>
      <c r="CM22" s="245" t="n">
        <v>13</v>
      </c>
      <c r="CN22" s="245" t="n">
        <v>15</v>
      </c>
      <c r="CO22" s="245" t="n">
        <v>16</v>
      </c>
      <c r="CP22" s="245" t="n">
        <v>15</v>
      </c>
      <c r="CQ22" s="245" t="n">
        <v>13</v>
      </c>
      <c r="CR22" s="245" t="n">
        <v>14</v>
      </c>
      <c r="CS22" s="245" t="n">
        <v>13</v>
      </c>
      <c r="CT22" s="245" t="n">
        <v>12</v>
      </c>
      <c r="CU22" s="245" t="n">
        <v>14</v>
      </c>
      <c r="CV22" s="245" t="n">
        <v>13</v>
      </c>
      <c r="CW22" s="245" t="n">
        <v>14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128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8</v>
      </c>
      <c r="E25" s="396">
        <f>E9</f>
        <v/>
      </c>
      <c r="F25" s="396">
        <f>F9</f>
        <v/>
      </c>
      <c r="G25" s="396">
        <f>G9</f>
        <v/>
      </c>
      <c r="H25" s="397">
        <f>+"Total:"&amp;TEXT(E25/I25-1,"0.00%")&amp;"/ EE:"&amp;TEXT(G25/J25-1,"0.00%")</f>
        <v/>
      </c>
      <c r="I25" s="397">
        <f>+'[2]Providence &amp; St John'!E25</f>
        <v/>
      </c>
      <c r="J25" s="492">
        <f>+'[2]Providence &amp; St John'!G25</f>
        <v/>
      </c>
      <c r="K25" s="299" t="n">
        <v>2</v>
      </c>
      <c r="L25" s="299" t="n">
        <v>1</v>
      </c>
      <c r="M25" s="299" t="n">
        <v>1</v>
      </c>
      <c r="N25" s="299" t="n">
        <v>1</v>
      </c>
      <c r="O25" s="299" t="n">
        <v>1</v>
      </c>
      <c r="P25" s="299" t="n">
        <v>1</v>
      </c>
      <c r="Q25" s="299" t="n">
        <v>1</v>
      </c>
      <c r="R25" s="299" t="n">
        <v>1</v>
      </c>
      <c r="S25" s="299" t="n">
        <v>1</v>
      </c>
      <c r="T25" s="299" t="n">
        <v>1</v>
      </c>
      <c r="U25" s="299" t="n">
        <v>1</v>
      </c>
      <c r="V25" s="299" t="n">
        <v>1</v>
      </c>
      <c r="W25" s="299" t="n">
        <v>2</v>
      </c>
      <c r="X25" s="299" t="n">
        <v>2</v>
      </c>
      <c r="Y25" s="299" t="n">
        <v>2</v>
      </c>
      <c r="Z25" s="299" t="n">
        <v>2</v>
      </c>
      <c r="AA25" s="299" t="n">
        <v>2</v>
      </c>
      <c r="AB25" s="299" t="n">
        <v>2</v>
      </c>
      <c r="AC25" s="299" t="n">
        <v>1</v>
      </c>
      <c r="AD25" s="299" t="n">
        <v>1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1</v>
      </c>
      <c r="AK25" s="299" t="n">
        <v>2</v>
      </c>
      <c r="AL25" s="299" t="n">
        <v>2</v>
      </c>
      <c r="AM25" s="299" t="n">
        <v>2</v>
      </c>
      <c r="AN25" s="299" t="n">
        <v>3</v>
      </c>
      <c r="AO25" s="299" t="n">
        <v>3</v>
      </c>
      <c r="AP25" s="299" t="n">
        <v>2</v>
      </c>
      <c r="AQ25" s="299" t="n">
        <v>2</v>
      </c>
      <c r="AR25" s="299" t="n">
        <v>2</v>
      </c>
      <c r="AS25" s="299" t="n">
        <v>2</v>
      </c>
      <c r="AT25" s="299" t="n">
        <v>2</v>
      </c>
      <c r="AU25" s="299" t="n">
        <v>2</v>
      </c>
      <c r="AV25" s="299" t="n">
        <v>5</v>
      </c>
      <c r="AW25" s="299" t="n">
        <v>4</v>
      </c>
      <c r="AX25" s="299" t="n">
        <v>3</v>
      </c>
      <c r="AY25" s="299" t="n">
        <v>4</v>
      </c>
      <c r="AZ25" s="299" t="n">
        <v>3</v>
      </c>
      <c r="BA25" s="299" t="n">
        <v>3</v>
      </c>
      <c r="BB25" s="299" t="n">
        <v>3</v>
      </c>
      <c r="BC25" s="299" t="n">
        <v>4</v>
      </c>
      <c r="BD25" s="299" t="n">
        <v>5</v>
      </c>
      <c r="BE25" s="299" t="n">
        <v>7</v>
      </c>
      <c r="BF25" s="299" t="n">
        <v>7</v>
      </c>
      <c r="BG25" s="299" t="n">
        <v>8</v>
      </c>
      <c r="BH25" s="299" t="n">
        <v>6</v>
      </c>
      <c r="BI25" s="299" t="n">
        <v>7</v>
      </c>
      <c r="BJ25" s="299" t="n">
        <v>6</v>
      </c>
      <c r="BK25" s="299" t="n">
        <v>8</v>
      </c>
      <c r="BL25" s="299" t="n">
        <v>8</v>
      </c>
      <c r="BM25" s="299" t="n">
        <v>8</v>
      </c>
      <c r="BN25" s="299" t="n">
        <v>7</v>
      </c>
      <c r="BO25" s="299" t="n">
        <v>6</v>
      </c>
      <c r="BP25" s="299" t="n">
        <v>8</v>
      </c>
      <c r="BQ25" s="299" t="n">
        <v>8</v>
      </c>
      <c r="BR25" s="299" t="n">
        <v>9</v>
      </c>
      <c r="BS25" s="299" t="n">
        <v>9</v>
      </c>
      <c r="BT25" s="299" t="n">
        <v>8</v>
      </c>
      <c r="BU25" s="299" t="n">
        <v>7</v>
      </c>
      <c r="BV25" s="299" t="n">
        <v>8</v>
      </c>
      <c r="BW25" s="299" t="n">
        <v>8</v>
      </c>
      <c r="BX25" s="299" t="n">
        <v>8</v>
      </c>
      <c r="BY25" s="299" t="n">
        <v>8</v>
      </c>
      <c r="BZ25" s="299" t="n">
        <v>8</v>
      </c>
      <c r="CA25" s="299" t="n">
        <v>8</v>
      </c>
      <c r="CB25" s="299" t="n">
        <v>5</v>
      </c>
      <c r="CC25" s="299" t="n">
        <v>6</v>
      </c>
      <c r="CD25" s="299" t="n">
        <v>7</v>
      </c>
      <c r="CE25" s="299" t="n">
        <v>6</v>
      </c>
      <c r="CF25" s="299" t="n">
        <v>7</v>
      </c>
      <c r="CG25" s="299" t="n">
        <v>7</v>
      </c>
      <c r="CH25" s="299" t="n">
        <v>7</v>
      </c>
      <c r="CI25" s="299" t="n">
        <v>5</v>
      </c>
      <c r="CJ25" s="299" t="n">
        <v>5</v>
      </c>
      <c r="CK25" s="299" t="n">
        <v>4</v>
      </c>
      <c r="CL25" s="299" t="n">
        <v>4</v>
      </c>
      <c r="CM25" s="299" t="n">
        <v>4</v>
      </c>
      <c r="CN25" s="299" t="n">
        <v>5</v>
      </c>
      <c r="CO25" s="299" t="n">
        <v>5</v>
      </c>
      <c r="CP25" s="299" t="n">
        <v>5</v>
      </c>
      <c r="CQ25" s="299" t="n">
        <v>6</v>
      </c>
      <c r="CR25" s="299" t="n">
        <v>7</v>
      </c>
      <c r="CS25" s="299" t="n">
        <v>7</v>
      </c>
      <c r="CT25" s="299" t="n">
        <v>8</v>
      </c>
      <c r="CU25" s="299" t="n">
        <v>9</v>
      </c>
      <c r="CV25" s="299" t="n">
        <v>7</v>
      </c>
      <c r="CW25" s="299" t="n">
        <v>7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6">
        <f>E10</f>
        <v/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+'[2]Providence &amp; St John'!E26</f>
        <v/>
      </c>
      <c r="J26" s="492">
        <f>+'[2]Providence &amp; St John'!G26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1</v>
      </c>
      <c r="AZ26" s="299" t="n">
        <v>2</v>
      </c>
      <c r="BA26" s="299" t="n">
        <v>1</v>
      </c>
      <c r="BB26" s="299" t="n">
        <v>1</v>
      </c>
      <c r="BC26" s="299" t="n">
        <v>1</v>
      </c>
      <c r="BD26" s="299" t="n">
        <v>1</v>
      </c>
      <c r="BE26" s="299" t="n">
        <v>1</v>
      </c>
      <c r="BF26" s="299" t="n">
        <v>1</v>
      </c>
      <c r="BG26" s="299" t="n">
        <v>1</v>
      </c>
      <c r="BH26" s="299" t="n">
        <v>1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1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1</v>
      </c>
      <c r="E27" s="396">
        <f>E11</f>
        <v/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+'[2]Providence &amp; St John'!E27</f>
        <v/>
      </c>
      <c r="J27" s="492">
        <f>+'[2]Providence &amp; St John'!G27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0</v>
      </c>
      <c r="AS27" s="299" t="n">
        <v>0</v>
      </c>
      <c r="AT27" s="299" t="n">
        <v>0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1</v>
      </c>
      <c r="BX27" s="299" t="n">
        <v>1</v>
      </c>
      <c r="BY27" s="299" t="n">
        <v>1</v>
      </c>
      <c r="BZ27" s="299" t="n">
        <v>1</v>
      </c>
      <c r="CA27" s="299" t="n">
        <v>1</v>
      </c>
      <c r="CB27" s="299" t="n">
        <v>1</v>
      </c>
      <c r="CC27" s="299" t="n">
        <v>1</v>
      </c>
      <c r="CD27" s="299" t="n">
        <v>1</v>
      </c>
      <c r="CE27" s="299" t="n">
        <v>1</v>
      </c>
      <c r="CF27" s="299" t="n">
        <v>1</v>
      </c>
      <c r="CG27" s="299" t="n">
        <v>2</v>
      </c>
      <c r="CH27" s="299" t="n">
        <v>2</v>
      </c>
      <c r="CI27" s="299" t="n">
        <v>2</v>
      </c>
      <c r="CJ27" s="299" t="n">
        <v>2</v>
      </c>
      <c r="CK27" s="299" t="n">
        <v>2</v>
      </c>
      <c r="CL27" s="299" t="n">
        <v>2</v>
      </c>
      <c r="CM27" s="299" t="n">
        <v>3</v>
      </c>
      <c r="CN27" s="299" t="n">
        <v>3</v>
      </c>
      <c r="CO27" s="299" t="n">
        <v>3</v>
      </c>
      <c r="CP27" s="299" t="n">
        <v>2</v>
      </c>
      <c r="CQ27" s="299" t="n">
        <v>3</v>
      </c>
      <c r="CR27" s="299" t="n">
        <v>3</v>
      </c>
      <c r="CS27" s="299" t="n">
        <v>3</v>
      </c>
      <c r="CT27" s="299" t="n">
        <v>2</v>
      </c>
      <c r="CU27" s="299" t="n">
        <v>1</v>
      </c>
      <c r="CV27" s="299" t="n">
        <v>1</v>
      </c>
      <c r="CW27" s="299" t="n">
        <v>1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1</v>
      </c>
      <c r="E28" s="400">
        <f>E12</f>
        <v/>
      </c>
      <c r="F28" s="400">
        <f>F12</f>
        <v/>
      </c>
      <c r="G28" s="400">
        <f>G12</f>
        <v/>
      </c>
      <c r="H28" s="408">
        <f>+"Total:"&amp;TEXT(E28/I28-1,"0.00%")&amp;"/ EE:"&amp;TEXT(G28/J28-1,"0.00%")</f>
        <v/>
      </c>
      <c r="I28" s="408">
        <f>+'[2]Providence &amp; St John'!E28</f>
        <v/>
      </c>
      <c r="J28" s="492">
        <f>+'[2]Providence &amp; St John'!G28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1</v>
      </c>
      <c r="X28" s="300" t="n">
        <v>1</v>
      </c>
      <c r="Y28" s="300" t="n">
        <v>1</v>
      </c>
      <c r="Z28" s="300" t="n">
        <v>1</v>
      </c>
      <c r="AA28" s="300" t="n">
        <v>1</v>
      </c>
      <c r="AB28" s="300" t="n">
        <v>1</v>
      </c>
      <c r="AC28" s="300" t="n">
        <v>1</v>
      </c>
      <c r="AD28" s="300" t="n">
        <v>1</v>
      </c>
      <c r="AE28" s="300" t="n">
        <v>1</v>
      </c>
      <c r="AF28" s="300" t="n">
        <v>1</v>
      </c>
      <c r="AG28" s="300" t="n">
        <v>1</v>
      </c>
      <c r="AH28" s="300" t="n">
        <v>1</v>
      </c>
      <c r="AI28" s="300" t="n">
        <v>1</v>
      </c>
      <c r="AJ28" s="300" t="n">
        <v>1</v>
      </c>
      <c r="AK28" s="300" t="n">
        <v>1</v>
      </c>
      <c r="AL28" s="300" t="n">
        <v>1</v>
      </c>
      <c r="AM28" s="300" t="n">
        <v>1</v>
      </c>
      <c r="AN28" s="300" t="n">
        <v>1</v>
      </c>
      <c r="AO28" s="300" t="n">
        <v>1</v>
      </c>
      <c r="AP28" s="300" t="n">
        <v>1</v>
      </c>
      <c r="AQ28" s="300" t="n">
        <v>1</v>
      </c>
      <c r="AR28" s="300" t="n">
        <v>1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1</v>
      </c>
      <c r="BA28" s="300" t="n">
        <v>2</v>
      </c>
      <c r="BB28" s="300" t="n">
        <v>2</v>
      </c>
      <c r="BC28" s="300" t="n">
        <v>1</v>
      </c>
      <c r="BD28" s="300" t="n">
        <v>1</v>
      </c>
      <c r="BE28" s="300" t="n">
        <v>1</v>
      </c>
      <c r="BF28" s="300" t="n">
        <v>1</v>
      </c>
      <c r="BG28" s="300" t="n">
        <v>1</v>
      </c>
      <c r="BH28" s="300" t="n">
        <v>2</v>
      </c>
      <c r="BI28" s="300" t="n">
        <v>2</v>
      </c>
      <c r="BJ28" s="300" t="n">
        <v>2</v>
      </c>
      <c r="BK28" s="300" t="n">
        <v>2</v>
      </c>
      <c r="BL28" s="300" t="n">
        <v>2</v>
      </c>
      <c r="BM28" s="300" t="n">
        <v>2</v>
      </c>
      <c r="BN28" s="300" t="n">
        <v>2</v>
      </c>
      <c r="BO28" s="300" t="n">
        <v>1</v>
      </c>
      <c r="BP28" s="300" t="n">
        <v>1</v>
      </c>
      <c r="BQ28" s="300" t="n">
        <v>1</v>
      </c>
      <c r="BR28" s="300" t="n">
        <v>1</v>
      </c>
      <c r="BS28" s="300" t="n">
        <v>1</v>
      </c>
      <c r="BT28" s="300" t="n">
        <v>1</v>
      </c>
      <c r="BU28" s="300" t="n">
        <v>0</v>
      </c>
      <c r="BV28" s="300" t="n">
        <v>0</v>
      </c>
      <c r="BW28" s="300" t="n">
        <v>0</v>
      </c>
      <c r="BX28" s="300" t="n">
        <v>0</v>
      </c>
      <c r="BY28" s="300" t="n">
        <v>0</v>
      </c>
      <c r="BZ28" s="300" t="n">
        <v>0</v>
      </c>
      <c r="CA28" s="300" t="n">
        <v>0</v>
      </c>
      <c r="CB28" s="300" t="n">
        <v>0</v>
      </c>
      <c r="CC28" s="300" t="n">
        <v>0</v>
      </c>
      <c r="CD28" s="300" t="n">
        <v>0</v>
      </c>
      <c r="CE28" s="300" t="n">
        <v>0</v>
      </c>
      <c r="CF28" s="300" t="n">
        <v>0</v>
      </c>
      <c r="CG28" s="300" t="n">
        <v>0</v>
      </c>
      <c r="CH28" s="300" t="n">
        <v>1</v>
      </c>
      <c r="CI28" s="300" t="n">
        <v>1</v>
      </c>
      <c r="CJ28" s="300" t="n">
        <v>1</v>
      </c>
      <c r="CK28" s="300" t="n">
        <v>1</v>
      </c>
      <c r="CL28" s="300" t="n">
        <v>1</v>
      </c>
      <c r="CM28" s="300" t="n">
        <v>1</v>
      </c>
      <c r="CN28" s="300" t="n">
        <v>1</v>
      </c>
      <c r="CO28" s="300" t="n">
        <v>1</v>
      </c>
      <c r="CP28" s="300" t="n">
        <v>1</v>
      </c>
      <c r="CQ28" s="300" t="n">
        <v>1</v>
      </c>
      <c r="CR28" s="300" t="n">
        <v>1</v>
      </c>
      <c r="CS28" s="300" t="n">
        <v>1</v>
      </c>
      <c r="CT28" s="300" t="n">
        <v>1</v>
      </c>
      <c r="CU28" s="300" t="n">
        <v>1</v>
      </c>
      <c r="CV28" s="300" t="n">
        <v>1</v>
      </c>
      <c r="CW28" s="300" t="n">
        <v>1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11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139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Format="1" customHeight="1" s="183">
      <c r="A34" s="48" t="inlineStr">
        <is>
          <t>Total Providence &amp; St. John's Medical Monthly</t>
        </is>
      </c>
      <c r="B34" s="432" t="n"/>
      <c r="C34" s="50" t="inlineStr">
        <is>
          <t>Total Medical Employees</t>
        </is>
      </c>
      <c r="D34" s="51">
        <f>+D15+D31</f>
        <v/>
      </c>
      <c r="E34" s="472">
        <f>+E15+E31</f>
        <v/>
      </c>
      <c r="F34" s="472">
        <f>+F15+F31</f>
        <v/>
      </c>
      <c r="G34" s="472">
        <f>+G15+G31</f>
        <v/>
      </c>
      <c r="H34" s="478" t="n"/>
      <c r="I34" s="478" t="n"/>
      <c r="K34" s="51">
        <f>+K15+K31</f>
        <v/>
      </c>
      <c r="L34" s="51">
        <f>+L15+L31</f>
        <v/>
      </c>
      <c r="M34" s="51">
        <f>+M15+M31</f>
        <v/>
      </c>
      <c r="N34" s="51">
        <f>+N15+N31</f>
        <v/>
      </c>
      <c r="O34" s="51">
        <f>+O15+O31</f>
        <v/>
      </c>
      <c r="P34" s="51">
        <f>+P15+P31</f>
        <v/>
      </c>
      <c r="Q34" s="51">
        <f>+Q15+Q31</f>
        <v/>
      </c>
      <c r="R34" s="51">
        <f>+R15+R31</f>
        <v/>
      </c>
      <c r="S34" s="51">
        <f>+S15+S31</f>
        <v/>
      </c>
      <c r="T34" s="51">
        <f>+T15+T31</f>
        <v/>
      </c>
      <c r="U34" s="51">
        <f>+U15+U31</f>
        <v/>
      </c>
      <c r="V34" s="51">
        <f>+V15+V31</f>
        <v/>
      </c>
      <c r="W34" s="51">
        <f>+W15+W31</f>
        <v/>
      </c>
      <c r="X34" s="51">
        <f>+X15+X31</f>
        <v/>
      </c>
      <c r="Y34" s="51">
        <f>+Y15+Y31</f>
        <v/>
      </c>
      <c r="Z34" s="51">
        <f>+Z15+Z31</f>
        <v/>
      </c>
      <c r="AA34" s="51">
        <f>+AA15+AA31</f>
        <v/>
      </c>
      <c r="AB34" s="51">
        <f>+AB15+AB31</f>
        <v/>
      </c>
      <c r="AC34" s="51">
        <f>+AC15+AC31</f>
        <v/>
      </c>
      <c r="AD34" s="51">
        <f>+AD15+AD31</f>
        <v/>
      </c>
      <c r="AE34" s="51">
        <f>+AE15+AE31</f>
        <v/>
      </c>
      <c r="AF34" s="51">
        <f>+AF15+AF31</f>
        <v/>
      </c>
      <c r="AG34" s="51">
        <f>+AG15+AG31</f>
        <v/>
      </c>
      <c r="AH34" s="51">
        <f>+AH15+AH31</f>
        <v/>
      </c>
      <c r="AI34" s="51">
        <f>+AI15+AI31</f>
        <v/>
      </c>
      <c r="AJ34" s="51">
        <f>+AJ15+AJ31</f>
        <v/>
      </c>
      <c r="AK34" s="51">
        <f>+AK15+AK31</f>
        <v/>
      </c>
      <c r="AL34" s="51">
        <f>+AL15+AL31</f>
        <v/>
      </c>
      <c r="AM34" s="51">
        <f>+AM15+AM31</f>
        <v/>
      </c>
      <c r="AN34" s="51">
        <f>+AN15+AN31</f>
        <v/>
      </c>
      <c r="AO34" s="51">
        <f>+AO15+AO31</f>
        <v/>
      </c>
      <c r="AP34" s="51">
        <f>+AP15+AP31</f>
        <v/>
      </c>
      <c r="AQ34" s="51">
        <f>+AQ15+AQ31</f>
        <v/>
      </c>
      <c r="AR34" s="51">
        <f>+AR15+AR31</f>
        <v/>
      </c>
      <c r="AS34" s="51">
        <f>+AS15+AS31</f>
        <v/>
      </c>
      <c r="AT34" s="51">
        <f>+AT15+AT31</f>
        <v/>
      </c>
      <c r="AU34" s="51">
        <f>+AU15+AU31</f>
        <v/>
      </c>
      <c r="AV34" s="51">
        <f>+AV15+AV31</f>
        <v/>
      </c>
      <c r="AW34" s="51">
        <f>+AW15+AW31</f>
        <v/>
      </c>
      <c r="AX34" s="51">
        <f>+AX15+AX31</f>
        <v/>
      </c>
      <c r="AY34" s="51">
        <f>+AY15+AY31</f>
        <v/>
      </c>
      <c r="AZ34" s="51">
        <f>+AZ15+AZ31</f>
        <v/>
      </c>
      <c r="BA34" s="51">
        <f>+BA15+BA31</f>
        <v/>
      </c>
      <c r="BB34" s="51">
        <f>+BB15+BB31</f>
        <v/>
      </c>
      <c r="BC34" s="51">
        <f>+BC15+BC31</f>
        <v/>
      </c>
      <c r="BD34" s="51">
        <f>+BD15+BD31</f>
        <v/>
      </c>
      <c r="BE34" s="51">
        <f>+BE15+BE31</f>
        <v/>
      </c>
      <c r="BF34" s="51">
        <f>+BF15+BF31</f>
        <v/>
      </c>
      <c r="BG34" s="51">
        <f>+BG15+BG31</f>
        <v/>
      </c>
      <c r="BH34" s="51">
        <f>+BH15+BH31</f>
        <v/>
      </c>
      <c r="BI34" s="51">
        <f>+BI15+BI31</f>
        <v/>
      </c>
      <c r="BJ34" s="51">
        <f>+BJ15+BJ31</f>
        <v/>
      </c>
      <c r="BK34" s="51">
        <f>+BK15+BK31</f>
        <v/>
      </c>
      <c r="BL34" s="51">
        <f>+BL15+BL31</f>
        <v/>
      </c>
      <c r="BM34" s="51">
        <f>+BM15+BM31</f>
        <v/>
      </c>
      <c r="BN34" s="51">
        <f>+BN15+BN31</f>
        <v/>
      </c>
      <c r="BO34" s="51">
        <f>+BO15+BO31</f>
        <v/>
      </c>
      <c r="BP34" s="51">
        <f>+BP15+BP31</f>
        <v/>
      </c>
      <c r="BQ34" s="51">
        <f>+BQ15+BQ31</f>
        <v/>
      </c>
      <c r="BR34" s="51">
        <f>+BR15+BR31</f>
        <v/>
      </c>
      <c r="BS34" s="51">
        <f>+BS15+BS31</f>
        <v/>
      </c>
      <c r="BT34" s="51">
        <f>+BT15+BT31</f>
        <v/>
      </c>
      <c r="BU34" s="51">
        <f>+BU15+BU31</f>
        <v/>
      </c>
      <c r="BV34" s="51">
        <f>+BV15+BV31</f>
        <v/>
      </c>
      <c r="BW34" s="51">
        <f>+BW15+BW31</f>
        <v/>
      </c>
      <c r="BX34" s="51">
        <f>+BX15+BX31</f>
        <v/>
      </c>
      <c r="BY34" s="51">
        <f>+BY15+BY31</f>
        <v/>
      </c>
      <c r="BZ34" s="51">
        <f>+BZ15+BZ31</f>
        <v/>
      </c>
      <c r="CA34" s="51">
        <f>+CA15+CA31</f>
        <v/>
      </c>
      <c r="CB34" s="51">
        <f>+CB15+CB31</f>
        <v/>
      </c>
      <c r="CC34" s="51">
        <f>+CC15+CC31</f>
        <v/>
      </c>
      <c r="CD34" s="51">
        <f>+CD15+CD31</f>
        <v/>
      </c>
      <c r="CE34" s="51">
        <f>+CE15+CE31</f>
        <v/>
      </c>
      <c r="CF34" s="51">
        <f>+CF15+CF31</f>
        <v/>
      </c>
      <c r="CG34" s="51">
        <f>+CG15+CG31</f>
        <v/>
      </c>
      <c r="CH34" s="51">
        <f>+CH15+CH31</f>
        <v/>
      </c>
      <c r="CI34" s="51">
        <f>+CI15+CI31</f>
        <v/>
      </c>
      <c r="CJ34" s="51">
        <f>+CJ15+CJ31</f>
        <v/>
      </c>
      <c r="CK34" s="51">
        <f>+CK15+CK31</f>
        <v/>
      </c>
      <c r="CL34" s="51">
        <f>+CL15+CL31</f>
        <v/>
      </c>
      <c r="CM34" s="51">
        <f>+CM15+CM31</f>
        <v/>
      </c>
      <c r="CN34" s="51">
        <f>+CN15+CN31</f>
        <v/>
      </c>
      <c r="CO34" s="51">
        <f>+CO15+CO31</f>
        <v/>
      </c>
      <c r="CP34" s="51">
        <f>+CP15+CP31</f>
        <v/>
      </c>
      <c r="CQ34" s="51">
        <f>+CQ15+CQ31</f>
        <v/>
      </c>
      <c r="CR34" s="51" t="n">
        <v>609</v>
      </c>
      <c r="CS34" s="51">
        <f>+CS15+CS31</f>
        <v/>
      </c>
      <c r="CT34" s="51">
        <f>+CT15+CT31</f>
        <v/>
      </c>
      <c r="CU34" s="51">
        <f>+CU15+CU31</f>
        <v/>
      </c>
      <c r="CV34" s="51">
        <f>+CV15+CV31</f>
        <v/>
      </c>
      <c r="CW34" s="51">
        <f>+CW15+CW31</f>
        <v/>
      </c>
    </row>
    <row r="35" ht="13.15" customFormat="1" customHeight="1" s="315">
      <c r="A35" s="48" t="inlineStr">
        <is>
          <t>Total Providence &amp; St. John's Medical Annual</t>
        </is>
      </c>
      <c r="B35" s="50" t="n"/>
      <c r="C35" s="96" t="n"/>
      <c r="D35" s="96" t="n"/>
      <c r="E35" s="448">
        <f>E34*12</f>
        <v/>
      </c>
      <c r="F35" s="448">
        <f>F34*12</f>
        <v/>
      </c>
      <c r="G35" s="448">
        <f>G34*12</f>
        <v/>
      </c>
      <c r="H35" s="449" t="n"/>
      <c r="I35" s="449" t="n"/>
      <c r="K35" s="96" t="n"/>
      <c r="L35" s="96" t="n"/>
      <c r="M35" s="96" t="n"/>
      <c r="N35" s="96" t="n"/>
      <c r="O35" s="96" t="n"/>
      <c r="P35" s="96" t="n"/>
      <c r="Q35" s="96" t="n"/>
      <c r="R35" s="96" t="n"/>
      <c r="S35" s="96" t="n"/>
      <c r="T35" s="96" t="n"/>
      <c r="U35" s="96" t="n"/>
      <c r="V35" s="96" t="n"/>
      <c r="W35" s="96" t="n"/>
      <c r="X35" s="96" t="n"/>
      <c r="Y35" s="96" t="n"/>
      <c r="Z35" s="96" t="n"/>
      <c r="AA35" s="96" t="n"/>
      <c r="AB35" s="96" t="n"/>
      <c r="AC35" s="96" t="n"/>
      <c r="AD35" s="96" t="n"/>
      <c r="AE35" s="96" t="n"/>
      <c r="AF35" s="96" t="n"/>
      <c r="AG35" s="96" t="n"/>
      <c r="AH35" s="96" t="n"/>
      <c r="AI35" s="96" t="n"/>
      <c r="AJ35" s="96" t="n"/>
      <c r="AK35" s="96" t="n"/>
      <c r="AL35" s="96" t="n"/>
      <c r="AM35" s="96" t="n"/>
      <c r="AN35" s="96" t="n"/>
      <c r="AO35" s="96" t="n"/>
      <c r="AP35" s="96" t="n"/>
      <c r="AQ35" s="96" t="n"/>
      <c r="AR35" s="96" t="n"/>
      <c r="AS35" s="96" t="n"/>
      <c r="AT35" s="96" t="n"/>
      <c r="AU35" s="96" t="n"/>
      <c r="AV35" s="96" t="n"/>
      <c r="AW35" s="96" t="n"/>
      <c r="AX35" s="96" t="n"/>
      <c r="AY35" s="96" t="n"/>
      <c r="AZ35" s="96" t="n"/>
      <c r="BA35" s="96" t="n"/>
      <c r="BB35" s="96" t="n"/>
      <c r="BC35" s="96" t="n"/>
      <c r="BD35" s="96" t="n"/>
      <c r="BE35" s="96" t="n"/>
      <c r="BF35" s="96" t="n"/>
      <c r="BG35" s="96" t="n"/>
      <c r="BH35" s="96" t="n"/>
      <c r="BI35" s="96" t="n"/>
      <c r="BJ35" s="96" t="n"/>
      <c r="BK35" s="96" t="n"/>
      <c r="BL35" s="96" t="n"/>
      <c r="BM35" s="96" t="n"/>
      <c r="BN35" s="96" t="n"/>
      <c r="BO35" s="96" t="n"/>
      <c r="BP35" s="96" t="n"/>
      <c r="BQ35" s="96" t="n"/>
      <c r="BR35" s="96" t="n"/>
      <c r="BS35" s="96" t="n"/>
      <c r="BT35" s="96" t="n"/>
      <c r="BU35" s="96" t="n"/>
      <c r="BV35" s="96" t="n"/>
      <c r="BW35" s="96" t="n"/>
      <c r="BX35" s="96" t="n"/>
      <c r="BY35" s="96" t="n"/>
      <c r="BZ35" s="96" t="n"/>
      <c r="CA35" s="96" t="n"/>
      <c r="CB35" s="96" t="n"/>
      <c r="CC35" s="96" t="n"/>
      <c r="CD35" s="96" t="n"/>
      <c r="CE35" s="96" t="n"/>
      <c r="CF35" s="96" t="n"/>
      <c r="CG35" s="96" t="n"/>
      <c r="CH35" s="96" t="n"/>
      <c r="CI35" s="96" t="n"/>
      <c r="CJ35" s="96" t="n"/>
      <c r="CK35" s="96" t="n"/>
      <c r="CL35" s="96" t="n"/>
      <c r="CM35" s="96" t="n"/>
      <c r="CN35" s="96" t="n"/>
      <c r="CO35" s="96" t="n"/>
      <c r="CP35" s="96" t="n"/>
      <c r="CQ35" s="96" t="n"/>
      <c r="CR35" s="96" t="n"/>
      <c r="CS35" s="96" t="n"/>
      <c r="CT35" s="96" t="n"/>
      <c r="CU35" s="96" t="n"/>
      <c r="CV35" s="96" t="n"/>
      <c r="CW35" s="96" t="n"/>
    </row>
    <row r="36"/>
    <row r="37">
      <c r="A37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&amp;C&amp;"Garamond,Bold"PROVIDENCE MEDICAL CENTER &amp; ST. JOHN'S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>
    <tabColor rgb="FFFF0000"/>
    <outlinePr summaryBelow="1" summaryRight="1"/>
    <pageSetUpPr/>
  </sheetPr>
  <dimension ref="A1:CW93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12.625" customWidth="1" style="292" min="9" max="9"/>
    <col hidden="1" width="9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East Liverpool City Hospital - Client ID H3592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Legacy!$E$4</f>
        <v/>
      </c>
      <c r="C3" s="246" t="inlineStr">
        <is>
          <t>EE</t>
        </is>
      </c>
      <c r="D3" s="244" t="n">
        <v>192</v>
      </c>
      <c r="E3" s="395" t="n">
        <v>859.51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+'[2]East Liverpool'!E3</f>
        <v/>
      </c>
      <c r="J3" s="492">
        <f>+'[2]East Liverpool'!G3</f>
        <v/>
      </c>
      <c r="K3" s="244" t="n">
        <v>158</v>
      </c>
      <c r="L3" s="244" t="n">
        <v>159</v>
      </c>
      <c r="M3" s="244" t="n">
        <v>152</v>
      </c>
      <c r="N3" s="244" t="n">
        <v>156</v>
      </c>
      <c r="O3" s="244" t="n">
        <v>158</v>
      </c>
      <c r="P3" s="244" t="n">
        <v>156</v>
      </c>
      <c r="Q3" s="244" t="n">
        <v>158</v>
      </c>
      <c r="R3" s="244" t="n">
        <v>164</v>
      </c>
      <c r="S3" s="244" t="n">
        <v>163</v>
      </c>
      <c r="T3" s="244" t="n">
        <v>161</v>
      </c>
      <c r="U3" s="244" t="n">
        <v>166</v>
      </c>
      <c r="V3" s="244" t="n">
        <v>164</v>
      </c>
      <c r="W3" s="244" t="n">
        <v>182</v>
      </c>
      <c r="X3" s="244" t="n">
        <v>180</v>
      </c>
      <c r="Y3" s="244" t="n">
        <v>180</v>
      </c>
      <c r="Z3" s="244" t="n">
        <v>180</v>
      </c>
      <c r="AA3" s="244" t="n">
        <v>186</v>
      </c>
      <c r="AB3" s="244" t="n">
        <v>180</v>
      </c>
      <c r="AC3" s="244" t="n">
        <v>191</v>
      </c>
      <c r="AD3" s="244" t="n">
        <v>192</v>
      </c>
      <c r="AE3" s="244" t="n">
        <v>177</v>
      </c>
      <c r="AF3" s="244" t="n">
        <v>180</v>
      </c>
      <c r="AG3" s="244" t="n">
        <v>185</v>
      </c>
      <c r="AH3" s="244" t="n">
        <v>185</v>
      </c>
      <c r="AI3" s="244" t="n">
        <v>190</v>
      </c>
      <c r="AJ3" s="244" t="n">
        <v>185</v>
      </c>
      <c r="AK3" s="244" t="n">
        <v>187</v>
      </c>
      <c r="AL3" s="244" t="n">
        <v>185</v>
      </c>
      <c r="AM3" s="244" t="n">
        <v>185</v>
      </c>
      <c r="AN3" s="244" t="n">
        <v>168</v>
      </c>
      <c r="AO3" s="244" t="n">
        <v>171</v>
      </c>
      <c r="AP3" s="244" t="n">
        <v>171</v>
      </c>
      <c r="AQ3" s="244" t="n">
        <v>173</v>
      </c>
      <c r="AR3" s="244" t="n">
        <v>180</v>
      </c>
      <c r="AS3" s="244" t="n">
        <v>176</v>
      </c>
      <c r="AT3" s="244" t="n">
        <v>184</v>
      </c>
      <c r="AU3" s="244" t="n">
        <v>184</v>
      </c>
      <c r="AV3" s="244" t="n">
        <v>177</v>
      </c>
      <c r="AW3" s="244" t="n">
        <v>174</v>
      </c>
      <c r="AX3" s="244" t="n">
        <v>171</v>
      </c>
      <c r="AY3" s="244" t="n">
        <v>169</v>
      </c>
      <c r="AZ3" s="244" t="n">
        <v>170</v>
      </c>
      <c r="BA3" s="244" t="n">
        <v>178</v>
      </c>
      <c r="BB3" s="244" t="n">
        <v>168</v>
      </c>
      <c r="BC3" s="244" t="n">
        <v>166</v>
      </c>
      <c r="BD3" s="244" t="n">
        <v>172</v>
      </c>
      <c r="BE3" s="244" t="n">
        <v>176</v>
      </c>
      <c r="BF3" s="244" t="n">
        <v>175</v>
      </c>
      <c r="BG3" s="244" t="n">
        <v>179</v>
      </c>
      <c r="BH3" s="244" t="n">
        <v>177</v>
      </c>
      <c r="BI3" s="244" t="n">
        <v>177</v>
      </c>
      <c r="BJ3" s="244" t="n">
        <v>174</v>
      </c>
      <c r="BK3" s="244" t="n">
        <v>171</v>
      </c>
      <c r="BL3" s="244" t="n">
        <v>170</v>
      </c>
      <c r="BM3" s="244" t="n">
        <v>168</v>
      </c>
      <c r="BN3" s="244" t="n">
        <v>162</v>
      </c>
      <c r="BO3" s="244" t="n">
        <v>173</v>
      </c>
      <c r="BP3" s="244" t="n">
        <v>174</v>
      </c>
      <c r="BQ3" s="244" t="n">
        <v>173</v>
      </c>
      <c r="BR3" s="244" t="n">
        <v>178</v>
      </c>
      <c r="BS3" s="244" t="n">
        <v>185</v>
      </c>
      <c r="BT3" s="244" t="n">
        <v>185</v>
      </c>
      <c r="BU3" s="244" t="n">
        <v>185</v>
      </c>
      <c r="BV3" s="244" t="n">
        <v>182</v>
      </c>
      <c r="BW3" s="244" t="n">
        <v>185</v>
      </c>
      <c r="BX3" s="244" t="n">
        <v>186</v>
      </c>
      <c r="BY3" s="244" t="n">
        <v>191</v>
      </c>
      <c r="BZ3" s="244" t="n">
        <v>181</v>
      </c>
      <c r="CA3" s="244" t="n">
        <v>189</v>
      </c>
      <c r="CB3" s="244" t="n">
        <v>192</v>
      </c>
      <c r="CC3" s="244" t="n">
        <v>191</v>
      </c>
      <c r="CD3" s="244" t="n">
        <v>191</v>
      </c>
      <c r="CE3" s="244" t="n">
        <v>190</v>
      </c>
      <c r="CF3" s="244" t="n">
        <v>187</v>
      </c>
      <c r="CG3" s="244" t="n">
        <v>183</v>
      </c>
      <c r="CH3" s="244" t="n">
        <v>186</v>
      </c>
      <c r="CI3" s="244" t="n">
        <v>178</v>
      </c>
      <c r="CJ3" s="244" t="n">
        <v>183</v>
      </c>
      <c r="CK3" s="244" t="n">
        <v>184</v>
      </c>
      <c r="CL3" s="244" t="n">
        <v>177</v>
      </c>
      <c r="CM3" s="244" t="n">
        <v>179</v>
      </c>
      <c r="CN3" s="244" t="n">
        <v>181</v>
      </c>
      <c r="CO3" s="244" t="n">
        <v>177</v>
      </c>
      <c r="CP3" s="244" t="n">
        <v>171</v>
      </c>
      <c r="CQ3" s="244" t="n">
        <v>187</v>
      </c>
      <c r="CR3" s="244" t="n">
        <v>188</v>
      </c>
      <c r="CS3" s="244" t="n">
        <v>184</v>
      </c>
      <c r="CT3" s="244" t="n">
        <v>189</v>
      </c>
      <c r="CU3" s="244" t="n">
        <v>189</v>
      </c>
      <c r="CV3" s="244" t="n">
        <v>196</v>
      </c>
      <c r="CW3" s="244" t="n">
        <v>195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50</v>
      </c>
      <c r="E4" s="395" t="n">
        <v>1805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+'[2]East Liverpool'!E4</f>
        <v/>
      </c>
      <c r="J4" s="492">
        <f>+'[2]East Liverpool'!G4</f>
        <v/>
      </c>
      <c r="K4" s="244" t="n">
        <v>66</v>
      </c>
      <c r="L4" s="244" t="n">
        <v>67</v>
      </c>
      <c r="M4" s="244" t="n">
        <v>68</v>
      </c>
      <c r="N4" s="244" t="n">
        <v>70</v>
      </c>
      <c r="O4" s="244" t="n">
        <v>68</v>
      </c>
      <c r="P4" s="244" t="n">
        <v>72</v>
      </c>
      <c r="Q4" s="244" t="n">
        <v>70</v>
      </c>
      <c r="R4" s="244" t="n">
        <v>71</v>
      </c>
      <c r="S4" s="244" t="n">
        <v>70</v>
      </c>
      <c r="T4" s="244" t="n">
        <v>73</v>
      </c>
      <c r="U4" s="244" t="n">
        <v>70</v>
      </c>
      <c r="V4" s="244" t="n">
        <v>73</v>
      </c>
      <c r="W4" s="244" t="n">
        <v>72</v>
      </c>
      <c r="X4" s="244" t="n">
        <v>71</v>
      </c>
      <c r="Y4" s="244" t="n">
        <v>71</v>
      </c>
      <c r="Z4" s="244" t="n">
        <v>67</v>
      </c>
      <c r="AA4" s="244" t="n">
        <v>67</v>
      </c>
      <c r="AB4" s="244" t="n">
        <v>67</v>
      </c>
      <c r="AC4" s="244" t="n">
        <v>69</v>
      </c>
      <c r="AD4" s="244" t="n">
        <v>68</v>
      </c>
      <c r="AE4" s="244" t="n">
        <v>64</v>
      </c>
      <c r="AF4" s="244" t="n">
        <v>64</v>
      </c>
      <c r="AG4" s="244" t="n">
        <v>63</v>
      </c>
      <c r="AH4" s="244" t="n">
        <v>64</v>
      </c>
      <c r="AI4" s="244" t="n">
        <v>61</v>
      </c>
      <c r="AJ4" s="244" t="n">
        <v>61</v>
      </c>
      <c r="AK4" s="244" t="n">
        <v>60</v>
      </c>
      <c r="AL4" s="244" t="n">
        <v>58</v>
      </c>
      <c r="AM4" s="244" t="n">
        <v>56</v>
      </c>
      <c r="AN4" s="244" t="n">
        <v>49</v>
      </c>
      <c r="AO4" s="244" t="n">
        <v>50</v>
      </c>
      <c r="AP4" s="244" t="n">
        <v>52</v>
      </c>
      <c r="AQ4" s="244" t="n">
        <v>51</v>
      </c>
      <c r="AR4" s="244" t="n">
        <v>48</v>
      </c>
      <c r="AS4" s="244" t="n">
        <v>46</v>
      </c>
      <c r="AT4" s="244" t="n">
        <v>46</v>
      </c>
      <c r="AU4" s="244" t="n">
        <v>51</v>
      </c>
      <c r="AV4" s="244" t="n">
        <v>51</v>
      </c>
      <c r="AW4" s="244" t="n">
        <v>54</v>
      </c>
      <c r="AX4" s="244" t="n">
        <v>51</v>
      </c>
      <c r="AY4" s="244" t="n">
        <v>51</v>
      </c>
      <c r="AZ4" s="244" t="n">
        <v>50</v>
      </c>
      <c r="BA4" s="244" t="n">
        <v>50</v>
      </c>
      <c r="BB4" s="244" t="n">
        <v>48</v>
      </c>
      <c r="BC4" s="244" t="n">
        <v>47</v>
      </c>
      <c r="BD4" s="244" t="n">
        <v>48</v>
      </c>
      <c r="BE4" s="244" t="n">
        <v>49</v>
      </c>
      <c r="BF4" s="244" t="n">
        <v>52</v>
      </c>
      <c r="BG4" s="244" t="n">
        <v>52</v>
      </c>
      <c r="BH4" s="244" t="n">
        <v>50</v>
      </c>
      <c r="BI4" s="244" t="n">
        <v>49</v>
      </c>
      <c r="BJ4" s="244" t="n">
        <v>49</v>
      </c>
      <c r="BK4" s="244" t="n">
        <v>50</v>
      </c>
      <c r="BL4" s="244" t="n">
        <v>50</v>
      </c>
      <c r="BM4" s="244" t="n">
        <v>49</v>
      </c>
      <c r="BN4" s="244" t="n">
        <v>48</v>
      </c>
      <c r="BO4" s="244" t="n">
        <v>47</v>
      </c>
      <c r="BP4" s="244" t="n">
        <v>46</v>
      </c>
      <c r="BQ4" s="244" t="n">
        <v>44</v>
      </c>
      <c r="BR4" s="244" t="n">
        <v>46</v>
      </c>
      <c r="BS4" s="244" t="n">
        <v>49</v>
      </c>
      <c r="BT4" s="244" t="n">
        <v>49</v>
      </c>
      <c r="BU4" s="244" t="n">
        <v>47</v>
      </c>
      <c r="BV4" s="244" t="n">
        <v>48</v>
      </c>
      <c r="BW4" s="244" t="n">
        <v>48</v>
      </c>
      <c r="BX4" s="244" t="n">
        <v>48</v>
      </c>
      <c r="BY4" s="244" t="n">
        <v>48</v>
      </c>
      <c r="BZ4" s="244" t="n">
        <v>50</v>
      </c>
      <c r="CA4" s="244" t="n">
        <v>50</v>
      </c>
      <c r="CB4" s="244" t="n">
        <v>47</v>
      </c>
      <c r="CC4" s="244" t="n">
        <v>48</v>
      </c>
      <c r="CD4" s="244" t="n">
        <v>50</v>
      </c>
      <c r="CE4" s="244" t="n">
        <v>53</v>
      </c>
      <c r="CF4" s="244" t="n">
        <v>53</v>
      </c>
      <c r="CG4" s="244" t="n">
        <v>51</v>
      </c>
      <c r="CH4" s="244" t="n">
        <v>51</v>
      </c>
      <c r="CI4" s="244" t="n">
        <v>53</v>
      </c>
      <c r="CJ4" s="244" t="n">
        <v>51</v>
      </c>
      <c r="CK4" s="244" t="n">
        <v>51</v>
      </c>
      <c r="CL4" s="244" t="n">
        <v>53</v>
      </c>
      <c r="CM4" s="244" t="n">
        <v>53</v>
      </c>
      <c r="CN4" s="244" t="n">
        <v>54</v>
      </c>
      <c r="CO4" s="244" t="n">
        <v>55</v>
      </c>
      <c r="CP4" s="244" t="n">
        <v>56</v>
      </c>
      <c r="CQ4" s="244" t="n">
        <v>57</v>
      </c>
      <c r="CR4" s="244" t="n">
        <v>57</v>
      </c>
      <c r="CS4" s="244" t="n">
        <v>56</v>
      </c>
      <c r="CT4" s="244" t="n">
        <v>55</v>
      </c>
      <c r="CU4" s="244" t="n">
        <v>53</v>
      </c>
      <c r="CV4" s="244" t="n">
        <v>54</v>
      </c>
      <c r="CW4" s="244" t="n">
        <v>49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42</v>
      </c>
      <c r="E5" s="395" t="n">
        <v>1624.48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+'[2]East Liverpool'!E5</f>
        <v/>
      </c>
      <c r="J5" s="492">
        <f>+'[2]East Liverpool'!G5</f>
        <v/>
      </c>
      <c r="K5" s="244" t="n">
        <v>59</v>
      </c>
      <c r="L5" s="244" t="n">
        <v>57</v>
      </c>
      <c r="M5" s="244" t="n">
        <v>56</v>
      </c>
      <c r="N5" s="244" t="n">
        <v>57</v>
      </c>
      <c r="O5" s="244" t="n">
        <v>58</v>
      </c>
      <c r="P5" s="244" t="n">
        <v>60</v>
      </c>
      <c r="Q5" s="244" t="n">
        <v>60</v>
      </c>
      <c r="R5" s="244" t="n">
        <v>63</v>
      </c>
      <c r="S5" s="244" t="n">
        <v>61</v>
      </c>
      <c r="T5" s="244" t="n">
        <v>63</v>
      </c>
      <c r="U5" s="244" t="n">
        <v>62</v>
      </c>
      <c r="V5" s="244" t="n">
        <v>59</v>
      </c>
      <c r="W5" s="244" t="n">
        <v>59</v>
      </c>
      <c r="X5" s="244" t="n">
        <v>61</v>
      </c>
      <c r="Y5" s="244" t="n">
        <v>62</v>
      </c>
      <c r="Z5" s="244" t="n">
        <v>62</v>
      </c>
      <c r="AA5" s="244" t="n">
        <v>63</v>
      </c>
      <c r="AB5" s="244" t="n">
        <v>61</v>
      </c>
      <c r="AC5" s="244" t="n">
        <v>61</v>
      </c>
      <c r="AD5" s="244" t="n">
        <v>62</v>
      </c>
      <c r="AE5" s="244" t="n">
        <v>61</v>
      </c>
      <c r="AF5" s="244" t="n">
        <v>61</v>
      </c>
      <c r="AG5" s="244" t="n">
        <v>58</v>
      </c>
      <c r="AH5" s="244" t="n">
        <v>57</v>
      </c>
      <c r="AI5" s="244" t="n">
        <v>53</v>
      </c>
      <c r="AJ5" s="244" t="n">
        <v>52</v>
      </c>
      <c r="AK5" s="244" t="n">
        <v>53</v>
      </c>
      <c r="AL5" s="244" t="n">
        <v>51</v>
      </c>
      <c r="AM5" s="244" t="n">
        <v>51</v>
      </c>
      <c r="AN5" s="244" t="n">
        <v>49</v>
      </c>
      <c r="AO5" s="244" t="n">
        <v>48</v>
      </c>
      <c r="AP5" s="244" t="n">
        <v>50</v>
      </c>
      <c r="AQ5" s="244" t="n">
        <v>48</v>
      </c>
      <c r="AR5" s="244" t="n">
        <v>49</v>
      </c>
      <c r="AS5" s="244" t="n">
        <v>50</v>
      </c>
      <c r="AT5" s="244" t="n">
        <v>50</v>
      </c>
      <c r="AU5" s="244" t="n">
        <v>49</v>
      </c>
      <c r="AV5" s="244" t="n">
        <v>48</v>
      </c>
      <c r="AW5" s="244" t="n">
        <v>47</v>
      </c>
      <c r="AX5" s="244" t="n">
        <v>46</v>
      </c>
      <c r="AY5" s="244" t="n">
        <v>46</v>
      </c>
      <c r="AZ5" s="244" t="n">
        <v>46</v>
      </c>
      <c r="BA5" s="244" t="n">
        <v>46</v>
      </c>
      <c r="BB5" s="244" t="n">
        <v>47</v>
      </c>
      <c r="BC5" s="244" t="n">
        <v>45</v>
      </c>
      <c r="BD5" s="244" t="n">
        <v>46</v>
      </c>
      <c r="BE5" s="244" t="n">
        <v>46</v>
      </c>
      <c r="BF5" s="244" t="n">
        <v>47</v>
      </c>
      <c r="BG5" s="244" t="n">
        <v>52</v>
      </c>
      <c r="BH5" s="244" t="n">
        <v>53</v>
      </c>
      <c r="BI5" s="244" t="n">
        <v>47</v>
      </c>
      <c r="BJ5" s="244" t="n">
        <v>46</v>
      </c>
      <c r="BK5" s="244" t="n">
        <v>47</v>
      </c>
      <c r="BL5" s="244" t="n">
        <v>48</v>
      </c>
      <c r="BM5" s="244" t="n">
        <v>48</v>
      </c>
      <c r="BN5" s="244" t="n">
        <v>48</v>
      </c>
      <c r="BO5" s="244" t="n">
        <v>48</v>
      </c>
      <c r="BP5" s="244" t="n">
        <v>46</v>
      </c>
      <c r="BQ5" s="244" t="n">
        <v>44</v>
      </c>
      <c r="BR5" s="244" t="n">
        <v>41</v>
      </c>
      <c r="BS5" s="244" t="n">
        <v>42</v>
      </c>
      <c r="BT5" s="244" t="n">
        <v>42</v>
      </c>
      <c r="BU5" s="244" t="n">
        <v>43</v>
      </c>
      <c r="BV5" s="244" t="n">
        <v>42</v>
      </c>
      <c r="BW5" s="244" t="n">
        <v>42</v>
      </c>
      <c r="BX5" s="244" t="n">
        <v>41</v>
      </c>
      <c r="BY5" s="244" t="n">
        <v>41</v>
      </c>
      <c r="BZ5" s="244" t="n">
        <v>43</v>
      </c>
      <c r="CA5" s="244" t="n">
        <v>46</v>
      </c>
      <c r="CB5" s="244" t="n">
        <v>45</v>
      </c>
      <c r="CC5" s="244" t="n">
        <v>46</v>
      </c>
      <c r="CD5" s="244" t="n">
        <v>45</v>
      </c>
      <c r="CE5" s="244" t="n">
        <v>44</v>
      </c>
      <c r="CF5" s="244" t="n">
        <v>44</v>
      </c>
      <c r="CG5" s="244" t="n">
        <v>44</v>
      </c>
      <c r="CH5" s="244" t="n">
        <v>44</v>
      </c>
      <c r="CI5" s="244" t="n">
        <v>47</v>
      </c>
      <c r="CJ5" s="244" t="n">
        <v>49</v>
      </c>
      <c r="CK5" s="244" t="n">
        <v>48</v>
      </c>
      <c r="CL5" s="244" t="n">
        <v>47</v>
      </c>
      <c r="CM5" s="244" t="n">
        <v>48</v>
      </c>
      <c r="CN5" s="244" t="n">
        <v>47</v>
      </c>
      <c r="CO5" s="244" t="n">
        <v>47</v>
      </c>
      <c r="CP5" s="244" t="n">
        <v>46</v>
      </c>
      <c r="CQ5" s="244" t="n">
        <v>46</v>
      </c>
      <c r="CR5" s="244" t="n">
        <v>46</v>
      </c>
      <c r="CS5" s="244" t="n">
        <v>45</v>
      </c>
      <c r="CT5" s="244" t="n">
        <v>42</v>
      </c>
      <c r="CU5" s="244" t="n">
        <v>42</v>
      </c>
      <c r="CV5" s="244" t="n">
        <v>40</v>
      </c>
      <c r="CW5" s="244" t="n">
        <v>39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2707.5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08">
        <f>+'[2]East Liverpool'!E6</f>
        <v/>
      </c>
      <c r="J6" s="492">
        <f>+'[2]East Liverpool'!G6</f>
        <v/>
      </c>
      <c r="K6" s="245" t="n">
        <v>75</v>
      </c>
      <c r="L6" s="245" t="n">
        <v>73</v>
      </c>
      <c r="M6" s="245" t="n">
        <v>70</v>
      </c>
      <c r="N6" s="245" t="n">
        <v>69</v>
      </c>
      <c r="O6" s="245" t="n">
        <v>70</v>
      </c>
      <c r="P6" s="245" t="n">
        <v>73</v>
      </c>
      <c r="Q6" s="245" t="n">
        <v>73</v>
      </c>
      <c r="R6" s="245" t="n">
        <v>74</v>
      </c>
      <c r="S6" s="245" t="n">
        <v>72</v>
      </c>
      <c r="T6" s="245" t="n">
        <v>70</v>
      </c>
      <c r="U6" s="245" t="n">
        <v>70</v>
      </c>
      <c r="V6" s="245" t="n">
        <v>70</v>
      </c>
      <c r="W6" s="245" t="n">
        <v>65</v>
      </c>
      <c r="X6" s="245" t="n">
        <v>63</v>
      </c>
      <c r="Y6" s="245" t="n">
        <v>63</v>
      </c>
      <c r="Z6" s="245" t="n">
        <v>63</v>
      </c>
      <c r="AA6" s="245" t="n">
        <v>63</v>
      </c>
      <c r="AB6" s="245" t="n">
        <v>65</v>
      </c>
      <c r="AC6" s="245" t="n">
        <v>67</v>
      </c>
      <c r="AD6" s="245" t="n">
        <v>67</v>
      </c>
      <c r="AE6" s="245" t="n">
        <v>69</v>
      </c>
      <c r="AF6" s="245" t="n">
        <v>68</v>
      </c>
      <c r="AG6" s="245" t="n">
        <v>67</v>
      </c>
      <c r="AH6" s="245" t="n">
        <v>68</v>
      </c>
      <c r="AI6" s="245" t="n">
        <v>71</v>
      </c>
      <c r="AJ6" s="245" t="n">
        <v>69</v>
      </c>
      <c r="AK6" s="245" t="n">
        <v>69</v>
      </c>
      <c r="AL6" s="245" t="n">
        <v>72</v>
      </c>
      <c r="AM6" s="245" t="n">
        <v>71</v>
      </c>
      <c r="AN6" s="245" t="n">
        <v>65</v>
      </c>
      <c r="AO6" s="245" t="n">
        <v>69</v>
      </c>
      <c r="AP6" s="245" t="n">
        <v>71</v>
      </c>
      <c r="AQ6" s="245" t="n">
        <v>71</v>
      </c>
      <c r="AR6" s="245" t="n">
        <v>75</v>
      </c>
      <c r="AS6" s="245" t="n">
        <v>73</v>
      </c>
      <c r="AT6" s="245" t="n">
        <v>73</v>
      </c>
      <c r="AU6" s="245" t="n">
        <v>65</v>
      </c>
      <c r="AV6" s="245" t="n">
        <v>64</v>
      </c>
      <c r="AW6" s="245" t="n">
        <v>64</v>
      </c>
      <c r="AX6" s="245" t="n">
        <v>65</v>
      </c>
      <c r="AY6" s="245" t="n">
        <v>65</v>
      </c>
      <c r="AZ6" s="245" t="n">
        <v>65</v>
      </c>
      <c r="BA6" s="245" t="n">
        <v>67</v>
      </c>
      <c r="BB6" s="245" t="n">
        <v>64</v>
      </c>
      <c r="BC6" s="245" t="n">
        <v>61</v>
      </c>
      <c r="BD6" s="245" t="n">
        <v>60</v>
      </c>
      <c r="BE6" s="245" t="n">
        <v>61</v>
      </c>
      <c r="BF6" s="245" t="n">
        <v>55</v>
      </c>
      <c r="BG6" s="245" t="n">
        <v>54</v>
      </c>
      <c r="BH6" s="245" t="n">
        <v>52</v>
      </c>
      <c r="BI6" s="245" t="n">
        <v>50</v>
      </c>
      <c r="BJ6" s="245" t="n">
        <v>51</v>
      </c>
      <c r="BK6" s="245" t="n">
        <v>51</v>
      </c>
      <c r="BL6" s="245" t="n">
        <v>51</v>
      </c>
      <c r="BM6" s="245" t="n">
        <v>50</v>
      </c>
      <c r="BN6" s="245" t="n">
        <v>48</v>
      </c>
      <c r="BO6" s="245" t="n">
        <v>49</v>
      </c>
      <c r="BP6" s="245" t="n">
        <v>51</v>
      </c>
      <c r="BQ6" s="245" t="n">
        <v>51</v>
      </c>
      <c r="BR6" s="245" t="n">
        <v>50</v>
      </c>
      <c r="BS6" s="245" t="n">
        <v>53</v>
      </c>
      <c r="BT6" s="245" t="n">
        <v>51</v>
      </c>
      <c r="BU6" s="245" t="n">
        <v>51</v>
      </c>
      <c r="BV6" s="245" t="n">
        <v>51</v>
      </c>
      <c r="BW6" s="245" t="n">
        <v>51</v>
      </c>
      <c r="BX6" s="245" t="n">
        <v>51</v>
      </c>
      <c r="BY6" s="245" t="n">
        <v>51</v>
      </c>
      <c r="BZ6" s="245" t="n">
        <v>48</v>
      </c>
      <c r="CA6" s="245" t="n">
        <v>48</v>
      </c>
      <c r="CB6" s="245" t="n">
        <v>47</v>
      </c>
      <c r="CC6" s="245" t="n">
        <v>46</v>
      </c>
      <c r="CD6" s="245" t="n">
        <v>51</v>
      </c>
      <c r="CE6" s="245" t="n">
        <v>54</v>
      </c>
      <c r="CF6" s="245" t="n">
        <v>54</v>
      </c>
      <c r="CG6" s="245" t="n">
        <v>54</v>
      </c>
      <c r="CH6" s="245" t="n">
        <v>54</v>
      </c>
      <c r="CI6" s="245" t="n">
        <v>52</v>
      </c>
      <c r="CJ6" s="245" t="n">
        <v>51</v>
      </c>
      <c r="CK6" s="245" t="n">
        <v>50</v>
      </c>
      <c r="CL6" s="245" t="n">
        <v>47</v>
      </c>
      <c r="CM6" s="245" t="n">
        <v>45</v>
      </c>
      <c r="CN6" s="245" t="n">
        <v>44</v>
      </c>
      <c r="CO6" s="245" t="n">
        <v>47</v>
      </c>
      <c r="CP6" s="245" t="n">
        <v>49</v>
      </c>
      <c r="CQ6" s="245" t="n">
        <v>53</v>
      </c>
      <c r="CR6" s="245" t="n">
        <v>53</v>
      </c>
      <c r="CS6" s="245" t="n">
        <v>51</v>
      </c>
      <c r="CT6" s="245" t="n">
        <v>53</v>
      </c>
      <c r="CU6" s="245" t="n">
        <v>50</v>
      </c>
      <c r="CV6" s="245" t="n">
        <v>48</v>
      </c>
      <c r="CW6" s="245" t="n">
        <v>51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344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309" t="inlineStr">
        <is>
          <t>PRIME PLAN A (Self-Insured)</t>
        </is>
      </c>
      <c r="B9" s="394">
        <f>Legacy!$E$4</f>
        <v/>
      </c>
      <c r="C9" s="246" t="inlineStr">
        <is>
          <t>EE</t>
        </is>
      </c>
      <c r="D9" s="244" t="n">
        <v>0</v>
      </c>
      <c r="E9" s="395" t="n">
        <v>874.03</v>
      </c>
      <c r="F9" s="396">
        <f>+E9-G9</f>
        <v/>
      </c>
      <c r="G9" s="396" t="n">
        <v>337.64</v>
      </c>
      <c r="H9" s="397">
        <f>+"Total:"&amp;TEXT(E9/I9-1,"0.00%")&amp;"/ EE:"&amp;TEXT(G9/J9-1,"0.00%")</f>
        <v/>
      </c>
      <c r="I9" s="397">
        <f>+'[2]East Liverpool'!E9</f>
        <v/>
      </c>
      <c r="J9" s="492">
        <f>+'[2]East Liverpool'!G9</f>
        <v/>
      </c>
      <c r="K9" s="244" t="n">
        <v>4</v>
      </c>
      <c r="L9" s="244" t="n">
        <v>5</v>
      </c>
      <c r="M9" s="244" t="n">
        <v>5</v>
      </c>
      <c r="N9" s="244" t="n">
        <v>5</v>
      </c>
      <c r="O9" s="244" t="n">
        <v>5</v>
      </c>
      <c r="P9" s="244" t="n">
        <v>5</v>
      </c>
      <c r="Q9" s="244" t="n">
        <v>5</v>
      </c>
      <c r="R9" s="244" t="n">
        <v>4</v>
      </c>
      <c r="S9" s="244" t="n">
        <v>4</v>
      </c>
      <c r="T9" s="244" t="n">
        <v>4</v>
      </c>
      <c r="U9" s="244" t="n">
        <v>4</v>
      </c>
      <c r="V9" s="244" t="n">
        <v>4</v>
      </c>
      <c r="W9" s="244" t="n">
        <v>4</v>
      </c>
      <c r="X9" s="244" t="n">
        <v>4</v>
      </c>
      <c r="Y9" s="244" t="n">
        <v>4</v>
      </c>
      <c r="Z9" s="244" t="n">
        <v>4</v>
      </c>
      <c r="AA9" s="244" t="n">
        <v>5</v>
      </c>
      <c r="AB9" s="244" t="n">
        <v>5</v>
      </c>
      <c r="AC9" s="244" t="n">
        <v>5</v>
      </c>
      <c r="AD9" s="244" t="n">
        <v>5</v>
      </c>
      <c r="AE9" s="244" t="n">
        <v>4</v>
      </c>
      <c r="AF9" s="244" t="n">
        <v>4</v>
      </c>
      <c r="AG9" s="244" t="n">
        <v>4</v>
      </c>
      <c r="AH9" s="244" t="n">
        <v>4</v>
      </c>
      <c r="AI9" s="244" t="n">
        <v>4</v>
      </c>
      <c r="AJ9" s="244" t="n">
        <v>4</v>
      </c>
      <c r="AK9" s="244" t="n">
        <v>4</v>
      </c>
      <c r="AL9" s="244" t="n">
        <v>4</v>
      </c>
      <c r="AM9" s="244" t="n">
        <v>4</v>
      </c>
      <c r="AN9" s="244" t="n">
        <v>3</v>
      </c>
      <c r="AO9" s="244" t="n">
        <v>1</v>
      </c>
      <c r="AP9" s="244" t="n">
        <v>2</v>
      </c>
      <c r="AQ9" s="244" t="n">
        <v>2</v>
      </c>
      <c r="AR9" s="244" t="n">
        <v>2</v>
      </c>
      <c r="AS9" s="244" t="n">
        <v>2</v>
      </c>
      <c r="AT9" s="244" t="n">
        <v>2</v>
      </c>
      <c r="AU9" s="244" t="n">
        <v>2</v>
      </c>
      <c r="AV9" s="244" t="n">
        <v>2</v>
      </c>
      <c r="AW9" s="244" t="n">
        <v>2</v>
      </c>
      <c r="AX9" s="244" t="n">
        <v>2</v>
      </c>
      <c r="AY9" s="244" t="n">
        <v>2</v>
      </c>
      <c r="AZ9" s="244" t="n">
        <v>2</v>
      </c>
      <c r="BA9" s="244" t="n">
        <v>2</v>
      </c>
      <c r="BB9" s="244" t="n">
        <v>2</v>
      </c>
      <c r="BC9" s="244" t="n">
        <v>2</v>
      </c>
      <c r="BD9" s="244" t="n">
        <v>3</v>
      </c>
      <c r="BE9" s="244" t="n">
        <v>3</v>
      </c>
      <c r="BF9" s="244" t="n">
        <v>2</v>
      </c>
      <c r="BG9" s="244" t="n">
        <v>2</v>
      </c>
      <c r="BH9" s="244" t="n">
        <v>2</v>
      </c>
      <c r="BI9" s="244" t="n">
        <v>2</v>
      </c>
      <c r="BJ9" s="244" t="n">
        <v>2</v>
      </c>
      <c r="BK9" s="244" t="n">
        <v>3</v>
      </c>
      <c r="BL9" s="244" t="n">
        <v>3</v>
      </c>
      <c r="BM9" s="244" t="n">
        <v>3</v>
      </c>
      <c r="BN9" s="244" t="n">
        <v>3</v>
      </c>
      <c r="BO9" s="244" t="n">
        <v>3</v>
      </c>
      <c r="BP9" s="244" t="n">
        <v>2</v>
      </c>
      <c r="BQ9" s="244" t="n">
        <v>3</v>
      </c>
      <c r="BR9" s="244" t="n">
        <v>3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1748.11</v>
      </c>
      <c r="F10" s="396">
        <f>+E10-G10</f>
        <v/>
      </c>
      <c r="G10" s="396" t="n">
        <v>584.15</v>
      </c>
      <c r="H10" s="397">
        <f>+"Total:"&amp;TEXT(E10/I10-1,"0.00%")&amp;"/ EE:"&amp;TEXT(G10/J10-1,"0.00%")</f>
        <v/>
      </c>
      <c r="I10" s="397">
        <f>+'[2]East Liverpool'!E10</f>
        <v/>
      </c>
      <c r="J10" s="492">
        <f>+'[2]East Liverpool'!G10</f>
        <v/>
      </c>
      <c r="K10" s="244" t="n">
        <v>2</v>
      </c>
      <c r="L10" s="244" t="n">
        <v>4</v>
      </c>
      <c r="M10" s="244" t="n">
        <v>3</v>
      </c>
      <c r="N10" s="244" t="n">
        <v>3</v>
      </c>
      <c r="O10" s="244" t="n">
        <v>3</v>
      </c>
      <c r="P10" s="244" t="n">
        <v>3</v>
      </c>
      <c r="Q10" s="244" t="n">
        <v>3</v>
      </c>
      <c r="R10" s="244" t="n">
        <v>2</v>
      </c>
      <c r="S10" s="244" t="n">
        <v>2</v>
      </c>
      <c r="T10" s="244" t="n">
        <v>2</v>
      </c>
      <c r="U10" s="244" t="n">
        <v>2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1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2</v>
      </c>
      <c r="AP10" s="244" t="n">
        <v>2</v>
      </c>
      <c r="AQ10" s="244" t="n">
        <v>2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1</v>
      </c>
      <c r="BB10" s="244" t="n">
        <v>1</v>
      </c>
      <c r="BC10" s="244" t="n">
        <v>1</v>
      </c>
      <c r="BD10" s="244" t="n">
        <v>1</v>
      </c>
      <c r="BE10" s="244" t="n">
        <v>1</v>
      </c>
      <c r="BF10" s="244" t="n">
        <v>1</v>
      </c>
      <c r="BG10" s="244" t="n">
        <v>1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1573.29</v>
      </c>
      <c r="F11" s="396">
        <f>+E11-G11</f>
        <v/>
      </c>
      <c r="G11" s="396" t="n">
        <v>535.9400000000001</v>
      </c>
      <c r="H11" s="397">
        <f>+"Total:"&amp;TEXT(E11/I11-1,"0.00%")&amp;"/ EE:"&amp;TEXT(G11/J11-1,"0.00%")</f>
        <v/>
      </c>
      <c r="I11" s="397">
        <f>+'[2]East Liverpool'!E11</f>
        <v/>
      </c>
      <c r="J11" s="492">
        <f>+'[2]East Liverpool'!G11</f>
        <v/>
      </c>
      <c r="K11" s="244" t="n">
        <v>1</v>
      </c>
      <c r="L11" s="244" t="n">
        <v>2</v>
      </c>
      <c r="M11" s="244" t="n">
        <v>2</v>
      </c>
      <c r="N11" s="244" t="n">
        <v>2</v>
      </c>
      <c r="O11" s="244" t="n">
        <v>2</v>
      </c>
      <c r="P11" s="244" t="n">
        <v>2</v>
      </c>
      <c r="Q11" s="244" t="n">
        <v>2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1</v>
      </c>
      <c r="X11" s="244" t="n">
        <v>1</v>
      </c>
      <c r="Y11" s="244" t="n">
        <v>1</v>
      </c>
      <c r="Z11" s="244" t="n">
        <v>1</v>
      </c>
      <c r="AA11" s="244" t="n">
        <v>1</v>
      </c>
      <c r="AB11" s="244" t="n">
        <v>2</v>
      </c>
      <c r="AC11" s="244" t="n">
        <v>1</v>
      </c>
      <c r="AD11" s="244" t="n">
        <v>2</v>
      </c>
      <c r="AE11" s="244" t="n">
        <v>1</v>
      </c>
      <c r="AF11" s="244" t="n">
        <v>0</v>
      </c>
      <c r="AG11" s="244" t="n">
        <v>0</v>
      </c>
      <c r="AH11" s="244" t="n">
        <v>1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1</v>
      </c>
      <c r="AT11" s="244" t="n">
        <v>1</v>
      </c>
      <c r="AU11" s="244" t="n">
        <v>1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0</v>
      </c>
      <c r="BD11" s="244" t="n">
        <v>0</v>
      </c>
      <c r="BE11" s="244" t="n">
        <v>0</v>
      </c>
      <c r="BF11" s="244" t="n">
        <v>1</v>
      </c>
      <c r="BG11" s="244" t="n">
        <v>1</v>
      </c>
      <c r="BH11" s="244" t="n">
        <v>1</v>
      </c>
      <c r="BI11" s="244" t="n">
        <v>1</v>
      </c>
      <c r="BJ11" s="244" t="n">
        <v>1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2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4" t="n">
        <v>0</v>
      </c>
      <c r="E12" s="399" t="n">
        <v>2622.18</v>
      </c>
      <c r="F12" s="400">
        <f>+E12-G12</f>
        <v/>
      </c>
      <c r="G12" s="400" t="n">
        <v>808.0700000000001</v>
      </c>
      <c r="H12" s="408">
        <f>+"Total:"&amp;TEXT(E12/I12-1,"0.00%")&amp;"/ EE:"&amp;TEXT(G12/J12-1,"0.00%")</f>
        <v/>
      </c>
      <c r="I12" s="408">
        <f>+'[2]East Liverpool'!E12</f>
        <v/>
      </c>
      <c r="J12" s="492">
        <f>+'[2]East Liverpool'!G12</f>
        <v/>
      </c>
      <c r="K12" s="245" t="n">
        <v>6</v>
      </c>
      <c r="L12" s="245" t="n">
        <v>6</v>
      </c>
      <c r="M12" s="245" t="n">
        <v>6</v>
      </c>
      <c r="N12" s="245" t="n">
        <v>6</v>
      </c>
      <c r="O12" s="245" t="n">
        <v>6</v>
      </c>
      <c r="P12" s="245" t="n">
        <v>6</v>
      </c>
      <c r="Q12" s="245" t="n">
        <v>6</v>
      </c>
      <c r="R12" s="245" t="n">
        <v>7</v>
      </c>
      <c r="S12" s="245" t="n">
        <v>7</v>
      </c>
      <c r="T12" s="245" t="n">
        <v>7</v>
      </c>
      <c r="U12" s="245" t="n">
        <v>7</v>
      </c>
      <c r="V12" s="245" t="n">
        <v>7</v>
      </c>
      <c r="W12" s="245" t="n">
        <v>6</v>
      </c>
      <c r="X12" s="245" t="n">
        <v>5</v>
      </c>
      <c r="Y12" s="245" t="n">
        <v>4</v>
      </c>
      <c r="Z12" s="245" t="n">
        <v>4</v>
      </c>
      <c r="AA12" s="245" t="n">
        <v>4</v>
      </c>
      <c r="AB12" s="245" t="n">
        <v>3</v>
      </c>
      <c r="AC12" s="245" t="n">
        <v>4</v>
      </c>
      <c r="AD12" s="245" t="n">
        <v>3</v>
      </c>
      <c r="AE12" s="245" t="n">
        <v>3</v>
      </c>
      <c r="AF12" s="245" t="n">
        <v>4</v>
      </c>
      <c r="AG12" s="245" t="n">
        <v>4</v>
      </c>
      <c r="AH12" s="245" t="n">
        <v>3</v>
      </c>
      <c r="AI12" s="245" t="n">
        <v>4</v>
      </c>
      <c r="AJ12" s="245" t="n">
        <v>4</v>
      </c>
      <c r="AK12" s="245" t="n">
        <v>4</v>
      </c>
      <c r="AL12" s="245" t="n">
        <v>4</v>
      </c>
      <c r="AM12" s="245" t="n">
        <v>4</v>
      </c>
      <c r="AN12" s="245" t="n">
        <v>3</v>
      </c>
      <c r="AO12" s="245" t="n">
        <v>4</v>
      </c>
      <c r="AP12" s="245" t="n">
        <v>4</v>
      </c>
      <c r="AQ12" s="245" t="n">
        <v>4</v>
      </c>
      <c r="AR12" s="245" t="n">
        <v>4</v>
      </c>
      <c r="AS12" s="245" t="n">
        <v>3</v>
      </c>
      <c r="AT12" s="245" t="n">
        <v>3</v>
      </c>
      <c r="AU12" s="245" t="n">
        <v>3</v>
      </c>
      <c r="AV12" s="245" t="n">
        <v>3</v>
      </c>
      <c r="AW12" s="245" t="n">
        <v>3</v>
      </c>
      <c r="AX12" s="245" t="n">
        <v>3</v>
      </c>
      <c r="AY12" s="245" t="n">
        <v>3</v>
      </c>
      <c r="AZ12" s="245" t="n">
        <v>3</v>
      </c>
      <c r="BA12" s="245" t="n">
        <v>3</v>
      </c>
      <c r="BB12" s="245" t="n">
        <v>3</v>
      </c>
      <c r="BC12" s="245" t="n">
        <v>3</v>
      </c>
      <c r="BD12" s="245" t="n">
        <v>3</v>
      </c>
      <c r="BE12" s="245" t="n">
        <v>3</v>
      </c>
      <c r="BF12" s="245" t="n">
        <v>2</v>
      </c>
      <c r="BG12" s="245" t="n">
        <v>2</v>
      </c>
      <c r="BH12" s="245" t="n">
        <v>2</v>
      </c>
      <c r="BI12" s="245" t="n">
        <v>2</v>
      </c>
      <c r="BJ12" s="245" t="n">
        <v>2</v>
      </c>
      <c r="BK12" s="245" t="n">
        <v>2</v>
      </c>
      <c r="BL12" s="245" t="n">
        <v>2</v>
      </c>
      <c r="BM12" s="245" t="n">
        <v>2</v>
      </c>
      <c r="BN12" s="245" t="n">
        <v>2</v>
      </c>
      <c r="BO12" s="245" t="n">
        <v>2</v>
      </c>
      <c r="BP12" s="245" t="n">
        <v>3</v>
      </c>
      <c r="BQ12" s="245" t="n">
        <v>0</v>
      </c>
      <c r="BR12" s="245" t="n">
        <v>2</v>
      </c>
      <c r="BS12" s="244" t="n">
        <v>0</v>
      </c>
      <c r="BT12" s="244" t="n">
        <v>0</v>
      </c>
      <c r="BU12" s="244" t="n">
        <v>0</v>
      </c>
      <c r="BV12" s="244" t="n">
        <v>0</v>
      </c>
      <c r="BW12" s="244" t="n">
        <v>0</v>
      </c>
      <c r="BX12" s="244" t="n">
        <v>0</v>
      </c>
      <c r="BY12" s="244" t="n">
        <v>0</v>
      </c>
      <c r="BZ12" s="244" t="n">
        <v>0</v>
      </c>
      <c r="CA12" s="244" t="n">
        <v>0</v>
      </c>
      <c r="CB12" s="244" t="n">
        <v>0</v>
      </c>
      <c r="CC12" s="244" t="n">
        <v>0</v>
      </c>
      <c r="CD12" s="244" t="n">
        <v>0</v>
      </c>
      <c r="CE12" s="244" t="n">
        <v>0</v>
      </c>
      <c r="CF12" s="244" t="n">
        <v>0</v>
      </c>
      <c r="CG12" s="244" t="n">
        <v>0</v>
      </c>
      <c r="CH12" s="244" t="n">
        <v>0</v>
      </c>
      <c r="CI12" s="244" t="n">
        <v>0</v>
      </c>
      <c r="CJ12" s="244" t="n">
        <v>0</v>
      </c>
      <c r="CK12" s="244" t="n">
        <v>0</v>
      </c>
      <c r="CL12" s="244" t="n">
        <v>0</v>
      </c>
      <c r="CM12" s="244" t="n">
        <v>0</v>
      </c>
      <c r="CN12" s="244" t="n">
        <v>0</v>
      </c>
      <c r="CO12" s="244" t="n">
        <v>0</v>
      </c>
      <c r="CP12" s="244" t="n">
        <v>0</v>
      </c>
      <c r="CQ12" s="244" t="n">
        <v>0</v>
      </c>
      <c r="CR12" s="244" t="n">
        <v>0</v>
      </c>
      <c r="CS12" s="244" t="n">
        <v>0</v>
      </c>
      <c r="CT12" s="244" t="n">
        <v>0</v>
      </c>
      <c r="CU12" s="244" t="n">
        <v>0</v>
      </c>
      <c r="CV12" s="244" t="n">
        <v>0</v>
      </c>
      <c r="CW12" s="244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Legacy!$E$4</f>
        <v/>
      </c>
      <c r="C15" s="246" t="inlineStr">
        <is>
          <t>EE</t>
        </is>
      </c>
      <c r="D15" s="299" t="n">
        <v>10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+'[2]East Liverpool'!E15</f>
        <v/>
      </c>
      <c r="J15" s="492">
        <f>+'[2]East Liverpool'!G15</f>
        <v/>
      </c>
      <c r="K15" s="299" t="n">
        <v>4</v>
      </c>
      <c r="L15" s="299" t="n">
        <v>5</v>
      </c>
      <c r="M15" s="299" t="n">
        <v>4</v>
      </c>
      <c r="N15" s="299" t="n">
        <v>5</v>
      </c>
      <c r="O15" s="299" t="n">
        <v>5</v>
      </c>
      <c r="P15" s="299" t="n">
        <v>4</v>
      </c>
      <c r="Q15" s="299" t="n">
        <v>4</v>
      </c>
      <c r="R15" s="299" t="n">
        <v>4</v>
      </c>
      <c r="S15" s="299" t="n">
        <v>5</v>
      </c>
      <c r="T15" s="299" t="n">
        <v>5</v>
      </c>
      <c r="U15" s="299" t="n">
        <v>4</v>
      </c>
      <c r="V15" s="299" t="n">
        <v>4</v>
      </c>
      <c r="W15" s="299" t="n">
        <v>3</v>
      </c>
      <c r="X15" s="299" t="n">
        <v>2</v>
      </c>
      <c r="Y15" s="299" t="n">
        <v>2</v>
      </c>
      <c r="Z15" s="299" t="n">
        <v>2</v>
      </c>
      <c r="AA15" s="299" t="n">
        <v>2</v>
      </c>
      <c r="AB15" s="299" t="n">
        <v>2</v>
      </c>
      <c r="AC15" s="299" t="n">
        <v>2</v>
      </c>
      <c r="AD15" s="299" t="n">
        <v>2</v>
      </c>
      <c r="AE15" s="299" t="n">
        <v>3</v>
      </c>
      <c r="AF15" s="299" t="n">
        <v>3</v>
      </c>
      <c r="AG15" s="299" t="n">
        <v>3</v>
      </c>
      <c r="AH15" s="299" t="n">
        <v>3</v>
      </c>
      <c r="AI15" s="299" t="n">
        <v>4</v>
      </c>
      <c r="AJ15" s="299" t="n">
        <v>4</v>
      </c>
      <c r="AK15" s="299" t="n">
        <v>3</v>
      </c>
      <c r="AL15" s="299" t="n">
        <v>3</v>
      </c>
      <c r="AM15" s="299" t="n">
        <v>3</v>
      </c>
      <c r="AN15" s="299" t="n">
        <v>3</v>
      </c>
      <c r="AO15" s="299" t="n">
        <v>2</v>
      </c>
      <c r="AP15" s="299" t="n">
        <v>2</v>
      </c>
      <c r="AQ15" s="299" t="n">
        <v>2</v>
      </c>
      <c r="AR15" s="299" t="n">
        <v>2</v>
      </c>
      <c r="AS15" s="299" t="n">
        <v>2</v>
      </c>
      <c r="AT15" s="299" t="n">
        <v>2</v>
      </c>
      <c r="AU15" s="299" t="n">
        <v>4</v>
      </c>
      <c r="AV15" s="299" t="n">
        <v>4</v>
      </c>
      <c r="AW15" s="299" t="n">
        <v>4</v>
      </c>
      <c r="AX15" s="299" t="n">
        <v>3</v>
      </c>
      <c r="AY15" s="299" t="n">
        <v>3</v>
      </c>
      <c r="AZ15" s="299" t="n">
        <v>4</v>
      </c>
      <c r="BA15" s="299" t="n">
        <v>4</v>
      </c>
      <c r="BB15" s="299" t="n">
        <v>4</v>
      </c>
      <c r="BC15" s="299" t="n">
        <v>3</v>
      </c>
      <c r="BD15" s="299" t="n">
        <v>2</v>
      </c>
      <c r="BE15" s="299" t="n">
        <v>2</v>
      </c>
      <c r="BF15" s="299" t="n">
        <v>3</v>
      </c>
      <c r="BG15" s="299" t="n">
        <v>4</v>
      </c>
      <c r="BH15" s="299" t="n">
        <v>4</v>
      </c>
      <c r="BI15" s="299" t="n">
        <v>4</v>
      </c>
      <c r="BJ15" s="299" t="n">
        <v>4</v>
      </c>
      <c r="BK15" s="299" t="n">
        <v>4</v>
      </c>
      <c r="BL15" s="299" t="n">
        <v>4</v>
      </c>
      <c r="BM15" s="299" t="n">
        <v>4</v>
      </c>
      <c r="BN15" s="299" t="n">
        <v>4</v>
      </c>
      <c r="BO15" s="299" t="n">
        <v>4</v>
      </c>
      <c r="BP15" s="299" t="n">
        <v>4</v>
      </c>
      <c r="BQ15" s="299" t="n">
        <v>3</v>
      </c>
      <c r="BR15" s="299" t="n">
        <v>4</v>
      </c>
      <c r="BS15" s="299" t="n">
        <v>4</v>
      </c>
      <c r="BT15" s="299" t="n">
        <v>4</v>
      </c>
      <c r="BU15" s="299" t="n">
        <v>4</v>
      </c>
      <c r="BV15" s="299" t="n">
        <v>4</v>
      </c>
      <c r="BW15" s="299" t="n">
        <v>4</v>
      </c>
      <c r="BX15" s="299" t="n">
        <v>4</v>
      </c>
      <c r="BY15" s="299" t="n">
        <v>5</v>
      </c>
      <c r="BZ15" s="299" t="n">
        <v>6</v>
      </c>
      <c r="CA15" s="299" t="n">
        <v>6</v>
      </c>
      <c r="CB15" s="299" t="n">
        <v>9</v>
      </c>
      <c r="CC15" s="299" t="n">
        <v>7</v>
      </c>
      <c r="CD15" s="299" t="n">
        <v>6</v>
      </c>
      <c r="CE15" s="299" t="n">
        <v>8</v>
      </c>
      <c r="CF15" s="299" t="n">
        <v>7</v>
      </c>
      <c r="CG15" s="299" t="n">
        <v>7</v>
      </c>
      <c r="CH15" s="299" t="n">
        <v>7</v>
      </c>
      <c r="CI15" s="299" t="n">
        <v>6</v>
      </c>
      <c r="CJ15" s="299" t="n">
        <v>6</v>
      </c>
      <c r="CK15" s="299" t="n">
        <v>7</v>
      </c>
      <c r="CL15" s="299" t="n">
        <v>9</v>
      </c>
      <c r="CM15" s="299" t="n">
        <v>8</v>
      </c>
      <c r="CN15" s="299" t="n">
        <v>9</v>
      </c>
      <c r="CO15" s="299" t="n">
        <v>9</v>
      </c>
      <c r="CP15" s="299" t="n">
        <v>10</v>
      </c>
      <c r="CQ15" s="299" t="n">
        <v>10</v>
      </c>
      <c r="CR15" s="299" t="n">
        <v>10</v>
      </c>
      <c r="CS15" s="299" t="n">
        <v>10</v>
      </c>
      <c r="CT15" s="299" t="n">
        <v>10</v>
      </c>
      <c r="CU15" s="299" t="n">
        <v>10</v>
      </c>
      <c r="CV15" s="299" t="n">
        <v>11</v>
      </c>
      <c r="CW15" s="299" t="n">
        <v>11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2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+'[2]East Liverpool'!E16</f>
        <v/>
      </c>
      <c r="J16" s="492">
        <f>+'[2]East Liverpool'!G16</f>
        <v/>
      </c>
      <c r="K16" s="299" t="n">
        <v>0</v>
      </c>
      <c r="L16" s="299" t="n">
        <v>0</v>
      </c>
      <c r="M16" s="299" t="n">
        <v>0</v>
      </c>
      <c r="N16" s="299" t="n">
        <v>0</v>
      </c>
      <c r="O16" s="299" t="n">
        <v>0</v>
      </c>
      <c r="P16" s="299" t="n">
        <v>0</v>
      </c>
      <c r="Q16" s="299" t="n">
        <v>0</v>
      </c>
      <c r="R16" s="299" t="n">
        <v>1</v>
      </c>
      <c r="S16" s="299" t="n">
        <v>1</v>
      </c>
      <c r="T16" s="299" t="n">
        <v>1</v>
      </c>
      <c r="U16" s="299" t="n">
        <v>1</v>
      </c>
      <c r="V16" s="299" t="n">
        <v>1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0</v>
      </c>
      <c r="AU16" s="299" t="n">
        <v>0</v>
      </c>
      <c r="AV16" s="299" t="n">
        <v>0</v>
      </c>
      <c r="AW16" s="299" t="n">
        <v>0</v>
      </c>
      <c r="AX16" s="299" t="n">
        <v>0</v>
      </c>
      <c r="AY16" s="299" t="n">
        <v>0</v>
      </c>
      <c r="AZ16" s="299" t="n">
        <v>0</v>
      </c>
      <c r="BA16" s="299" t="n">
        <v>0</v>
      </c>
      <c r="BB16" s="299" t="n">
        <v>0</v>
      </c>
      <c r="BC16" s="299" t="n">
        <v>0</v>
      </c>
      <c r="BD16" s="299" t="n">
        <v>0</v>
      </c>
      <c r="BE16" s="299" t="n">
        <v>0</v>
      </c>
      <c r="BF16" s="299" t="n">
        <v>0</v>
      </c>
      <c r="BG16" s="299" t="n">
        <v>0</v>
      </c>
      <c r="BH16" s="299" t="n">
        <v>0</v>
      </c>
      <c r="BI16" s="299" t="n">
        <v>0</v>
      </c>
      <c r="BJ16" s="299" t="n">
        <v>0</v>
      </c>
      <c r="BK16" s="299" t="n">
        <v>0</v>
      </c>
      <c r="BL16" s="299" t="n">
        <v>0</v>
      </c>
      <c r="BM16" s="299" t="n">
        <v>1</v>
      </c>
      <c r="BN16" s="299" t="n">
        <v>1</v>
      </c>
      <c r="BO16" s="299" t="n">
        <v>2</v>
      </c>
      <c r="BP16" s="299" t="n">
        <v>3</v>
      </c>
      <c r="BQ16" s="299" t="n">
        <v>3</v>
      </c>
      <c r="BR16" s="299" t="n">
        <v>3</v>
      </c>
      <c r="BS16" s="299" t="n">
        <v>4</v>
      </c>
      <c r="BT16" s="299" t="n">
        <v>4</v>
      </c>
      <c r="BU16" s="299" t="n">
        <v>4</v>
      </c>
      <c r="BV16" s="299" t="n">
        <v>4</v>
      </c>
      <c r="BW16" s="299" t="n">
        <v>4</v>
      </c>
      <c r="BX16" s="299" t="n">
        <v>4</v>
      </c>
      <c r="BY16" s="299" t="n">
        <v>3</v>
      </c>
      <c r="BZ16" s="299" t="n">
        <v>3</v>
      </c>
      <c r="CA16" s="299" t="n">
        <v>3</v>
      </c>
      <c r="CB16" s="299" t="n">
        <v>3</v>
      </c>
      <c r="CC16" s="299" t="n">
        <v>3</v>
      </c>
      <c r="CD16" s="299" t="n">
        <v>3</v>
      </c>
      <c r="CE16" s="299" t="n">
        <v>3</v>
      </c>
      <c r="CF16" s="299" t="n">
        <v>3</v>
      </c>
      <c r="CG16" s="299" t="n">
        <v>2</v>
      </c>
      <c r="CH16" s="299" t="n">
        <v>2</v>
      </c>
      <c r="CI16" s="299" t="n">
        <v>2</v>
      </c>
      <c r="CJ16" s="299" t="n">
        <v>2</v>
      </c>
      <c r="CK16" s="299" t="n">
        <v>2</v>
      </c>
      <c r="CL16" s="299" t="n">
        <v>2</v>
      </c>
      <c r="CM16" s="299" t="n">
        <v>2</v>
      </c>
      <c r="CN16" s="299" t="n">
        <v>2</v>
      </c>
      <c r="CO16" s="299" t="n">
        <v>2</v>
      </c>
      <c r="CP16" s="299" t="n">
        <v>2</v>
      </c>
      <c r="CQ16" s="299" t="n">
        <v>3</v>
      </c>
      <c r="CR16" s="299" t="n">
        <v>3</v>
      </c>
      <c r="CS16" s="299" t="n">
        <v>3</v>
      </c>
      <c r="CT16" s="299" t="n">
        <v>3</v>
      </c>
      <c r="CU16" s="299" t="n">
        <v>3</v>
      </c>
      <c r="CV16" s="299" t="n">
        <v>2</v>
      </c>
      <c r="CW16" s="299" t="n">
        <v>2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6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+'[2]East Liverpool'!E17</f>
        <v/>
      </c>
      <c r="J17" s="492">
        <f>+'[2]East Liverpool'!G17</f>
        <v/>
      </c>
      <c r="K17" s="299" t="n">
        <v>1</v>
      </c>
      <c r="L17" s="299" t="n">
        <v>0</v>
      </c>
      <c r="M17" s="299" t="n">
        <v>0</v>
      </c>
      <c r="N17" s="299" t="n">
        <v>0</v>
      </c>
      <c r="O17" s="299" t="n">
        <v>0</v>
      </c>
      <c r="P17" s="299" t="n">
        <v>0</v>
      </c>
      <c r="Q17" s="299" t="n">
        <v>0</v>
      </c>
      <c r="R17" s="299" t="n">
        <v>0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1</v>
      </c>
      <c r="AA17" s="299" t="n">
        <v>1</v>
      </c>
      <c r="AB17" s="299" t="n">
        <v>1</v>
      </c>
      <c r="AC17" s="299" t="n">
        <v>1</v>
      </c>
      <c r="AD17" s="299" t="n">
        <v>1</v>
      </c>
      <c r="AE17" s="299" t="n">
        <v>1</v>
      </c>
      <c r="AF17" s="299" t="n">
        <v>1</v>
      </c>
      <c r="AG17" s="299" t="n">
        <v>1</v>
      </c>
      <c r="AH17" s="299" t="n">
        <v>1</v>
      </c>
      <c r="AI17" s="299" t="n">
        <v>1</v>
      </c>
      <c r="AJ17" s="299" t="n">
        <v>1</v>
      </c>
      <c r="AK17" s="299" t="n">
        <v>1</v>
      </c>
      <c r="AL17" s="299" t="n">
        <v>1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1</v>
      </c>
      <c r="AR17" s="299" t="n">
        <v>1</v>
      </c>
      <c r="AS17" s="299" t="n">
        <v>1</v>
      </c>
      <c r="AT17" s="299" t="n">
        <v>1</v>
      </c>
      <c r="AU17" s="299" t="n">
        <v>1</v>
      </c>
      <c r="AV17" s="299" t="n">
        <v>1</v>
      </c>
      <c r="AW17" s="299" t="n">
        <v>1</v>
      </c>
      <c r="AX17" s="299" t="n">
        <v>1</v>
      </c>
      <c r="AY17" s="299" t="n">
        <v>1</v>
      </c>
      <c r="AZ17" s="299" t="n">
        <v>1</v>
      </c>
      <c r="BA17" s="299" t="n">
        <v>1</v>
      </c>
      <c r="BB17" s="299" t="n">
        <v>1</v>
      </c>
      <c r="BC17" s="299" t="n">
        <v>1</v>
      </c>
      <c r="BD17" s="299" t="n">
        <v>1</v>
      </c>
      <c r="BE17" s="299" t="n">
        <v>1</v>
      </c>
      <c r="BF17" s="299" t="n">
        <v>1</v>
      </c>
      <c r="BG17" s="299" t="n">
        <v>3</v>
      </c>
      <c r="BH17" s="299" t="n">
        <v>3</v>
      </c>
      <c r="BI17" s="299" t="n">
        <v>3</v>
      </c>
      <c r="BJ17" s="299" t="n">
        <v>3</v>
      </c>
      <c r="BK17" s="299" t="n">
        <v>3</v>
      </c>
      <c r="BL17" s="299" t="n">
        <v>4</v>
      </c>
      <c r="BM17" s="299" t="n">
        <v>4</v>
      </c>
      <c r="BN17" s="299" t="n">
        <v>4</v>
      </c>
      <c r="BO17" s="299" t="n">
        <v>4</v>
      </c>
      <c r="BP17" s="299" t="n">
        <v>5</v>
      </c>
      <c r="BQ17" s="299" t="n">
        <v>5</v>
      </c>
      <c r="BR17" s="299" t="n">
        <v>5</v>
      </c>
      <c r="BS17" s="299" t="n">
        <v>5</v>
      </c>
      <c r="BT17" s="299" t="n">
        <v>5</v>
      </c>
      <c r="BU17" s="299" t="n">
        <v>5</v>
      </c>
      <c r="BV17" s="299" t="n">
        <v>5</v>
      </c>
      <c r="BW17" s="299" t="n">
        <v>5</v>
      </c>
      <c r="BX17" s="299" t="n">
        <v>5</v>
      </c>
      <c r="BY17" s="299" t="n">
        <v>5</v>
      </c>
      <c r="BZ17" s="299" t="n">
        <v>5</v>
      </c>
      <c r="CA17" s="299" t="n">
        <v>5</v>
      </c>
      <c r="CB17" s="299" t="n">
        <v>5</v>
      </c>
      <c r="CC17" s="299" t="n">
        <v>5</v>
      </c>
      <c r="CD17" s="299" t="n">
        <v>5</v>
      </c>
      <c r="CE17" s="299" t="n">
        <v>4</v>
      </c>
      <c r="CF17" s="299" t="n">
        <v>4</v>
      </c>
      <c r="CG17" s="299" t="n">
        <v>4</v>
      </c>
      <c r="CH17" s="299" t="n">
        <v>4</v>
      </c>
      <c r="CI17" s="299" t="n">
        <v>4</v>
      </c>
      <c r="CJ17" s="299" t="n">
        <v>4</v>
      </c>
      <c r="CK17" s="299" t="n">
        <v>4</v>
      </c>
      <c r="CL17" s="299" t="n">
        <v>4</v>
      </c>
      <c r="CM17" s="299" t="n">
        <v>5</v>
      </c>
      <c r="CN17" s="299" t="n">
        <v>6</v>
      </c>
      <c r="CO17" s="299" t="n">
        <v>6</v>
      </c>
      <c r="CP17" s="299" t="n">
        <v>7</v>
      </c>
      <c r="CQ17" s="299" t="n">
        <v>6</v>
      </c>
      <c r="CR17" s="299" t="n">
        <v>6</v>
      </c>
      <c r="CS17" s="299" t="n">
        <v>7</v>
      </c>
      <c r="CT17" s="299" t="n">
        <v>8</v>
      </c>
      <c r="CU17" s="299" t="n">
        <v>8</v>
      </c>
      <c r="CV17" s="299" t="n">
        <v>7</v>
      </c>
      <c r="CW17" s="299" t="n">
        <v>6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1</v>
      </c>
      <c r="E18" s="400" t="n">
        <v>1556.37</v>
      </c>
      <c r="F18" s="400">
        <f>+E18-G18</f>
        <v/>
      </c>
      <c r="G18" s="400" t="n">
        <v>396.28</v>
      </c>
      <c r="H18" s="408">
        <f>+"Total:"&amp;TEXT(E18/I18-1,"0.00%")&amp;"/ EE:"&amp;TEXT(G18/J18-1,"0.00%")</f>
        <v/>
      </c>
      <c r="I18" s="408">
        <f>+'[2]East Liverpool'!E18</f>
        <v/>
      </c>
      <c r="J18" s="492">
        <f>+'[2]East Liverpool'!G18</f>
        <v/>
      </c>
      <c r="K18" s="300" t="n">
        <v>0</v>
      </c>
      <c r="L18" s="300" t="n">
        <v>0</v>
      </c>
      <c r="M18" s="300" t="n">
        <v>0</v>
      </c>
      <c r="N18" s="300" t="n">
        <v>0</v>
      </c>
      <c r="O18" s="300" t="n">
        <v>0</v>
      </c>
      <c r="P18" s="300" t="n">
        <v>0</v>
      </c>
      <c r="Q18" s="300" t="n">
        <v>0</v>
      </c>
      <c r="R18" s="300" t="n">
        <v>0</v>
      </c>
      <c r="S18" s="300" t="n">
        <v>0</v>
      </c>
      <c r="T18" s="300" t="n">
        <v>0</v>
      </c>
      <c r="U18" s="300" t="n">
        <v>0</v>
      </c>
      <c r="V18" s="300" t="n">
        <v>1</v>
      </c>
      <c r="W18" s="300" t="n">
        <v>2</v>
      </c>
      <c r="X18" s="300" t="n">
        <v>2</v>
      </c>
      <c r="Y18" s="300" t="n">
        <v>2</v>
      </c>
      <c r="Z18" s="300" t="n">
        <v>0</v>
      </c>
      <c r="AA18" s="300" t="n">
        <v>0</v>
      </c>
      <c r="AB18" s="300" t="n">
        <v>0</v>
      </c>
      <c r="AC18" s="300" t="n">
        <v>0</v>
      </c>
      <c r="AD18" s="300" t="n">
        <v>0</v>
      </c>
      <c r="AE18" s="300" t="n">
        <v>0</v>
      </c>
      <c r="AF18" s="300" t="n">
        <v>0</v>
      </c>
      <c r="AG18" s="300" t="n">
        <v>0</v>
      </c>
      <c r="AH18" s="300" t="n">
        <v>0</v>
      </c>
      <c r="AI18" s="300" t="n">
        <v>0</v>
      </c>
      <c r="AJ18" s="300" t="n">
        <v>0</v>
      </c>
      <c r="AK18" s="300" t="n">
        <v>0</v>
      </c>
      <c r="AL18" s="300" t="n">
        <v>0</v>
      </c>
      <c r="AM18" s="300" t="n">
        <v>0</v>
      </c>
      <c r="AN18" s="300" t="n">
        <v>0</v>
      </c>
      <c r="AO18" s="300" t="n">
        <v>0</v>
      </c>
      <c r="AP18" s="300" t="n">
        <v>0</v>
      </c>
      <c r="AQ18" s="300" t="n">
        <v>0</v>
      </c>
      <c r="AR18" s="300" t="n">
        <v>0</v>
      </c>
      <c r="AS18" s="300" t="n">
        <v>1</v>
      </c>
      <c r="AT18" s="300" t="n">
        <v>1</v>
      </c>
      <c r="AU18" s="300" t="n">
        <v>1</v>
      </c>
      <c r="AV18" s="300" t="n">
        <v>2</v>
      </c>
      <c r="AW18" s="300" t="n">
        <v>2</v>
      </c>
      <c r="AX18" s="300" t="n">
        <v>2</v>
      </c>
      <c r="AY18" s="300" t="n">
        <v>2</v>
      </c>
      <c r="AZ18" s="300" t="n">
        <v>2</v>
      </c>
      <c r="BA18" s="300" t="n">
        <v>3</v>
      </c>
      <c r="BB18" s="300" t="n">
        <v>3</v>
      </c>
      <c r="BC18" s="300" t="n">
        <v>3</v>
      </c>
      <c r="BD18" s="300" t="n">
        <v>3</v>
      </c>
      <c r="BE18" s="300" t="n">
        <v>3</v>
      </c>
      <c r="BF18" s="300" t="n">
        <v>3</v>
      </c>
      <c r="BG18" s="300" t="n">
        <v>3</v>
      </c>
      <c r="BH18" s="300" t="n">
        <v>3</v>
      </c>
      <c r="BI18" s="300" t="n">
        <v>3</v>
      </c>
      <c r="BJ18" s="300" t="n">
        <v>3</v>
      </c>
      <c r="BK18" s="300" t="n">
        <v>3</v>
      </c>
      <c r="BL18" s="300" t="n">
        <v>3</v>
      </c>
      <c r="BM18" s="300" t="n">
        <v>1</v>
      </c>
      <c r="BN18" s="300" t="n">
        <v>1</v>
      </c>
      <c r="BO18" s="300" t="n">
        <v>1</v>
      </c>
      <c r="BP18" s="300" t="n">
        <v>1</v>
      </c>
      <c r="BQ18" s="300" t="n">
        <v>1</v>
      </c>
      <c r="BR18" s="300" t="n">
        <v>1</v>
      </c>
      <c r="BS18" s="300" t="n">
        <v>1</v>
      </c>
      <c r="BT18" s="300" t="n">
        <v>1</v>
      </c>
      <c r="BU18" s="300" t="n">
        <v>1</v>
      </c>
      <c r="BV18" s="300" t="n">
        <v>1</v>
      </c>
      <c r="BW18" s="300" t="n">
        <v>1</v>
      </c>
      <c r="BX18" s="300" t="n">
        <v>1</v>
      </c>
      <c r="BY18" s="300" t="n">
        <v>1</v>
      </c>
      <c r="BZ18" s="300" t="n">
        <v>1</v>
      </c>
      <c r="CA18" s="300" t="n">
        <v>1</v>
      </c>
      <c r="CB18" s="300" t="n">
        <v>1</v>
      </c>
      <c r="CC18" s="300" t="n">
        <v>1</v>
      </c>
      <c r="CD18" s="300" t="n">
        <v>1</v>
      </c>
      <c r="CE18" s="300" t="n">
        <v>0</v>
      </c>
      <c r="CF18" s="300" t="n">
        <v>0</v>
      </c>
      <c r="CG18" s="300" t="n">
        <v>0</v>
      </c>
      <c r="CH18" s="300" t="n">
        <v>0</v>
      </c>
      <c r="CI18" s="300" t="n">
        <v>0</v>
      </c>
      <c r="CJ18" s="300" t="n">
        <v>2</v>
      </c>
      <c r="CK18" s="300" t="n">
        <v>2</v>
      </c>
      <c r="CL18" s="300" t="n">
        <v>2</v>
      </c>
      <c r="CM18" s="300" t="n">
        <v>2</v>
      </c>
      <c r="CN18" s="300" t="n">
        <v>2</v>
      </c>
      <c r="CO18" s="300" t="n">
        <v>1</v>
      </c>
      <c r="CP18" s="300" t="n">
        <v>1</v>
      </c>
      <c r="CQ18" s="300" t="n">
        <v>1</v>
      </c>
      <c r="CR18" s="300" t="n">
        <v>1</v>
      </c>
      <c r="CS18" s="300" t="n">
        <v>2</v>
      </c>
      <c r="CT18" s="300" t="n">
        <v>1</v>
      </c>
      <c r="CU18" s="300" t="n">
        <v>1</v>
      </c>
      <c r="CV18" s="300" t="n">
        <v>1</v>
      </c>
      <c r="CW18" s="300" t="n">
        <v>1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364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idden="1" ht="13.15" customFormat="1" customHeight="1" s="82">
      <c r="A24" s="217" t="inlineStr">
        <is>
          <t>Ohio Valley Home Health Care - Client ID H3593</t>
        </is>
      </c>
      <c r="B24" s="411" t="n"/>
      <c r="C24" s="219" t="n"/>
      <c r="D24" s="209" t="n"/>
      <c r="E24" s="412" t="n"/>
      <c r="F24" s="412" t="n"/>
      <c r="G24" s="412" t="n"/>
      <c r="H24" s="495" t="n"/>
      <c r="I24" s="49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209" t="n"/>
      <c r="AJ24" s="209" t="n"/>
      <c r="AK24" s="209" t="n"/>
      <c r="AL24" s="209" t="n"/>
      <c r="AM24" s="209" t="n"/>
      <c r="AN24" s="209" t="n"/>
      <c r="AO24" s="209" t="n"/>
      <c r="AP24" s="209" t="n"/>
      <c r="AQ24" s="209" t="n"/>
      <c r="AR24" s="209" t="n"/>
      <c r="AS24" s="209" t="n"/>
      <c r="AT24" s="209" t="n"/>
      <c r="AU24" s="209" t="n"/>
      <c r="AV24" s="209" t="n"/>
      <c r="AW24" s="209" t="n"/>
      <c r="AX24" s="209" t="n"/>
      <c r="AY24" s="209" t="n"/>
      <c r="AZ24" s="209" t="n"/>
      <c r="BA24" s="209" t="n"/>
      <c r="BB24" s="209" t="n"/>
      <c r="BC24" s="209" t="n"/>
      <c r="BD24" s="209" t="n"/>
      <c r="BE24" s="209" t="n"/>
      <c r="BF24" s="209" t="n"/>
      <c r="BG24" s="209" t="n"/>
      <c r="BH24" s="209" t="n"/>
      <c r="BI24" s="209" t="n"/>
      <c r="BJ24" s="209" t="n"/>
      <c r="BK24" s="209" t="n"/>
      <c r="BL24" s="209" t="n"/>
      <c r="BM24" s="209" t="n"/>
      <c r="BN24" s="209" t="n"/>
      <c r="BO24" s="209" t="n"/>
      <c r="BP24" s="209" t="n"/>
      <c r="BQ24" s="209" t="n"/>
      <c r="BR24" s="209" t="n"/>
      <c r="BS24" s="209" t="n"/>
      <c r="BT24" s="209" t="n"/>
      <c r="BU24" s="209" t="n"/>
      <c r="BV24" s="209" t="n"/>
      <c r="BW24" s="209" t="n"/>
      <c r="BX24" s="209" t="n"/>
      <c r="BY24" s="209" t="n"/>
      <c r="BZ24" s="209" t="n"/>
      <c r="CA24" s="209" t="n"/>
      <c r="CB24" s="209" t="n"/>
      <c r="CC24" s="209" t="n"/>
      <c r="CD24" s="209" t="n"/>
      <c r="CE24" s="209" t="n"/>
      <c r="CF24" s="209" t="n"/>
      <c r="CG24" s="209" t="n"/>
      <c r="CH24" s="209" t="n"/>
      <c r="CI24" s="209" t="n"/>
      <c r="CJ24" s="209" t="n"/>
      <c r="CK24" s="209" t="n"/>
      <c r="CL24" s="209" t="n"/>
      <c r="CM24" s="209" t="n"/>
      <c r="CN24" s="209" t="n"/>
      <c r="CO24" s="209" t="n"/>
      <c r="CP24" s="209" t="n"/>
      <c r="CQ24" s="209" t="n"/>
      <c r="CR24" s="209" t="n"/>
      <c r="CS24" s="209" t="n"/>
      <c r="CT24" s="209" t="n"/>
      <c r="CU24" s="209" t="n"/>
      <c r="CV24" s="209" t="n"/>
      <c r="CW24" s="209" t="n"/>
    </row>
    <row r="25" hidden="1" ht="13.15" customFormat="1" customHeight="1" s="315">
      <c r="A25" s="197" t="inlineStr">
        <is>
          <t>PRIME EPO PLAN (Self-Insured)</t>
        </is>
      </c>
      <c r="B25" s="415">
        <f>Legacy!$E$4</f>
        <v/>
      </c>
      <c r="C25" s="199" t="inlineStr">
        <is>
          <t>EE</t>
        </is>
      </c>
      <c r="D25" s="251" t="n">
        <v>0</v>
      </c>
      <c r="E25" s="413">
        <f>E3</f>
        <v/>
      </c>
      <c r="F25" s="413">
        <f>F3</f>
        <v/>
      </c>
      <c r="G25" s="413">
        <f>E25-F25</f>
        <v/>
      </c>
      <c r="H25" s="414" t="n"/>
      <c r="I25" s="414" t="n"/>
      <c r="K25" s="244" t="n">
        <v>9</v>
      </c>
      <c r="L25" s="244" t="n">
        <v>9</v>
      </c>
      <c r="M25" s="244" t="n">
        <v>10</v>
      </c>
      <c r="N25" s="244" t="n">
        <v>10</v>
      </c>
      <c r="O25" s="244" t="n">
        <v>7</v>
      </c>
      <c r="P25" s="244" t="n">
        <v>7</v>
      </c>
      <c r="Q25" s="244" t="n">
        <v>9</v>
      </c>
      <c r="R25" s="244" t="n">
        <v>8</v>
      </c>
      <c r="S25" s="244" t="n">
        <v>9</v>
      </c>
      <c r="T25" s="244" t="n">
        <v>9</v>
      </c>
      <c r="U25" s="244" t="n">
        <v>8</v>
      </c>
      <c r="V25" s="244" t="n">
        <v>8</v>
      </c>
      <c r="W25" s="244" t="n">
        <v>8</v>
      </c>
      <c r="X25" s="244" t="n">
        <v>7</v>
      </c>
      <c r="Y25" s="244" t="n">
        <v>7</v>
      </c>
      <c r="Z25" s="244" t="n">
        <v>1</v>
      </c>
      <c r="AA25" s="244" t="n">
        <v>1</v>
      </c>
      <c r="AB25" s="244" t="n">
        <v>0</v>
      </c>
      <c r="AC25" s="244" t="n">
        <v>0</v>
      </c>
      <c r="AD25" s="244" t="n">
        <v>0</v>
      </c>
      <c r="AE25" s="244" t="n">
        <v>0</v>
      </c>
      <c r="AF25" s="244" t="n">
        <v>0</v>
      </c>
      <c r="AG25" s="244" t="n">
        <v>0</v>
      </c>
      <c r="AH25" s="244" t="n">
        <v>0</v>
      </c>
      <c r="AI25" s="251" t="n">
        <v>0</v>
      </c>
      <c r="AJ25" s="251" t="n">
        <v>0</v>
      </c>
      <c r="AK25" s="251" t="n">
        <v>0</v>
      </c>
      <c r="AL25" s="251" t="n">
        <v>0</v>
      </c>
      <c r="AM25" s="251" t="n">
        <v>0</v>
      </c>
      <c r="AN25" s="251" t="n">
        <v>0</v>
      </c>
      <c r="AO25" s="251" t="n">
        <v>0</v>
      </c>
      <c r="AP25" s="251" t="n">
        <v>0</v>
      </c>
      <c r="AQ25" s="251" t="n">
        <v>0</v>
      </c>
      <c r="AR25" s="251" t="n">
        <v>0</v>
      </c>
      <c r="AS25" s="251" t="n">
        <v>0</v>
      </c>
      <c r="AT25" s="251" t="n">
        <v>0</v>
      </c>
      <c r="AU25" s="251" t="n">
        <v>0</v>
      </c>
      <c r="AV25" s="251" t="n">
        <v>0</v>
      </c>
      <c r="AW25" s="251" t="n">
        <v>0</v>
      </c>
      <c r="AX25" s="251" t="n">
        <v>0</v>
      </c>
      <c r="AY25" s="251" t="n">
        <v>0</v>
      </c>
      <c r="AZ25" s="251" t="n">
        <v>0</v>
      </c>
      <c r="BA25" s="251" t="n">
        <v>0</v>
      </c>
      <c r="BB25" s="251" t="n">
        <v>0</v>
      </c>
      <c r="BC25" s="251" t="n">
        <v>0</v>
      </c>
      <c r="BD25" s="251" t="n">
        <v>0</v>
      </c>
      <c r="BE25" s="251" t="n">
        <v>0</v>
      </c>
      <c r="BF25" s="251" t="n">
        <v>0</v>
      </c>
      <c r="BG25" s="251" t="n">
        <v>0</v>
      </c>
      <c r="BH25" s="251" t="n">
        <v>0</v>
      </c>
      <c r="BI25" s="251" t="n">
        <v>0</v>
      </c>
      <c r="BJ25" s="251" t="n">
        <v>0</v>
      </c>
      <c r="BK25" s="251" t="n">
        <v>0</v>
      </c>
      <c r="BL25" s="251" t="n">
        <v>0</v>
      </c>
      <c r="BM25" s="251" t="n">
        <v>0</v>
      </c>
      <c r="BN25" s="251" t="n">
        <v>0</v>
      </c>
      <c r="BO25" s="251" t="n">
        <v>0</v>
      </c>
      <c r="BP25" s="251" t="n">
        <v>0</v>
      </c>
      <c r="BQ25" s="251" t="n">
        <v>0</v>
      </c>
      <c r="BR25" s="251" t="n">
        <v>0</v>
      </c>
      <c r="BS25" s="251" t="n">
        <v>0</v>
      </c>
      <c r="BT25" s="251" t="n">
        <v>0</v>
      </c>
      <c r="BU25" s="251" t="n">
        <v>0</v>
      </c>
      <c r="BV25" s="251" t="n">
        <v>0</v>
      </c>
      <c r="BW25" s="251" t="n">
        <v>0</v>
      </c>
      <c r="BX25" s="251" t="n">
        <v>0</v>
      </c>
      <c r="BY25" s="251" t="n">
        <v>0</v>
      </c>
      <c r="BZ25" s="251" t="n">
        <v>0</v>
      </c>
      <c r="CA25" s="251" t="n">
        <v>0</v>
      </c>
      <c r="CB25" s="251" t="n">
        <v>0</v>
      </c>
      <c r="CC25" s="251" t="n">
        <v>0</v>
      </c>
      <c r="CD25" s="251" t="n">
        <v>0</v>
      </c>
      <c r="CE25" s="251" t="n">
        <v>0</v>
      </c>
      <c r="CF25" s="251" t="n">
        <v>0</v>
      </c>
      <c r="CG25" s="251" t="n">
        <v>0</v>
      </c>
      <c r="CH25" s="251" t="n">
        <v>0</v>
      </c>
      <c r="CI25" s="251" t="n">
        <v>0</v>
      </c>
      <c r="CJ25" s="251" t="n">
        <v>0</v>
      </c>
      <c r="CK25" s="251" t="n">
        <v>0</v>
      </c>
      <c r="CL25" s="251" t="n">
        <v>0</v>
      </c>
      <c r="CM25" s="251" t="n">
        <v>0</v>
      </c>
      <c r="CN25" s="251" t="n">
        <v>0</v>
      </c>
      <c r="CO25" s="251" t="n">
        <v>0</v>
      </c>
      <c r="CP25" s="251" t="n">
        <v>0</v>
      </c>
      <c r="CQ25" s="251" t="n">
        <v>0</v>
      </c>
      <c r="CR25" s="251" t="n">
        <v>0</v>
      </c>
      <c r="CS25" s="251" t="n">
        <v>0</v>
      </c>
      <c r="CT25" s="251" t="n">
        <v>0</v>
      </c>
      <c r="CU25" s="251" t="n">
        <v>0</v>
      </c>
      <c r="CV25" s="251" t="n">
        <v>0</v>
      </c>
      <c r="CW25" s="251" t="n">
        <v>0</v>
      </c>
    </row>
    <row r="26" hidden="1" ht="13.15" customFormat="1" customHeight="1" s="315">
      <c r="A26" s="203" t="n"/>
      <c r="B26" s="415" t="n"/>
      <c r="C26" s="199" t="inlineStr">
        <is>
          <t>EE &amp; Spouse</t>
        </is>
      </c>
      <c r="D26" s="251" t="n">
        <v>0</v>
      </c>
      <c r="E26" s="413">
        <f>E4</f>
        <v/>
      </c>
      <c r="F26" s="413">
        <f>F4</f>
        <v/>
      </c>
      <c r="G26" s="413">
        <f>E26-F26</f>
        <v/>
      </c>
      <c r="H26" s="414" t="n"/>
      <c r="I26" s="414" t="n"/>
      <c r="K26" s="244" t="n">
        <v>0</v>
      </c>
      <c r="L26" s="244" t="n">
        <v>0</v>
      </c>
      <c r="M26" s="244" t="n">
        <v>0</v>
      </c>
      <c r="N26" s="244" t="n">
        <v>0</v>
      </c>
      <c r="O26" s="244" t="n">
        <v>1</v>
      </c>
      <c r="P26" s="244" t="n">
        <v>1</v>
      </c>
      <c r="Q26" s="244" t="n">
        <v>1</v>
      </c>
      <c r="R26" s="244" t="n">
        <v>1</v>
      </c>
      <c r="S26" s="244" t="n">
        <v>0</v>
      </c>
      <c r="T26" s="244" t="n">
        <v>0</v>
      </c>
      <c r="U26" s="244" t="n">
        <v>0</v>
      </c>
      <c r="V26" s="244" t="n">
        <v>0</v>
      </c>
      <c r="W26" s="244" t="n">
        <v>0</v>
      </c>
      <c r="X26" s="244" t="n">
        <v>0</v>
      </c>
      <c r="Y26" s="244" t="n">
        <v>0</v>
      </c>
      <c r="Z26" s="244" t="n">
        <v>0</v>
      </c>
      <c r="AA26" s="244" t="n">
        <v>0</v>
      </c>
      <c r="AB26" s="244" t="n">
        <v>0</v>
      </c>
      <c r="AC26" s="244" t="n">
        <v>0</v>
      </c>
      <c r="AD26" s="244" t="n">
        <v>0</v>
      </c>
      <c r="AE26" s="244" t="n">
        <v>0</v>
      </c>
      <c r="AF26" s="244" t="n">
        <v>0</v>
      </c>
      <c r="AG26" s="244" t="n">
        <v>0</v>
      </c>
      <c r="AH26" s="244" t="n">
        <v>0</v>
      </c>
      <c r="AI26" s="251" t="n">
        <v>0</v>
      </c>
      <c r="AJ26" s="251" t="n">
        <v>0</v>
      </c>
      <c r="AK26" s="251" t="n">
        <v>0</v>
      </c>
      <c r="AL26" s="251" t="n">
        <v>0</v>
      </c>
      <c r="AM26" s="251" t="n">
        <v>0</v>
      </c>
      <c r="AN26" s="251" t="n">
        <v>0</v>
      </c>
      <c r="AO26" s="251" t="n">
        <v>0</v>
      </c>
      <c r="AP26" s="251" t="n">
        <v>0</v>
      </c>
      <c r="AQ26" s="251" t="n">
        <v>0</v>
      </c>
      <c r="AR26" s="251" t="n">
        <v>0</v>
      </c>
      <c r="AS26" s="251" t="n">
        <v>0</v>
      </c>
      <c r="AT26" s="251" t="n">
        <v>0</v>
      </c>
      <c r="AU26" s="251" t="n">
        <v>0</v>
      </c>
      <c r="AV26" s="251" t="n">
        <v>0</v>
      </c>
      <c r="AW26" s="251" t="n">
        <v>0</v>
      </c>
      <c r="AX26" s="251" t="n">
        <v>0</v>
      </c>
      <c r="AY26" s="251" t="n">
        <v>0</v>
      </c>
      <c r="AZ26" s="251" t="n">
        <v>0</v>
      </c>
      <c r="BA26" s="251" t="n">
        <v>0</v>
      </c>
      <c r="BB26" s="251" t="n">
        <v>0</v>
      </c>
      <c r="BC26" s="251" t="n">
        <v>0</v>
      </c>
      <c r="BD26" s="251" t="n">
        <v>0</v>
      </c>
      <c r="BE26" s="251" t="n">
        <v>0</v>
      </c>
      <c r="BF26" s="251" t="n">
        <v>0</v>
      </c>
      <c r="BG26" s="251" t="n">
        <v>0</v>
      </c>
      <c r="BH26" s="251" t="n">
        <v>0</v>
      </c>
      <c r="BI26" s="251" t="n">
        <v>0</v>
      </c>
      <c r="BJ26" s="251" t="n">
        <v>0</v>
      </c>
      <c r="BK26" s="251" t="n">
        <v>0</v>
      </c>
      <c r="BL26" s="251" t="n">
        <v>0</v>
      </c>
      <c r="BM26" s="251" t="n">
        <v>0</v>
      </c>
      <c r="BN26" s="251" t="n">
        <v>0</v>
      </c>
      <c r="BO26" s="251" t="n">
        <v>0</v>
      </c>
      <c r="BP26" s="251" t="n">
        <v>0</v>
      </c>
      <c r="BQ26" s="251" t="n">
        <v>0</v>
      </c>
      <c r="BR26" s="251" t="n">
        <v>0</v>
      </c>
      <c r="BS26" s="251" t="n">
        <v>0</v>
      </c>
      <c r="BT26" s="251" t="n">
        <v>0</v>
      </c>
      <c r="BU26" s="251" t="n">
        <v>0</v>
      </c>
      <c r="BV26" s="251" t="n">
        <v>0</v>
      </c>
      <c r="BW26" s="251" t="n">
        <v>0</v>
      </c>
      <c r="BX26" s="251" t="n">
        <v>0</v>
      </c>
      <c r="BY26" s="251" t="n">
        <v>0</v>
      </c>
      <c r="BZ26" s="251" t="n">
        <v>0</v>
      </c>
      <c r="CA26" s="251" t="n">
        <v>0</v>
      </c>
      <c r="CB26" s="251" t="n">
        <v>0</v>
      </c>
      <c r="CC26" s="251" t="n">
        <v>0</v>
      </c>
      <c r="CD26" s="251" t="n">
        <v>0</v>
      </c>
      <c r="CE26" s="251" t="n">
        <v>0</v>
      </c>
      <c r="CF26" s="251" t="n">
        <v>0</v>
      </c>
      <c r="CG26" s="251" t="n">
        <v>0</v>
      </c>
      <c r="CH26" s="251" t="n">
        <v>0</v>
      </c>
      <c r="CI26" s="251" t="n">
        <v>0</v>
      </c>
      <c r="CJ26" s="251" t="n">
        <v>0</v>
      </c>
      <c r="CK26" s="251" t="n">
        <v>0</v>
      </c>
      <c r="CL26" s="251" t="n">
        <v>0</v>
      </c>
      <c r="CM26" s="251" t="n">
        <v>0</v>
      </c>
      <c r="CN26" s="251" t="n">
        <v>0</v>
      </c>
      <c r="CO26" s="251" t="n">
        <v>0</v>
      </c>
      <c r="CP26" s="251" t="n">
        <v>0</v>
      </c>
      <c r="CQ26" s="251" t="n">
        <v>0</v>
      </c>
      <c r="CR26" s="251" t="n">
        <v>0</v>
      </c>
      <c r="CS26" s="251" t="n">
        <v>0</v>
      </c>
      <c r="CT26" s="251" t="n">
        <v>0</v>
      </c>
      <c r="CU26" s="251" t="n">
        <v>0</v>
      </c>
      <c r="CV26" s="251" t="n">
        <v>0</v>
      </c>
      <c r="CW26" s="251" t="n">
        <v>0</v>
      </c>
    </row>
    <row r="27" hidden="1" ht="13.15" customFormat="1" customHeight="1" s="315">
      <c r="A27" s="203" t="n"/>
      <c r="B27" s="415" t="n"/>
      <c r="C27" s="199" t="inlineStr">
        <is>
          <t>EE &amp; Child(ren)</t>
        </is>
      </c>
      <c r="D27" s="251" t="n">
        <v>0</v>
      </c>
      <c r="E27" s="413">
        <f>E5</f>
        <v/>
      </c>
      <c r="F27" s="413">
        <f>F5</f>
        <v/>
      </c>
      <c r="G27" s="413">
        <f>E27-F27</f>
        <v/>
      </c>
      <c r="H27" s="414" t="n"/>
      <c r="I27" s="414" t="n"/>
      <c r="K27" s="244" t="n">
        <v>0</v>
      </c>
      <c r="L27" s="244" t="n">
        <v>0</v>
      </c>
      <c r="M27" s="244" t="n">
        <v>0</v>
      </c>
      <c r="N27" s="244" t="n">
        <v>0</v>
      </c>
      <c r="O27" s="244" t="n">
        <v>1</v>
      </c>
      <c r="P27" s="244" t="n">
        <v>1</v>
      </c>
      <c r="Q27" s="244" t="n">
        <v>1</v>
      </c>
      <c r="R27" s="244" t="n">
        <v>1</v>
      </c>
      <c r="S27" s="244" t="n">
        <v>1</v>
      </c>
      <c r="T27" s="244" t="n">
        <v>1</v>
      </c>
      <c r="U27" s="244" t="n">
        <v>1</v>
      </c>
      <c r="V27" s="244" t="n">
        <v>1</v>
      </c>
      <c r="W27" s="244" t="n">
        <v>1</v>
      </c>
      <c r="X27" s="244" t="n">
        <v>1</v>
      </c>
      <c r="Y27" s="244" t="n">
        <v>1</v>
      </c>
      <c r="Z27" s="244" t="n">
        <v>0</v>
      </c>
      <c r="AA27" s="244" t="n">
        <v>0</v>
      </c>
      <c r="AB27" s="244" t="n">
        <v>0</v>
      </c>
      <c r="AC27" s="244" t="n">
        <v>0</v>
      </c>
      <c r="AD27" s="244" t="n">
        <v>0</v>
      </c>
      <c r="AE27" s="244" t="n">
        <v>0</v>
      </c>
      <c r="AF27" s="244" t="n">
        <v>0</v>
      </c>
      <c r="AG27" s="244" t="n">
        <v>0</v>
      </c>
      <c r="AH27" s="244" t="n">
        <v>0</v>
      </c>
      <c r="AI27" s="251" t="n">
        <v>0</v>
      </c>
      <c r="AJ27" s="251" t="n">
        <v>0</v>
      </c>
      <c r="AK27" s="251" t="n">
        <v>0</v>
      </c>
      <c r="AL27" s="251" t="n">
        <v>0</v>
      </c>
      <c r="AM27" s="251" t="n">
        <v>0</v>
      </c>
      <c r="AN27" s="251" t="n">
        <v>0</v>
      </c>
      <c r="AO27" s="251" t="n">
        <v>0</v>
      </c>
      <c r="AP27" s="251" t="n">
        <v>0</v>
      </c>
      <c r="AQ27" s="251" t="n">
        <v>0</v>
      </c>
      <c r="AR27" s="251" t="n">
        <v>0</v>
      </c>
      <c r="AS27" s="251" t="n">
        <v>0</v>
      </c>
      <c r="AT27" s="251" t="n">
        <v>0</v>
      </c>
      <c r="AU27" s="251" t="n">
        <v>0</v>
      </c>
      <c r="AV27" s="251" t="n">
        <v>0</v>
      </c>
      <c r="AW27" s="251" t="n">
        <v>0</v>
      </c>
      <c r="AX27" s="251" t="n">
        <v>0</v>
      </c>
      <c r="AY27" s="251" t="n">
        <v>0</v>
      </c>
      <c r="AZ27" s="251" t="n">
        <v>0</v>
      </c>
      <c r="BA27" s="251" t="n">
        <v>0</v>
      </c>
      <c r="BB27" s="251" t="n">
        <v>0</v>
      </c>
      <c r="BC27" s="251" t="n">
        <v>0</v>
      </c>
      <c r="BD27" s="251" t="n">
        <v>0</v>
      </c>
      <c r="BE27" s="251" t="n">
        <v>0</v>
      </c>
      <c r="BF27" s="251" t="n">
        <v>0</v>
      </c>
      <c r="BG27" s="251" t="n">
        <v>0</v>
      </c>
      <c r="BH27" s="251" t="n">
        <v>0</v>
      </c>
      <c r="BI27" s="251" t="n">
        <v>0</v>
      </c>
      <c r="BJ27" s="251" t="n">
        <v>0</v>
      </c>
      <c r="BK27" s="251" t="n">
        <v>0</v>
      </c>
      <c r="BL27" s="251" t="n">
        <v>0</v>
      </c>
      <c r="BM27" s="251" t="n">
        <v>0</v>
      </c>
      <c r="BN27" s="251" t="n">
        <v>0</v>
      </c>
      <c r="BO27" s="251" t="n">
        <v>0</v>
      </c>
      <c r="BP27" s="251" t="n">
        <v>0</v>
      </c>
      <c r="BQ27" s="251" t="n">
        <v>0</v>
      </c>
      <c r="BR27" s="251" t="n">
        <v>0</v>
      </c>
      <c r="BS27" s="251" t="n">
        <v>0</v>
      </c>
      <c r="BT27" s="251" t="n">
        <v>0</v>
      </c>
      <c r="BU27" s="251" t="n">
        <v>0</v>
      </c>
      <c r="BV27" s="251" t="n">
        <v>0</v>
      </c>
      <c r="BW27" s="251" t="n">
        <v>0</v>
      </c>
      <c r="BX27" s="251" t="n">
        <v>0</v>
      </c>
      <c r="BY27" s="251" t="n">
        <v>0</v>
      </c>
      <c r="BZ27" s="251" t="n">
        <v>0</v>
      </c>
      <c r="CA27" s="251" t="n">
        <v>0</v>
      </c>
      <c r="CB27" s="251" t="n">
        <v>0</v>
      </c>
      <c r="CC27" s="251" t="n">
        <v>0</v>
      </c>
      <c r="CD27" s="251" t="n">
        <v>0</v>
      </c>
      <c r="CE27" s="251" t="n">
        <v>0</v>
      </c>
      <c r="CF27" s="251" t="n">
        <v>0</v>
      </c>
      <c r="CG27" s="251" t="n">
        <v>0</v>
      </c>
      <c r="CH27" s="251" t="n">
        <v>0</v>
      </c>
      <c r="CI27" s="251" t="n">
        <v>0</v>
      </c>
      <c r="CJ27" s="251" t="n">
        <v>0</v>
      </c>
      <c r="CK27" s="251" t="n">
        <v>0</v>
      </c>
      <c r="CL27" s="251" t="n">
        <v>0</v>
      </c>
      <c r="CM27" s="251" t="n">
        <v>0</v>
      </c>
      <c r="CN27" s="251" t="n">
        <v>0</v>
      </c>
      <c r="CO27" s="251" t="n">
        <v>0</v>
      </c>
      <c r="CP27" s="251" t="n">
        <v>0</v>
      </c>
      <c r="CQ27" s="251" t="n">
        <v>0</v>
      </c>
      <c r="CR27" s="251" t="n">
        <v>0</v>
      </c>
      <c r="CS27" s="251" t="n">
        <v>0</v>
      </c>
      <c r="CT27" s="251" t="n">
        <v>0</v>
      </c>
      <c r="CU27" s="251" t="n">
        <v>0</v>
      </c>
      <c r="CV27" s="251" t="n">
        <v>0</v>
      </c>
      <c r="CW27" s="251" t="n">
        <v>0</v>
      </c>
    </row>
    <row r="28" hidden="1" ht="13.15" customFormat="1" customHeight="1" s="315">
      <c r="A28" s="203" t="n"/>
      <c r="B28" s="415" t="n"/>
      <c r="C28" s="199" t="inlineStr">
        <is>
          <t>EE &amp; Family</t>
        </is>
      </c>
      <c r="D28" s="252" t="n">
        <v>0</v>
      </c>
      <c r="E28" s="416">
        <f>E6</f>
        <v/>
      </c>
      <c r="F28" s="416">
        <f>F6</f>
        <v/>
      </c>
      <c r="G28" s="416">
        <f>E28-F28</f>
        <v/>
      </c>
      <c r="H28" s="417" t="n"/>
      <c r="I28" s="417" t="n"/>
      <c r="K28" s="245" t="n">
        <v>0</v>
      </c>
      <c r="L28" s="245" t="n">
        <v>0</v>
      </c>
      <c r="M28" s="245" t="n">
        <v>0</v>
      </c>
      <c r="N28" s="245" t="n">
        <v>0</v>
      </c>
      <c r="O28" s="245" t="n">
        <v>0</v>
      </c>
      <c r="P28" s="245" t="n">
        <v>0</v>
      </c>
      <c r="Q28" s="245" t="n">
        <v>0</v>
      </c>
      <c r="R28" s="245" t="n">
        <v>0</v>
      </c>
      <c r="S28" s="245" t="n">
        <v>0</v>
      </c>
      <c r="T28" s="245" t="n">
        <v>0</v>
      </c>
      <c r="U28" s="245" t="n">
        <v>0</v>
      </c>
      <c r="V28" s="245" t="n">
        <v>0</v>
      </c>
      <c r="W28" s="245" t="n">
        <v>0</v>
      </c>
      <c r="X28" s="245" t="n">
        <v>0</v>
      </c>
      <c r="Y28" s="245" t="n">
        <v>0</v>
      </c>
      <c r="Z28" s="245" t="n">
        <v>0</v>
      </c>
      <c r="AA28" s="245" t="n">
        <v>0</v>
      </c>
      <c r="AB28" s="245" t="n">
        <v>0</v>
      </c>
      <c r="AC28" s="245" t="n">
        <v>0</v>
      </c>
      <c r="AD28" s="245" t="n">
        <v>0</v>
      </c>
      <c r="AE28" s="245" t="n">
        <v>0</v>
      </c>
      <c r="AF28" s="245" t="n">
        <v>0</v>
      </c>
      <c r="AG28" s="245" t="n">
        <v>0</v>
      </c>
      <c r="AH28" s="245" t="n">
        <v>0</v>
      </c>
      <c r="AI28" s="252" t="n">
        <v>0</v>
      </c>
      <c r="AJ28" s="252" t="n">
        <v>0</v>
      </c>
      <c r="AK28" s="252" t="n">
        <v>0</v>
      </c>
      <c r="AL28" s="252" t="n">
        <v>0</v>
      </c>
      <c r="AM28" s="252" t="n">
        <v>0</v>
      </c>
      <c r="AN28" s="252" t="n">
        <v>0</v>
      </c>
      <c r="AO28" s="252" t="n">
        <v>0</v>
      </c>
      <c r="AP28" s="252" t="n">
        <v>0</v>
      </c>
      <c r="AQ28" s="252" t="n">
        <v>0</v>
      </c>
      <c r="AR28" s="252" t="n">
        <v>0</v>
      </c>
      <c r="AS28" s="252" t="n">
        <v>0</v>
      </c>
      <c r="AT28" s="252" t="n">
        <v>0</v>
      </c>
      <c r="AU28" s="252" t="n">
        <v>0</v>
      </c>
      <c r="AV28" s="252" t="n">
        <v>0</v>
      </c>
      <c r="AW28" s="252" t="n">
        <v>0</v>
      </c>
      <c r="AX28" s="252" t="n">
        <v>0</v>
      </c>
      <c r="AY28" s="252" t="n">
        <v>0</v>
      </c>
      <c r="AZ28" s="252" t="n">
        <v>0</v>
      </c>
      <c r="BA28" s="252" t="n">
        <v>0</v>
      </c>
      <c r="BB28" s="252" t="n">
        <v>0</v>
      </c>
      <c r="BC28" s="252" t="n">
        <v>0</v>
      </c>
      <c r="BD28" s="252" t="n">
        <v>0</v>
      </c>
      <c r="BE28" s="252" t="n">
        <v>0</v>
      </c>
      <c r="BF28" s="252" t="n">
        <v>0</v>
      </c>
      <c r="BG28" s="252" t="n">
        <v>0</v>
      </c>
      <c r="BH28" s="252" t="n">
        <v>0</v>
      </c>
      <c r="BI28" s="252" t="n">
        <v>0</v>
      </c>
      <c r="BJ28" s="252" t="n">
        <v>0</v>
      </c>
      <c r="BK28" s="252" t="n">
        <v>0</v>
      </c>
      <c r="BL28" s="252" t="n">
        <v>0</v>
      </c>
      <c r="BM28" s="252" t="n">
        <v>0</v>
      </c>
      <c r="BN28" s="252" t="n">
        <v>0</v>
      </c>
      <c r="BO28" s="252" t="n">
        <v>0</v>
      </c>
      <c r="BP28" s="252" t="n">
        <v>0</v>
      </c>
      <c r="BQ28" s="252" t="n">
        <v>0</v>
      </c>
      <c r="BR28" s="252" t="n">
        <v>0</v>
      </c>
      <c r="BS28" s="252" t="n">
        <v>0</v>
      </c>
      <c r="BT28" s="252" t="n">
        <v>0</v>
      </c>
      <c r="BU28" s="252" t="n">
        <v>0</v>
      </c>
      <c r="BV28" s="252" t="n">
        <v>0</v>
      </c>
      <c r="BW28" s="252" t="n">
        <v>0</v>
      </c>
      <c r="BX28" s="252" t="n">
        <v>0</v>
      </c>
      <c r="BY28" s="252" t="n">
        <v>0</v>
      </c>
      <c r="BZ28" s="252" t="n">
        <v>0</v>
      </c>
      <c r="CA28" s="252" t="n">
        <v>0</v>
      </c>
      <c r="CB28" s="252" t="n">
        <v>0</v>
      </c>
      <c r="CC28" s="252" t="n">
        <v>0</v>
      </c>
      <c r="CD28" s="252" t="n">
        <v>0</v>
      </c>
      <c r="CE28" s="252" t="n">
        <v>0</v>
      </c>
      <c r="CF28" s="252" t="n">
        <v>0</v>
      </c>
      <c r="CG28" s="252" t="n">
        <v>0</v>
      </c>
      <c r="CH28" s="252" t="n">
        <v>0</v>
      </c>
      <c r="CI28" s="252" t="n">
        <v>0</v>
      </c>
      <c r="CJ28" s="252" t="n">
        <v>0</v>
      </c>
      <c r="CK28" s="252" t="n">
        <v>0</v>
      </c>
      <c r="CL28" s="252" t="n">
        <v>0</v>
      </c>
      <c r="CM28" s="252" t="n">
        <v>0</v>
      </c>
      <c r="CN28" s="252" t="n">
        <v>0</v>
      </c>
      <c r="CO28" s="252" t="n">
        <v>0</v>
      </c>
      <c r="CP28" s="252" t="n">
        <v>0</v>
      </c>
      <c r="CQ28" s="252" t="n">
        <v>0</v>
      </c>
      <c r="CR28" s="252" t="n">
        <v>0</v>
      </c>
      <c r="CS28" s="252" t="n">
        <v>0</v>
      </c>
      <c r="CT28" s="252" t="n">
        <v>0</v>
      </c>
      <c r="CU28" s="252" t="n">
        <v>0</v>
      </c>
      <c r="CV28" s="252" t="n">
        <v>0</v>
      </c>
      <c r="CW28" s="252" t="n">
        <v>0</v>
      </c>
    </row>
    <row r="29" hidden="1" ht="13.15" customFormat="1" customHeight="1" s="315">
      <c r="A29" s="207" t="n"/>
      <c r="B29" s="415" t="n"/>
      <c r="C29" s="208" t="inlineStr">
        <is>
          <t>Estimated Monthly Premium</t>
        </is>
      </c>
      <c r="D29" s="209">
        <f>SUM(D25:D28)</f>
        <v/>
      </c>
      <c r="E29" s="418">
        <f>SUMPRODUCT(E25:E28,$D25:$D28)</f>
        <v/>
      </c>
      <c r="F29" s="418">
        <f>SUMPRODUCT(F25:F28,$D25:$D28)</f>
        <v/>
      </c>
      <c r="G29" s="418">
        <f>SUMPRODUCT(G25:G28,$D25:$D28)</f>
        <v/>
      </c>
      <c r="H29" s="419" t="n"/>
      <c r="I29" s="419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209">
        <f>SUM(AI25:AI28)</f>
        <v/>
      </c>
      <c r="AJ29" s="209">
        <f>SUM(AJ25:AJ28)</f>
        <v/>
      </c>
      <c r="AK29" s="209">
        <f>SUM(AK25:AK28)</f>
        <v/>
      </c>
      <c r="AL29" s="209">
        <f>SUM(AL25:AL28)</f>
        <v/>
      </c>
      <c r="AM29" s="209">
        <f>SUM(AM25:AM28)</f>
        <v/>
      </c>
      <c r="AN29" s="209">
        <f>SUM(AN25:AN28)</f>
        <v/>
      </c>
      <c r="AO29" s="209">
        <f>SUM(AO25:AO28)</f>
        <v/>
      </c>
      <c r="AP29" s="209">
        <f>SUM(AP25:AP28)</f>
        <v/>
      </c>
      <c r="AQ29" s="209">
        <f>SUM(AQ25:AQ28)</f>
        <v/>
      </c>
      <c r="AR29" s="209">
        <f>SUM(AR25:AR28)</f>
        <v/>
      </c>
      <c r="AS29" s="209">
        <f>SUM(AS25:AS28)</f>
        <v/>
      </c>
      <c r="AT29" s="209">
        <f>SUM(AT25:AT28)</f>
        <v/>
      </c>
      <c r="AU29" s="209">
        <f>SUM(AU25:AU28)</f>
        <v/>
      </c>
      <c r="AV29" s="209">
        <f>SUM(AV25:AV28)</f>
        <v/>
      </c>
      <c r="AW29" s="209">
        <f>SUM(AW25:AW28)</f>
        <v/>
      </c>
      <c r="AX29" s="209">
        <f>SUM(AX25:AX28)</f>
        <v/>
      </c>
      <c r="AY29" s="209">
        <f>SUM(AY25:AY28)</f>
        <v/>
      </c>
      <c r="AZ29" s="209">
        <f>SUM(AZ25:AZ28)</f>
        <v/>
      </c>
      <c r="BA29" s="209">
        <f>SUM(BA25:BA28)</f>
        <v/>
      </c>
      <c r="BB29" s="209">
        <f>SUM(BB25:BB28)</f>
        <v/>
      </c>
      <c r="BC29" s="209">
        <f>SUM(BC25:BC28)</f>
        <v/>
      </c>
      <c r="BD29" s="209">
        <f>SUM(BD25:BD28)</f>
        <v/>
      </c>
      <c r="BE29" s="209">
        <f>SUM(BE25:BE28)</f>
        <v/>
      </c>
      <c r="BF29" s="209">
        <f>SUM(BF25:BF28)</f>
        <v/>
      </c>
      <c r="BG29" s="209">
        <f>SUM(BG25:BG28)</f>
        <v/>
      </c>
      <c r="BH29" s="209">
        <f>SUM(BH25:BH28)</f>
        <v/>
      </c>
      <c r="BI29" s="209">
        <f>SUM(BI25:BI28)</f>
        <v/>
      </c>
      <c r="BJ29" s="209">
        <f>SUM(BJ25:BJ28)</f>
        <v/>
      </c>
      <c r="BK29" s="209">
        <f>SUM(BK25:BK28)</f>
        <v/>
      </c>
      <c r="BL29" s="209">
        <f>SUM(BL25:BL28)</f>
        <v/>
      </c>
      <c r="BM29" s="209">
        <f>SUM(BM25:BM28)</f>
        <v/>
      </c>
      <c r="BN29" s="209">
        <f>SUM(BN25:BN28)</f>
        <v/>
      </c>
      <c r="BO29" s="209">
        <f>SUM(BO25:BO28)</f>
        <v/>
      </c>
      <c r="BP29" s="209">
        <f>SUM(BP25:BP28)</f>
        <v/>
      </c>
      <c r="BQ29" s="209">
        <f>SUM(BQ25:BQ28)</f>
        <v/>
      </c>
      <c r="BR29" s="209">
        <f>SUM(BR25:BR28)</f>
        <v/>
      </c>
      <c r="BS29" s="209">
        <f>SUM(BS25:BS28)</f>
        <v/>
      </c>
      <c r="BT29" s="209">
        <f>SUM(BT25:BT28)</f>
        <v/>
      </c>
      <c r="BU29" s="209">
        <f>SUM(BU25:BU28)</f>
        <v/>
      </c>
      <c r="BV29" s="209">
        <f>SUM(BV25:BV28)</f>
        <v/>
      </c>
      <c r="BW29" s="209">
        <f>SUM(BW25:BW28)</f>
        <v/>
      </c>
      <c r="BX29" s="209">
        <f>SUM(BX25:BX28)</f>
        <v/>
      </c>
      <c r="BY29" s="209">
        <f>SUM(BY25:BY28)</f>
        <v/>
      </c>
      <c r="BZ29" s="209">
        <f>SUM(BZ25:BZ28)</f>
        <v/>
      </c>
      <c r="CA29" s="209">
        <f>SUM(CA25:CA28)</f>
        <v/>
      </c>
      <c r="CB29" s="209">
        <f>SUM(CB25:CB28)</f>
        <v/>
      </c>
      <c r="CC29" s="209">
        <f>SUM(CC25:CC28)</f>
        <v/>
      </c>
      <c r="CD29" s="209">
        <f>SUM(CD25:CD28)</f>
        <v/>
      </c>
      <c r="CE29" s="209">
        <f>SUM(CE25:CE28)</f>
        <v/>
      </c>
      <c r="CF29" s="209">
        <f>SUM(CF25:CF28)</f>
        <v/>
      </c>
      <c r="CG29" s="209">
        <f>SUM(CG25:CG28)</f>
        <v/>
      </c>
      <c r="CH29" s="209">
        <f>SUM(CH25:CH28)</f>
        <v/>
      </c>
      <c r="CI29" s="209">
        <f>SUM(CI25:CI28)</f>
        <v/>
      </c>
      <c r="CJ29" s="209">
        <f>SUM(CJ25:CJ28)</f>
        <v/>
      </c>
      <c r="CK29" s="209">
        <f>SUM(CK25:CK28)</f>
        <v/>
      </c>
      <c r="CL29" s="209">
        <f>SUM(CL25:CL28)</f>
        <v/>
      </c>
      <c r="CM29" s="209">
        <f>SUM(CM25:CM28)</f>
        <v/>
      </c>
      <c r="CN29" s="209">
        <f>SUM(CN25:CN28)</f>
        <v/>
      </c>
      <c r="CO29" s="209">
        <f>SUM(CO25:CO28)</f>
        <v/>
      </c>
      <c r="CP29" s="209">
        <f>SUM(CP25:CP28)</f>
        <v/>
      </c>
      <c r="CQ29" s="209">
        <f>SUM(CQ25:CQ28)</f>
        <v/>
      </c>
      <c r="CR29" s="209" t="n">
        <v>0</v>
      </c>
      <c r="CS29" s="209">
        <f>SUM(CS25:CS28)</f>
        <v/>
      </c>
      <c r="CT29" s="209">
        <f>SUM(CT25:CT28)</f>
        <v/>
      </c>
      <c r="CU29" s="209">
        <f>SUM(CU25:CU28)</f>
        <v/>
      </c>
      <c r="CV29" s="209">
        <f>SUM(CV25:CV28)</f>
        <v/>
      </c>
      <c r="CW29" s="209">
        <f>SUM(CW25:CW28)</f>
        <v/>
      </c>
    </row>
    <row r="30" hidden="1" ht="13.15" customFormat="1" customHeight="1" s="315">
      <c r="A30" s="207" t="n"/>
      <c r="B30" s="415" t="n"/>
      <c r="C30" s="199" t="n"/>
      <c r="D30" s="209" t="n"/>
      <c r="E30" s="413" t="n"/>
      <c r="F30" s="413" t="n"/>
      <c r="G30" s="413" t="n"/>
      <c r="H30" s="414" t="n"/>
      <c r="I30" s="41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209" t="n"/>
      <c r="AJ30" s="209" t="n"/>
      <c r="AK30" s="209" t="n"/>
      <c r="AL30" s="209" t="n"/>
      <c r="AM30" s="209" t="n"/>
      <c r="AN30" s="209" t="n"/>
      <c r="AO30" s="209" t="n"/>
      <c r="AP30" s="209" t="n"/>
      <c r="AQ30" s="209" t="n"/>
      <c r="AR30" s="209" t="n"/>
      <c r="AS30" s="209" t="n"/>
      <c r="AT30" s="209" t="n"/>
      <c r="AU30" s="209" t="n"/>
      <c r="AV30" s="209" t="n"/>
      <c r="AW30" s="209" t="n"/>
      <c r="AX30" s="209" t="n"/>
      <c r="AY30" s="209" t="n"/>
      <c r="AZ30" s="209" t="n"/>
      <c r="BA30" s="209" t="n"/>
      <c r="BB30" s="209" t="n"/>
      <c r="BC30" s="209" t="n"/>
      <c r="BD30" s="209" t="n"/>
      <c r="BE30" s="209" t="n"/>
      <c r="BF30" s="209" t="n"/>
      <c r="BG30" s="209" t="n"/>
      <c r="BH30" s="209" t="n"/>
      <c r="BI30" s="209" t="n"/>
      <c r="BJ30" s="209" t="n"/>
      <c r="BK30" s="209" t="n"/>
      <c r="BL30" s="209" t="n"/>
      <c r="BM30" s="209" t="n"/>
      <c r="BN30" s="209" t="n"/>
      <c r="BO30" s="209" t="n"/>
      <c r="BP30" s="209" t="n"/>
      <c r="BQ30" s="209" t="n"/>
      <c r="BR30" s="209" t="n"/>
      <c r="BS30" s="209" t="n"/>
      <c r="BT30" s="209" t="n"/>
      <c r="BU30" s="209" t="n"/>
      <c r="BV30" s="209" t="n"/>
      <c r="BW30" s="209" t="n"/>
      <c r="BX30" s="209" t="n"/>
      <c r="BY30" s="209" t="n"/>
      <c r="BZ30" s="209" t="n"/>
      <c r="CA30" s="209" t="n"/>
      <c r="CB30" s="209" t="n"/>
      <c r="CC30" s="209" t="n"/>
      <c r="CD30" s="209" t="n"/>
      <c r="CE30" s="209" t="n"/>
      <c r="CF30" s="209" t="n"/>
      <c r="CG30" s="209" t="n"/>
      <c r="CH30" s="209" t="n"/>
      <c r="CI30" s="209" t="n"/>
      <c r="CJ30" s="209" t="n"/>
      <c r="CK30" s="209" t="n"/>
      <c r="CL30" s="209" t="n"/>
      <c r="CM30" s="209" t="n"/>
      <c r="CN30" s="209" t="n"/>
      <c r="CO30" s="209" t="n"/>
      <c r="CP30" s="209" t="n"/>
      <c r="CQ30" s="209" t="n"/>
      <c r="CR30" s="209" t="n"/>
      <c r="CS30" s="209" t="n"/>
      <c r="CT30" s="209" t="n"/>
      <c r="CU30" s="209" t="n"/>
      <c r="CV30" s="209" t="n"/>
      <c r="CW30" s="209" t="n"/>
    </row>
    <row r="31" hidden="1" ht="13.15" customFormat="1" customHeight="1" s="315">
      <c r="A31" s="197" t="inlineStr">
        <is>
          <t>PRIME PLAN A (Self-Insured)</t>
        </is>
      </c>
      <c r="B31" s="415">
        <f>Legacy!$E$4</f>
        <v/>
      </c>
      <c r="C31" s="199" t="inlineStr">
        <is>
          <t>EE</t>
        </is>
      </c>
      <c r="D31" s="251" t="n">
        <v>0</v>
      </c>
      <c r="E31" s="413">
        <f>E9</f>
        <v/>
      </c>
      <c r="F31" s="413">
        <f>F9</f>
        <v/>
      </c>
      <c r="G31" s="413">
        <f>E31-F31</f>
        <v/>
      </c>
      <c r="H31" s="414" t="n"/>
      <c r="I31" s="414" t="n"/>
      <c r="K31" s="244" t="n">
        <v>0</v>
      </c>
      <c r="L31" s="244" t="n">
        <v>0</v>
      </c>
      <c r="M31" s="244" t="n">
        <v>0</v>
      </c>
      <c r="N31" s="244" t="n">
        <v>0</v>
      </c>
      <c r="O31" s="244" t="n">
        <v>0</v>
      </c>
      <c r="P31" s="244" t="n">
        <v>0</v>
      </c>
      <c r="Q31" s="244" t="n">
        <v>0</v>
      </c>
      <c r="R31" s="244" t="n">
        <v>0</v>
      </c>
      <c r="S31" s="244" t="n">
        <v>0</v>
      </c>
      <c r="T31" s="244" t="n">
        <v>0</v>
      </c>
      <c r="U31" s="244" t="n">
        <v>0</v>
      </c>
      <c r="V31" s="244" t="n">
        <v>0</v>
      </c>
      <c r="W31" s="244" t="n">
        <v>0</v>
      </c>
      <c r="X31" s="244" t="n">
        <v>0</v>
      </c>
      <c r="Y31" s="244" t="n">
        <v>0</v>
      </c>
      <c r="Z31" s="244" t="n">
        <v>0</v>
      </c>
      <c r="AA31" s="244" t="n">
        <v>0</v>
      </c>
      <c r="AB31" s="244" t="n">
        <v>0</v>
      </c>
      <c r="AC31" s="244" t="n">
        <v>0</v>
      </c>
      <c r="AD31" s="244" t="n">
        <v>0</v>
      </c>
      <c r="AE31" s="244" t="n">
        <v>0</v>
      </c>
      <c r="AF31" s="244" t="n">
        <v>0</v>
      </c>
      <c r="AG31" s="244" t="n">
        <v>0</v>
      </c>
      <c r="AH31" s="244" t="n">
        <v>0</v>
      </c>
      <c r="AI31" s="251" t="n">
        <v>0</v>
      </c>
      <c r="AJ31" s="251" t="n">
        <v>0</v>
      </c>
      <c r="AK31" s="251" t="n">
        <v>0</v>
      </c>
      <c r="AL31" s="251" t="n">
        <v>0</v>
      </c>
      <c r="AM31" s="251" t="n">
        <v>0</v>
      </c>
      <c r="AN31" s="251" t="n">
        <v>0</v>
      </c>
      <c r="AO31" s="251" t="n">
        <v>0</v>
      </c>
      <c r="AP31" s="251" t="n">
        <v>0</v>
      </c>
      <c r="AQ31" s="251" t="n">
        <v>0</v>
      </c>
      <c r="AR31" s="251" t="n">
        <v>0</v>
      </c>
      <c r="AS31" s="251" t="n">
        <v>0</v>
      </c>
      <c r="AT31" s="251" t="n">
        <v>0</v>
      </c>
      <c r="AU31" s="251" t="n">
        <v>0</v>
      </c>
      <c r="AV31" s="251" t="n">
        <v>0</v>
      </c>
      <c r="AW31" s="251" t="n">
        <v>0</v>
      </c>
      <c r="AX31" s="251" t="n">
        <v>0</v>
      </c>
      <c r="AY31" s="251" t="n">
        <v>0</v>
      </c>
      <c r="AZ31" s="251" t="n">
        <v>0</v>
      </c>
      <c r="BA31" s="251" t="n">
        <v>0</v>
      </c>
      <c r="BB31" s="251" t="n">
        <v>0</v>
      </c>
      <c r="BC31" s="251" t="n">
        <v>0</v>
      </c>
      <c r="BD31" s="251" t="n">
        <v>0</v>
      </c>
      <c r="BE31" s="251" t="n">
        <v>0</v>
      </c>
      <c r="BF31" s="251" t="n">
        <v>0</v>
      </c>
      <c r="BG31" s="251" t="n">
        <v>0</v>
      </c>
      <c r="BH31" s="251" t="n">
        <v>0</v>
      </c>
      <c r="BI31" s="251" t="n">
        <v>0</v>
      </c>
      <c r="BJ31" s="251" t="n">
        <v>0</v>
      </c>
      <c r="BK31" s="251" t="n">
        <v>0</v>
      </c>
      <c r="BL31" s="251" t="n">
        <v>0</v>
      </c>
      <c r="BM31" s="251" t="n">
        <v>0</v>
      </c>
      <c r="BN31" s="251" t="n">
        <v>0</v>
      </c>
      <c r="BO31" s="251" t="n">
        <v>0</v>
      </c>
      <c r="BP31" s="251" t="n">
        <v>0</v>
      </c>
      <c r="BQ31" s="251" t="n">
        <v>0</v>
      </c>
      <c r="BR31" s="251" t="n">
        <v>0</v>
      </c>
      <c r="BS31" s="251" t="n">
        <v>0</v>
      </c>
      <c r="BT31" s="251" t="n">
        <v>0</v>
      </c>
      <c r="BU31" s="251" t="n">
        <v>0</v>
      </c>
      <c r="BV31" s="251" t="n">
        <v>0</v>
      </c>
      <c r="BW31" s="251" t="n">
        <v>0</v>
      </c>
      <c r="BX31" s="251" t="n">
        <v>0</v>
      </c>
      <c r="BY31" s="251" t="n">
        <v>0</v>
      </c>
      <c r="BZ31" s="251" t="n">
        <v>0</v>
      </c>
      <c r="CA31" s="251" t="n">
        <v>0</v>
      </c>
      <c r="CB31" s="251" t="n">
        <v>0</v>
      </c>
      <c r="CC31" s="251" t="n">
        <v>0</v>
      </c>
      <c r="CD31" s="251" t="n">
        <v>0</v>
      </c>
      <c r="CE31" s="251" t="n">
        <v>0</v>
      </c>
      <c r="CF31" s="251" t="n">
        <v>0</v>
      </c>
      <c r="CG31" s="251" t="n">
        <v>0</v>
      </c>
      <c r="CH31" s="251" t="n">
        <v>0</v>
      </c>
      <c r="CI31" s="251" t="n">
        <v>0</v>
      </c>
      <c r="CJ31" s="251" t="n">
        <v>0</v>
      </c>
      <c r="CK31" s="251" t="n">
        <v>0</v>
      </c>
      <c r="CL31" s="251" t="n">
        <v>0</v>
      </c>
      <c r="CM31" s="251" t="n">
        <v>0</v>
      </c>
      <c r="CN31" s="251" t="n">
        <v>0</v>
      </c>
      <c r="CO31" s="251" t="n">
        <v>0</v>
      </c>
      <c r="CP31" s="251" t="n">
        <v>0</v>
      </c>
      <c r="CQ31" s="251" t="n">
        <v>0</v>
      </c>
      <c r="CR31" s="251" t="n">
        <v>0</v>
      </c>
      <c r="CS31" s="251" t="n">
        <v>0</v>
      </c>
      <c r="CT31" s="251" t="n">
        <v>0</v>
      </c>
      <c r="CU31" s="251" t="n">
        <v>0</v>
      </c>
      <c r="CV31" s="251" t="n">
        <v>0</v>
      </c>
      <c r="CW31" s="251" t="n">
        <v>0</v>
      </c>
    </row>
    <row r="32" hidden="1" ht="13.15" customFormat="1" customHeight="1" s="315">
      <c r="A32" s="203" t="n"/>
      <c r="B32" s="415" t="n"/>
      <c r="C32" s="199" t="inlineStr">
        <is>
          <t>EE &amp; Spouse</t>
        </is>
      </c>
      <c r="D32" s="251" t="n">
        <v>0</v>
      </c>
      <c r="E32" s="413">
        <f>E10</f>
        <v/>
      </c>
      <c r="F32" s="413">
        <f>F10</f>
        <v/>
      </c>
      <c r="G32" s="413">
        <f>E32-F32</f>
        <v/>
      </c>
      <c r="H32" s="414" t="n"/>
      <c r="I32" s="414" t="n"/>
      <c r="K32" s="244" t="n">
        <v>0</v>
      </c>
      <c r="L32" s="244" t="n">
        <v>0</v>
      </c>
      <c r="M32" s="244" t="n">
        <v>0</v>
      </c>
      <c r="N32" s="244" t="n">
        <v>0</v>
      </c>
      <c r="O32" s="244" t="n">
        <v>0</v>
      </c>
      <c r="P32" s="244" t="n">
        <v>0</v>
      </c>
      <c r="Q32" s="244" t="n">
        <v>0</v>
      </c>
      <c r="R32" s="244" t="n">
        <v>0</v>
      </c>
      <c r="S32" s="244" t="n">
        <v>0</v>
      </c>
      <c r="T32" s="244" t="n">
        <v>0</v>
      </c>
      <c r="U32" s="244" t="n">
        <v>0</v>
      </c>
      <c r="V32" s="244" t="n">
        <v>0</v>
      </c>
      <c r="W32" s="244" t="n">
        <v>0</v>
      </c>
      <c r="X32" s="244" t="n">
        <v>0</v>
      </c>
      <c r="Y32" s="244" t="n">
        <v>0</v>
      </c>
      <c r="Z32" s="244" t="n">
        <v>0</v>
      </c>
      <c r="AA32" s="244" t="n">
        <v>0</v>
      </c>
      <c r="AB32" s="244" t="n">
        <v>0</v>
      </c>
      <c r="AC32" s="244" t="n">
        <v>0</v>
      </c>
      <c r="AD32" s="244" t="n">
        <v>0</v>
      </c>
      <c r="AE32" s="244" t="n">
        <v>0</v>
      </c>
      <c r="AF32" s="244" t="n">
        <v>0</v>
      </c>
      <c r="AG32" s="244" t="n">
        <v>0</v>
      </c>
      <c r="AH32" s="244" t="n">
        <v>0</v>
      </c>
      <c r="AI32" s="251" t="n">
        <v>0</v>
      </c>
      <c r="AJ32" s="251" t="n">
        <v>0</v>
      </c>
      <c r="AK32" s="251" t="n">
        <v>0</v>
      </c>
      <c r="AL32" s="251" t="n">
        <v>0</v>
      </c>
      <c r="AM32" s="251" t="n">
        <v>0</v>
      </c>
      <c r="AN32" s="251" t="n">
        <v>0</v>
      </c>
      <c r="AO32" s="251" t="n">
        <v>0</v>
      </c>
      <c r="AP32" s="251" t="n">
        <v>0</v>
      </c>
      <c r="AQ32" s="251" t="n">
        <v>0</v>
      </c>
      <c r="AR32" s="251" t="n">
        <v>0</v>
      </c>
      <c r="AS32" s="251" t="n">
        <v>0</v>
      </c>
      <c r="AT32" s="251" t="n">
        <v>0</v>
      </c>
      <c r="AU32" s="251" t="n">
        <v>0</v>
      </c>
      <c r="AV32" s="251" t="n">
        <v>0</v>
      </c>
      <c r="AW32" s="251" t="n">
        <v>0</v>
      </c>
      <c r="AX32" s="251" t="n">
        <v>0</v>
      </c>
      <c r="AY32" s="251" t="n">
        <v>0</v>
      </c>
      <c r="AZ32" s="251" t="n">
        <v>0</v>
      </c>
      <c r="BA32" s="251" t="n">
        <v>0</v>
      </c>
      <c r="BB32" s="251" t="n">
        <v>0</v>
      </c>
      <c r="BC32" s="251" t="n">
        <v>0</v>
      </c>
      <c r="BD32" s="251" t="n">
        <v>0</v>
      </c>
      <c r="BE32" s="251" t="n">
        <v>0</v>
      </c>
      <c r="BF32" s="251" t="n">
        <v>0</v>
      </c>
      <c r="BG32" s="251" t="n">
        <v>0</v>
      </c>
      <c r="BH32" s="251" t="n">
        <v>0</v>
      </c>
      <c r="BI32" s="251" t="n">
        <v>0</v>
      </c>
      <c r="BJ32" s="251" t="n">
        <v>0</v>
      </c>
      <c r="BK32" s="251" t="n">
        <v>0</v>
      </c>
      <c r="BL32" s="251" t="n">
        <v>0</v>
      </c>
      <c r="BM32" s="251" t="n">
        <v>0</v>
      </c>
      <c r="BN32" s="251" t="n">
        <v>0</v>
      </c>
      <c r="BO32" s="251" t="n">
        <v>0</v>
      </c>
      <c r="BP32" s="251" t="n">
        <v>0</v>
      </c>
      <c r="BQ32" s="251" t="n">
        <v>0</v>
      </c>
      <c r="BR32" s="251" t="n">
        <v>0</v>
      </c>
      <c r="BS32" s="251" t="n">
        <v>0</v>
      </c>
      <c r="BT32" s="251" t="n">
        <v>0</v>
      </c>
      <c r="BU32" s="251" t="n">
        <v>0</v>
      </c>
      <c r="BV32" s="251" t="n">
        <v>0</v>
      </c>
      <c r="BW32" s="251" t="n">
        <v>0</v>
      </c>
      <c r="BX32" s="251" t="n">
        <v>0</v>
      </c>
      <c r="BY32" s="251" t="n">
        <v>0</v>
      </c>
      <c r="BZ32" s="251" t="n">
        <v>0</v>
      </c>
      <c r="CA32" s="251" t="n">
        <v>0</v>
      </c>
      <c r="CB32" s="251" t="n">
        <v>0</v>
      </c>
      <c r="CC32" s="251" t="n">
        <v>0</v>
      </c>
      <c r="CD32" s="251" t="n">
        <v>0</v>
      </c>
      <c r="CE32" s="251" t="n">
        <v>0</v>
      </c>
      <c r="CF32" s="251" t="n">
        <v>0</v>
      </c>
      <c r="CG32" s="251" t="n">
        <v>0</v>
      </c>
      <c r="CH32" s="251" t="n">
        <v>0</v>
      </c>
      <c r="CI32" s="251" t="n">
        <v>0</v>
      </c>
      <c r="CJ32" s="251" t="n">
        <v>0</v>
      </c>
      <c r="CK32" s="251" t="n">
        <v>0</v>
      </c>
      <c r="CL32" s="251" t="n">
        <v>0</v>
      </c>
      <c r="CM32" s="251" t="n">
        <v>0</v>
      </c>
      <c r="CN32" s="251" t="n">
        <v>0</v>
      </c>
      <c r="CO32" s="251" t="n">
        <v>0</v>
      </c>
      <c r="CP32" s="251" t="n">
        <v>0</v>
      </c>
      <c r="CQ32" s="251" t="n">
        <v>0</v>
      </c>
      <c r="CR32" s="251" t="n">
        <v>0</v>
      </c>
      <c r="CS32" s="251" t="n">
        <v>0</v>
      </c>
      <c r="CT32" s="251" t="n">
        <v>0</v>
      </c>
      <c r="CU32" s="251" t="n">
        <v>0</v>
      </c>
      <c r="CV32" s="251" t="n">
        <v>0</v>
      </c>
      <c r="CW32" s="251" t="n">
        <v>0</v>
      </c>
    </row>
    <row r="33" hidden="1" ht="13.15" customFormat="1" customHeight="1" s="315">
      <c r="A33" s="203" t="n"/>
      <c r="B33" s="415" t="n"/>
      <c r="C33" s="199" t="inlineStr">
        <is>
          <t>EE &amp; Child(ren)</t>
        </is>
      </c>
      <c r="D33" s="251" t="n">
        <v>0</v>
      </c>
      <c r="E33" s="413">
        <f>E11</f>
        <v/>
      </c>
      <c r="F33" s="413">
        <f>F11</f>
        <v/>
      </c>
      <c r="G33" s="413">
        <f>E33-F33</f>
        <v/>
      </c>
      <c r="H33" s="414" t="n"/>
      <c r="I33" s="414" t="n"/>
      <c r="K33" s="244" t="n">
        <v>0</v>
      </c>
      <c r="L33" s="244" t="n">
        <v>0</v>
      </c>
      <c r="M33" s="244" t="n">
        <v>0</v>
      </c>
      <c r="N33" s="244" t="n">
        <v>0</v>
      </c>
      <c r="O33" s="244" t="n">
        <v>0</v>
      </c>
      <c r="P33" s="244" t="n">
        <v>0</v>
      </c>
      <c r="Q33" s="244" t="n">
        <v>0</v>
      </c>
      <c r="R33" s="244" t="n">
        <v>0</v>
      </c>
      <c r="S33" s="244" t="n">
        <v>0</v>
      </c>
      <c r="T33" s="244" t="n">
        <v>0</v>
      </c>
      <c r="U33" s="244" t="n">
        <v>0</v>
      </c>
      <c r="V33" s="244" t="n">
        <v>0</v>
      </c>
      <c r="W33" s="244" t="n">
        <v>0</v>
      </c>
      <c r="X33" s="244" t="n">
        <v>0</v>
      </c>
      <c r="Y33" s="244" t="n">
        <v>0</v>
      </c>
      <c r="Z33" s="244" t="n">
        <v>0</v>
      </c>
      <c r="AA33" s="244" t="n">
        <v>0</v>
      </c>
      <c r="AB33" s="244" t="n">
        <v>0</v>
      </c>
      <c r="AC33" s="244" t="n">
        <v>0</v>
      </c>
      <c r="AD33" s="244" t="n">
        <v>0</v>
      </c>
      <c r="AE33" s="244" t="n">
        <v>0</v>
      </c>
      <c r="AF33" s="244" t="n">
        <v>0</v>
      </c>
      <c r="AG33" s="244" t="n">
        <v>0</v>
      </c>
      <c r="AH33" s="244" t="n">
        <v>0</v>
      </c>
      <c r="AI33" s="251" t="n">
        <v>0</v>
      </c>
      <c r="AJ33" s="251" t="n">
        <v>0</v>
      </c>
      <c r="AK33" s="251" t="n">
        <v>0</v>
      </c>
      <c r="AL33" s="251" t="n">
        <v>0</v>
      </c>
      <c r="AM33" s="251" t="n">
        <v>0</v>
      </c>
      <c r="AN33" s="251" t="n">
        <v>0</v>
      </c>
      <c r="AO33" s="251" t="n">
        <v>0</v>
      </c>
      <c r="AP33" s="251" t="n">
        <v>0</v>
      </c>
      <c r="AQ33" s="251" t="n">
        <v>0</v>
      </c>
      <c r="AR33" s="251" t="n">
        <v>0</v>
      </c>
      <c r="AS33" s="251" t="n">
        <v>0</v>
      </c>
      <c r="AT33" s="251" t="n">
        <v>0</v>
      </c>
      <c r="AU33" s="251" t="n">
        <v>0</v>
      </c>
      <c r="AV33" s="251" t="n">
        <v>0</v>
      </c>
      <c r="AW33" s="251" t="n">
        <v>0</v>
      </c>
      <c r="AX33" s="251" t="n">
        <v>0</v>
      </c>
      <c r="AY33" s="251" t="n">
        <v>0</v>
      </c>
      <c r="AZ33" s="251" t="n">
        <v>0</v>
      </c>
      <c r="BA33" s="251" t="n">
        <v>0</v>
      </c>
      <c r="BB33" s="251" t="n">
        <v>0</v>
      </c>
      <c r="BC33" s="251" t="n">
        <v>0</v>
      </c>
      <c r="BD33" s="251" t="n">
        <v>0</v>
      </c>
      <c r="BE33" s="251" t="n">
        <v>0</v>
      </c>
      <c r="BF33" s="251" t="n">
        <v>0</v>
      </c>
      <c r="BG33" s="251" t="n">
        <v>0</v>
      </c>
      <c r="BH33" s="251" t="n">
        <v>0</v>
      </c>
      <c r="BI33" s="251" t="n">
        <v>0</v>
      </c>
      <c r="BJ33" s="251" t="n">
        <v>0</v>
      </c>
      <c r="BK33" s="251" t="n">
        <v>0</v>
      </c>
      <c r="BL33" s="251" t="n">
        <v>0</v>
      </c>
      <c r="BM33" s="251" t="n">
        <v>0</v>
      </c>
      <c r="BN33" s="251" t="n">
        <v>0</v>
      </c>
      <c r="BO33" s="251" t="n">
        <v>0</v>
      </c>
      <c r="BP33" s="251" t="n">
        <v>0</v>
      </c>
      <c r="BQ33" s="251" t="n">
        <v>0</v>
      </c>
      <c r="BR33" s="251" t="n">
        <v>0</v>
      </c>
      <c r="BS33" s="251" t="n">
        <v>0</v>
      </c>
      <c r="BT33" s="251" t="n">
        <v>0</v>
      </c>
      <c r="BU33" s="251" t="n">
        <v>0</v>
      </c>
      <c r="BV33" s="251" t="n">
        <v>0</v>
      </c>
      <c r="BW33" s="251" t="n">
        <v>0</v>
      </c>
      <c r="BX33" s="251" t="n">
        <v>0</v>
      </c>
      <c r="BY33" s="251" t="n">
        <v>0</v>
      </c>
      <c r="BZ33" s="251" t="n">
        <v>0</v>
      </c>
      <c r="CA33" s="251" t="n">
        <v>0</v>
      </c>
      <c r="CB33" s="251" t="n">
        <v>0</v>
      </c>
      <c r="CC33" s="251" t="n">
        <v>0</v>
      </c>
      <c r="CD33" s="251" t="n">
        <v>0</v>
      </c>
      <c r="CE33" s="251" t="n">
        <v>0</v>
      </c>
      <c r="CF33" s="251" t="n">
        <v>0</v>
      </c>
      <c r="CG33" s="251" t="n">
        <v>0</v>
      </c>
      <c r="CH33" s="251" t="n">
        <v>0</v>
      </c>
      <c r="CI33" s="251" t="n">
        <v>0</v>
      </c>
      <c r="CJ33" s="251" t="n">
        <v>0</v>
      </c>
      <c r="CK33" s="251" t="n">
        <v>0</v>
      </c>
      <c r="CL33" s="251" t="n">
        <v>0</v>
      </c>
      <c r="CM33" s="251" t="n">
        <v>0</v>
      </c>
      <c r="CN33" s="251" t="n">
        <v>0</v>
      </c>
      <c r="CO33" s="251" t="n">
        <v>0</v>
      </c>
      <c r="CP33" s="251" t="n">
        <v>0</v>
      </c>
      <c r="CQ33" s="251" t="n">
        <v>0</v>
      </c>
      <c r="CR33" s="251" t="n">
        <v>0</v>
      </c>
      <c r="CS33" s="251" t="n">
        <v>0</v>
      </c>
      <c r="CT33" s="251" t="n">
        <v>0</v>
      </c>
      <c r="CU33" s="251" t="n">
        <v>0</v>
      </c>
      <c r="CV33" s="251" t="n">
        <v>0</v>
      </c>
      <c r="CW33" s="251" t="n">
        <v>0</v>
      </c>
    </row>
    <row r="34" hidden="1" ht="13.15" customFormat="1" customHeight="1" s="315">
      <c r="A34" s="203" t="n"/>
      <c r="B34" s="415" t="n"/>
      <c r="C34" s="199" t="inlineStr">
        <is>
          <t>EE &amp; Family</t>
        </is>
      </c>
      <c r="D34" s="252" t="n">
        <v>0</v>
      </c>
      <c r="E34" s="416">
        <f>E12</f>
        <v/>
      </c>
      <c r="F34" s="416">
        <f>F12</f>
        <v/>
      </c>
      <c r="G34" s="416">
        <f>E34-F34</f>
        <v/>
      </c>
      <c r="H34" s="417" t="n"/>
      <c r="I34" s="417" t="n"/>
      <c r="K34" s="245" t="n">
        <v>0</v>
      </c>
      <c r="L34" s="245" t="n">
        <v>0</v>
      </c>
      <c r="M34" s="245" t="n">
        <v>0</v>
      </c>
      <c r="N34" s="245" t="n">
        <v>0</v>
      </c>
      <c r="O34" s="245" t="n">
        <v>0</v>
      </c>
      <c r="P34" s="245" t="n">
        <v>0</v>
      </c>
      <c r="Q34" s="245" t="n">
        <v>0</v>
      </c>
      <c r="R34" s="245" t="n">
        <v>0</v>
      </c>
      <c r="S34" s="245" t="n">
        <v>0</v>
      </c>
      <c r="T34" s="245" t="n">
        <v>0</v>
      </c>
      <c r="U34" s="245" t="n">
        <v>0</v>
      </c>
      <c r="V34" s="245" t="n">
        <v>0</v>
      </c>
      <c r="W34" s="245" t="n">
        <v>0</v>
      </c>
      <c r="X34" s="245" t="n">
        <v>0</v>
      </c>
      <c r="Y34" s="245" t="n">
        <v>0</v>
      </c>
      <c r="Z34" s="245" t="n">
        <v>0</v>
      </c>
      <c r="AA34" s="245" t="n">
        <v>0</v>
      </c>
      <c r="AB34" s="245" t="n">
        <v>0</v>
      </c>
      <c r="AC34" s="245" t="n">
        <v>0</v>
      </c>
      <c r="AD34" s="245" t="n">
        <v>0</v>
      </c>
      <c r="AE34" s="245" t="n">
        <v>0</v>
      </c>
      <c r="AF34" s="245" t="n">
        <v>0</v>
      </c>
      <c r="AG34" s="245" t="n">
        <v>0</v>
      </c>
      <c r="AH34" s="245" t="n">
        <v>0</v>
      </c>
      <c r="AI34" s="252" t="n">
        <v>0</v>
      </c>
      <c r="AJ34" s="252" t="n">
        <v>0</v>
      </c>
      <c r="AK34" s="252" t="n">
        <v>0</v>
      </c>
      <c r="AL34" s="252" t="n">
        <v>0</v>
      </c>
      <c r="AM34" s="252" t="n">
        <v>0</v>
      </c>
      <c r="AN34" s="252" t="n">
        <v>0</v>
      </c>
      <c r="AO34" s="252" t="n">
        <v>0</v>
      </c>
      <c r="AP34" s="252" t="n">
        <v>0</v>
      </c>
      <c r="AQ34" s="252" t="n">
        <v>0</v>
      </c>
      <c r="AR34" s="252" t="n">
        <v>0</v>
      </c>
      <c r="AS34" s="252" t="n">
        <v>0</v>
      </c>
      <c r="AT34" s="252" t="n">
        <v>0</v>
      </c>
      <c r="AU34" s="252" t="n">
        <v>0</v>
      </c>
      <c r="AV34" s="252" t="n">
        <v>0</v>
      </c>
      <c r="AW34" s="252" t="n">
        <v>0</v>
      </c>
      <c r="AX34" s="252" t="n">
        <v>0</v>
      </c>
      <c r="AY34" s="252" t="n">
        <v>0</v>
      </c>
      <c r="AZ34" s="252" t="n">
        <v>0</v>
      </c>
      <c r="BA34" s="252" t="n">
        <v>0</v>
      </c>
      <c r="BB34" s="252" t="n">
        <v>0</v>
      </c>
      <c r="BC34" s="252" t="n">
        <v>0</v>
      </c>
      <c r="BD34" s="252" t="n">
        <v>0</v>
      </c>
      <c r="BE34" s="252" t="n">
        <v>0</v>
      </c>
      <c r="BF34" s="252" t="n">
        <v>0</v>
      </c>
      <c r="BG34" s="252" t="n">
        <v>0</v>
      </c>
      <c r="BH34" s="252" t="n">
        <v>0</v>
      </c>
      <c r="BI34" s="252" t="n">
        <v>0</v>
      </c>
      <c r="BJ34" s="252" t="n">
        <v>0</v>
      </c>
      <c r="BK34" s="252" t="n">
        <v>0</v>
      </c>
      <c r="BL34" s="252" t="n">
        <v>0</v>
      </c>
      <c r="BM34" s="252" t="n">
        <v>0</v>
      </c>
      <c r="BN34" s="252" t="n">
        <v>0</v>
      </c>
      <c r="BO34" s="252" t="n">
        <v>0</v>
      </c>
      <c r="BP34" s="252" t="n">
        <v>0</v>
      </c>
      <c r="BQ34" s="252" t="n">
        <v>0</v>
      </c>
      <c r="BR34" s="252" t="n">
        <v>0</v>
      </c>
      <c r="BS34" s="252" t="n">
        <v>0</v>
      </c>
      <c r="BT34" s="252" t="n">
        <v>0</v>
      </c>
      <c r="BU34" s="252" t="n">
        <v>0</v>
      </c>
      <c r="BV34" s="252" t="n">
        <v>0</v>
      </c>
      <c r="BW34" s="252" t="n">
        <v>0</v>
      </c>
      <c r="BX34" s="252" t="n">
        <v>0</v>
      </c>
      <c r="BY34" s="252" t="n">
        <v>0</v>
      </c>
      <c r="BZ34" s="252" t="n">
        <v>0</v>
      </c>
      <c r="CA34" s="252" t="n">
        <v>0</v>
      </c>
      <c r="CB34" s="252" t="n">
        <v>0</v>
      </c>
      <c r="CC34" s="252" t="n">
        <v>0</v>
      </c>
      <c r="CD34" s="252" t="n">
        <v>0</v>
      </c>
      <c r="CE34" s="252" t="n">
        <v>0</v>
      </c>
      <c r="CF34" s="252" t="n">
        <v>0</v>
      </c>
      <c r="CG34" s="252" t="n">
        <v>0</v>
      </c>
      <c r="CH34" s="252" t="n">
        <v>0</v>
      </c>
      <c r="CI34" s="252" t="n">
        <v>0</v>
      </c>
      <c r="CJ34" s="252" t="n">
        <v>0</v>
      </c>
      <c r="CK34" s="252" t="n">
        <v>0</v>
      </c>
      <c r="CL34" s="252" t="n">
        <v>0</v>
      </c>
      <c r="CM34" s="252" t="n">
        <v>0</v>
      </c>
      <c r="CN34" s="252" t="n">
        <v>0</v>
      </c>
      <c r="CO34" s="252" t="n">
        <v>0</v>
      </c>
      <c r="CP34" s="252" t="n">
        <v>0</v>
      </c>
      <c r="CQ34" s="252" t="n">
        <v>0</v>
      </c>
      <c r="CR34" s="252" t="n">
        <v>0</v>
      </c>
      <c r="CS34" s="252" t="n">
        <v>0</v>
      </c>
      <c r="CT34" s="252" t="n">
        <v>0</v>
      </c>
      <c r="CU34" s="252" t="n">
        <v>0</v>
      </c>
      <c r="CV34" s="252" t="n">
        <v>0</v>
      </c>
      <c r="CW34" s="252" t="n">
        <v>0</v>
      </c>
    </row>
    <row r="35" hidden="1" ht="13.15" customFormat="1" customHeight="1" s="315">
      <c r="A35" s="207" t="n"/>
      <c r="B35" s="415" t="n"/>
      <c r="C35" s="208" t="inlineStr">
        <is>
          <t>Estimated Monthly Premium</t>
        </is>
      </c>
      <c r="D35" s="209">
        <f>SUM(D31:D34)</f>
        <v/>
      </c>
      <c r="E35" s="418">
        <f>SUMPRODUCT(E31:E34,$D31:$D34)</f>
        <v/>
      </c>
      <c r="F35" s="418">
        <f>SUMPRODUCT(F31:F34,$D31:$D34)</f>
        <v/>
      </c>
      <c r="G35" s="418">
        <f>SUMPRODUCT(G31:G34,$D31:$D34)</f>
        <v/>
      </c>
      <c r="H35" s="419" t="n"/>
      <c r="I35" s="419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94">
        <f>SUM(V31:V34)</f>
        <v/>
      </c>
      <c r="W35" s="94">
        <f>SUM(W31:W34)</f>
        <v/>
      </c>
      <c r="X35" s="94">
        <f>SUM(X31:X34)</f>
        <v/>
      </c>
      <c r="Y35" s="94">
        <f>SUM(Y31:Y34)</f>
        <v/>
      </c>
      <c r="Z35" s="94">
        <f>SUM(Z31:Z34)</f>
        <v/>
      </c>
      <c r="AA35" s="94">
        <f>SUM(AA31:AA34)</f>
        <v/>
      </c>
      <c r="AB35" s="94">
        <f>SUM(AB31:AB34)</f>
        <v/>
      </c>
      <c r="AC35" s="94">
        <f>SUM(AC31:AC34)</f>
        <v/>
      </c>
      <c r="AD35" s="94">
        <f>SUM(AD31:AD34)</f>
        <v/>
      </c>
      <c r="AE35" s="94">
        <f>SUM(AE31:AE34)</f>
        <v/>
      </c>
      <c r="AF35" s="94">
        <f>SUM(AF31:AF34)</f>
        <v/>
      </c>
      <c r="AG35" s="94">
        <f>SUM(AG31:AG34)</f>
        <v/>
      </c>
      <c r="AH35" s="94">
        <f>SUM(AH31:AH34)</f>
        <v/>
      </c>
      <c r="AI35" s="209">
        <f>SUM(AI31:AI34)</f>
        <v/>
      </c>
      <c r="AJ35" s="209">
        <f>SUM(AJ31:AJ34)</f>
        <v/>
      </c>
      <c r="AK35" s="209">
        <f>SUM(AK31:AK34)</f>
        <v/>
      </c>
      <c r="AL35" s="209">
        <f>SUM(AL31:AL34)</f>
        <v/>
      </c>
      <c r="AM35" s="209">
        <f>SUM(AM31:AM34)</f>
        <v/>
      </c>
      <c r="AN35" s="209">
        <f>SUM(AN31:AN34)</f>
        <v/>
      </c>
      <c r="AO35" s="209">
        <f>SUM(AO31:AO34)</f>
        <v/>
      </c>
      <c r="AP35" s="209">
        <f>SUM(AP31:AP34)</f>
        <v/>
      </c>
      <c r="AQ35" s="209">
        <f>SUM(AQ31:AQ34)</f>
        <v/>
      </c>
      <c r="AR35" s="209">
        <f>SUM(AR31:AR34)</f>
        <v/>
      </c>
      <c r="AS35" s="209">
        <f>SUM(AS31:AS34)</f>
        <v/>
      </c>
      <c r="AT35" s="209">
        <f>SUM(AT31:AT34)</f>
        <v/>
      </c>
      <c r="AU35" s="209">
        <f>SUM(AU31:AU34)</f>
        <v/>
      </c>
      <c r="AV35" s="209">
        <f>SUM(AV31:AV34)</f>
        <v/>
      </c>
      <c r="AW35" s="209">
        <f>SUM(AW31:AW34)</f>
        <v/>
      </c>
      <c r="AX35" s="209">
        <f>SUM(AX31:AX34)</f>
        <v/>
      </c>
      <c r="AY35" s="209">
        <f>SUM(AY31:AY34)</f>
        <v/>
      </c>
      <c r="AZ35" s="209">
        <f>SUM(AZ31:AZ34)</f>
        <v/>
      </c>
      <c r="BA35" s="209">
        <f>SUM(BA31:BA34)</f>
        <v/>
      </c>
      <c r="BB35" s="209">
        <f>SUM(BB31:BB34)</f>
        <v/>
      </c>
      <c r="BC35" s="209">
        <f>SUM(BC31:BC34)</f>
        <v/>
      </c>
      <c r="BD35" s="209">
        <f>SUM(BD31:BD34)</f>
        <v/>
      </c>
      <c r="BE35" s="209">
        <f>SUM(BE31:BE34)</f>
        <v/>
      </c>
      <c r="BF35" s="209">
        <f>SUM(BF31:BF34)</f>
        <v/>
      </c>
      <c r="BG35" s="209">
        <f>SUM(BG31:BG34)</f>
        <v/>
      </c>
      <c r="BH35" s="209">
        <f>SUM(BH31:BH34)</f>
        <v/>
      </c>
      <c r="BI35" s="209">
        <f>SUM(BI31:BI34)</f>
        <v/>
      </c>
      <c r="BJ35" s="209">
        <f>SUM(BJ31:BJ34)</f>
        <v/>
      </c>
      <c r="BK35" s="209">
        <f>SUM(BK31:BK34)</f>
        <v/>
      </c>
      <c r="BL35" s="209">
        <f>SUM(BL31:BL34)</f>
        <v/>
      </c>
      <c r="BM35" s="209">
        <f>SUM(BM31:BM34)</f>
        <v/>
      </c>
      <c r="BN35" s="209">
        <f>SUM(BN31:BN34)</f>
        <v/>
      </c>
      <c r="BO35" s="209">
        <f>SUM(BO31:BO34)</f>
        <v/>
      </c>
      <c r="BP35" s="209">
        <f>SUM(BP31:BP34)</f>
        <v/>
      </c>
      <c r="BQ35" s="209">
        <f>SUM(BQ31:BQ34)</f>
        <v/>
      </c>
      <c r="BR35" s="209">
        <f>SUM(BR31:BR34)</f>
        <v/>
      </c>
      <c r="BS35" s="209">
        <f>SUM(BS31:BS34)</f>
        <v/>
      </c>
      <c r="BT35" s="209">
        <f>SUM(BT31:BT34)</f>
        <v/>
      </c>
      <c r="BU35" s="209">
        <f>SUM(BU31:BU34)</f>
        <v/>
      </c>
      <c r="BV35" s="209">
        <f>SUM(BV31:BV34)</f>
        <v/>
      </c>
      <c r="BW35" s="209">
        <f>SUM(BW31:BW34)</f>
        <v/>
      </c>
      <c r="BX35" s="209">
        <f>SUM(BX31:BX34)</f>
        <v/>
      </c>
      <c r="BY35" s="209">
        <f>SUM(BY31:BY34)</f>
        <v/>
      </c>
      <c r="BZ35" s="209">
        <f>SUM(BZ31:BZ34)</f>
        <v/>
      </c>
      <c r="CA35" s="209">
        <f>SUM(CA31:CA34)</f>
        <v/>
      </c>
      <c r="CB35" s="209">
        <f>SUM(CB31:CB34)</f>
        <v/>
      </c>
      <c r="CC35" s="209">
        <f>SUM(CC31:CC34)</f>
        <v/>
      </c>
      <c r="CD35" s="209">
        <f>SUM(CD31:CD34)</f>
        <v/>
      </c>
      <c r="CE35" s="209">
        <f>SUM(CE31:CE34)</f>
        <v/>
      </c>
      <c r="CF35" s="209">
        <f>SUM(CF31:CF34)</f>
        <v/>
      </c>
      <c r="CG35" s="209">
        <f>SUM(CG31:CG34)</f>
        <v/>
      </c>
      <c r="CH35" s="209">
        <f>SUM(CH31:CH34)</f>
        <v/>
      </c>
      <c r="CI35" s="209">
        <f>SUM(CI31:CI34)</f>
        <v/>
      </c>
      <c r="CJ35" s="209">
        <f>SUM(CJ31:CJ34)</f>
        <v/>
      </c>
      <c r="CK35" s="209">
        <f>SUM(CK31:CK34)</f>
        <v/>
      </c>
      <c r="CL35" s="209">
        <f>SUM(CL31:CL34)</f>
        <v/>
      </c>
      <c r="CM35" s="209">
        <f>SUM(CM31:CM34)</f>
        <v/>
      </c>
      <c r="CN35" s="209">
        <f>SUM(CN31:CN34)</f>
        <v/>
      </c>
      <c r="CO35" s="209">
        <f>SUM(CO31:CO34)</f>
        <v/>
      </c>
      <c r="CP35" s="209">
        <f>SUM(CP31:CP34)</f>
        <v/>
      </c>
      <c r="CQ35" s="209">
        <f>SUM(CQ31:CQ34)</f>
        <v/>
      </c>
      <c r="CR35" s="209" t="n">
        <v>0</v>
      </c>
      <c r="CS35" s="209">
        <f>SUM(CS31:CS34)</f>
        <v/>
      </c>
      <c r="CT35" s="209">
        <f>SUM(CT31:CT34)</f>
        <v/>
      </c>
      <c r="CU35" s="209">
        <f>SUM(CU31:CU34)</f>
        <v/>
      </c>
      <c r="CV35" s="209">
        <f>SUM(CV31:CV34)</f>
        <v/>
      </c>
      <c r="CW35" s="209">
        <f>SUM(CW31:CW34)</f>
        <v/>
      </c>
    </row>
    <row r="36" hidden="1" ht="13.15" customFormat="1" customHeight="1" s="315">
      <c r="A36" s="207" t="n"/>
      <c r="B36" s="415" t="n"/>
      <c r="C36" s="199" t="n"/>
      <c r="D36" s="209" t="n"/>
      <c r="E36" s="413" t="n"/>
      <c r="F36" s="413" t="n"/>
      <c r="G36" s="413" t="n"/>
      <c r="H36" s="414" t="n"/>
      <c r="I36" s="41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209" t="n"/>
      <c r="AJ36" s="209" t="n"/>
      <c r="AK36" s="209" t="n"/>
      <c r="AL36" s="209" t="n"/>
      <c r="AM36" s="209" t="n"/>
      <c r="AN36" s="209" t="n"/>
      <c r="AO36" s="209" t="n"/>
      <c r="AP36" s="209" t="n"/>
      <c r="AQ36" s="209" t="n"/>
      <c r="AR36" s="209" t="n"/>
      <c r="AS36" s="209" t="n"/>
      <c r="AT36" s="209" t="n"/>
      <c r="AU36" s="209" t="n"/>
      <c r="AV36" s="209" t="n"/>
      <c r="AW36" s="209" t="n"/>
      <c r="AX36" s="209" t="n"/>
      <c r="AY36" s="209" t="n"/>
      <c r="AZ36" s="209" t="n"/>
      <c r="BA36" s="209" t="n"/>
      <c r="BB36" s="209" t="n"/>
      <c r="BC36" s="209" t="n"/>
      <c r="BD36" s="209" t="n"/>
      <c r="BE36" s="209" t="n"/>
      <c r="BF36" s="209" t="n"/>
      <c r="BG36" s="209" t="n"/>
      <c r="BH36" s="209" t="n"/>
      <c r="BI36" s="209" t="n"/>
      <c r="BJ36" s="209" t="n"/>
      <c r="BK36" s="209" t="n"/>
      <c r="BL36" s="209" t="n"/>
      <c r="BM36" s="209" t="n"/>
      <c r="BN36" s="209" t="n"/>
      <c r="BO36" s="209" t="n"/>
      <c r="BP36" s="209" t="n"/>
      <c r="BQ36" s="209" t="n"/>
      <c r="BR36" s="209" t="n"/>
      <c r="BS36" s="209" t="n"/>
      <c r="BT36" s="209" t="n"/>
      <c r="BU36" s="209" t="n"/>
      <c r="BV36" s="209" t="n"/>
      <c r="BW36" s="209" t="n"/>
      <c r="BX36" s="209" t="n"/>
      <c r="BY36" s="209" t="n"/>
      <c r="BZ36" s="209" t="n"/>
      <c r="CA36" s="209" t="n"/>
      <c r="CB36" s="209" t="n"/>
      <c r="CC36" s="209" t="n"/>
      <c r="CD36" s="209" t="n"/>
      <c r="CE36" s="209" t="n"/>
      <c r="CF36" s="209" t="n"/>
      <c r="CG36" s="209" t="n"/>
      <c r="CH36" s="209" t="n"/>
      <c r="CI36" s="209" t="n"/>
      <c r="CJ36" s="209" t="n"/>
      <c r="CK36" s="209" t="n"/>
      <c r="CL36" s="209" t="n"/>
      <c r="CM36" s="209" t="n"/>
      <c r="CN36" s="209" t="n"/>
      <c r="CO36" s="209" t="n"/>
      <c r="CP36" s="209" t="n"/>
      <c r="CQ36" s="209" t="n"/>
      <c r="CR36" s="209" t="n"/>
      <c r="CS36" s="209" t="n"/>
      <c r="CT36" s="209" t="n"/>
      <c r="CU36" s="209" t="n"/>
      <c r="CV36" s="209" t="n"/>
      <c r="CW36" s="209" t="n"/>
    </row>
    <row r="37" hidden="1" ht="13.15" customFormat="1" customHeight="1" s="315">
      <c r="A37" s="197" t="inlineStr">
        <is>
          <t xml:space="preserve">PRIME VALUE PLAN (Self-Insured) </t>
        </is>
      </c>
      <c r="B37" s="415">
        <f>Legacy!$E$4</f>
        <v/>
      </c>
      <c r="C37" s="199" t="inlineStr">
        <is>
          <t>EE</t>
        </is>
      </c>
      <c r="D37" s="306" t="n">
        <v>0</v>
      </c>
      <c r="E37" s="413">
        <f>E15</f>
        <v/>
      </c>
      <c r="F37" s="413">
        <f>F15</f>
        <v/>
      </c>
      <c r="G37" s="413">
        <f>E37-F37</f>
        <v/>
      </c>
      <c r="H37" s="414" t="n"/>
      <c r="I37" s="414" t="n"/>
      <c r="K37" s="299" t="n">
        <v>0</v>
      </c>
      <c r="L37" s="299" t="n">
        <v>0</v>
      </c>
      <c r="M37" s="299" t="n">
        <v>0</v>
      </c>
      <c r="N37" s="299" t="n">
        <v>0</v>
      </c>
      <c r="O37" s="299" t="n">
        <v>0</v>
      </c>
      <c r="P37" s="299" t="n">
        <v>0</v>
      </c>
      <c r="Q37" s="299" t="n">
        <v>0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306" t="n">
        <v>0</v>
      </c>
      <c r="AJ37" s="306" t="n">
        <v>0</v>
      </c>
      <c r="AK37" s="306" t="n">
        <v>0</v>
      </c>
      <c r="AL37" s="306" t="n">
        <v>0</v>
      </c>
      <c r="AM37" s="306" t="n">
        <v>0</v>
      </c>
      <c r="AN37" s="306" t="n">
        <v>0</v>
      </c>
      <c r="AO37" s="306" t="n">
        <v>0</v>
      </c>
      <c r="AP37" s="306" t="n">
        <v>0</v>
      </c>
      <c r="AQ37" s="306" t="n">
        <v>0</v>
      </c>
      <c r="AR37" s="306" t="n">
        <v>0</v>
      </c>
      <c r="AS37" s="306" t="n">
        <v>0</v>
      </c>
      <c r="AT37" s="306" t="n">
        <v>0</v>
      </c>
      <c r="AU37" s="306" t="n">
        <v>0</v>
      </c>
      <c r="AV37" s="306" t="n">
        <v>0</v>
      </c>
      <c r="AW37" s="306" t="n">
        <v>0</v>
      </c>
      <c r="AX37" s="306" t="n">
        <v>0</v>
      </c>
      <c r="AY37" s="306" t="n">
        <v>0</v>
      </c>
      <c r="AZ37" s="306" t="n">
        <v>0</v>
      </c>
      <c r="BA37" s="306" t="n">
        <v>0</v>
      </c>
      <c r="BB37" s="306" t="n">
        <v>0</v>
      </c>
      <c r="BC37" s="306" t="n">
        <v>0</v>
      </c>
      <c r="BD37" s="306" t="n">
        <v>0</v>
      </c>
      <c r="BE37" s="306" t="n">
        <v>0</v>
      </c>
      <c r="BF37" s="306" t="n">
        <v>0</v>
      </c>
      <c r="BG37" s="306" t="n">
        <v>0</v>
      </c>
      <c r="BH37" s="306" t="n">
        <v>0</v>
      </c>
      <c r="BI37" s="306" t="n">
        <v>0</v>
      </c>
      <c r="BJ37" s="306" t="n">
        <v>0</v>
      </c>
      <c r="BK37" s="306" t="n">
        <v>0</v>
      </c>
      <c r="BL37" s="306" t="n">
        <v>0</v>
      </c>
      <c r="BM37" s="306" t="n">
        <v>0</v>
      </c>
      <c r="BN37" s="306" t="n">
        <v>0</v>
      </c>
      <c r="BO37" s="306" t="n">
        <v>0</v>
      </c>
      <c r="BP37" s="306" t="n">
        <v>0</v>
      </c>
      <c r="BQ37" s="306" t="n">
        <v>0</v>
      </c>
      <c r="BR37" s="306" t="n">
        <v>0</v>
      </c>
      <c r="BS37" s="306" t="n">
        <v>0</v>
      </c>
      <c r="BT37" s="306" t="n">
        <v>0</v>
      </c>
      <c r="BU37" s="306" t="n">
        <v>0</v>
      </c>
      <c r="BV37" s="306" t="n">
        <v>0</v>
      </c>
      <c r="BW37" s="306" t="n">
        <v>0</v>
      </c>
      <c r="BX37" s="306" t="n">
        <v>0</v>
      </c>
      <c r="BY37" s="306" t="n">
        <v>0</v>
      </c>
      <c r="BZ37" s="306" t="n">
        <v>0</v>
      </c>
      <c r="CA37" s="306" t="n">
        <v>0</v>
      </c>
      <c r="CB37" s="306" t="n">
        <v>0</v>
      </c>
      <c r="CC37" s="306" t="n">
        <v>0</v>
      </c>
      <c r="CD37" s="306" t="n">
        <v>0</v>
      </c>
      <c r="CE37" s="306" t="n">
        <v>0</v>
      </c>
      <c r="CF37" s="306" t="n">
        <v>0</v>
      </c>
      <c r="CG37" s="306" t="n">
        <v>0</v>
      </c>
      <c r="CH37" s="306" t="n">
        <v>0</v>
      </c>
      <c r="CI37" s="306" t="n">
        <v>0</v>
      </c>
      <c r="CJ37" s="306" t="n">
        <v>0</v>
      </c>
      <c r="CK37" s="306" t="n">
        <v>0</v>
      </c>
      <c r="CL37" s="306" t="n">
        <v>0</v>
      </c>
      <c r="CM37" s="306" t="n">
        <v>0</v>
      </c>
      <c r="CN37" s="306" t="n">
        <v>0</v>
      </c>
      <c r="CO37" s="306" t="n">
        <v>0</v>
      </c>
      <c r="CP37" s="306" t="n">
        <v>0</v>
      </c>
      <c r="CQ37" s="306" t="n">
        <v>0</v>
      </c>
      <c r="CR37" s="306" t="n">
        <v>0</v>
      </c>
      <c r="CS37" s="306" t="n">
        <v>0</v>
      </c>
      <c r="CT37" s="306" t="n">
        <v>0</v>
      </c>
      <c r="CU37" s="306" t="n">
        <v>0</v>
      </c>
      <c r="CV37" s="306" t="n">
        <v>0</v>
      </c>
      <c r="CW37" s="306" t="n">
        <v>0</v>
      </c>
    </row>
    <row r="38" hidden="1" ht="13.15" customFormat="1" customHeight="1" s="315">
      <c r="A38" s="203" t="n"/>
      <c r="B38" s="415" t="n"/>
      <c r="C38" s="199" t="inlineStr">
        <is>
          <t>EE &amp; Spouse</t>
        </is>
      </c>
      <c r="D38" s="306" t="n">
        <v>0</v>
      </c>
      <c r="E38" s="413">
        <f>E16</f>
        <v/>
      </c>
      <c r="F38" s="413">
        <f>F16</f>
        <v/>
      </c>
      <c r="G38" s="413">
        <f>E38-F38</f>
        <v/>
      </c>
      <c r="H38" s="414" t="n"/>
      <c r="I38" s="414" t="n"/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306" t="n">
        <v>0</v>
      </c>
      <c r="AJ38" s="306" t="n">
        <v>0</v>
      </c>
      <c r="AK38" s="306" t="n">
        <v>0</v>
      </c>
      <c r="AL38" s="306" t="n">
        <v>0</v>
      </c>
      <c r="AM38" s="306" t="n">
        <v>0</v>
      </c>
      <c r="AN38" s="306" t="n">
        <v>0</v>
      </c>
      <c r="AO38" s="306" t="n">
        <v>0</v>
      </c>
      <c r="AP38" s="306" t="n">
        <v>0</v>
      </c>
      <c r="AQ38" s="306" t="n">
        <v>0</v>
      </c>
      <c r="AR38" s="306" t="n">
        <v>0</v>
      </c>
      <c r="AS38" s="306" t="n">
        <v>0</v>
      </c>
      <c r="AT38" s="306" t="n">
        <v>0</v>
      </c>
      <c r="AU38" s="306" t="n">
        <v>0</v>
      </c>
      <c r="AV38" s="306" t="n">
        <v>0</v>
      </c>
      <c r="AW38" s="306" t="n">
        <v>0</v>
      </c>
      <c r="AX38" s="306" t="n">
        <v>0</v>
      </c>
      <c r="AY38" s="306" t="n">
        <v>0</v>
      </c>
      <c r="AZ38" s="306" t="n">
        <v>0</v>
      </c>
      <c r="BA38" s="306" t="n">
        <v>0</v>
      </c>
      <c r="BB38" s="306" t="n">
        <v>0</v>
      </c>
      <c r="BC38" s="306" t="n">
        <v>0</v>
      </c>
      <c r="BD38" s="306" t="n">
        <v>0</v>
      </c>
      <c r="BE38" s="306" t="n">
        <v>0</v>
      </c>
      <c r="BF38" s="306" t="n">
        <v>0</v>
      </c>
      <c r="BG38" s="306" t="n">
        <v>0</v>
      </c>
      <c r="BH38" s="306" t="n">
        <v>0</v>
      </c>
      <c r="BI38" s="306" t="n">
        <v>0</v>
      </c>
      <c r="BJ38" s="306" t="n">
        <v>0</v>
      </c>
      <c r="BK38" s="306" t="n">
        <v>0</v>
      </c>
      <c r="BL38" s="306" t="n">
        <v>0</v>
      </c>
      <c r="BM38" s="306" t="n">
        <v>0</v>
      </c>
      <c r="BN38" s="306" t="n">
        <v>0</v>
      </c>
      <c r="BO38" s="306" t="n">
        <v>0</v>
      </c>
      <c r="BP38" s="306" t="n">
        <v>0</v>
      </c>
      <c r="BQ38" s="306" t="n">
        <v>0</v>
      </c>
      <c r="BR38" s="306" t="n">
        <v>0</v>
      </c>
      <c r="BS38" s="306" t="n">
        <v>0</v>
      </c>
      <c r="BT38" s="306" t="n">
        <v>0</v>
      </c>
      <c r="BU38" s="306" t="n">
        <v>0</v>
      </c>
      <c r="BV38" s="306" t="n">
        <v>0</v>
      </c>
      <c r="BW38" s="306" t="n">
        <v>0</v>
      </c>
      <c r="BX38" s="306" t="n">
        <v>0</v>
      </c>
      <c r="BY38" s="306" t="n">
        <v>0</v>
      </c>
      <c r="BZ38" s="306" t="n">
        <v>0</v>
      </c>
      <c r="CA38" s="306" t="n">
        <v>0</v>
      </c>
      <c r="CB38" s="306" t="n">
        <v>0</v>
      </c>
      <c r="CC38" s="306" t="n">
        <v>0</v>
      </c>
      <c r="CD38" s="306" t="n">
        <v>0</v>
      </c>
      <c r="CE38" s="306" t="n">
        <v>0</v>
      </c>
      <c r="CF38" s="306" t="n">
        <v>0</v>
      </c>
      <c r="CG38" s="306" t="n">
        <v>0</v>
      </c>
      <c r="CH38" s="306" t="n">
        <v>0</v>
      </c>
      <c r="CI38" s="306" t="n">
        <v>0</v>
      </c>
      <c r="CJ38" s="306" t="n">
        <v>0</v>
      </c>
      <c r="CK38" s="306" t="n">
        <v>0</v>
      </c>
      <c r="CL38" s="306" t="n">
        <v>0</v>
      </c>
      <c r="CM38" s="306" t="n">
        <v>0</v>
      </c>
      <c r="CN38" s="306" t="n">
        <v>0</v>
      </c>
      <c r="CO38" s="306" t="n">
        <v>0</v>
      </c>
      <c r="CP38" s="306" t="n">
        <v>0</v>
      </c>
      <c r="CQ38" s="306" t="n">
        <v>0</v>
      </c>
      <c r="CR38" s="306" t="n">
        <v>0</v>
      </c>
      <c r="CS38" s="306" t="n">
        <v>0</v>
      </c>
      <c r="CT38" s="306" t="n">
        <v>0</v>
      </c>
      <c r="CU38" s="306" t="n">
        <v>0</v>
      </c>
      <c r="CV38" s="306" t="n">
        <v>0</v>
      </c>
      <c r="CW38" s="306" t="n">
        <v>0</v>
      </c>
    </row>
    <row r="39" hidden="1" ht="13.15" customFormat="1" customHeight="1" s="315">
      <c r="A39" s="203" t="n"/>
      <c r="B39" s="415" t="n"/>
      <c r="C39" s="199" t="inlineStr">
        <is>
          <t>EE &amp; Child(ren)</t>
        </is>
      </c>
      <c r="D39" s="306" t="n">
        <v>0</v>
      </c>
      <c r="E39" s="413">
        <f>E17</f>
        <v/>
      </c>
      <c r="F39" s="413">
        <f>F17</f>
        <v/>
      </c>
      <c r="G39" s="413">
        <f>E39-F39</f>
        <v/>
      </c>
      <c r="H39" s="414" t="n"/>
      <c r="I39" s="414" t="n"/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0</v>
      </c>
      <c r="X39" s="299" t="n">
        <v>0</v>
      </c>
      <c r="Y39" s="299" t="n">
        <v>0</v>
      </c>
      <c r="Z39" s="299" t="n">
        <v>0</v>
      </c>
      <c r="AA39" s="299" t="n">
        <v>0</v>
      </c>
      <c r="AB39" s="299" t="n">
        <v>0</v>
      </c>
      <c r="AC39" s="299" t="n">
        <v>0</v>
      </c>
      <c r="AD39" s="299" t="n">
        <v>0</v>
      </c>
      <c r="AE39" s="299" t="n">
        <v>0</v>
      </c>
      <c r="AF39" s="299" t="n">
        <v>0</v>
      </c>
      <c r="AG39" s="299" t="n">
        <v>0</v>
      </c>
      <c r="AH39" s="299" t="n">
        <v>0</v>
      </c>
      <c r="AI39" s="306" t="n">
        <v>0</v>
      </c>
      <c r="AJ39" s="306" t="n">
        <v>0</v>
      </c>
      <c r="AK39" s="306" t="n">
        <v>0</v>
      </c>
      <c r="AL39" s="306" t="n">
        <v>0</v>
      </c>
      <c r="AM39" s="306" t="n">
        <v>0</v>
      </c>
      <c r="AN39" s="306" t="n">
        <v>0</v>
      </c>
      <c r="AO39" s="306" t="n">
        <v>0</v>
      </c>
      <c r="AP39" s="306" t="n">
        <v>0</v>
      </c>
      <c r="AQ39" s="306" t="n">
        <v>0</v>
      </c>
      <c r="AR39" s="306" t="n">
        <v>0</v>
      </c>
      <c r="AS39" s="306" t="n">
        <v>0</v>
      </c>
      <c r="AT39" s="306" t="n">
        <v>0</v>
      </c>
      <c r="AU39" s="306" t="n">
        <v>0</v>
      </c>
      <c r="AV39" s="306" t="n">
        <v>0</v>
      </c>
      <c r="AW39" s="306" t="n">
        <v>0</v>
      </c>
      <c r="AX39" s="306" t="n">
        <v>0</v>
      </c>
      <c r="AY39" s="306" t="n">
        <v>0</v>
      </c>
      <c r="AZ39" s="306" t="n">
        <v>0</v>
      </c>
      <c r="BA39" s="306" t="n">
        <v>0</v>
      </c>
      <c r="BB39" s="306" t="n">
        <v>0</v>
      </c>
      <c r="BC39" s="306" t="n">
        <v>0</v>
      </c>
      <c r="BD39" s="306" t="n">
        <v>0</v>
      </c>
      <c r="BE39" s="306" t="n">
        <v>0</v>
      </c>
      <c r="BF39" s="306" t="n">
        <v>0</v>
      </c>
      <c r="BG39" s="306" t="n">
        <v>0</v>
      </c>
      <c r="BH39" s="306" t="n">
        <v>0</v>
      </c>
      <c r="BI39" s="306" t="n">
        <v>0</v>
      </c>
      <c r="BJ39" s="306" t="n">
        <v>0</v>
      </c>
      <c r="BK39" s="306" t="n">
        <v>0</v>
      </c>
      <c r="BL39" s="306" t="n">
        <v>0</v>
      </c>
      <c r="BM39" s="306" t="n">
        <v>0</v>
      </c>
      <c r="BN39" s="306" t="n">
        <v>0</v>
      </c>
      <c r="BO39" s="306" t="n">
        <v>0</v>
      </c>
      <c r="BP39" s="306" t="n">
        <v>0</v>
      </c>
      <c r="BQ39" s="306" t="n">
        <v>0</v>
      </c>
      <c r="BR39" s="306" t="n">
        <v>0</v>
      </c>
      <c r="BS39" s="306" t="n">
        <v>0</v>
      </c>
      <c r="BT39" s="306" t="n">
        <v>0</v>
      </c>
      <c r="BU39" s="306" t="n">
        <v>0</v>
      </c>
      <c r="BV39" s="306" t="n">
        <v>0</v>
      </c>
      <c r="BW39" s="306" t="n">
        <v>0</v>
      </c>
      <c r="BX39" s="306" t="n">
        <v>0</v>
      </c>
      <c r="BY39" s="306" t="n">
        <v>0</v>
      </c>
      <c r="BZ39" s="306" t="n">
        <v>0</v>
      </c>
      <c r="CA39" s="306" t="n">
        <v>0</v>
      </c>
      <c r="CB39" s="306" t="n">
        <v>0</v>
      </c>
      <c r="CC39" s="306" t="n">
        <v>0</v>
      </c>
      <c r="CD39" s="306" t="n">
        <v>0</v>
      </c>
      <c r="CE39" s="306" t="n">
        <v>0</v>
      </c>
      <c r="CF39" s="306" t="n">
        <v>0</v>
      </c>
      <c r="CG39" s="306" t="n">
        <v>0</v>
      </c>
      <c r="CH39" s="306" t="n">
        <v>0</v>
      </c>
      <c r="CI39" s="306" t="n">
        <v>0</v>
      </c>
      <c r="CJ39" s="306" t="n">
        <v>0</v>
      </c>
      <c r="CK39" s="306" t="n">
        <v>0</v>
      </c>
      <c r="CL39" s="306" t="n">
        <v>0</v>
      </c>
      <c r="CM39" s="306" t="n">
        <v>0</v>
      </c>
      <c r="CN39" s="306" t="n">
        <v>0</v>
      </c>
      <c r="CO39" s="306" t="n">
        <v>0</v>
      </c>
      <c r="CP39" s="306" t="n">
        <v>0</v>
      </c>
      <c r="CQ39" s="306" t="n">
        <v>0</v>
      </c>
      <c r="CR39" s="306" t="n">
        <v>0</v>
      </c>
      <c r="CS39" s="306" t="n">
        <v>0</v>
      </c>
      <c r="CT39" s="306" t="n">
        <v>0</v>
      </c>
      <c r="CU39" s="306" t="n">
        <v>0</v>
      </c>
      <c r="CV39" s="306" t="n">
        <v>0</v>
      </c>
      <c r="CW39" s="306" t="n">
        <v>0</v>
      </c>
    </row>
    <row r="40" hidden="1" ht="13.15" customFormat="1" customHeight="1" s="315">
      <c r="A40" s="203" t="n"/>
      <c r="B40" s="415" t="n"/>
      <c r="C40" s="199" t="inlineStr">
        <is>
          <t>EE &amp; Family</t>
        </is>
      </c>
      <c r="D40" s="307" t="n">
        <v>0</v>
      </c>
      <c r="E40" s="416">
        <f>E18</f>
        <v/>
      </c>
      <c r="F40" s="416">
        <f>F18</f>
        <v/>
      </c>
      <c r="G40" s="416">
        <f>E40-F40</f>
        <v/>
      </c>
      <c r="H40" s="417" t="n"/>
      <c r="I40" s="417" t="n"/>
      <c r="K40" s="300" t="n">
        <v>0</v>
      </c>
      <c r="L40" s="300" t="n">
        <v>0</v>
      </c>
      <c r="M40" s="300" t="n">
        <v>0</v>
      </c>
      <c r="N40" s="300" t="n">
        <v>0</v>
      </c>
      <c r="O40" s="300" t="n">
        <v>0</v>
      </c>
      <c r="P40" s="300" t="n">
        <v>0</v>
      </c>
      <c r="Q40" s="300" t="n">
        <v>0</v>
      </c>
      <c r="R40" s="300" t="n">
        <v>0</v>
      </c>
      <c r="S40" s="300" t="n">
        <v>0</v>
      </c>
      <c r="T40" s="300" t="n">
        <v>0</v>
      </c>
      <c r="U40" s="300" t="n">
        <v>0</v>
      </c>
      <c r="V40" s="300" t="n">
        <v>0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7" t="n">
        <v>0</v>
      </c>
      <c r="AJ40" s="307" t="n">
        <v>0</v>
      </c>
      <c r="AK40" s="307" t="n">
        <v>0</v>
      </c>
      <c r="AL40" s="307" t="n">
        <v>0</v>
      </c>
      <c r="AM40" s="307" t="n">
        <v>0</v>
      </c>
      <c r="AN40" s="307" t="n">
        <v>0</v>
      </c>
      <c r="AO40" s="307" t="n">
        <v>0</v>
      </c>
      <c r="AP40" s="307" t="n">
        <v>0</v>
      </c>
      <c r="AQ40" s="307" t="n">
        <v>0</v>
      </c>
      <c r="AR40" s="307" t="n">
        <v>0</v>
      </c>
      <c r="AS40" s="307" t="n">
        <v>0</v>
      </c>
      <c r="AT40" s="307" t="n">
        <v>0</v>
      </c>
      <c r="AU40" s="307" t="n">
        <v>0</v>
      </c>
      <c r="AV40" s="307" t="n">
        <v>0</v>
      </c>
      <c r="AW40" s="307" t="n">
        <v>0</v>
      </c>
      <c r="AX40" s="307" t="n">
        <v>0</v>
      </c>
      <c r="AY40" s="307" t="n">
        <v>0</v>
      </c>
      <c r="AZ40" s="307" t="n">
        <v>0</v>
      </c>
      <c r="BA40" s="307" t="n">
        <v>0</v>
      </c>
      <c r="BB40" s="307" t="n">
        <v>0</v>
      </c>
      <c r="BC40" s="307" t="n">
        <v>0</v>
      </c>
      <c r="BD40" s="307" t="n">
        <v>0</v>
      </c>
      <c r="BE40" s="307" t="n">
        <v>0</v>
      </c>
      <c r="BF40" s="307" t="n">
        <v>0</v>
      </c>
      <c r="BG40" s="307" t="n">
        <v>0</v>
      </c>
      <c r="BH40" s="307" t="n">
        <v>0</v>
      </c>
      <c r="BI40" s="307" t="n">
        <v>0</v>
      </c>
      <c r="BJ40" s="307" t="n">
        <v>0</v>
      </c>
      <c r="BK40" s="307" t="n">
        <v>0</v>
      </c>
      <c r="BL40" s="307" t="n">
        <v>0</v>
      </c>
      <c r="BM40" s="307" t="n">
        <v>0</v>
      </c>
      <c r="BN40" s="307" t="n">
        <v>0</v>
      </c>
      <c r="BO40" s="307" t="n">
        <v>0</v>
      </c>
      <c r="BP40" s="307" t="n">
        <v>0</v>
      </c>
      <c r="BQ40" s="307" t="n">
        <v>0</v>
      </c>
      <c r="BR40" s="307" t="n">
        <v>0</v>
      </c>
      <c r="BS40" s="307" t="n">
        <v>0</v>
      </c>
      <c r="BT40" s="307" t="n">
        <v>0</v>
      </c>
      <c r="BU40" s="307" t="n">
        <v>0</v>
      </c>
      <c r="BV40" s="307" t="n">
        <v>0</v>
      </c>
      <c r="BW40" s="307" t="n">
        <v>0</v>
      </c>
      <c r="BX40" s="307" t="n">
        <v>0</v>
      </c>
      <c r="BY40" s="307" t="n">
        <v>0</v>
      </c>
      <c r="BZ40" s="307" t="n">
        <v>0</v>
      </c>
      <c r="CA40" s="307" t="n">
        <v>0</v>
      </c>
      <c r="CB40" s="307" t="n">
        <v>0</v>
      </c>
      <c r="CC40" s="307" t="n">
        <v>0</v>
      </c>
      <c r="CD40" s="307" t="n">
        <v>0</v>
      </c>
      <c r="CE40" s="307" t="n">
        <v>0</v>
      </c>
      <c r="CF40" s="307" t="n">
        <v>0</v>
      </c>
      <c r="CG40" s="307" t="n">
        <v>0</v>
      </c>
      <c r="CH40" s="307" t="n">
        <v>0</v>
      </c>
      <c r="CI40" s="307" t="n">
        <v>0</v>
      </c>
      <c r="CJ40" s="307" t="n">
        <v>0</v>
      </c>
      <c r="CK40" s="307" t="n">
        <v>0</v>
      </c>
      <c r="CL40" s="307" t="n">
        <v>0</v>
      </c>
      <c r="CM40" s="307" t="n">
        <v>0</v>
      </c>
      <c r="CN40" s="307" t="n">
        <v>0</v>
      </c>
      <c r="CO40" s="307" t="n">
        <v>0</v>
      </c>
      <c r="CP40" s="307" t="n">
        <v>0</v>
      </c>
      <c r="CQ40" s="307" t="n">
        <v>0</v>
      </c>
      <c r="CR40" s="307" t="n">
        <v>0</v>
      </c>
      <c r="CS40" s="307" t="n">
        <v>0</v>
      </c>
      <c r="CT40" s="307" t="n">
        <v>0</v>
      </c>
      <c r="CU40" s="307" t="n">
        <v>0</v>
      </c>
      <c r="CV40" s="307" t="n">
        <v>0</v>
      </c>
      <c r="CW40" s="307" t="n">
        <v>0</v>
      </c>
    </row>
    <row r="41" hidden="1" ht="13.15" customFormat="1" customHeight="1" s="315">
      <c r="A41" s="207" t="n"/>
      <c r="B41" s="415" t="n"/>
      <c r="C41" s="208" t="inlineStr">
        <is>
          <t>Estimated Monthly Premium</t>
        </is>
      </c>
      <c r="D41" s="209">
        <f>SUM(D37:D40)</f>
        <v/>
      </c>
      <c r="E41" s="418">
        <f>SUMPRODUCT(E37:E40,$D37:$D40)</f>
        <v/>
      </c>
      <c r="F41" s="418">
        <f>SUMPRODUCT(F37:F40,$D37:$D40)</f>
        <v/>
      </c>
      <c r="G41" s="418">
        <f>SUMPRODUCT(G37:G40,$D37:$D40)</f>
        <v/>
      </c>
      <c r="H41" s="419" t="n"/>
      <c r="I41" s="419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209">
        <f>SUM(AI37:AI40)</f>
        <v/>
      </c>
      <c r="AJ41" s="209">
        <f>SUM(AJ37:AJ40)</f>
        <v/>
      </c>
      <c r="AK41" s="209">
        <f>SUM(AK37:AK40)</f>
        <v/>
      </c>
      <c r="AL41" s="209">
        <f>SUM(AL37:AL40)</f>
        <v/>
      </c>
      <c r="AM41" s="209">
        <f>SUM(AM37:AM40)</f>
        <v/>
      </c>
      <c r="AN41" s="209">
        <f>SUM(AN37:AN40)</f>
        <v/>
      </c>
      <c r="AO41" s="209">
        <f>SUM(AO37:AO40)</f>
        <v/>
      </c>
      <c r="AP41" s="209">
        <f>SUM(AP37:AP40)</f>
        <v/>
      </c>
      <c r="AQ41" s="209">
        <f>SUM(AQ37:AQ40)</f>
        <v/>
      </c>
      <c r="AR41" s="209">
        <f>SUM(AR37:AR40)</f>
        <v/>
      </c>
      <c r="AS41" s="209">
        <f>SUM(AS37:AS40)</f>
        <v/>
      </c>
      <c r="AT41" s="209">
        <f>SUM(AT37:AT40)</f>
        <v/>
      </c>
      <c r="AU41" s="209">
        <f>SUM(AU37:AU40)</f>
        <v/>
      </c>
      <c r="AV41" s="209">
        <f>SUM(AV37:AV40)</f>
        <v/>
      </c>
      <c r="AW41" s="209">
        <f>SUM(AW37:AW40)</f>
        <v/>
      </c>
      <c r="AX41" s="209">
        <f>SUM(AX37:AX40)</f>
        <v/>
      </c>
      <c r="AY41" s="209">
        <f>SUM(AY37:AY40)</f>
        <v/>
      </c>
      <c r="AZ41" s="209">
        <f>SUM(AZ37:AZ40)</f>
        <v/>
      </c>
      <c r="BA41" s="209">
        <f>SUM(BA37:BA40)</f>
        <v/>
      </c>
      <c r="BB41" s="209">
        <f>SUM(BB37:BB40)</f>
        <v/>
      </c>
      <c r="BC41" s="209">
        <f>SUM(BC37:BC40)</f>
        <v/>
      </c>
      <c r="BD41" s="209">
        <f>SUM(BD37:BD40)</f>
        <v/>
      </c>
      <c r="BE41" s="209">
        <f>SUM(BE37:BE40)</f>
        <v/>
      </c>
      <c r="BF41" s="209">
        <f>SUM(BF37:BF40)</f>
        <v/>
      </c>
      <c r="BG41" s="209">
        <f>SUM(BG37:BG40)</f>
        <v/>
      </c>
      <c r="BH41" s="209">
        <f>SUM(BH37:BH40)</f>
        <v/>
      </c>
      <c r="BI41" s="209">
        <f>SUM(BI37:BI40)</f>
        <v/>
      </c>
      <c r="BJ41" s="209">
        <f>SUM(BJ37:BJ40)</f>
        <v/>
      </c>
      <c r="BK41" s="209">
        <f>SUM(BK37:BK40)</f>
        <v/>
      </c>
      <c r="BL41" s="209">
        <f>SUM(BL37:BL40)</f>
        <v/>
      </c>
      <c r="BM41" s="209">
        <f>SUM(BM37:BM40)</f>
        <v/>
      </c>
      <c r="BN41" s="209">
        <f>SUM(BN37:BN40)</f>
        <v/>
      </c>
      <c r="BO41" s="209">
        <f>SUM(BO37:BO40)</f>
        <v/>
      </c>
      <c r="BP41" s="209">
        <f>SUM(BP37:BP40)</f>
        <v/>
      </c>
      <c r="BQ41" s="209">
        <f>SUM(BQ37:BQ40)</f>
        <v/>
      </c>
      <c r="BR41" s="209">
        <f>SUM(BR37:BR40)</f>
        <v/>
      </c>
      <c r="BS41" s="209">
        <f>SUM(BS37:BS40)</f>
        <v/>
      </c>
      <c r="BT41" s="209">
        <f>SUM(BT37:BT40)</f>
        <v/>
      </c>
      <c r="BU41" s="209">
        <f>SUM(BU37:BU40)</f>
        <v/>
      </c>
      <c r="BV41" s="209">
        <f>SUM(BV37:BV40)</f>
        <v/>
      </c>
      <c r="BW41" s="209">
        <f>SUM(BW37:BW40)</f>
        <v/>
      </c>
      <c r="BX41" s="209">
        <f>SUM(BX37:BX40)</f>
        <v/>
      </c>
      <c r="BY41" s="209">
        <f>SUM(BY37:BY40)</f>
        <v/>
      </c>
      <c r="BZ41" s="209">
        <f>SUM(BZ37:BZ40)</f>
        <v/>
      </c>
      <c r="CA41" s="209">
        <f>SUM(CA37:CA40)</f>
        <v/>
      </c>
      <c r="CB41" s="209">
        <f>SUM(CB37:CB40)</f>
        <v/>
      </c>
      <c r="CC41" s="209">
        <f>SUM(CC37:CC40)</f>
        <v/>
      </c>
      <c r="CD41" s="209">
        <f>SUM(CD37:CD40)</f>
        <v/>
      </c>
      <c r="CE41" s="209">
        <f>SUM(CE37:CE40)</f>
        <v/>
      </c>
      <c r="CF41" s="209">
        <f>SUM(CF37:CF40)</f>
        <v/>
      </c>
      <c r="CG41" s="209">
        <f>SUM(CG37:CG40)</f>
        <v/>
      </c>
      <c r="CH41" s="209">
        <f>SUM(CH37:CH40)</f>
        <v/>
      </c>
      <c r="CI41" s="209">
        <f>SUM(CI37:CI40)</f>
        <v/>
      </c>
      <c r="CJ41" s="209">
        <f>SUM(CJ37:CJ40)</f>
        <v/>
      </c>
      <c r="CK41" s="209">
        <f>SUM(CK37:CK40)</f>
        <v/>
      </c>
      <c r="CL41" s="209">
        <f>SUM(CL37:CL40)</f>
        <v/>
      </c>
      <c r="CM41" s="209">
        <f>SUM(CM37:CM40)</f>
        <v/>
      </c>
      <c r="CN41" s="209">
        <f>SUM(CN37:CN40)</f>
        <v/>
      </c>
      <c r="CO41" s="209">
        <f>SUM(CO37:CO40)</f>
        <v/>
      </c>
      <c r="CP41" s="209">
        <f>SUM(CP37:CP40)</f>
        <v/>
      </c>
      <c r="CQ41" s="209">
        <f>SUM(CQ37:CQ40)</f>
        <v/>
      </c>
      <c r="CR41" s="209" t="n">
        <v>0</v>
      </c>
      <c r="CS41" s="209">
        <f>SUM(CS37:CS40)</f>
        <v/>
      </c>
      <c r="CT41" s="209">
        <f>SUM(CT37:CT40)</f>
        <v/>
      </c>
      <c r="CU41" s="209">
        <f>SUM(CU37:CU40)</f>
        <v/>
      </c>
      <c r="CV41" s="209">
        <f>SUM(CV37:CV40)</f>
        <v/>
      </c>
      <c r="CW41" s="209">
        <f>SUM(CW37:CW40)</f>
        <v/>
      </c>
    </row>
    <row r="42" hidden="1" ht="13.15" customFormat="1" customHeight="1" s="315">
      <c r="A42" s="207" t="n"/>
      <c r="B42" s="415" t="n"/>
      <c r="C42" s="199" t="n"/>
      <c r="D42" s="209" t="n"/>
      <c r="E42" s="413" t="n"/>
      <c r="F42" s="413" t="n"/>
      <c r="G42" s="413" t="n"/>
      <c r="H42" s="414" t="n"/>
      <c r="I42" s="41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209" t="n"/>
      <c r="AJ42" s="209" t="n"/>
      <c r="AK42" s="209" t="n"/>
      <c r="AL42" s="209" t="n"/>
      <c r="AM42" s="209" t="n"/>
      <c r="AN42" s="209" t="n"/>
      <c r="AO42" s="209" t="n"/>
      <c r="AP42" s="209" t="n"/>
      <c r="AQ42" s="209" t="n"/>
      <c r="AR42" s="209" t="n"/>
      <c r="AS42" s="209" t="n"/>
      <c r="AT42" s="209" t="n"/>
      <c r="AU42" s="209" t="n"/>
      <c r="AV42" s="209" t="n"/>
      <c r="AW42" s="209" t="n"/>
      <c r="AX42" s="209" t="n"/>
      <c r="AY42" s="209" t="n"/>
      <c r="AZ42" s="209" t="n"/>
      <c r="BA42" s="209" t="n"/>
      <c r="BB42" s="209" t="n"/>
      <c r="BC42" s="209" t="n"/>
      <c r="BD42" s="209" t="n"/>
      <c r="BE42" s="209" t="n"/>
      <c r="BF42" s="209" t="n"/>
      <c r="BG42" s="209" t="n"/>
      <c r="BH42" s="209" t="n"/>
      <c r="BI42" s="209" t="n"/>
      <c r="BJ42" s="209" t="n"/>
      <c r="BK42" s="209" t="n"/>
      <c r="BL42" s="209" t="n"/>
      <c r="BM42" s="209" t="n"/>
      <c r="BN42" s="209" t="n"/>
      <c r="BO42" s="209" t="n"/>
      <c r="BP42" s="209" t="n"/>
      <c r="BQ42" s="209" t="n"/>
      <c r="BR42" s="209" t="n"/>
      <c r="BS42" s="209" t="n"/>
      <c r="BT42" s="209" t="n"/>
      <c r="BU42" s="209" t="n"/>
      <c r="BV42" s="209" t="n"/>
      <c r="BW42" s="209" t="n"/>
      <c r="BX42" s="209" t="n"/>
      <c r="BY42" s="209" t="n"/>
      <c r="BZ42" s="209" t="n"/>
      <c r="CA42" s="209" t="n"/>
      <c r="CB42" s="209" t="n"/>
      <c r="CC42" s="209" t="n"/>
      <c r="CD42" s="209" t="n"/>
      <c r="CE42" s="209" t="n"/>
      <c r="CF42" s="209" t="n"/>
      <c r="CG42" s="209" t="n"/>
      <c r="CH42" s="209" t="n"/>
      <c r="CI42" s="209" t="n"/>
      <c r="CJ42" s="209" t="n"/>
      <c r="CK42" s="209" t="n"/>
      <c r="CL42" s="209" t="n"/>
      <c r="CM42" s="209" t="n"/>
      <c r="CN42" s="209" t="n"/>
      <c r="CO42" s="209" t="n"/>
      <c r="CP42" s="209" t="n"/>
      <c r="CQ42" s="209" t="n"/>
      <c r="CR42" s="209" t="n"/>
      <c r="CS42" s="209" t="n"/>
      <c r="CT42" s="209" t="n"/>
      <c r="CU42" s="209" t="n"/>
      <c r="CV42" s="209" t="n"/>
      <c r="CW42" s="209" t="n"/>
    </row>
    <row r="43" hidden="1" ht="13.15" customFormat="1" customHeight="1" s="315">
      <c r="A43" s="221" t="inlineStr">
        <is>
          <t>Total Medical Monthly</t>
        </is>
      </c>
      <c r="B43" s="415" t="n"/>
      <c r="C43" s="208" t="inlineStr">
        <is>
          <t>Total Medical Employees</t>
        </is>
      </c>
      <c r="D43" s="222">
        <f>+D29+D35+D41</f>
        <v/>
      </c>
      <c r="E43" s="420">
        <f>+E29+E35+E41</f>
        <v/>
      </c>
      <c r="F43" s="420">
        <f>+F29+F35+F41</f>
        <v/>
      </c>
      <c r="G43" s="420">
        <f>+G29+G35+G41</f>
        <v/>
      </c>
      <c r="H43" s="421" t="n"/>
      <c r="I43" s="421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222">
        <f>+AI29+AI35+AI41</f>
        <v/>
      </c>
      <c r="AJ43" s="222">
        <f>+AJ29+AJ35+AJ41</f>
        <v/>
      </c>
      <c r="AK43" s="222">
        <f>+AK29+AK35+AK41</f>
        <v/>
      </c>
      <c r="AL43" s="222">
        <f>+AL29+AL35+AL41</f>
        <v/>
      </c>
      <c r="AM43" s="222">
        <f>+AM29+AM35+AM41</f>
        <v/>
      </c>
      <c r="AN43" s="222">
        <f>+AN29+AN35+AN41</f>
        <v/>
      </c>
      <c r="AO43" s="222">
        <f>+AO29+AO35+AO41</f>
        <v/>
      </c>
      <c r="AP43" s="222">
        <f>+AP29+AP35+AP41</f>
        <v/>
      </c>
      <c r="AQ43" s="222">
        <f>+AQ29+AQ35+AQ41</f>
        <v/>
      </c>
      <c r="AR43" s="222">
        <f>+AR29+AR35+AR41</f>
        <v/>
      </c>
      <c r="AS43" s="222">
        <f>+AS29+AS35+AS41</f>
        <v/>
      </c>
      <c r="AT43" s="222">
        <f>+AT29+AT35+AT41</f>
        <v/>
      </c>
      <c r="AU43" s="222">
        <f>+AU29+AU35+AU41</f>
        <v/>
      </c>
      <c r="AV43" s="222">
        <f>+AV29+AV35+AV41</f>
        <v/>
      </c>
      <c r="AW43" s="222">
        <f>+AW29+AW35+AW41</f>
        <v/>
      </c>
      <c r="AX43" s="222">
        <f>+AX29+AX35+AX41</f>
        <v/>
      </c>
      <c r="AY43" s="222">
        <f>+AY29+AY35+AY41</f>
        <v/>
      </c>
      <c r="AZ43" s="222">
        <f>+AZ29+AZ35+AZ41</f>
        <v/>
      </c>
      <c r="BA43" s="222">
        <f>+BA29+BA35+BA41</f>
        <v/>
      </c>
      <c r="BB43" s="222">
        <f>+BB29+BB35+BB41</f>
        <v/>
      </c>
      <c r="BC43" s="222">
        <f>+BC29+BC35+BC41</f>
        <v/>
      </c>
      <c r="BD43" s="222">
        <f>+BD29+BD35+BD41</f>
        <v/>
      </c>
      <c r="BE43" s="222">
        <f>+BE29+BE35+BE41</f>
        <v/>
      </c>
      <c r="BF43" s="222">
        <f>+BF29+BF35+BF41</f>
        <v/>
      </c>
      <c r="BG43" s="222">
        <f>+BG29+BG35+BG41</f>
        <v/>
      </c>
      <c r="BH43" s="222">
        <f>+BH29+BH35+BH41</f>
        <v/>
      </c>
      <c r="BI43" s="222">
        <f>+BI29+BI35+BI41</f>
        <v/>
      </c>
      <c r="BJ43" s="222">
        <f>+BJ29+BJ35+BJ41</f>
        <v/>
      </c>
      <c r="BK43" s="222">
        <f>+BK29+BK35+BK41</f>
        <v/>
      </c>
      <c r="BL43" s="222">
        <f>+BL29+BL35+BL41</f>
        <v/>
      </c>
      <c r="BM43" s="222">
        <f>+BM29+BM35+BM41</f>
        <v/>
      </c>
      <c r="BN43" s="222">
        <f>+BN29+BN35+BN41</f>
        <v/>
      </c>
      <c r="BO43" s="222">
        <f>+BO29+BO35+BO41</f>
        <v/>
      </c>
      <c r="BP43" s="222">
        <f>+BP29+BP35+BP41</f>
        <v/>
      </c>
      <c r="BQ43" s="222">
        <f>+BQ29+BQ35+BQ41</f>
        <v/>
      </c>
      <c r="BR43" s="222">
        <f>+BR29+BR35+BR41</f>
        <v/>
      </c>
      <c r="BS43" s="222">
        <f>+BS29+BS35+BS41</f>
        <v/>
      </c>
      <c r="BT43" s="222">
        <f>+BT29+BT35+BT41</f>
        <v/>
      </c>
      <c r="BU43" s="222">
        <f>+BU29+BU35+BU41</f>
        <v/>
      </c>
      <c r="BV43" s="222">
        <f>+BV29+BV35+BV41</f>
        <v/>
      </c>
      <c r="BW43" s="222">
        <f>+BW29+BW35+BW41</f>
        <v/>
      </c>
      <c r="BX43" s="222">
        <f>+BX29+BX35+BX41</f>
        <v/>
      </c>
      <c r="BY43" s="222">
        <f>+BY29+BY35+BY41</f>
        <v/>
      </c>
      <c r="BZ43" s="222">
        <f>+BZ29+BZ35+BZ41</f>
        <v/>
      </c>
      <c r="CA43" s="222">
        <f>+CA29+CA35+CA41</f>
        <v/>
      </c>
      <c r="CB43" s="222">
        <f>+CB29+CB35+CB41</f>
        <v/>
      </c>
      <c r="CC43" s="222">
        <f>+CC29+CC35+CC41</f>
        <v/>
      </c>
      <c r="CD43" s="222">
        <f>+CD29+CD35+CD41</f>
        <v/>
      </c>
      <c r="CE43" s="222">
        <f>+CE29+CE35+CE41</f>
        <v/>
      </c>
      <c r="CF43" s="222">
        <f>+CF29+CF35+CF41</f>
        <v/>
      </c>
      <c r="CG43" s="222">
        <f>+CG29+CG35+CG41</f>
        <v/>
      </c>
      <c r="CH43" s="222">
        <f>+CH29+CH35+CH41</f>
        <v/>
      </c>
      <c r="CI43" s="222">
        <f>+CI29+CI35+CI41</f>
        <v/>
      </c>
      <c r="CJ43" s="222">
        <f>+CJ29+CJ35+CJ41</f>
        <v/>
      </c>
      <c r="CK43" s="222">
        <f>+CK29+CK35+CK41</f>
        <v/>
      </c>
      <c r="CL43" s="222">
        <f>+CL29+CL35+CL41</f>
        <v/>
      </c>
      <c r="CM43" s="222">
        <f>+CM29+CM35+CM41</f>
        <v/>
      </c>
      <c r="CN43" s="222">
        <f>+CN29+CN35+CN41</f>
        <v/>
      </c>
      <c r="CO43" s="222">
        <f>+CO29+CO35+CO41</f>
        <v/>
      </c>
      <c r="CP43" s="222">
        <f>+CP29+CP35+CP41</f>
        <v/>
      </c>
      <c r="CQ43" s="222">
        <f>+CQ29+CQ35+CQ41</f>
        <v/>
      </c>
      <c r="CR43" s="222" t="n">
        <v>0</v>
      </c>
      <c r="CS43" s="222">
        <f>+CS29+CS35+CS41</f>
        <v/>
      </c>
      <c r="CT43" s="222">
        <f>+CT29+CT35+CT41</f>
        <v/>
      </c>
      <c r="CU43" s="222">
        <f>+CU29+CU35+CU41</f>
        <v/>
      </c>
      <c r="CV43" s="222">
        <f>+CV29+CV35+CV41</f>
        <v/>
      </c>
      <c r="CW43" s="222">
        <f>+CW29+CW35+CW41</f>
        <v/>
      </c>
    </row>
    <row r="44" hidden="1" ht="13.15" customFormat="1" customHeight="1" s="183">
      <c r="A44" s="221" t="inlineStr">
        <is>
          <t>Total Medical Annual</t>
        </is>
      </c>
      <c r="B44" s="208" t="n"/>
      <c r="C44" s="224" t="n"/>
      <c r="D44" s="222" t="n"/>
      <c r="E44" s="420">
        <f>E43*12</f>
        <v/>
      </c>
      <c r="F44" s="420">
        <f>F43*12</f>
        <v/>
      </c>
      <c r="G44" s="420">
        <f>G43*12</f>
        <v/>
      </c>
      <c r="H44" s="421" t="n"/>
      <c r="I44" s="421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222" t="n"/>
      <c r="AJ44" s="222" t="n"/>
      <c r="AK44" s="222" t="n"/>
      <c r="AL44" s="222" t="n"/>
      <c r="AM44" s="222" t="n"/>
      <c r="AN44" s="222" t="n"/>
      <c r="AO44" s="222" t="n"/>
      <c r="AP44" s="222" t="n"/>
      <c r="AQ44" s="222" t="n"/>
      <c r="AR44" s="222" t="n"/>
      <c r="AS44" s="222" t="n"/>
      <c r="AT44" s="222" t="n"/>
      <c r="AU44" s="222" t="n"/>
      <c r="AV44" s="222" t="n"/>
      <c r="AW44" s="222" t="n"/>
      <c r="AX44" s="222" t="n"/>
      <c r="AY44" s="222" t="n"/>
      <c r="AZ44" s="222" t="n"/>
      <c r="BA44" s="222" t="n"/>
      <c r="BB44" s="222" t="n"/>
      <c r="BC44" s="222" t="n"/>
      <c r="BD44" s="222" t="n"/>
      <c r="BE44" s="222" t="n"/>
      <c r="BF44" s="222" t="n"/>
      <c r="BG44" s="222" t="n"/>
      <c r="BH44" s="222" t="n"/>
      <c r="BI44" s="222" t="n"/>
      <c r="BJ44" s="222" t="n"/>
      <c r="BK44" s="222" t="n"/>
      <c r="BL44" s="222" t="n"/>
      <c r="BM44" s="222" t="n"/>
      <c r="BN44" s="222" t="n"/>
      <c r="BO44" s="222" t="n"/>
      <c r="BP44" s="222" t="n"/>
      <c r="BQ44" s="222" t="n"/>
      <c r="BR44" s="222" t="n"/>
      <c r="BS44" s="222" t="n"/>
      <c r="BT44" s="222" t="n"/>
      <c r="BU44" s="222" t="n"/>
      <c r="BV44" s="222" t="n"/>
      <c r="BW44" s="222" t="n"/>
      <c r="BX44" s="222" t="n"/>
      <c r="BY44" s="222" t="n"/>
      <c r="BZ44" s="222" t="n"/>
      <c r="CA44" s="222" t="n"/>
      <c r="CB44" s="222" t="n"/>
      <c r="CC44" s="222" t="n"/>
      <c r="CD44" s="222" t="n"/>
      <c r="CE44" s="222" t="n"/>
      <c r="CF44" s="222" t="n"/>
      <c r="CG44" s="222" t="n"/>
      <c r="CH44" s="222" t="n"/>
      <c r="CI44" s="222" t="n"/>
      <c r="CJ44" s="222" t="n"/>
      <c r="CK44" s="222" t="n"/>
      <c r="CL44" s="222" t="n"/>
      <c r="CM44" s="222" t="n"/>
      <c r="CN44" s="222" t="n"/>
      <c r="CO44" s="222" t="n"/>
      <c r="CP44" s="222" t="n"/>
      <c r="CQ44" s="222" t="n"/>
      <c r="CR44" s="222" t="n"/>
      <c r="CS44" s="222" t="n"/>
      <c r="CT44" s="222" t="n"/>
      <c r="CU44" s="222" t="n"/>
      <c r="CV44" s="222" t="n"/>
      <c r="CW44" s="222" t="n"/>
    </row>
    <row r="45" hidden="1" ht="13.15" customHeight="1">
      <c r="A45" s="207" t="n"/>
      <c r="B45" s="415" t="n"/>
      <c r="C45" s="199" t="n"/>
      <c r="D45" s="209" t="n"/>
      <c r="E45" s="413" t="n"/>
      <c r="F45" s="413" t="n"/>
      <c r="G45" s="413" t="n"/>
      <c r="H45" s="414" t="n"/>
      <c r="I45" s="41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209" t="n"/>
      <c r="AJ45" s="209" t="n"/>
      <c r="AK45" s="209" t="n"/>
      <c r="AL45" s="209" t="n"/>
      <c r="AM45" s="209" t="n"/>
      <c r="AN45" s="209" t="n"/>
      <c r="AO45" s="209" t="n"/>
      <c r="AP45" s="209" t="n"/>
      <c r="AQ45" s="209" t="n"/>
      <c r="AR45" s="209" t="n"/>
      <c r="AS45" s="209" t="n"/>
      <c r="AT45" s="209" t="n"/>
      <c r="AU45" s="209" t="n"/>
      <c r="AV45" s="209" t="n"/>
      <c r="AW45" s="209" t="n"/>
      <c r="AX45" s="209" t="n"/>
      <c r="AY45" s="209" t="n"/>
      <c r="AZ45" s="209" t="n"/>
      <c r="BA45" s="209" t="n"/>
      <c r="BB45" s="209" t="n"/>
      <c r="BC45" s="209" t="n"/>
      <c r="BD45" s="209" t="n"/>
      <c r="BE45" s="209" t="n"/>
      <c r="BF45" s="209" t="n"/>
      <c r="BG45" s="209" t="n"/>
      <c r="BH45" s="209" t="n"/>
      <c r="BI45" s="209" t="n"/>
      <c r="BJ45" s="209" t="n"/>
      <c r="BK45" s="209" t="n"/>
      <c r="BL45" s="209" t="n"/>
      <c r="BM45" s="209" t="n"/>
      <c r="BN45" s="209" t="n"/>
      <c r="BO45" s="209" t="n"/>
      <c r="BP45" s="209" t="n"/>
      <c r="BQ45" s="209" t="n"/>
      <c r="BR45" s="209" t="n"/>
      <c r="BS45" s="209" t="n"/>
      <c r="BT45" s="209" t="n"/>
      <c r="BU45" s="209" t="n"/>
      <c r="BV45" s="209" t="n"/>
      <c r="BW45" s="209" t="n"/>
      <c r="BX45" s="209" t="n"/>
      <c r="BY45" s="209" t="n"/>
      <c r="BZ45" s="209" t="n"/>
      <c r="CA45" s="209" t="n"/>
      <c r="CB45" s="209" t="n"/>
      <c r="CC45" s="209" t="n"/>
      <c r="CD45" s="209" t="n"/>
      <c r="CE45" s="209" t="n"/>
      <c r="CF45" s="209" t="n"/>
      <c r="CG45" s="209" t="n"/>
      <c r="CH45" s="209" t="n"/>
      <c r="CI45" s="209" t="n"/>
      <c r="CJ45" s="209" t="n"/>
      <c r="CK45" s="209" t="n"/>
      <c r="CL45" s="209" t="n"/>
      <c r="CM45" s="209" t="n"/>
      <c r="CN45" s="209" t="n"/>
      <c r="CO45" s="209" t="n"/>
      <c r="CP45" s="209" t="n"/>
      <c r="CQ45" s="209" t="n"/>
      <c r="CR45" s="209" t="n"/>
      <c r="CS45" s="209" t="n"/>
      <c r="CT45" s="209" t="n"/>
      <c r="CU45" s="209" t="n"/>
      <c r="CV45" s="209" t="n"/>
      <c r="CW45" s="209" t="n"/>
    </row>
    <row r="46" ht="13.15" customHeight="1">
      <c r="A46" s="76" t="inlineStr">
        <is>
          <t>Ohio Valley Home Health Services - Client ID H3594</t>
        </is>
      </c>
      <c r="B46" s="390" t="n"/>
      <c r="C46" s="78" t="n"/>
      <c r="D46" s="111" t="n"/>
      <c r="E46" s="391" t="n"/>
      <c r="F46" s="391" t="n"/>
      <c r="G46" s="391" t="n"/>
      <c r="H46" s="455" t="n"/>
      <c r="I46" s="455" t="n"/>
      <c r="K46" s="111" t="n"/>
      <c r="L46" s="111" t="n"/>
      <c r="M46" s="111" t="n"/>
      <c r="N46" s="111" t="n"/>
      <c r="O46" s="111" t="n"/>
      <c r="P46" s="111" t="n"/>
      <c r="Q46" s="111" t="n"/>
      <c r="R46" s="111" t="n"/>
      <c r="S46" s="111" t="n"/>
      <c r="T46" s="111" t="n"/>
      <c r="U46" s="111" t="n"/>
      <c r="V46" s="111" t="n"/>
      <c r="W46" s="111" t="n"/>
      <c r="X46" s="111" t="n"/>
      <c r="Y46" s="111" t="n"/>
      <c r="Z46" s="111" t="n"/>
      <c r="AA46" s="111" t="n"/>
      <c r="AB46" s="111" t="n"/>
      <c r="AC46" s="111" t="n"/>
      <c r="AD46" s="111" t="n"/>
      <c r="AE46" s="111" t="n"/>
      <c r="AF46" s="111" t="n"/>
      <c r="AG46" s="111" t="n"/>
      <c r="AH46" s="111" t="n"/>
      <c r="AI46" s="111" t="n"/>
      <c r="AJ46" s="111" t="n"/>
      <c r="AK46" s="111" t="n"/>
      <c r="AL46" s="111" t="n"/>
      <c r="AM46" s="111" t="n"/>
      <c r="AN46" s="111" t="n"/>
      <c r="AO46" s="111" t="n"/>
      <c r="AP46" s="111" t="n"/>
      <c r="AQ46" s="111" t="n"/>
      <c r="AR46" s="111" t="n"/>
      <c r="AS46" s="111" t="n"/>
      <c r="AT46" s="111" t="n"/>
      <c r="AU46" s="111" t="n"/>
      <c r="AV46" s="111" t="n"/>
      <c r="AW46" s="111" t="n"/>
      <c r="AX46" s="111" t="n"/>
      <c r="AY46" s="111" t="n"/>
      <c r="AZ46" s="111" t="n"/>
      <c r="BA46" s="111" t="n"/>
      <c r="BB46" s="111" t="n"/>
      <c r="BC46" s="111" t="n"/>
      <c r="BD46" s="111" t="n"/>
      <c r="BE46" s="111" t="n"/>
      <c r="BF46" s="111" t="n"/>
      <c r="BG46" s="111" t="n"/>
      <c r="BH46" s="111" t="n"/>
      <c r="BI46" s="111" t="n"/>
      <c r="BJ46" s="111" t="n"/>
      <c r="BK46" s="111" t="n"/>
      <c r="BL46" s="111" t="n"/>
      <c r="BM46" s="111" t="n"/>
      <c r="BN46" s="111" t="n"/>
      <c r="BO46" s="111" t="n"/>
      <c r="BP46" s="111" t="n"/>
      <c r="BQ46" s="111" t="n"/>
      <c r="BR46" s="111" t="n"/>
      <c r="BS46" s="111" t="n"/>
      <c r="BT46" s="111" t="n"/>
      <c r="BU46" s="111" t="n"/>
      <c r="BV46" s="111" t="n"/>
      <c r="BW46" s="111" t="n"/>
      <c r="BX46" s="111" t="n"/>
      <c r="BY46" s="111" t="n"/>
      <c r="BZ46" s="111" t="n"/>
      <c r="CA46" s="111" t="n"/>
      <c r="CB46" s="111" t="n"/>
      <c r="CC46" s="111" t="n"/>
      <c r="CD46" s="111" t="n"/>
      <c r="CE46" s="111" t="n"/>
      <c r="CF46" s="111" t="n"/>
      <c r="CG46" s="111" t="n"/>
      <c r="CH46" s="111" t="n"/>
      <c r="CI46" s="111" t="n"/>
      <c r="CJ46" s="111" t="n"/>
      <c r="CK46" s="111" t="n"/>
      <c r="CL46" s="111" t="n"/>
      <c r="CM46" s="111" t="n"/>
      <c r="CN46" s="111" t="n"/>
      <c r="CO46" s="111" t="n"/>
      <c r="CP46" s="111" t="n"/>
      <c r="CQ46" s="111" t="n"/>
      <c r="CR46" s="111" t="n"/>
      <c r="CS46" s="111" t="n"/>
      <c r="CT46" s="111" t="n"/>
      <c r="CU46" s="111" t="n"/>
      <c r="CV46" s="111" t="n"/>
      <c r="CW46" s="111" t="n"/>
    </row>
    <row r="47" ht="13.15" customHeight="1">
      <c r="A47" s="64" t="inlineStr">
        <is>
          <t>PRIME EPO PLAN (Self-Insured)</t>
        </is>
      </c>
      <c r="B47" s="394">
        <f>Legacy!$E$4</f>
        <v/>
      </c>
      <c r="C47" s="246" t="inlineStr">
        <is>
          <t>EE</t>
        </is>
      </c>
      <c r="D47" s="244" t="n">
        <v>3</v>
      </c>
      <c r="E47" s="396">
        <f>E25</f>
        <v/>
      </c>
      <c r="F47" s="396">
        <f>F25</f>
        <v/>
      </c>
      <c r="G47" s="396">
        <f>G25</f>
        <v/>
      </c>
      <c r="H47" s="397">
        <f>+"Total:"&amp;TEXT(E47/I47-1,"0.00%")&amp;"/ EE:"&amp;TEXT(G47/J47-1,"0.00%")</f>
        <v/>
      </c>
      <c r="I47" s="397">
        <f>+'[2]East Liverpool'!E47</f>
        <v/>
      </c>
      <c r="J47" s="492">
        <f>+'[2]East Liverpool'!G47</f>
        <v/>
      </c>
      <c r="K47" s="244" t="n">
        <v>10</v>
      </c>
      <c r="L47" s="244" t="n">
        <v>9</v>
      </c>
      <c r="M47" s="244" t="n">
        <v>9</v>
      </c>
      <c r="N47" s="244" t="n">
        <v>9</v>
      </c>
      <c r="O47" s="244" t="n">
        <v>9</v>
      </c>
      <c r="P47" s="244" t="n">
        <v>9</v>
      </c>
      <c r="Q47" s="244" t="n">
        <v>8</v>
      </c>
      <c r="R47" s="244" t="n">
        <v>9</v>
      </c>
      <c r="S47" s="244" t="n">
        <v>9</v>
      </c>
      <c r="T47" s="244" t="n">
        <v>9</v>
      </c>
      <c r="U47" s="244" t="n">
        <v>8</v>
      </c>
      <c r="V47" s="244" t="n">
        <v>9</v>
      </c>
      <c r="W47" s="244" t="n">
        <v>9</v>
      </c>
      <c r="X47" s="244" t="n">
        <v>10</v>
      </c>
      <c r="Y47" s="244" t="n">
        <v>10</v>
      </c>
      <c r="Z47" s="244" t="n">
        <v>9</v>
      </c>
      <c r="AA47" s="244" t="n">
        <v>9</v>
      </c>
      <c r="AB47" s="244" t="n">
        <v>9</v>
      </c>
      <c r="AC47" s="244" t="n">
        <v>9</v>
      </c>
      <c r="AD47" s="244" t="n">
        <v>9</v>
      </c>
      <c r="AE47" s="244" t="n">
        <v>9</v>
      </c>
      <c r="AF47" s="244" t="n">
        <v>9</v>
      </c>
      <c r="AG47" s="244" t="n">
        <v>9</v>
      </c>
      <c r="AH47" s="244" t="n">
        <v>9</v>
      </c>
      <c r="AI47" s="244" t="n">
        <v>10</v>
      </c>
      <c r="AJ47" s="244" t="n">
        <v>11</v>
      </c>
      <c r="AK47" s="244" t="n">
        <v>12</v>
      </c>
      <c r="AL47" s="244" t="n">
        <v>12</v>
      </c>
      <c r="AM47" s="244" t="n">
        <v>12</v>
      </c>
      <c r="AN47" s="244" t="n">
        <v>11</v>
      </c>
      <c r="AO47" s="244" t="n">
        <v>11</v>
      </c>
      <c r="AP47" s="244" t="n">
        <v>12</v>
      </c>
      <c r="AQ47" s="244" t="n">
        <v>12</v>
      </c>
      <c r="AR47" s="244" t="n">
        <v>11</v>
      </c>
      <c r="AS47" s="244" t="n">
        <v>11</v>
      </c>
      <c r="AT47" s="244" t="n">
        <v>10</v>
      </c>
      <c r="AU47" s="244" t="n">
        <v>10</v>
      </c>
      <c r="AV47" s="244" t="n">
        <v>9</v>
      </c>
      <c r="AW47" s="244" t="n">
        <v>10</v>
      </c>
      <c r="AX47" s="244" t="n">
        <v>11</v>
      </c>
      <c r="AY47" s="244" t="n">
        <v>11</v>
      </c>
      <c r="AZ47" s="244" t="n">
        <v>10</v>
      </c>
      <c r="BA47" s="244" t="n">
        <v>10</v>
      </c>
      <c r="BB47" s="244" t="n">
        <v>10</v>
      </c>
      <c r="BC47" s="244" t="n">
        <v>9</v>
      </c>
      <c r="BD47" s="244" t="n">
        <v>9</v>
      </c>
      <c r="BE47" s="244" t="n">
        <v>8</v>
      </c>
      <c r="BF47" s="244" t="n">
        <v>8</v>
      </c>
      <c r="BG47" s="244" t="n">
        <v>8</v>
      </c>
      <c r="BH47" s="244" t="n">
        <v>7</v>
      </c>
      <c r="BI47" s="244" t="n">
        <v>6</v>
      </c>
      <c r="BJ47" s="244" t="n">
        <v>6</v>
      </c>
      <c r="BK47" s="244" t="n">
        <v>6</v>
      </c>
      <c r="BL47" s="244" t="n">
        <v>6</v>
      </c>
      <c r="BM47" s="244" t="n">
        <v>6</v>
      </c>
      <c r="BN47" s="244" t="n">
        <v>7</v>
      </c>
      <c r="BO47" s="244" t="n">
        <v>7</v>
      </c>
      <c r="BP47" s="244" t="n">
        <v>7</v>
      </c>
      <c r="BQ47" s="244" t="n">
        <v>7</v>
      </c>
      <c r="BR47" s="244" t="n">
        <v>8</v>
      </c>
      <c r="BS47" s="244" t="n">
        <v>7</v>
      </c>
      <c r="BT47" s="244" t="n">
        <v>7</v>
      </c>
      <c r="BU47" s="244" t="n">
        <v>7</v>
      </c>
      <c r="BV47" s="244" t="n">
        <v>7</v>
      </c>
      <c r="BW47" s="244" t="n">
        <v>7</v>
      </c>
      <c r="BX47" s="244" t="n">
        <v>7</v>
      </c>
      <c r="BY47" s="244" t="n">
        <v>7</v>
      </c>
      <c r="BZ47" s="244" t="n">
        <v>7</v>
      </c>
      <c r="CA47" s="244" t="n">
        <v>7</v>
      </c>
      <c r="CB47" s="244" t="n">
        <v>7</v>
      </c>
      <c r="CC47" s="244" t="n">
        <v>7</v>
      </c>
      <c r="CD47" s="244" t="n">
        <v>8</v>
      </c>
      <c r="CE47" s="244" t="n">
        <v>7</v>
      </c>
      <c r="CF47" s="244" t="n">
        <v>7</v>
      </c>
      <c r="CG47" s="244" t="n">
        <v>6</v>
      </c>
      <c r="CH47" s="244" t="n">
        <v>6</v>
      </c>
      <c r="CI47" s="244" t="n">
        <v>6</v>
      </c>
      <c r="CJ47" s="244" t="n">
        <v>6</v>
      </c>
      <c r="CK47" s="244" t="n">
        <v>7</v>
      </c>
      <c r="CL47" s="244" t="n">
        <v>7</v>
      </c>
      <c r="CM47" s="244" t="n">
        <v>7</v>
      </c>
      <c r="CN47" s="244" t="n">
        <v>7</v>
      </c>
      <c r="CO47" s="244" t="n">
        <v>5</v>
      </c>
      <c r="CP47" s="244" t="n">
        <v>4</v>
      </c>
      <c r="CQ47" s="244" t="n">
        <v>4</v>
      </c>
      <c r="CR47" s="244" t="n">
        <v>4</v>
      </c>
      <c r="CS47" s="244" t="n">
        <v>4</v>
      </c>
      <c r="CT47" s="244" t="n">
        <v>3</v>
      </c>
      <c r="CU47" s="244" t="n">
        <v>3</v>
      </c>
      <c r="CV47" s="244" t="n">
        <v>3</v>
      </c>
      <c r="CW47" s="244" t="n">
        <v>3</v>
      </c>
    </row>
    <row r="48" ht="13.15" customHeight="1">
      <c r="A48" s="22" t="n"/>
      <c r="B48" s="398" t="n"/>
      <c r="C48" s="246" t="inlineStr">
        <is>
          <t>EE &amp; Spouse</t>
        </is>
      </c>
      <c r="D48" s="244" t="n">
        <v>1</v>
      </c>
      <c r="E48" s="396">
        <f>E26</f>
        <v/>
      </c>
      <c r="F48" s="396">
        <f>F26</f>
        <v/>
      </c>
      <c r="G48" s="396">
        <f>G26</f>
        <v/>
      </c>
      <c r="H48" s="397">
        <f>+"Total:"&amp;TEXT(E48/I48-1,"0.00%")&amp;"/ EE:"&amp;TEXT(G48/J48-1,"0.00%")</f>
        <v/>
      </c>
      <c r="I48" s="397">
        <f>+'[2]East Liverpool'!E48</f>
        <v/>
      </c>
      <c r="J48" s="492">
        <f>+'[2]East Liverpool'!G48</f>
        <v/>
      </c>
      <c r="K48" s="244" t="n">
        <v>2</v>
      </c>
      <c r="L48" s="244" t="n">
        <v>2</v>
      </c>
      <c r="M48" s="244" t="n">
        <v>2</v>
      </c>
      <c r="N48" s="244" t="n">
        <v>2</v>
      </c>
      <c r="O48" s="244" t="n">
        <v>2</v>
      </c>
      <c r="P48" s="244" t="n">
        <v>2</v>
      </c>
      <c r="Q48" s="244" t="n">
        <v>2</v>
      </c>
      <c r="R48" s="244" t="n">
        <v>2</v>
      </c>
      <c r="S48" s="244" t="n">
        <v>2</v>
      </c>
      <c r="T48" s="244" t="n">
        <v>2</v>
      </c>
      <c r="U48" s="244" t="n">
        <v>1</v>
      </c>
      <c r="V48" s="244" t="n">
        <v>1</v>
      </c>
      <c r="W48" s="244" t="n">
        <v>1</v>
      </c>
      <c r="X48" s="244" t="n">
        <v>1</v>
      </c>
      <c r="Y48" s="244" t="n">
        <v>1</v>
      </c>
      <c r="Z48" s="244" t="n">
        <v>1</v>
      </c>
      <c r="AA48" s="244" t="n">
        <v>1</v>
      </c>
      <c r="AB48" s="244" t="n">
        <v>1</v>
      </c>
      <c r="AC48" s="244" t="n">
        <v>1</v>
      </c>
      <c r="AD48" s="244" t="n">
        <v>1</v>
      </c>
      <c r="AE48" s="244" t="n">
        <v>1</v>
      </c>
      <c r="AF48" s="244" t="n">
        <v>1</v>
      </c>
      <c r="AG48" s="244" t="n">
        <v>1</v>
      </c>
      <c r="AH48" s="244" t="n">
        <v>1</v>
      </c>
      <c r="AI48" s="244" t="n">
        <v>1</v>
      </c>
      <c r="AJ48" s="244" t="n">
        <v>1</v>
      </c>
      <c r="AK48" s="244" t="n">
        <v>1</v>
      </c>
      <c r="AL48" s="244" t="n">
        <v>1</v>
      </c>
      <c r="AM48" s="244" t="n">
        <v>1</v>
      </c>
      <c r="AN48" s="244" t="n">
        <v>1</v>
      </c>
      <c r="AO48" s="244" t="n">
        <v>1</v>
      </c>
      <c r="AP48" s="244" t="n">
        <v>1</v>
      </c>
      <c r="AQ48" s="244" t="n">
        <v>1</v>
      </c>
      <c r="AR48" s="244" t="n">
        <v>0</v>
      </c>
      <c r="AS48" s="244" t="n">
        <v>0</v>
      </c>
      <c r="AT48" s="244" t="n">
        <v>0</v>
      </c>
      <c r="AU48" s="244" t="n">
        <v>0</v>
      </c>
      <c r="AV48" s="244" t="n">
        <v>0</v>
      </c>
      <c r="AW48" s="244" t="n">
        <v>0</v>
      </c>
      <c r="AX48" s="244" t="n">
        <v>0</v>
      </c>
      <c r="AY48" s="244" t="n">
        <v>0</v>
      </c>
      <c r="AZ48" s="244" t="n">
        <v>0</v>
      </c>
      <c r="BA48" s="244" t="n">
        <v>0</v>
      </c>
      <c r="BB48" s="244" t="n">
        <v>0</v>
      </c>
      <c r="BC48" s="244" t="n">
        <v>0</v>
      </c>
      <c r="BD48" s="244" t="n">
        <v>0</v>
      </c>
      <c r="BE48" s="244" t="n">
        <v>0</v>
      </c>
      <c r="BF48" s="244" t="n">
        <v>0</v>
      </c>
      <c r="BG48" s="244" t="n">
        <v>0</v>
      </c>
      <c r="BH48" s="244" t="n">
        <v>0</v>
      </c>
      <c r="BI48" s="244" t="n">
        <v>0</v>
      </c>
      <c r="BJ48" s="244" t="n">
        <v>0</v>
      </c>
      <c r="BK48" s="244" t="n">
        <v>0</v>
      </c>
      <c r="BL48" s="244" t="n">
        <v>0</v>
      </c>
      <c r="BM48" s="244" t="n">
        <v>0</v>
      </c>
      <c r="BN48" s="244" t="n">
        <v>0</v>
      </c>
      <c r="BO48" s="244" t="n">
        <v>0</v>
      </c>
      <c r="BP48" s="244" t="n">
        <v>0</v>
      </c>
      <c r="BQ48" s="244" t="n">
        <v>0</v>
      </c>
      <c r="BR48" s="244" t="n">
        <v>2</v>
      </c>
      <c r="BS48" s="244" t="n">
        <v>0</v>
      </c>
      <c r="BT48" s="244" t="n">
        <v>0</v>
      </c>
      <c r="BU48" s="244" t="n">
        <v>0</v>
      </c>
      <c r="BV48" s="244" t="n">
        <v>0</v>
      </c>
      <c r="BW48" s="244" t="n">
        <v>0</v>
      </c>
      <c r="BX48" s="244" t="n">
        <v>0</v>
      </c>
      <c r="BY48" s="244" t="n">
        <v>0</v>
      </c>
      <c r="BZ48" s="244" t="n">
        <v>0</v>
      </c>
      <c r="CA48" s="244" t="n">
        <v>0</v>
      </c>
      <c r="CB48" s="244" t="n">
        <v>0</v>
      </c>
      <c r="CC48" s="244" t="n">
        <v>0</v>
      </c>
      <c r="CD48" s="244" t="n">
        <v>0</v>
      </c>
      <c r="CE48" s="244" t="n">
        <v>0</v>
      </c>
      <c r="CF48" s="244" t="n">
        <v>0</v>
      </c>
      <c r="CG48" s="244" t="n">
        <v>0</v>
      </c>
      <c r="CH48" s="244" t="n">
        <v>1</v>
      </c>
      <c r="CI48" s="244" t="n">
        <v>1</v>
      </c>
      <c r="CJ48" s="244" t="n">
        <v>1</v>
      </c>
      <c r="CK48" s="244" t="n">
        <v>1</v>
      </c>
      <c r="CL48" s="244" t="n">
        <v>1</v>
      </c>
      <c r="CM48" s="244" t="n">
        <v>1</v>
      </c>
      <c r="CN48" s="244" t="n">
        <v>1</v>
      </c>
      <c r="CO48" s="244" t="n">
        <v>1</v>
      </c>
      <c r="CP48" s="244" t="n">
        <v>1</v>
      </c>
      <c r="CQ48" s="244" t="n">
        <v>1</v>
      </c>
      <c r="CR48" s="244" t="n">
        <v>1</v>
      </c>
      <c r="CS48" s="244" t="n">
        <v>1</v>
      </c>
      <c r="CT48" s="244" t="n">
        <v>1</v>
      </c>
      <c r="CU48" s="244" t="n">
        <v>1</v>
      </c>
      <c r="CV48" s="244" t="n">
        <v>1</v>
      </c>
      <c r="CW48" s="244" t="n">
        <v>1</v>
      </c>
    </row>
    <row r="49" ht="13.15" customHeight="1">
      <c r="A49" s="22" t="n"/>
      <c r="B49" s="398" t="n"/>
      <c r="C49" s="246" t="inlineStr">
        <is>
          <t>EE &amp; Child(ren)</t>
        </is>
      </c>
      <c r="D49" s="244" t="n">
        <v>4</v>
      </c>
      <c r="E49" s="396">
        <f>E27</f>
        <v/>
      </c>
      <c r="F49" s="396">
        <f>F27</f>
        <v/>
      </c>
      <c r="G49" s="396">
        <f>G27</f>
        <v/>
      </c>
      <c r="H49" s="397">
        <f>+"Total:"&amp;TEXT(E49/I49-1,"0.00%")&amp;"/ EE:"&amp;TEXT(G49/J49-1,"0.00%")</f>
        <v/>
      </c>
      <c r="I49" s="397">
        <f>+'[2]East Liverpool'!E49</f>
        <v/>
      </c>
      <c r="J49" s="492">
        <f>+'[2]East Liverpool'!G49</f>
        <v/>
      </c>
      <c r="K49" s="244" t="n">
        <v>3</v>
      </c>
      <c r="L49" s="244" t="n">
        <v>3</v>
      </c>
      <c r="M49" s="244" t="n">
        <v>3</v>
      </c>
      <c r="N49" s="244" t="n">
        <v>2</v>
      </c>
      <c r="O49" s="244" t="n">
        <v>2</v>
      </c>
      <c r="P49" s="244" t="n">
        <v>2</v>
      </c>
      <c r="Q49" s="244" t="n">
        <v>3</v>
      </c>
      <c r="R49" s="244" t="n">
        <v>4</v>
      </c>
      <c r="S49" s="244" t="n">
        <v>4</v>
      </c>
      <c r="T49" s="244" t="n">
        <v>4</v>
      </c>
      <c r="U49" s="244" t="n">
        <v>4</v>
      </c>
      <c r="V49" s="244" t="n">
        <v>4</v>
      </c>
      <c r="W49" s="244" t="n">
        <v>4</v>
      </c>
      <c r="X49" s="244" t="n">
        <v>4</v>
      </c>
      <c r="Y49" s="244" t="n">
        <v>4</v>
      </c>
      <c r="Z49" s="244" t="n">
        <v>4</v>
      </c>
      <c r="AA49" s="244" t="n">
        <v>4</v>
      </c>
      <c r="AB49" s="244" t="n">
        <v>4</v>
      </c>
      <c r="AC49" s="244" t="n">
        <v>4</v>
      </c>
      <c r="AD49" s="244" t="n">
        <v>4</v>
      </c>
      <c r="AE49" s="244" t="n">
        <v>4</v>
      </c>
      <c r="AF49" s="244" t="n">
        <v>4</v>
      </c>
      <c r="AG49" s="244" t="n">
        <v>4</v>
      </c>
      <c r="AH49" s="244" t="n">
        <v>4</v>
      </c>
      <c r="AI49" s="244" t="n">
        <v>4</v>
      </c>
      <c r="AJ49" s="244" t="n">
        <v>4</v>
      </c>
      <c r="AK49" s="244" t="n">
        <v>3</v>
      </c>
      <c r="AL49" s="244" t="n">
        <v>3</v>
      </c>
      <c r="AM49" s="244" t="n">
        <v>3</v>
      </c>
      <c r="AN49" s="244" t="n">
        <v>3</v>
      </c>
      <c r="AO49" s="244" t="n">
        <v>3</v>
      </c>
      <c r="AP49" s="244" t="n">
        <v>3</v>
      </c>
      <c r="AQ49" s="244" t="n">
        <v>3</v>
      </c>
      <c r="AR49" s="244" t="n">
        <v>3</v>
      </c>
      <c r="AS49" s="244" t="n">
        <v>3</v>
      </c>
      <c r="AT49" s="244" t="n">
        <v>3</v>
      </c>
      <c r="AU49" s="244" t="n">
        <v>3</v>
      </c>
      <c r="AV49" s="244" t="n">
        <v>3</v>
      </c>
      <c r="AW49" s="244" t="n">
        <v>2</v>
      </c>
      <c r="AX49" s="244" t="n">
        <v>2</v>
      </c>
      <c r="AY49" s="244" t="n">
        <v>2</v>
      </c>
      <c r="AZ49" s="244" t="n">
        <v>3</v>
      </c>
      <c r="BA49" s="244" t="n">
        <v>2</v>
      </c>
      <c r="BB49" s="244" t="n">
        <v>2</v>
      </c>
      <c r="BC49" s="244" t="n">
        <v>2</v>
      </c>
      <c r="BD49" s="244" t="n">
        <v>2</v>
      </c>
      <c r="BE49" s="244" t="n">
        <v>2</v>
      </c>
      <c r="BF49" s="244" t="n">
        <v>3</v>
      </c>
      <c r="BG49" s="244" t="n">
        <v>3</v>
      </c>
      <c r="BH49" s="244" t="n">
        <v>3</v>
      </c>
      <c r="BI49" s="244" t="n">
        <v>3</v>
      </c>
      <c r="BJ49" s="244" t="n">
        <v>3</v>
      </c>
      <c r="BK49" s="244" t="n">
        <v>3</v>
      </c>
      <c r="BL49" s="244" t="n">
        <v>3</v>
      </c>
      <c r="BM49" s="244" t="n">
        <v>3</v>
      </c>
      <c r="BN49" s="244" t="n">
        <v>3</v>
      </c>
      <c r="BO49" s="244" t="n">
        <v>3</v>
      </c>
      <c r="BP49" s="244" t="n">
        <v>3</v>
      </c>
      <c r="BQ49" s="244" t="n">
        <v>3</v>
      </c>
      <c r="BR49" s="244" t="n">
        <v>2</v>
      </c>
      <c r="BS49" s="244" t="n">
        <v>2</v>
      </c>
      <c r="BT49" s="244" t="n">
        <v>2</v>
      </c>
      <c r="BU49" s="244" t="n">
        <v>2</v>
      </c>
      <c r="BV49" s="244" t="n">
        <v>2</v>
      </c>
      <c r="BW49" s="244" t="n">
        <v>2</v>
      </c>
      <c r="BX49" s="244" t="n">
        <v>1</v>
      </c>
      <c r="BY49" s="244" t="n">
        <v>1</v>
      </c>
      <c r="BZ49" s="244" t="n">
        <v>1</v>
      </c>
      <c r="CA49" s="244" t="n">
        <v>1</v>
      </c>
      <c r="CB49" s="244" t="n">
        <v>1</v>
      </c>
      <c r="CC49" s="244" t="n">
        <v>2</v>
      </c>
      <c r="CD49" s="244" t="n">
        <v>2</v>
      </c>
      <c r="CE49" s="244" t="n">
        <v>2</v>
      </c>
      <c r="CF49" s="244" t="n">
        <v>2</v>
      </c>
      <c r="CG49" s="244" t="n">
        <v>1</v>
      </c>
      <c r="CH49" s="244" t="n">
        <v>1</v>
      </c>
      <c r="CI49" s="244" t="n">
        <v>1</v>
      </c>
      <c r="CJ49" s="244" t="n">
        <v>1</v>
      </c>
      <c r="CK49" s="244" t="n">
        <v>1</v>
      </c>
      <c r="CL49" s="244" t="n">
        <v>1</v>
      </c>
      <c r="CM49" s="244" t="n">
        <v>1</v>
      </c>
      <c r="CN49" s="244" t="n">
        <v>1</v>
      </c>
      <c r="CO49" s="244" t="n">
        <v>1</v>
      </c>
      <c r="CP49" s="244" t="n">
        <v>1</v>
      </c>
      <c r="CQ49" s="244" t="n">
        <v>2</v>
      </c>
      <c r="CR49" s="244" t="n">
        <v>2</v>
      </c>
      <c r="CS49" s="244" t="n">
        <v>2</v>
      </c>
      <c r="CT49" s="244" t="n">
        <v>2</v>
      </c>
      <c r="CU49" s="244" t="n">
        <v>3</v>
      </c>
      <c r="CV49" s="244" t="n">
        <v>3</v>
      </c>
      <c r="CW49" s="244" t="n">
        <v>4</v>
      </c>
    </row>
    <row r="50" ht="13.15" customHeight="1">
      <c r="A50" s="22" t="n"/>
      <c r="B50" s="398" t="n"/>
      <c r="C50" s="246" t="inlineStr">
        <is>
          <t>EE &amp; Family</t>
        </is>
      </c>
      <c r="D50" s="245" t="n">
        <v>0</v>
      </c>
      <c r="E50" s="400">
        <f>E28</f>
        <v/>
      </c>
      <c r="F50" s="400">
        <f>F28</f>
        <v/>
      </c>
      <c r="G50" s="400">
        <f>G28</f>
        <v/>
      </c>
      <c r="H50" s="408">
        <f>+"Total:"&amp;TEXT(E50/I50-1,"0.00%")&amp;"/ EE:"&amp;TEXT(G50/J50-1,"0.00%")</f>
        <v/>
      </c>
      <c r="I50" s="408">
        <f>+'[2]East Liverpool'!E50</f>
        <v/>
      </c>
      <c r="J50" s="492">
        <f>+'[2]East Liverpool'!G50</f>
        <v/>
      </c>
      <c r="K50" s="245" t="n">
        <v>4</v>
      </c>
      <c r="L50" s="245" t="n">
        <v>4</v>
      </c>
      <c r="M50" s="245" t="n">
        <v>4</v>
      </c>
      <c r="N50" s="245" t="n">
        <v>4</v>
      </c>
      <c r="O50" s="245" t="n">
        <v>4</v>
      </c>
      <c r="P50" s="245" t="n">
        <v>2</v>
      </c>
      <c r="Q50" s="245" t="n">
        <v>2</v>
      </c>
      <c r="R50" s="245" t="n">
        <v>2</v>
      </c>
      <c r="S50" s="245" t="n">
        <v>2</v>
      </c>
      <c r="T50" s="245" t="n">
        <v>2</v>
      </c>
      <c r="U50" s="245" t="n">
        <v>0</v>
      </c>
      <c r="V50" s="245" t="n">
        <v>0</v>
      </c>
      <c r="W50" s="245" t="n">
        <v>1</v>
      </c>
      <c r="X50" s="245" t="n">
        <v>1</v>
      </c>
      <c r="Y50" s="245" t="n">
        <v>1</v>
      </c>
      <c r="Z50" s="245" t="n">
        <v>1</v>
      </c>
      <c r="AA50" s="245" t="n">
        <v>1</v>
      </c>
      <c r="AB50" s="245" t="n">
        <v>1</v>
      </c>
      <c r="AC50" s="245" t="n">
        <v>1</v>
      </c>
      <c r="AD50" s="245" t="n">
        <v>1</v>
      </c>
      <c r="AE50" s="245" t="n">
        <v>1</v>
      </c>
      <c r="AF50" s="245" t="n">
        <v>1</v>
      </c>
      <c r="AG50" s="245" t="n">
        <v>1</v>
      </c>
      <c r="AH50" s="245" t="n">
        <v>1</v>
      </c>
      <c r="AI50" s="245" t="n">
        <v>0</v>
      </c>
      <c r="AJ50" s="245" t="n">
        <v>0</v>
      </c>
      <c r="AK50" s="245" t="n">
        <v>0</v>
      </c>
      <c r="AL50" s="245" t="n">
        <v>0</v>
      </c>
      <c r="AM50" s="245" t="n">
        <v>0</v>
      </c>
      <c r="AN50" s="245" t="n">
        <v>0</v>
      </c>
      <c r="AO50" s="245" t="n">
        <v>0</v>
      </c>
      <c r="AP50" s="245" t="n">
        <v>1</v>
      </c>
      <c r="AQ50" s="245" t="n">
        <v>1</v>
      </c>
      <c r="AR50" s="245" t="n">
        <v>1</v>
      </c>
      <c r="AS50" s="245" t="n">
        <v>1</v>
      </c>
      <c r="AT50" s="245" t="n">
        <v>1</v>
      </c>
      <c r="AU50" s="245" t="n">
        <v>1</v>
      </c>
      <c r="AV50" s="245" t="n">
        <v>1</v>
      </c>
      <c r="AW50" s="245" t="n">
        <v>1</v>
      </c>
      <c r="AX50" s="245" t="n">
        <v>1</v>
      </c>
      <c r="AY50" s="245" t="n">
        <v>1</v>
      </c>
      <c r="AZ50" s="245" t="n">
        <v>1</v>
      </c>
      <c r="BA50" s="245" t="n">
        <v>1</v>
      </c>
      <c r="BB50" s="245" t="n">
        <v>1</v>
      </c>
      <c r="BC50" s="245" t="n">
        <v>1</v>
      </c>
      <c r="BD50" s="245" t="n">
        <v>3</v>
      </c>
      <c r="BE50" s="245" t="n">
        <v>3</v>
      </c>
      <c r="BF50" s="245" t="n">
        <v>3</v>
      </c>
      <c r="BG50" s="245" t="n">
        <v>3</v>
      </c>
      <c r="BH50" s="245" t="n">
        <v>2</v>
      </c>
      <c r="BI50" s="245" t="n">
        <v>2</v>
      </c>
      <c r="BJ50" s="245" t="n">
        <v>2</v>
      </c>
      <c r="BK50" s="245" t="n">
        <v>2</v>
      </c>
      <c r="BL50" s="245" t="n">
        <v>2</v>
      </c>
      <c r="BM50" s="245" t="n">
        <v>2</v>
      </c>
      <c r="BN50" s="245" t="n">
        <v>2</v>
      </c>
      <c r="BO50" s="245" t="n">
        <v>2</v>
      </c>
      <c r="BP50" s="245" t="n">
        <v>2</v>
      </c>
      <c r="BQ50" s="245" t="n">
        <v>2</v>
      </c>
      <c r="BR50" s="245" t="n">
        <v>0</v>
      </c>
      <c r="BS50" s="245" t="n">
        <v>2</v>
      </c>
      <c r="BT50" s="245" t="n">
        <v>2</v>
      </c>
      <c r="BU50" s="245" t="n">
        <v>1</v>
      </c>
      <c r="BV50" s="245" t="n">
        <v>2</v>
      </c>
      <c r="BW50" s="245" t="n">
        <v>1</v>
      </c>
      <c r="BX50" s="245" t="n">
        <v>1</v>
      </c>
      <c r="BY50" s="245" t="n">
        <v>1</v>
      </c>
      <c r="BZ50" s="245" t="n">
        <v>1</v>
      </c>
      <c r="CA50" s="245" t="n">
        <v>1</v>
      </c>
      <c r="CB50" s="245" t="n">
        <v>1</v>
      </c>
      <c r="CC50" s="245" t="n">
        <v>1</v>
      </c>
      <c r="CD50" s="245" t="n">
        <v>1</v>
      </c>
      <c r="CE50" s="245" t="n">
        <v>1</v>
      </c>
      <c r="CF50" s="245" t="n">
        <v>1</v>
      </c>
      <c r="CG50" s="245" t="n">
        <v>1</v>
      </c>
      <c r="CH50" s="245" t="n">
        <v>1</v>
      </c>
      <c r="CI50" s="245" t="n">
        <v>1</v>
      </c>
      <c r="CJ50" s="245" t="n">
        <v>1</v>
      </c>
      <c r="CK50" s="245" t="n">
        <v>1</v>
      </c>
      <c r="CL50" s="245" t="n">
        <v>1</v>
      </c>
      <c r="CM50" s="245" t="n">
        <v>1</v>
      </c>
      <c r="CN50" s="245" t="n">
        <v>1</v>
      </c>
      <c r="CO50" s="245" t="n">
        <v>1</v>
      </c>
      <c r="CP50" s="245" t="n">
        <v>1</v>
      </c>
      <c r="CQ50" s="245" t="n">
        <v>1</v>
      </c>
      <c r="CR50" s="245" t="n">
        <v>1</v>
      </c>
      <c r="CS50" s="245" t="n">
        <v>1</v>
      </c>
      <c r="CT50" s="245" t="n">
        <v>1</v>
      </c>
      <c r="CU50" s="245" t="n">
        <v>1</v>
      </c>
      <c r="CV50" s="245" t="n">
        <v>1</v>
      </c>
      <c r="CW50" s="245" t="n">
        <v>0</v>
      </c>
    </row>
    <row r="51" ht="13.15" customHeight="1">
      <c r="A51" s="20" t="n"/>
      <c r="B51" s="398" t="n"/>
      <c r="C51" s="69" t="inlineStr">
        <is>
          <t>Estimated Monthly Premium</t>
        </is>
      </c>
      <c r="D51" s="94">
        <f>SUM(D47:D50)</f>
        <v/>
      </c>
      <c r="E51" s="401">
        <f>SUMPRODUCT(E47:E50,$D47:$D50)</f>
        <v/>
      </c>
      <c r="F51" s="401">
        <f>SUMPRODUCT(F47:F50,$D47:$D50)</f>
        <v/>
      </c>
      <c r="G51" s="401">
        <f>SUMPRODUCT(G47:G50,$D47:$D50)</f>
        <v/>
      </c>
      <c r="H51" s="402" t="n"/>
      <c r="I51" s="402" t="n"/>
      <c r="J51" s="315" t="n"/>
      <c r="K51" s="94">
        <f>SUM(K47:K50)</f>
        <v/>
      </c>
      <c r="L51" s="94">
        <f>SUM(L47:L50)</f>
        <v/>
      </c>
      <c r="M51" s="94">
        <f>SUM(M47:M50)</f>
        <v/>
      </c>
      <c r="N51" s="94">
        <f>SUM(N47:N50)</f>
        <v/>
      </c>
      <c r="O51" s="94">
        <f>SUM(O47:O50)</f>
        <v/>
      </c>
      <c r="P51" s="94">
        <f>SUM(P47:P50)</f>
        <v/>
      </c>
      <c r="Q51" s="94">
        <f>SUM(Q47:Q50)</f>
        <v/>
      </c>
      <c r="R51" s="94">
        <f>SUM(R47:R50)</f>
        <v/>
      </c>
      <c r="S51" s="94">
        <f>SUM(S47:S50)</f>
        <v/>
      </c>
      <c r="T51" s="94">
        <f>SUM(T47:T50)</f>
        <v/>
      </c>
      <c r="U51" s="94">
        <f>SUM(U47:U50)</f>
        <v/>
      </c>
      <c r="V51" s="94">
        <f>SUM(V47:V50)</f>
        <v/>
      </c>
      <c r="W51" s="94">
        <f>SUM(W47:W50)</f>
        <v/>
      </c>
      <c r="X51" s="94">
        <f>SUM(X47:X50)</f>
        <v/>
      </c>
      <c r="Y51" s="94">
        <f>SUM(Y47:Y50)</f>
        <v/>
      </c>
      <c r="Z51" s="94">
        <f>SUM(Z47:Z50)</f>
        <v/>
      </c>
      <c r="AA51" s="94">
        <f>SUM(AA47:AA50)</f>
        <v/>
      </c>
      <c r="AB51" s="94">
        <f>SUM(AB47:AB50)</f>
        <v/>
      </c>
      <c r="AC51" s="94">
        <f>SUM(AC47:AC50)</f>
        <v/>
      </c>
      <c r="AD51" s="94">
        <f>SUM(AD47:AD50)</f>
        <v/>
      </c>
      <c r="AE51" s="94">
        <f>SUM(AE47:AE50)</f>
        <v/>
      </c>
      <c r="AF51" s="94">
        <f>SUM(AF47:AF50)</f>
        <v/>
      </c>
      <c r="AG51" s="94">
        <f>SUM(AG47:AG50)</f>
        <v/>
      </c>
      <c r="AH51" s="94">
        <f>SUM(AH47:AH50)</f>
        <v/>
      </c>
      <c r="AI51" s="94">
        <f>SUM(AI47:AI50)</f>
        <v/>
      </c>
      <c r="AJ51" s="94">
        <f>SUM(AJ47:AJ50)</f>
        <v/>
      </c>
      <c r="AK51" s="94">
        <f>SUM(AK47:AK50)</f>
        <v/>
      </c>
      <c r="AL51" s="94">
        <f>SUM(AL47:AL50)</f>
        <v/>
      </c>
      <c r="AM51" s="94">
        <f>SUM(AM47:AM50)</f>
        <v/>
      </c>
      <c r="AN51" s="94">
        <f>SUM(AN47:AN50)</f>
        <v/>
      </c>
      <c r="AO51" s="94">
        <f>SUM(AO47:AO50)</f>
        <v/>
      </c>
      <c r="AP51" s="94">
        <f>SUM(AP47:AP50)</f>
        <v/>
      </c>
      <c r="AQ51" s="94">
        <f>SUM(AQ47:AQ50)</f>
        <v/>
      </c>
      <c r="AR51" s="94">
        <f>SUM(AR47:AR50)</f>
        <v/>
      </c>
      <c r="AS51" s="94">
        <f>SUM(AS47:AS50)</f>
        <v/>
      </c>
      <c r="AT51" s="94">
        <f>SUM(AT47:AT50)</f>
        <v/>
      </c>
      <c r="AU51" s="94">
        <f>SUM(AU47:AU50)</f>
        <v/>
      </c>
      <c r="AV51" s="94">
        <f>SUM(AV47:AV50)</f>
        <v/>
      </c>
      <c r="AW51" s="94">
        <f>SUM(AW47:AW50)</f>
        <v/>
      </c>
      <c r="AX51" s="94">
        <f>SUM(AX47:AX50)</f>
        <v/>
      </c>
      <c r="AY51" s="94">
        <f>SUM(AY47:AY50)</f>
        <v/>
      </c>
      <c r="AZ51" s="94">
        <f>SUM(AZ47:AZ50)</f>
        <v/>
      </c>
      <c r="BA51" s="94">
        <f>SUM(BA47:BA50)</f>
        <v/>
      </c>
      <c r="BB51" s="94">
        <f>SUM(BB47:BB50)</f>
        <v/>
      </c>
      <c r="BC51" s="94">
        <f>SUM(BC47:BC50)</f>
        <v/>
      </c>
      <c r="BD51" s="94">
        <f>SUM(BD47:BD50)</f>
        <v/>
      </c>
      <c r="BE51" s="94">
        <f>SUM(BE47:BE50)</f>
        <v/>
      </c>
      <c r="BF51" s="94">
        <f>SUM(BF47:BF50)</f>
        <v/>
      </c>
      <c r="BG51" s="94">
        <f>SUM(BG47:BG50)</f>
        <v/>
      </c>
      <c r="BH51" s="94">
        <f>SUM(BH47:BH50)</f>
        <v/>
      </c>
      <c r="BI51" s="94">
        <f>SUM(BI47:BI50)</f>
        <v/>
      </c>
      <c r="BJ51" s="94">
        <f>SUM(BJ47:BJ50)</f>
        <v/>
      </c>
      <c r="BK51" s="94">
        <f>SUM(BK47:BK50)</f>
        <v/>
      </c>
      <c r="BL51" s="94">
        <f>SUM(BL47:BL50)</f>
        <v/>
      </c>
      <c r="BM51" s="94">
        <f>SUM(BM47:BM50)</f>
        <v/>
      </c>
      <c r="BN51" s="94">
        <f>SUM(BN47:BN50)</f>
        <v/>
      </c>
      <c r="BO51" s="94">
        <f>SUM(BO47:BO50)</f>
        <v/>
      </c>
      <c r="BP51" s="94">
        <f>SUM(BP47:BP50)</f>
        <v/>
      </c>
      <c r="BQ51" s="94">
        <f>SUM(BQ47:BQ50)</f>
        <v/>
      </c>
      <c r="BR51" s="94">
        <f>SUM(BR47:BR50)</f>
        <v/>
      </c>
      <c r="BS51" s="94">
        <f>SUM(BS47:BS50)</f>
        <v/>
      </c>
      <c r="BT51" s="94">
        <f>SUM(BT47:BT50)</f>
        <v/>
      </c>
      <c r="BU51" s="94">
        <f>SUM(BU47:BU50)</f>
        <v/>
      </c>
      <c r="BV51" s="94">
        <f>SUM(BV47:BV50)</f>
        <v/>
      </c>
      <c r="BW51" s="94">
        <f>SUM(BW47:BW50)</f>
        <v/>
      </c>
      <c r="BX51" s="94">
        <f>SUM(BX47:BX50)</f>
        <v/>
      </c>
      <c r="BY51" s="94">
        <f>SUM(BY47:BY50)</f>
        <v/>
      </c>
      <c r="BZ51" s="94">
        <f>SUM(BZ47:BZ50)</f>
        <v/>
      </c>
      <c r="CA51" s="94">
        <f>SUM(CA47:CA50)</f>
        <v/>
      </c>
      <c r="CB51" s="94">
        <f>SUM(CB47:CB50)</f>
        <v/>
      </c>
      <c r="CC51" s="94">
        <f>SUM(CC47:CC50)</f>
        <v/>
      </c>
      <c r="CD51" s="94">
        <f>SUM(CD47:CD50)</f>
        <v/>
      </c>
      <c r="CE51" s="94">
        <f>SUM(CE47:CE50)</f>
        <v/>
      </c>
      <c r="CF51" s="94">
        <f>SUM(CF47:CF50)</f>
        <v/>
      </c>
      <c r="CG51" s="94">
        <f>SUM(CG47:CG50)</f>
        <v/>
      </c>
      <c r="CH51" s="94">
        <f>SUM(CH47:CH50)</f>
        <v/>
      </c>
      <c r="CI51" s="94">
        <f>SUM(CI47:CI50)</f>
        <v/>
      </c>
      <c r="CJ51" s="94">
        <f>SUM(CJ47:CJ50)</f>
        <v/>
      </c>
      <c r="CK51" s="94">
        <f>SUM(CK47:CK50)</f>
        <v/>
      </c>
      <c r="CL51" s="94">
        <f>SUM(CL47:CL50)</f>
        <v/>
      </c>
      <c r="CM51" s="94">
        <f>SUM(CM47:CM50)</f>
        <v/>
      </c>
      <c r="CN51" s="94">
        <f>SUM(CN47:CN50)</f>
        <v/>
      </c>
      <c r="CO51" s="94">
        <f>SUM(CO47:CO50)</f>
        <v/>
      </c>
      <c r="CP51" s="94">
        <f>SUM(CP47:CP50)</f>
        <v/>
      </c>
      <c r="CQ51" s="94">
        <f>SUM(CQ47:CQ50)</f>
        <v/>
      </c>
      <c r="CR51" s="94" t="n">
        <v>8</v>
      </c>
      <c r="CS51" s="94">
        <f>SUM(CS47:CS50)</f>
        <v/>
      </c>
      <c r="CT51" s="94">
        <f>SUM(CT47:CT50)</f>
        <v/>
      </c>
      <c r="CU51" s="94">
        <f>SUM(CU47:CU50)</f>
        <v/>
      </c>
      <c r="CV51" s="94">
        <f>SUM(CV47:CV50)</f>
        <v/>
      </c>
      <c r="CW51" s="94">
        <f>SUM(CW47:CW50)</f>
        <v/>
      </c>
    </row>
    <row r="52" ht="14.25" customHeight="1">
      <c r="A52" s="20" t="n"/>
      <c r="B52" s="398" t="n"/>
      <c r="C52" s="12" t="n"/>
      <c r="D52" s="16" t="n"/>
      <c r="E52" s="403" t="n"/>
      <c r="F52" s="403" t="n"/>
      <c r="G52" s="403" t="n"/>
      <c r="H52" s="404" t="n"/>
      <c r="I52" s="404" t="n"/>
      <c r="J52" s="315" t="n"/>
      <c r="K52" s="16" t="n"/>
      <c r="L52" s="16" t="n"/>
      <c r="M52" s="16" t="n"/>
      <c r="N52" s="16" t="n"/>
      <c r="O52" s="16" t="n"/>
      <c r="P52" s="16" t="n"/>
      <c r="Q52" s="16" t="n"/>
      <c r="R52" s="16" t="n"/>
      <c r="S52" s="16" t="n"/>
      <c r="T52" s="16" t="n"/>
      <c r="U52" s="16" t="n"/>
      <c r="V52" s="16" t="n"/>
      <c r="W52" s="16" t="n"/>
      <c r="X52" s="16" t="n"/>
      <c r="Y52" s="16" t="n"/>
      <c r="Z52" s="16" t="n"/>
      <c r="AA52" s="16" t="n"/>
      <c r="AB52" s="16" t="n"/>
      <c r="AC52" s="16" t="n"/>
      <c r="AD52" s="16" t="n"/>
      <c r="AE52" s="16" t="n"/>
      <c r="AF52" s="16" t="n"/>
      <c r="AG52" s="16" t="n"/>
      <c r="AH52" s="16" t="n"/>
      <c r="AI52" s="16" t="n"/>
      <c r="AJ52" s="16" t="n"/>
      <c r="AK52" s="16" t="n"/>
      <c r="AL52" s="16" t="n"/>
      <c r="AM52" s="16" t="n"/>
      <c r="AN52" s="16" t="n"/>
      <c r="AO52" s="16" t="n"/>
      <c r="AP52" s="16" t="n"/>
      <c r="AQ52" s="16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</row>
    <row r="53" hidden="1" ht="13.15" customHeight="1">
      <c r="A53" s="64" t="inlineStr">
        <is>
          <t>PRIME PLAN A (Self-Insured)</t>
        </is>
      </c>
      <c r="B53" s="394">
        <f>Legacy!$E$4</f>
        <v/>
      </c>
      <c r="C53" s="246" t="inlineStr">
        <is>
          <t>EE</t>
        </is>
      </c>
      <c r="D53" s="244" t="n">
        <v>0</v>
      </c>
      <c r="E53" s="396">
        <f>E31</f>
        <v/>
      </c>
      <c r="F53" s="396">
        <f>F31</f>
        <v/>
      </c>
      <c r="G53" s="396">
        <f>G31</f>
        <v/>
      </c>
      <c r="H53" s="397">
        <f>+"Total:"&amp;TEXT(E53/I53-1,"0.00%")&amp;"/ EE:"&amp;TEXT(G53/J53-1,"0.00%")</f>
        <v/>
      </c>
      <c r="I53" s="397">
        <f>+'[2]East Liverpool'!E53</f>
        <v/>
      </c>
      <c r="J53" s="492">
        <f>+'[2]East Liverpool'!G53</f>
        <v/>
      </c>
      <c r="K53" s="244" t="n">
        <v>0</v>
      </c>
      <c r="L53" s="244" t="n">
        <v>0</v>
      </c>
      <c r="M53" s="244" t="n">
        <v>0</v>
      </c>
      <c r="N53" s="244" t="n">
        <v>0</v>
      </c>
      <c r="O53" s="244" t="n">
        <v>0</v>
      </c>
      <c r="P53" s="244" t="n">
        <v>0</v>
      </c>
      <c r="Q53" s="244" t="n">
        <v>0</v>
      </c>
      <c r="R53" s="244" t="n">
        <v>0</v>
      </c>
      <c r="S53" s="244" t="n">
        <v>0</v>
      </c>
      <c r="T53" s="244" t="n">
        <v>0</v>
      </c>
      <c r="U53" s="244" t="n">
        <v>0</v>
      </c>
      <c r="V53" s="244" t="n">
        <v>0</v>
      </c>
      <c r="W53" s="244" t="n">
        <v>0</v>
      </c>
      <c r="X53" s="244" t="n">
        <v>0</v>
      </c>
      <c r="Y53" s="244" t="n">
        <v>0</v>
      </c>
      <c r="Z53" s="244" t="n">
        <v>0</v>
      </c>
      <c r="AA53" s="244" t="n">
        <v>0</v>
      </c>
      <c r="AB53" s="244" t="n">
        <v>0</v>
      </c>
      <c r="AC53" s="244" t="n">
        <v>0</v>
      </c>
      <c r="AD53" s="244" t="n">
        <v>0</v>
      </c>
      <c r="AE53" s="244" t="n">
        <v>0</v>
      </c>
      <c r="AF53" s="244" t="n">
        <v>0</v>
      </c>
      <c r="AG53" s="244" t="n">
        <v>0</v>
      </c>
      <c r="AH53" s="244" t="n">
        <v>0</v>
      </c>
      <c r="AI53" s="244" t="n">
        <v>0</v>
      </c>
      <c r="AJ53" s="244" t="n">
        <v>0</v>
      </c>
      <c r="AK53" s="244" t="n">
        <v>0</v>
      </c>
      <c r="AL53" s="244" t="n">
        <v>0</v>
      </c>
      <c r="AM53" s="244" t="n">
        <v>0</v>
      </c>
      <c r="AN53" s="244" t="n">
        <v>0</v>
      </c>
      <c r="AO53" s="244" t="n">
        <v>0</v>
      </c>
      <c r="AP53" s="244" t="n">
        <v>0</v>
      </c>
      <c r="AQ53" s="244" t="n">
        <v>0</v>
      </c>
      <c r="AR53" s="244" t="n">
        <v>0</v>
      </c>
      <c r="AS53" s="244" t="n">
        <v>0</v>
      </c>
      <c r="AT53" s="244" t="n">
        <v>0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244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idden="1" ht="13.15" customHeight="1">
      <c r="A54" s="22" t="n"/>
      <c r="B54" s="398" t="n"/>
      <c r="C54" s="246" t="inlineStr">
        <is>
          <t>EE &amp; Spouse</t>
        </is>
      </c>
      <c r="D54" s="244" t="n">
        <v>0</v>
      </c>
      <c r="E54" s="396">
        <f>E32</f>
        <v/>
      </c>
      <c r="F54" s="396">
        <f>F32</f>
        <v/>
      </c>
      <c r="G54" s="396">
        <f>G32</f>
        <v/>
      </c>
      <c r="H54" s="397">
        <f>+"Total:"&amp;TEXT(E54/I54-1,"0.00%")&amp;"/ EE:"&amp;TEXT(G54/J54-1,"0.00%")</f>
        <v/>
      </c>
      <c r="I54" s="397">
        <f>+'[2]East Liverpool'!E54</f>
        <v/>
      </c>
      <c r="J54" s="492">
        <f>+'[2]East Liverpool'!G54</f>
        <v/>
      </c>
      <c r="K54" s="244" t="n">
        <v>0</v>
      </c>
      <c r="L54" s="244" t="n">
        <v>0</v>
      </c>
      <c r="M54" s="244" t="n">
        <v>0</v>
      </c>
      <c r="N54" s="244" t="n">
        <v>0</v>
      </c>
      <c r="O54" s="244" t="n">
        <v>0</v>
      </c>
      <c r="P54" s="244" t="n">
        <v>0</v>
      </c>
      <c r="Q54" s="244" t="n">
        <v>0</v>
      </c>
      <c r="R54" s="244" t="n">
        <v>0</v>
      </c>
      <c r="S54" s="244" t="n">
        <v>0</v>
      </c>
      <c r="T54" s="244" t="n">
        <v>0</v>
      </c>
      <c r="U54" s="244" t="n">
        <v>0</v>
      </c>
      <c r="V54" s="244" t="n">
        <v>0</v>
      </c>
      <c r="W54" s="244" t="n">
        <v>0</v>
      </c>
      <c r="X54" s="244" t="n">
        <v>0</v>
      </c>
      <c r="Y54" s="244" t="n">
        <v>0</v>
      </c>
      <c r="Z54" s="244" t="n">
        <v>0</v>
      </c>
      <c r="AA54" s="244" t="n">
        <v>0</v>
      </c>
      <c r="AB54" s="244" t="n">
        <v>0</v>
      </c>
      <c r="AC54" s="244" t="n">
        <v>0</v>
      </c>
      <c r="AD54" s="244" t="n">
        <v>0</v>
      </c>
      <c r="AE54" s="244" t="n">
        <v>0</v>
      </c>
      <c r="AF54" s="244" t="n">
        <v>0</v>
      </c>
      <c r="AG54" s="244" t="n">
        <v>0</v>
      </c>
      <c r="AH54" s="244" t="n">
        <v>0</v>
      </c>
      <c r="AI54" s="244" t="n">
        <v>0</v>
      </c>
      <c r="AJ54" s="244" t="n">
        <v>0</v>
      </c>
      <c r="AK54" s="244" t="n">
        <v>0</v>
      </c>
      <c r="AL54" s="244" t="n">
        <v>0</v>
      </c>
      <c r="AM54" s="244" t="n">
        <v>0</v>
      </c>
      <c r="AN54" s="244" t="n">
        <v>0</v>
      </c>
      <c r="AO54" s="244" t="n">
        <v>0</v>
      </c>
      <c r="AP54" s="244" t="n">
        <v>0</v>
      </c>
      <c r="AQ54" s="244" t="n">
        <v>0</v>
      </c>
      <c r="AR54" s="244" t="n">
        <v>0</v>
      </c>
      <c r="AS54" s="244" t="n">
        <v>0</v>
      </c>
      <c r="AT54" s="244" t="n">
        <v>0</v>
      </c>
      <c r="AU54" s="244" t="n">
        <v>0</v>
      </c>
      <c r="AV54" s="244" t="n">
        <v>0</v>
      </c>
      <c r="AW54" s="244" t="n">
        <v>0</v>
      </c>
      <c r="AX54" s="244" t="n">
        <v>0</v>
      </c>
      <c r="AY54" s="244" t="n">
        <v>0</v>
      </c>
      <c r="AZ54" s="244" t="n">
        <v>0</v>
      </c>
      <c r="BA54" s="244" t="n">
        <v>0</v>
      </c>
      <c r="BB54" s="244" t="n">
        <v>0</v>
      </c>
      <c r="BC54" s="244" t="n">
        <v>0</v>
      </c>
      <c r="BD54" s="244" t="n">
        <v>0</v>
      </c>
      <c r="BE54" s="244" t="n">
        <v>0</v>
      </c>
      <c r="BF54" s="244" t="n">
        <v>0</v>
      </c>
      <c r="BG54" s="244" t="n">
        <v>0</v>
      </c>
      <c r="BH54" s="244" t="n">
        <v>0</v>
      </c>
      <c r="BI54" s="244" t="n">
        <v>0</v>
      </c>
      <c r="BJ54" s="244" t="n">
        <v>0</v>
      </c>
      <c r="BK54" s="244" t="n">
        <v>0</v>
      </c>
      <c r="BL54" s="244" t="n">
        <v>0</v>
      </c>
      <c r="BM54" s="244" t="n">
        <v>0</v>
      </c>
      <c r="BN54" s="244" t="n">
        <v>0</v>
      </c>
      <c r="BO54" s="244" t="n">
        <v>0</v>
      </c>
      <c r="BP54" s="244" t="n">
        <v>0</v>
      </c>
      <c r="BQ54" s="244" t="n">
        <v>0</v>
      </c>
      <c r="BR54" s="244" t="n">
        <v>0</v>
      </c>
      <c r="BS54" s="244" t="n">
        <v>0</v>
      </c>
      <c r="BT54" s="244" t="n">
        <v>0</v>
      </c>
      <c r="BU54" s="244" t="n">
        <v>0</v>
      </c>
      <c r="BV54" s="244" t="n">
        <v>0</v>
      </c>
      <c r="BW54" s="244" t="n">
        <v>0</v>
      </c>
      <c r="BX54" s="244" t="n">
        <v>0</v>
      </c>
      <c r="BY54" s="244" t="n">
        <v>0</v>
      </c>
      <c r="BZ54" s="244" t="n">
        <v>0</v>
      </c>
      <c r="CA54" s="244" t="n">
        <v>0</v>
      </c>
      <c r="CB54" s="244" t="n">
        <v>0</v>
      </c>
      <c r="CC54" s="244" t="n">
        <v>0</v>
      </c>
      <c r="CD54" s="244" t="n">
        <v>0</v>
      </c>
      <c r="CE54" s="244" t="n">
        <v>0</v>
      </c>
      <c r="CF54" s="244" t="n">
        <v>0</v>
      </c>
      <c r="CG54" s="244" t="n">
        <v>0</v>
      </c>
      <c r="CH54" s="244" t="n">
        <v>0</v>
      </c>
      <c r="CI54" s="244" t="n">
        <v>0</v>
      </c>
      <c r="CJ54" s="244" t="n">
        <v>0</v>
      </c>
      <c r="CK54" s="244" t="n">
        <v>0</v>
      </c>
      <c r="CL54" s="244" t="n">
        <v>0</v>
      </c>
      <c r="CM54" s="244" t="n">
        <v>0</v>
      </c>
      <c r="CN54" s="244" t="n">
        <v>0</v>
      </c>
      <c r="CO54" s="244" t="n">
        <v>0</v>
      </c>
      <c r="CP54" s="244" t="n">
        <v>0</v>
      </c>
      <c r="CQ54" s="244" t="n">
        <v>0</v>
      </c>
      <c r="CR54" s="244" t="n">
        <v>0</v>
      </c>
      <c r="CS54" s="244" t="n">
        <v>0</v>
      </c>
      <c r="CT54" s="244" t="n">
        <v>0</v>
      </c>
      <c r="CU54" s="244" t="n">
        <v>0</v>
      </c>
      <c r="CV54" s="244" t="n">
        <v>0</v>
      </c>
      <c r="CW54" s="244" t="n">
        <v>0</v>
      </c>
    </row>
    <row r="55" hidden="1" ht="13.15" customHeight="1">
      <c r="A55" s="22" t="n"/>
      <c r="B55" s="398" t="n"/>
      <c r="C55" s="246" t="inlineStr">
        <is>
          <t>EE &amp; Child(ren)</t>
        </is>
      </c>
      <c r="D55" s="244" t="n">
        <v>0</v>
      </c>
      <c r="E55" s="396">
        <f>E33</f>
        <v/>
      </c>
      <c r="F55" s="396">
        <f>F33</f>
        <v/>
      </c>
      <c r="G55" s="396">
        <f>G33</f>
        <v/>
      </c>
      <c r="H55" s="397">
        <f>+"Total:"&amp;TEXT(E55/I55-1,"0.00%")&amp;"/ EE:"&amp;TEXT(G55/J55-1,"0.00%")</f>
        <v/>
      </c>
      <c r="I55" s="397">
        <f>+'[2]East Liverpool'!E55</f>
        <v/>
      </c>
      <c r="J55" s="492">
        <f>+'[2]East Liverpool'!G55</f>
        <v/>
      </c>
      <c r="K55" s="244" t="n">
        <v>0</v>
      </c>
      <c r="L55" s="244" t="n">
        <v>0</v>
      </c>
      <c r="M55" s="244" t="n">
        <v>0</v>
      </c>
      <c r="N55" s="244" t="n">
        <v>0</v>
      </c>
      <c r="O55" s="244" t="n">
        <v>0</v>
      </c>
      <c r="P55" s="244" t="n">
        <v>0</v>
      </c>
      <c r="Q55" s="244" t="n">
        <v>0</v>
      </c>
      <c r="R55" s="244" t="n">
        <v>0</v>
      </c>
      <c r="S55" s="244" t="n">
        <v>0</v>
      </c>
      <c r="T55" s="244" t="n">
        <v>0</v>
      </c>
      <c r="U55" s="244" t="n">
        <v>0</v>
      </c>
      <c r="V55" s="244" t="n">
        <v>0</v>
      </c>
      <c r="W55" s="244" t="n">
        <v>0</v>
      </c>
      <c r="X55" s="244" t="n">
        <v>0</v>
      </c>
      <c r="Y55" s="244" t="n">
        <v>0</v>
      </c>
      <c r="Z55" s="244" t="n">
        <v>0</v>
      </c>
      <c r="AA55" s="244" t="n">
        <v>0</v>
      </c>
      <c r="AB55" s="244" t="n">
        <v>0</v>
      </c>
      <c r="AC55" s="244" t="n">
        <v>0</v>
      </c>
      <c r="AD55" s="244" t="n">
        <v>0</v>
      </c>
      <c r="AE55" s="244" t="n">
        <v>0</v>
      </c>
      <c r="AF55" s="244" t="n">
        <v>0</v>
      </c>
      <c r="AG55" s="244" t="n">
        <v>0</v>
      </c>
      <c r="AH55" s="244" t="n">
        <v>0</v>
      </c>
      <c r="AI55" s="244" t="n">
        <v>0</v>
      </c>
      <c r="AJ55" s="244" t="n">
        <v>0</v>
      </c>
      <c r="AK55" s="244" t="n">
        <v>0</v>
      </c>
      <c r="AL55" s="244" t="n">
        <v>0</v>
      </c>
      <c r="AM55" s="244" t="n">
        <v>0</v>
      </c>
      <c r="AN55" s="244" t="n">
        <v>0</v>
      </c>
      <c r="AO55" s="244" t="n">
        <v>0</v>
      </c>
      <c r="AP55" s="244" t="n">
        <v>0</v>
      </c>
      <c r="AQ55" s="244" t="n">
        <v>0</v>
      </c>
      <c r="AR55" s="244" t="n">
        <v>0</v>
      </c>
      <c r="AS55" s="244" t="n">
        <v>0</v>
      </c>
      <c r="AT55" s="244" t="n">
        <v>0</v>
      </c>
      <c r="AU55" s="244" t="n">
        <v>0</v>
      </c>
      <c r="AV55" s="244" t="n">
        <v>0</v>
      </c>
      <c r="AW55" s="244" t="n">
        <v>0</v>
      </c>
      <c r="AX55" s="244" t="n">
        <v>0</v>
      </c>
      <c r="AY55" s="244" t="n">
        <v>0</v>
      </c>
      <c r="AZ55" s="244" t="n">
        <v>0</v>
      </c>
      <c r="BA55" s="244" t="n">
        <v>0</v>
      </c>
      <c r="BB55" s="244" t="n">
        <v>0</v>
      </c>
      <c r="BC55" s="244" t="n">
        <v>0</v>
      </c>
      <c r="BD55" s="244" t="n">
        <v>0</v>
      </c>
      <c r="BE55" s="244" t="n">
        <v>0</v>
      </c>
      <c r="BF55" s="244" t="n">
        <v>0</v>
      </c>
      <c r="BG55" s="244" t="n">
        <v>0</v>
      </c>
      <c r="BH55" s="244" t="n">
        <v>0</v>
      </c>
      <c r="BI55" s="244" t="n">
        <v>0</v>
      </c>
      <c r="BJ55" s="244" t="n">
        <v>0</v>
      </c>
      <c r="BK55" s="244" t="n">
        <v>0</v>
      </c>
      <c r="BL55" s="244" t="n">
        <v>0</v>
      </c>
      <c r="BM55" s="244" t="n">
        <v>0</v>
      </c>
      <c r="BN55" s="244" t="n">
        <v>0</v>
      </c>
      <c r="BO55" s="244" t="n">
        <v>0</v>
      </c>
      <c r="BP55" s="244" t="n">
        <v>0</v>
      </c>
      <c r="BQ55" s="244" t="n">
        <v>0</v>
      </c>
      <c r="BR55" s="244" t="n">
        <v>0</v>
      </c>
      <c r="BS55" s="244" t="n">
        <v>0</v>
      </c>
      <c r="BT55" s="244" t="n">
        <v>0</v>
      </c>
      <c r="BU55" s="244" t="n">
        <v>0</v>
      </c>
      <c r="BV55" s="244" t="n">
        <v>0</v>
      </c>
      <c r="BW55" s="244" t="n">
        <v>0</v>
      </c>
      <c r="BX55" s="244" t="n">
        <v>0</v>
      </c>
      <c r="BY55" s="244" t="n">
        <v>0</v>
      </c>
      <c r="BZ55" s="244" t="n">
        <v>0</v>
      </c>
      <c r="CA55" s="244" t="n">
        <v>0</v>
      </c>
      <c r="CB55" s="244" t="n">
        <v>0</v>
      </c>
      <c r="CC55" s="244" t="n">
        <v>0</v>
      </c>
      <c r="CD55" s="244" t="n">
        <v>0</v>
      </c>
      <c r="CE55" s="244" t="n">
        <v>0</v>
      </c>
      <c r="CF55" s="244" t="n">
        <v>0</v>
      </c>
      <c r="CG55" s="244" t="n">
        <v>0</v>
      </c>
      <c r="CH55" s="244" t="n">
        <v>0</v>
      </c>
      <c r="CI55" s="244" t="n">
        <v>0</v>
      </c>
      <c r="CJ55" s="244" t="n">
        <v>0</v>
      </c>
      <c r="CK55" s="244" t="n">
        <v>0</v>
      </c>
      <c r="CL55" s="244" t="n">
        <v>0</v>
      </c>
      <c r="CM55" s="244" t="n">
        <v>0</v>
      </c>
      <c r="CN55" s="244" t="n">
        <v>0</v>
      </c>
      <c r="CO55" s="244" t="n">
        <v>0</v>
      </c>
      <c r="CP55" s="244" t="n">
        <v>0</v>
      </c>
      <c r="CQ55" s="244" t="n">
        <v>0</v>
      </c>
      <c r="CR55" s="244" t="n">
        <v>0</v>
      </c>
      <c r="CS55" s="244" t="n">
        <v>0</v>
      </c>
      <c r="CT55" s="244" t="n">
        <v>0</v>
      </c>
      <c r="CU55" s="244" t="n">
        <v>0</v>
      </c>
      <c r="CV55" s="244" t="n">
        <v>0</v>
      </c>
      <c r="CW55" s="244" t="n">
        <v>0</v>
      </c>
    </row>
    <row r="56" hidden="1" ht="13.15" customHeight="1">
      <c r="A56" s="22" t="n"/>
      <c r="B56" s="398" t="n"/>
      <c r="C56" s="246" t="inlineStr">
        <is>
          <t>EE &amp; Family</t>
        </is>
      </c>
      <c r="D56" s="245" t="n">
        <v>0</v>
      </c>
      <c r="E56" s="400">
        <f>E34</f>
        <v/>
      </c>
      <c r="F56" s="400">
        <f>F34</f>
        <v/>
      </c>
      <c r="G56" s="400">
        <f>G34</f>
        <v/>
      </c>
      <c r="H56" s="408">
        <f>+"Total:"&amp;TEXT(E56/I56-1,"0.00%")&amp;"/ EE:"&amp;TEXT(G56/J56-1,"0.00%")</f>
        <v/>
      </c>
      <c r="I56" s="408">
        <f>+'[2]East Liverpool'!E56</f>
        <v/>
      </c>
      <c r="J56" s="492">
        <f>+'[2]East Liverpool'!G56</f>
        <v/>
      </c>
      <c r="K56" s="245" t="n">
        <v>0</v>
      </c>
      <c r="L56" s="245" t="n">
        <v>0</v>
      </c>
      <c r="M56" s="245" t="n">
        <v>0</v>
      </c>
      <c r="N56" s="245" t="n">
        <v>0</v>
      </c>
      <c r="O56" s="245" t="n">
        <v>0</v>
      </c>
      <c r="P56" s="245" t="n">
        <v>0</v>
      </c>
      <c r="Q56" s="245" t="n">
        <v>0</v>
      </c>
      <c r="R56" s="245" t="n">
        <v>0</v>
      </c>
      <c r="S56" s="245" t="n">
        <v>0</v>
      </c>
      <c r="T56" s="245" t="n">
        <v>0</v>
      </c>
      <c r="U56" s="245" t="n">
        <v>0</v>
      </c>
      <c r="V56" s="245" t="n">
        <v>0</v>
      </c>
      <c r="W56" s="245" t="n">
        <v>0</v>
      </c>
      <c r="X56" s="245" t="n">
        <v>0</v>
      </c>
      <c r="Y56" s="245" t="n">
        <v>0</v>
      </c>
      <c r="Z56" s="245" t="n">
        <v>0</v>
      </c>
      <c r="AA56" s="245" t="n">
        <v>0</v>
      </c>
      <c r="AB56" s="245" t="n">
        <v>0</v>
      </c>
      <c r="AC56" s="245" t="n">
        <v>0</v>
      </c>
      <c r="AD56" s="245" t="n">
        <v>0</v>
      </c>
      <c r="AE56" s="245" t="n">
        <v>0</v>
      </c>
      <c r="AF56" s="245" t="n">
        <v>0</v>
      </c>
      <c r="AG56" s="245" t="n">
        <v>0</v>
      </c>
      <c r="AH56" s="245" t="n">
        <v>0</v>
      </c>
      <c r="AI56" s="245" t="n">
        <v>0</v>
      </c>
      <c r="AJ56" s="245" t="n">
        <v>0</v>
      </c>
      <c r="AK56" s="245" t="n">
        <v>0</v>
      </c>
      <c r="AL56" s="245" t="n">
        <v>0</v>
      </c>
      <c r="AM56" s="245" t="n">
        <v>0</v>
      </c>
      <c r="AN56" s="245" t="n">
        <v>0</v>
      </c>
      <c r="AO56" s="245" t="n">
        <v>0</v>
      </c>
      <c r="AP56" s="245" t="n">
        <v>0</v>
      </c>
      <c r="AQ56" s="245" t="n">
        <v>0</v>
      </c>
      <c r="AR56" s="245" t="n">
        <v>0</v>
      </c>
      <c r="AS56" s="245" t="n">
        <v>0</v>
      </c>
      <c r="AT56" s="245" t="n">
        <v>0</v>
      </c>
      <c r="AU56" s="245" t="n">
        <v>0</v>
      </c>
      <c r="AV56" s="245" t="n">
        <v>0</v>
      </c>
      <c r="AW56" s="245" t="n">
        <v>0</v>
      </c>
      <c r="AX56" s="245" t="n">
        <v>0</v>
      </c>
      <c r="AY56" s="245" t="n">
        <v>0</v>
      </c>
      <c r="AZ56" s="245" t="n">
        <v>0</v>
      </c>
      <c r="BA56" s="245" t="n">
        <v>0</v>
      </c>
      <c r="BB56" s="245" t="n">
        <v>0</v>
      </c>
      <c r="BC56" s="245" t="n">
        <v>0</v>
      </c>
      <c r="BD56" s="245" t="n">
        <v>0</v>
      </c>
      <c r="BE56" s="245" t="n">
        <v>0</v>
      </c>
      <c r="BF56" s="245" t="n">
        <v>0</v>
      </c>
      <c r="BG56" s="245" t="n">
        <v>0</v>
      </c>
      <c r="BH56" s="245" t="n">
        <v>0</v>
      </c>
      <c r="BI56" s="245" t="n">
        <v>0</v>
      </c>
      <c r="BJ56" s="245" t="n">
        <v>0</v>
      </c>
      <c r="BK56" s="245" t="n">
        <v>0</v>
      </c>
      <c r="BL56" s="245" t="n">
        <v>0</v>
      </c>
      <c r="BM56" s="245" t="n">
        <v>0</v>
      </c>
      <c r="BN56" s="245" t="n">
        <v>0</v>
      </c>
      <c r="BO56" s="245" t="n">
        <v>0</v>
      </c>
      <c r="BP56" s="245" t="n">
        <v>0</v>
      </c>
      <c r="BQ56" s="245" t="n">
        <v>0</v>
      </c>
      <c r="BR56" s="245" t="n">
        <v>0</v>
      </c>
      <c r="BS56" s="245" t="n">
        <v>0</v>
      </c>
      <c r="BT56" s="245" t="n">
        <v>0</v>
      </c>
      <c r="BU56" s="245" t="n">
        <v>0</v>
      </c>
      <c r="BV56" s="245" t="n">
        <v>0</v>
      </c>
      <c r="BW56" s="245" t="n">
        <v>0</v>
      </c>
      <c r="BX56" s="245" t="n">
        <v>0</v>
      </c>
      <c r="BY56" s="245" t="n">
        <v>0</v>
      </c>
      <c r="BZ56" s="245" t="n">
        <v>0</v>
      </c>
      <c r="CA56" s="245" t="n">
        <v>0</v>
      </c>
      <c r="CB56" s="245" t="n">
        <v>0</v>
      </c>
      <c r="CC56" s="245" t="n">
        <v>0</v>
      </c>
      <c r="CD56" s="245" t="n">
        <v>0</v>
      </c>
      <c r="CE56" s="245" t="n">
        <v>0</v>
      </c>
      <c r="CF56" s="245" t="n">
        <v>0</v>
      </c>
      <c r="CG56" s="245" t="n">
        <v>0</v>
      </c>
      <c r="CH56" s="245" t="n">
        <v>0</v>
      </c>
      <c r="CI56" s="245" t="n">
        <v>0</v>
      </c>
      <c r="CJ56" s="245" t="n">
        <v>0</v>
      </c>
      <c r="CK56" s="245" t="n">
        <v>0</v>
      </c>
      <c r="CL56" s="245" t="n">
        <v>0</v>
      </c>
      <c r="CM56" s="245" t="n">
        <v>0</v>
      </c>
      <c r="CN56" s="245" t="n">
        <v>0</v>
      </c>
      <c r="CO56" s="245" t="n">
        <v>0</v>
      </c>
      <c r="CP56" s="245" t="n">
        <v>0</v>
      </c>
      <c r="CQ56" s="245" t="n">
        <v>0</v>
      </c>
      <c r="CR56" s="245" t="n">
        <v>0</v>
      </c>
      <c r="CS56" s="245" t="n">
        <v>0</v>
      </c>
      <c r="CT56" s="245" t="n">
        <v>0</v>
      </c>
      <c r="CU56" s="245" t="n">
        <v>0</v>
      </c>
      <c r="CV56" s="245" t="n">
        <v>0</v>
      </c>
      <c r="CW56" s="245" t="n">
        <v>0</v>
      </c>
    </row>
    <row r="57" hidden="1" ht="13.15" customHeight="1">
      <c r="A57" s="20" t="n"/>
      <c r="B57" s="398" t="n"/>
      <c r="C57" s="69" t="inlineStr">
        <is>
          <t>Estimated Monthly Premium</t>
        </is>
      </c>
      <c r="D57" s="94">
        <f>SUM(D53:D56)</f>
        <v/>
      </c>
      <c r="E57" s="401">
        <f>SUMPRODUCT(E53:E56,$D53:$D56)</f>
        <v/>
      </c>
      <c r="F57" s="401">
        <f>SUMPRODUCT(F53:F56,$D53:$D56)</f>
        <v/>
      </c>
      <c r="G57" s="401">
        <f>SUMPRODUCT(G53:G56,$D53:$D56)</f>
        <v/>
      </c>
      <c r="H57" s="402" t="n"/>
      <c r="I57" s="402" t="n"/>
      <c r="J57" s="315" t="n"/>
      <c r="K57" s="94">
        <f>SUM(K53:K56)</f>
        <v/>
      </c>
      <c r="L57" s="94">
        <f>SUM(L53:L56)</f>
        <v/>
      </c>
      <c r="M57" s="94">
        <f>SUM(M53:M56)</f>
        <v/>
      </c>
      <c r="N57" s="94">
        <f>SUM(N53:N56)</f>
        <v/>
      </c>
      <c r="O57" s="94">
        <f>SUM(O53:O56)</f>
        <v/>
      </c>
      <c r="P57" s="94">
        <f>SUM(P53:P56)</f>
        <v/>
      </c>
      <c r="Q57" s="94">
        <f>SUM(Q53:Q56)</f>
        <v/>
      </c>
      <c r="R57" s="94">
        <f>SUM(R53:R56)</f>
        <v/>
      </c>
      <c r="S57" s="94">
        <f>SUM(S53:S56)</f>
        <v/>
      </c>
      <c r="T57" s="94">
        <f>SUM(T53:T56)</f>
        <v/>
      </c>
      <c r="U57" s="94">
        <f>SUM(U53:U56)</f>
        <v/>
      </c>
      <c r="V57" s="94">
        <f>SUM(V53:V56)</f>
        <v/>
      </c>
      <c r="W57" s="94">
        <f>SUM(W53:W56)</f>
        <v/>
      </c>
      <c r="X57" s="94">
        <f>SUM(X53:X56)</f>
        <v/>
      </c>
      <c r="Y57" s="94">
        <f>SUM(Y53:Y56)</f>
        <v/>
      </c>
      <c r="Z57" s="94">
        <f>SUM(Z53:Z56)</f>
        <v/>
      </c>
      <c r="AA57" s="94">
        <f>SUM(AA53:AA56)</f>
        <v/>
      </c>
      <c r="AB57" s="94">
        <f>SUM(AB53:AB56)</f>
        <v/>
      </c>
      <c r="AC57" s="94">
        <f>SUM(AC53:AC56)</f>
        <v/>
      </c>
      <c r="AD57" s="94">
        <f>SUM(AD53:AD56)</f>
        <v/>
      </c>
      <c r="AE57" s="94">
        <f>SUM(AE53:AE56)</f>
        <v/>
      </c>
      <c r="AF57" s="94">
        <f>SUM(AF53:AF56)</f>
        <v/>
      </c>
      <c r="AG57" s="94">
        <f>SUM(AG53:AG56)</f>
        <v/>
      </c>
      <c r="AH57" s="94">
        <f>SUM(AH53:AH56)</f>
        <v/>
      </c>
      <c r="AI57" s="94">
        <f>SUM(AI53:AI56)</f>
        <v/>
      </c>
      <c r="AJ57" s="94">
        <f>SUM(AJ53:AJ56)</f>
        <v/>
      </c>
      <c r="AK57" s="94">
        <f>SUM(AK53:AK56)</f>
        <v/>
      </c>
      <c r="AL57" s="94">
        <f>SUM(AL53:AL56)</f>
        <v/>
      </c>
      <c r="AM57" s="94">
        <f>SUM(AM53:AM56)</f>
        <v/>
      </c>
      <c r="AN57" s="94">
        <f>SUM(AN53:AN56)</f>
        <v/>
      </c>
      <c r="AO57" s="94">
        <f>SUM(AO53:AO56)</f>
        <v/>
      </c>
      <c r="AP57" s="94">
        <f>SUM(AP53:AP56)</f>
        <v/>
      </c>
      <c r="AQ57" s="94">
        <f>SUM(AQ53:AQ56)</f>
        <v/>
      </c>
      <c r="AR57" s="94">
        <f>SUM(AR53:AR56)</f>
        <v/>
      </c>
      <c r="AS57" s="94">
        <f>SUM(AS53:AS56)</f>
        <v/>
      </c>
      <c r="AT57" s="94">
        <f>SUM(AT53:AT56)</f>
        <v/>
      </c>
      <c r="AU57" s="94">
        <f>SUM(AU53:AU56)</f>
        <v/>
      </c>
      <c r="AV57" s="94">
        <f>SUM(AV53:AV56)</f>
        <v/>
      </c>
      <c r="AW57" s="94">
        <f>SUM(AW53:AW56)</f>
        <v/>
      </c>
      <c r="AX57" s="94">
        <f>SUM(AX53:AX56)</f>
        <v/>
      </c>
      <c r="AY57" s="94">
        <f>SUM(AY53:AY56)</f>
        <v/>
      </c>
      <c r="AZ57" s="94">
        <f>SUM(AZ53:AZ56)</f>
        <v/>
      </c>
      <c r="BA57" s="94">
        <f>SUM(BA53:BA56)</f>
        <v/>
      </c>
      <c r="BB57" s="94">
        <f>SUM(BB53:BB56)</f>
        <v/>
      </c>
      <c r="BC57" s="94">
        <f>SUM(BC53:BC56)</f>
        <v/>
      </c>
      <c r="BD57" s="94">
        <f>SUM(BD53:BD56)</f>
        <v/>
      </c>
      <c r="BE57" s="94">
        <f>SUM(BE53:BE56)</f>
        <v/>
      </c>
      <c r="BF57" s="94">
        <f>SUM(BF53:BF56)</f>
        <v/>
      </c>
      <c r="BG57" s="94">
        <f>SUM(BG53:BG56)</f>
        <v/>
      </c>
      <c r="BH57" s="94">
        <f>SUM(BH53:BH56)</f>
        <v/>
      </c>
      <c r="BI57" s="94">
        <f>SUM(BI53:BI56)</f>
        <v/>
      </c>
      <c r="BJ57" s="94">
        <f>SUM(BJ53:BJ56)</f>
        <v/>
      </c>
      <c r="BK57" s="94">
        <f>SUM(BK53:BK56)</f>
        <v/>
      </c>
      <c r="BL57" s="94">
        <f>SUM(BL53:BL56)</f>
        <v/>
      </c>
      <c r="BM57" s="94">
        <f>SUM(BM53:BM56)</f>
        <v/>
      </c>
      <c r="BN57" s="94">
        <f>SUM(BN53:BN56)</f>
        <v/>
      </c>
      <c r="BO57" s="94">
        <f>SUM(BO53:BO56)</f>
        <v/>
      </c>
      <c r="BP57" s="94">
        <f>SUM(BP53:BP56)</f>
        <v/>
      </c>
      <c r="BQ57" s="94">
        <f>SUM(BQ53:BQ56)</f>
        <v/>
      </c>
      <c r="BR57" s="94">
        <f>SUM(BR53:BR56)</f>
        <v/>
      </c>
      <c r="BS57" s="94">
        <f>SUM(BS53:BS56)</f>
        <v/>
      </c>
      <c r="BT57" s="94">
        <f>SUM(BT53:BT56)</f>
        <v/>
      </c>
      <c r="BU57" s="94">
        <f>SUM(BU53:BU56)</f>
        <v/>
      </c>
      <c r="BV57" s="94">
        <f>SUM(BV53:BV56)</f>
        <v/>
      </c>
      <c r="BW57" s="94">
        <f>SUM(BW53:BW56)</f>
        <v/>
      </c>
      <c r="BX57" s="94">
        <f>SUM(BX53:BX56)</f>
        <v/>
      </c>
      <c r="BY57" s="94">
        <f>SUM(BY53:BY56)</f>
        <v/>
      </c>
      <c r="BZ57" s="94">
        <f>SUM(BZ53:BZ56)</f>
        <v/>
      </c>
      <c r="CA57" s="94">
        <f>SUM(CA53:CA56)</f>
        <v/>
      </c>
      <c r="CB57" s="94">
        <f>SUM(CB53:CB56)</f>
        <v/>
      </c>
      <c r="CC57" s="94">
        <f>SUM(CC53:CC56)</f>
        <v/>
      </c>
      <c r="CD57" s="94">
        <f>SUM(CD53:CD56)</f>
        <v/>
      </c>
      <c r="CE57" s="94">
        <f>SUM(CE53:CE56)</f>
        <v/>
      </c>
      <c r="CF57" s="94">
        <f>SUM(CF53:CF56)</f>
        <v/>
      </c>
      <c r="CG57" s="94">
        <f>SUM(CG53:CG56)</f>
        <v/>
      </c>
      <c r="CH57" s="94">
        <f>SUM(CH53:CH56)</f>
        <v/>
      </c>
      <c r="CI57" s="94">
        <f>SUM(CI53:CI56)</f>
        <v/>
      </c>
      <c r="CJ57" s="94">
        <f>SUM(CJ53:CJ56)</f>
        <v/>
      </c>
      <c r="CK57" s="94">
        <f>SUM(CK53:CK56)</f>
        <v/>
      </c>
      <c r="CL57" s="94">
        <f>SUM(CL53:CL56)</f>
        <v/>
      </c>
      <c r="CM57" s="94">
        <f>SUM(CM53:CM56)</f>
        <v/>
      </c>
      <c r="CN57" s="94">
        <f>SUM(CN53:CN56)</f>
        <v/>
      </c>
      <c r="CO57" s="94">
        <f>SUM(CO53:CO56)</f>
        <v/>
      </c>
      <c r="CP57" s="94">
        <f>SUM(CP53:CP56)</f>
        <v/>
      </c>
      <c r="CQ57" s="94">
        <f>SUM(CQ53:CQ56)</f>
        <v/>
      </c>
      <c r="CR57" s="94" t="n">
        <v>0</v>
      </c>
      <c r="CS57" s="94">
        <f>SUM(CS53:CS56)</f>
        <v/>
      </c>
      <c r="CT57" s="94">
        <f>SUM(CT53:CT56)</f>
        <v/>
      </c>
      <c r="CU57" s="94">
        <f>SUM(CU53:CU56)</f>
        <v/>
      </c>
      <c r="CV57" s="94">
        <f>SUM(CV53:CV56)</f>
        <v/>
      </c>
      <c r="CW57" s="94">
        <f>SUM(CW53:CW56)</f>
        <v/>
      </c>
    </row>
    <row r="58" hidden="1" ht="13.15" customHeight="1">
      <c r="A58" s="20" t="n"/>
      <c r="B58" s="398" t="n"/>
      <c r="C58" s="12" t="n"/>
      <c r="D58" s="16" t="n"/>
      <c r="E58" s="403" t="n"/>
      <c r="F58" s="403" t="n"/>
      <c r="G58" s="403" t="n"/>
      <c r="H58" s="404" t="n"/>
      <c r="I58" s="404" t="n"/>
      <c r="J58" s="315" t="n"/>
      <c r="K58" s="16" t="n"/>
      <c r="L58" s="16" t="n"/>
      <c r="M58" s="16" t="n"/>
      <c r="N58" s="16" t="n"/>
      <c r="O58" s="16" t="n"/>
      <c r="P58" s="16" t="n"/>
      <c r="Q58" s="16" t="n"/>
      <c r="R58" s="16" t="n"/>
      <c r="S58" s="16" t="n"/>
      <c r="T58" s="16" t="n"/>
      <c r="U58" s="16" t="n"/>
      <c r="V58" s="16" t="n"/>
      <c r="W58" s="16" t="n"/>
      <c r="X58" s="16" t="n"/>
      <c r="Y58" s="16" t="n"/>
      <c r="Z58" s="16" t="n"/>
      <c r="AA58" s="16" t="n"/>
      <c r="AB58" s="16" t="n"/>
      <c r="AC58" s="16" t="n"/>
      <c r="AD58" s="16" t="n"/>
      <c r="AE58" s="16" t="n"/>
      <c r="AF58" s="16" t="n"/>
      <c r="AG58" s="16" t="n"/>
      <c r="AH58" s="16" t="n"/>
      <c r="AI58" s="16" t="n"/>
      <c r="AJ58" s="16" t="n"/>
      <c r="AK58" s="16" t="n"/>
      <c r="AL58" s="16" t="n"/>
      <c r="AM58" s="16" t="n"/>
      <c r="AN58" s="16" t="n"/>
      <c r="AO58" s="16" t="n"/>
      <c r="AP58" s="16" t="n"/>
      <c r="AQ58" s="16" t="n"/>
      <c r="AR58" s="16" t="n"/>
      <c r="AS58" s="16" t="n"/>
      <c r="AT58" s="16" t="n"/>
      <c r="AU58" s="16" t="n"/>
      <c r="AV58" s="16" t="n"/>
      <c r="AW58" s="16" t="n"/>
      <c r="AX58" s="16" t="n"/>
      <c r="AY58" s="16" t="n"/>
      <c r="AZ58" s="16" t="n"/>
      <c r="BA58" s="16" t="n"/>
      <c r="BB58" s="16" t="n"/>
      <c r="BC58" s="16" t="n"/>
      <c r="BD58" s="16" t="n"/>
      <c r="BE58" s="16" t="n"/>
      <c r="BF58" s="16" t="n"/>
      <c r="BG58" s="16" t="n"/>
      <c r="BH58" s="16" t="n"/>
      <c r="BI58" s="16" t="n"/>
      <c r="BJ58" s="16" t="n"/>
      <c r="BK58" s="16" t="n"/>
      <c r="BL58" s="16" t="n"/>
      <c r="BM58" s="16" t="n"/>
      <c r="BN58" s="16" t="n"/>
      <c r="BO58" s="16" t="n"/>
      <c r="BP58" s="16" t="n"/>
      <c r="BQ58" s="16" t="n"/>
      <c r="BR58" s="16" t="n"/>
      <c r="BS58" s="16" t="n"/>
      <c r="BT58" s="16" t="n"/>
      <c r="BU58" s="16" t="n"/>
      <c r="BV58" s="16" t="n"/>
      <c r="BW58" s="16" t="n"/>
      <c r="BX58" s="16" t="n"/>
      <c r="BY58" s="16" t="n"/>
      <c r="BZ58" s="16" t="n"/>
      <c r="CA58" s="16" t="n"/>
      <c r="CB58" s="16" t="n"/>
      <c r="CC58" s="16" t="n"/>
      <c r="CD58" s="16" t="n"/>
      <c r="CE58" s="16" t="n"/>
      <c r="CF58" s="16" t="n"/>
      <c r="CG58" s="16" t="n"/>
      <c r="CH58" s="16" t="n"/>
      <c r="CI58" s="16" t="n"/>
      <c r="CJ58" s="16" t="n"/>
      <c r="CK58" s="16" t="n"/>
      <c r="CL58" s="16" t="n"/>
      <c r="CM58" s="16" t="n"/>
      <c r="CN58" s="16" t="n"/>
      <c r="CO58" s="16" t="n"/>
      <c r="CP58" s="16" t="n"/>
      <c r="CQ58" s="16" t="n"/>
      <c r="CR58" s="16" t="n"/>
      <c r="CS58" s="16" t="n"/>
      <c r="CT58" s="16" t="n"/>
      <c r="CU58" s="16" t="n"/>
      <c r="CV58" s="16" t="n"/>
      <c r="CW58" s="16" t="n"/>
    </row>
    <row r="59" ht="13.15" customHeight="1">
      <c r="A59" s="64" t="inlineStr">
        <is>
          <t xml:space="preserve">PRIME VALUE PLAN (Self-Insured) </t>
        </is>
      </c>
      <c r="B59" s="394">
        <f>Legacy!$E$4</f>
        <v/>
      </c>
      <c r="C59" s="246" t="inlineStr">
        <is>
          <t>EE</t>
        </is>
      </c>
      <c r="D59" s="299" t="n">
        <v>0</v>
      </c>
      <c r="E59" s="396">
        <f>E37</f>
        <v/>
      </c>
      <c r="F59" s="396">
        <f>F37</f>
        <v/>
      </c>
      <c r="G59" s="396">
        <f>G37</f>
        <v/>
      </c>
      <c r="H59" s="397">
        <f>+"Total:"&amp;TEXT(E59/I59-1,"0.00%")&amp;"/ EE:"&amp;TEXT(G59/J59-1,"0.00%")</f>
        <v/>
      </c>
      <c r="I59" s="397">
        <f>+'[2]East Liverpool'!E59</f>
        <v/>
      </c>
      <c r="J59" s="492">
        <f>+'[2]East Liverpool'!G59</f>
        <v/>
      </c>
      <c r="K59" s="299" t="n">
        <v>0</v>
      </c>
      <c r="L59" s="299" t="n">
        <v>0</v>
      </c>
      <c r="M59" s="299" t="n">
        <v>0</v>
      </c>
      <c r="N59" s="299" t="n">
        <v>0</v>
      </c>
      <c r="O59" s="299" t="n">
        <v>0</v>
      </c>
      <c r="P59" s="299" t="n">
        <v>0</v>
      </c>
      <c r="Q59" s="299" t="n">
        <v>0</v>
      </c>
      <c r="R59" s="299" t="n">
        <v>0</v>
      </c>
      <c r="S59" s="299" t="n">
        <v>0</v>
      </c>
      <c r="T59" s="299" t="n">
        <v>0</v>
      </c>
      <c r="U59" s="299" t="n">
        <v>0</v>
      </c>
      <c r="V59" s="299" t="n">
        <v>0</v>
      </c>
      <c r="W59" s="299" t="n">
        <v>0</v>
      </c>
      <c r="X59" s="299" t="n">
        <v>0</v>
      </c>
      <c r="Y59" s="299" t="n">
        <v>0</v>
      </c>
      <c r="Z59" s="299" t="n">
        <v>0</v>
      </c>
      <c r="AA59" s="299" t="n">
        <v>0</v>
      </c>
      <c r="AB59" s="299" t="n">
        <v>0</v>
      </c>
      <c r="AC59" s="299" t="n">
        <v>0</v>
      </c>
      <c r="AD59" s="299" t="n">
        <v>0</v>
      </c>
      <c r="AE59" s="299" t="n">
        <v>0</v>
      </c>
      <c r="AF59" s="299" t="n">
        <v>0</v>
      </c>
      <c r="AG59" s="299" t="n">
        <v>0</v>
      </c>
      <c r="AH59" s="299" t="n">
        <v>0</v>
      </c>
      <c r="AI59" s="299" t="n">
        <v>0</v>
      </c>
      <c r="AJ59" s="299" t="n">
        <v>0</v>
      </c>
      <c r="AK59" s="299" t="n">
        <v>0</v>
      </c>
      <c r="AL59" s="299" t="n">
        <v>0</v>
      </c>
      <c r="AM59" s="299" t="n">
        <v>0</v>
      </c>
      <c r="AN59" s="299" t="n">
        <v>0</v>
      </c>
      <c r="AO59" s="299" t="n">
        <v>0</v>
      </c>
      <c r="AP59" s="299" t="n">
        <v>0</v>
      </c>
      <c r="AQ59" s="299" t="n">
        <v>0</v>
      </c>
      <c r="AR59" s="299" t="n">
        <v>0</v>
      </c>
      <c r="AS59" s="299" t="n">
        <v>0</v>
      </c>
      <c r="AT59" s="299" t="n">
        <v>0</v>
      </c>
      <c r="AU59" s="299" t="n">
        <v>0</v>
      </c>
      <c r="AV59" s="299" t="n">
        <v>0</v>
      </c>
      <c r="AW59" s="299" t="n">
        <v>0</v>
      </c>
      <c r="AX59" s="299" t="n">
        <v>0</v>
      </c>
      <c r="AY59" s="299" t="n">
        <v>0</v>
      </c>
      <c r="AZ59" s="299" t="n">
        <v>0</v>
      </c>
      <c r="BA59" s="299" t="n">
        <v>0</v>
      </c>
      <c r="BB59" s="299" t="n">
        <v>0</v>
      </c>
      <c r="BC59" s="299" t="n">
        <v>0</v>
      </c>
      <c r="BD59" s="299" t="n">
        <v>0</v>
      </c>
      <c r="BE59" s="299" t="n">
        <v>0</v>
      </c>
      <c r="BF59" s="299" t="n">
        <v>0</v>
      </c>
      <c r="BG59" s="299" t="n">
        <v>0</v>
      </c>
      <c r="BH59" s="299" t="n">
        <v>0</v>
      </c>
      <c r="BI59" s="299" t="n">
        <v>0</v>
      </c>
      <c r="BJ59" s="299" t="n">
        <v>0</v>
      </c>
      <c r="BK59" s="299" t="n">
        <v>0</v>
      </c>
      <c r="BL59" s="299" t="n">
        <v>0</v>
      </c>
      <c r="BM59" s="299" t="n">
        <v>0</v>
      </c>
      <c r="BN59" s="299" t="n">
        <v>0</v>
      </c>
      <c r="BO59" s="299" t="n">
        <v>0</v>
      </c>
      <c r="BP59" s="299" t="n">
        <v>0</v>
      </c>
      <c r="BQ59" s="299" t="n">
        <v>0</v>
      </c>
      <c r="BR59" s="299" t="n">
        <v>0</v>
      </c>
      <c r="BS59" s="299" t="n">
        <v>0</v>
      </c>
      <c r="BT59" s="299" t="n">
        <v>0</v>
      </c>
      <c r="BU59" s="299" t="n">
        <v>0</v>
      </c>
      <c r="BV59" s="299" t="n">
        <v>0</v>
      </c>
      <c r="BW59" s="299" t="n">
        <v>0</v>
      </c>
      <c r="BX59" s="299" t="n">
        <v>0</v>
      </c>
      <c r="BY59" s="299" t="n">
        <v>0</v>
      </c>
      <c r="BZ59" s="299" t="n">
        <v>0</v>
      </c>
      <c r="CA59" s="299" t="n">
        <v>0</v>
      </c>
      <c r="CB59" s="299" t="n">
        <v>0</v>
      </c>
      <c r="CC59" s="299" t="n">
        <v>0</v>
      </c>
      <c r="CD59" s="299" t="n">
        <v>0</v>
      </c>
      <c r="CE59" s="299" t="n">
        <v>0</v>
      </c>
      <c r="CF59" s="299" t="n">
        <v>0</v>
      </c>
      <c r="CG59" s="299" t="n">
        <v>0</v>
      </c>
      <c r="CH59" s="299" t="n">
        <v>0</v>
      </c>
      <c r="CI59" s="299" t="n">
        <v>0</v>
      </c>
      <c r="CJ59" s="299" t="n">
        <v>0</v>
      </c>
      <c r="CK59" s="299" t="n">
        <v>0</v>
      </c>
      <c r="CL59" s="299" t="n">
        <v>0</v>
      </c>
      <c r="CM59" s="299" t="n">
        <v>0</v>
      </c>
      <c r="CN59" s="299" t="n">
        <v>0</v>
      </c>
      <c r="CO59" s="299" t="n">
        <v>1</v>
      </c>
      <c r="CP59" s="299" t="n">
        <v>1</v>
      </c>
      <c r="CQ59" s="299" t="n">
        <v>0</v>
      </c>
      <c r="CR59" s="299" t="n">
        <v>0</v>
      </c>
      <c r="CS59" s="299" t="n">
        <v>0</v>
      </c>
      <c r="CT59" s="299" t="n">
        <v>0</v>
      </c>
      <c r="CU59" s="299" t="n">
        <v>0</v>
      </c>
      <c r="CV59" s="299" t="n">
        <v>0</v>
      </c>
      <c r="CW59" s="299" t="n">
        <v>0</v>
      </c>
    </row>
    <row r="60" ht="13.15" customHeight="1">
      <c r="A60" s="22" t="n"/>
      <c r="B60" s="398" t="n"/>
      <c r="C60" s="246" t="inlineStr">
        <is>
          <t>EE &amp; Spouse</t>
        </is>
      </c>
      <c r="D60" s="299" t="n">
        <v>0</v>
      </c>
      <c r="E60" s="396">
        <f>E38</f>
        <v/>
      </c>
      <c r="F60" s="396">
        <f>F38</f>
        <v/>
      </c>
      <c r="G60" s="396">
        <f>G38</f>
        <v/>
      </c>
      <c r="H60" s="397">
        <f>+"Total:"&amp;TEXT(E60/I60-1,"0.00%")&amp;"/ EE:"&amp;TEXT(G60/J60-1,"0.00%")</f>
        <v/>
      </c>
      <c r="I60" s="397">
        <f>+'[2]East Liverpool'!E60</f>
        <v/>
      </c>
      <c r="J60" s="492">
        <f>+'[2]East Liverpool'!G60</f>
        <v/>
      </c>
      <c r="K60" s="299" t="n">
        <v>0</v>
      </c>
      <c r="L60" s="299" t="n">
        <v>0</v>
      </c>
      <c r="M60" s="299" t="n">
        <v>0</v>
      </c>
      <c r="N60" s="299" t="n">
        <v>0</v>
      </c>
      <c r="O60" s="299" t="n">
        <v>0</v>
      </c>
      <c r="P60" s="299" t="n">
        <v>0</v>
      </c>
      <c r="Q60" s="299" t="n">
        <v>0</v>
      </c>
      <c r="R60" s="299" t="n">
        <v>0</v>
      </c>
      <c r="S60" s="299" t="n">
        <v>0</v>
      </c>
      <c r="T60" s="299" t="n">
        <v>0</v>
      </c>
      <c r="U60" s="299" t="n">
        <v>0</v>
      </c>
      <c r="V60" s="299" t="n">
        <v>0</v>
      </c>
      <c r="W60" s="299" t="n">
        <v>0</v>
      </c>
      <c r="X60" s="299" t="n">
        <v>0</v>
      </c>
      <c r="Y60" s="299" t="n">
        <v>0</v>
      </c>
      <c r="Z60" s="299" t="n">
        <v>0</v>
      </c>
      <c r="AA60" s="299" t="n">
        <v>0</v>
      </c>
      <c r="AB60" s="299" t="n">
        <v>0</v>
      </c>
      <c r="AC60" s="299" t="n">
        <v>0</v>
      </c>
      <c r="AD60" s="299" t="n">
        <v>0</v>
      </c>
      <c r="AE60" s="299" t="n">
        <v>0</v>
      </c>
      <c r="AF60" s="299" t="n">
        <v>0</v>
      </c>
      <c r="AG60" s="299" t="n">
        <v>0</v>
      </c>
      <c r="AH60" s="299" t="n">
        <v>0</v>
      </c>
      <c r="AI60" s="299" t="n">
        <v>0</v>
      </c>
      <c r="AJ60" s="299" t="n">
        <v>0</v>
      </c>
      <c r="AK60" s="299" t="n">
        <v>0</v>
      </c>
      <c r="AL60" s="299" t="n">
        <v>0</v>
      </c>
      <c r="AM60" s="299" t="n">
        <v>0</v>
      </c>
      <c r="AN60" s="299" t="n">
        <v>0</v>
      </c>
      <c r="AO60" s="299" t="n">
        <v>0</v>
      </c>
      <c r="AP60" s="299" t="n">
        <v>0</v>
      </c>
      <c r="AQ60" s="299" t="n">
        <v>0</v>
      </c>
      <c r="AR60" s="299" t="n">
        <v>0</v>
      </c>
      <c r="AS60" s="299" t="n">
        <v>0</v>
      </c>
      <c r="AT60" s="299" t="n">
        <v>0</v>
      </c>
      <c r="AU60" s="299" t="n">
        <v>0</v>
      </c>
      <c r="AV60" s="299" t="n">
        <v>0</v>
      </c>
      <c r="AW60" s="299" t="n">
        <v>0</v>
      </c>
      <c r="AX60" s="299" t="n">
        <v>0</v>
      </c>
      <c r="AY60" s="299" t="n">
        <v>0</v>
      </c>
      <c r="AZ60" s="299" t="n">
        <v>0</v>
      </c>
      <c r="BA60" s="299" t="n">
        <v>0</v>
      </c>
      <c r="BB60" s="299" t="n">
        <v>0</v>
      </c>
      <c r="BC60" s="299" t="n">
        <v>0</v>
      </c>
      <c r="BD60" s="299" t="n">
        <v>0</v>
      </c>
      <c r="BE60" s="299" t="n">
        <v>0</v>
      </c>
      <c r="BF60" s="299" t="n">
        <v>0</v>
      </c>
      <c r="BG60" s="299" t="n">
        <v>0</v>
      </c>
      <c r="BH60" s="299" t="n">
        <v>0</v>
      </c>
      <c r="BI60" s="299" t="n">
        <v>0</v>
      </c>
      <c r="BJ60" s="299" t="n">
        <v>0</v>
      </c>
      <c r="BK60" s="299" t="n">
        <v>0</v>
      </c>
      <c r="BL60" s="299" t="n">
        <v>0</v>
      </c>
      <c r="BM60" s="299" t="n">
        <v>0</v>
      </c>
      <c r="BN60" s="299" t="n">
        <v>0</v>
      </c>
      <c r="BO60" s="299" t="n">
        <v>0</v>
      </c>
      <c r="BP60" s="299" t="n">
        <v>0</v>
      </c>
      <c r="BQ60" s="299" t="n">
        <v>0</v>
      </c>
      <c r="BR60" s="299" t="n">
        <v>0</v>
      </c>
      <c r="BS60" s="299" t="n">
        <v>0</v>
      </c>
      <c r="BT60" s="299" t="n">
        <v>0</v>
      </c>
      <c r="BU60" s="299" t="n">
        <v>0</v>
      </c>
      <c r="BV60" s="299" t="n">
        <v>0</v>
      </c>
      <c r="BW60" s="299" t="n">
        <v>0</v>
      </c>
      <c r="BX60" s="299" t="n">
        <v>0</v>
      </c>
      <c r="BY60" s="299" t="n">
        <v>0</v>
      </c>
      <c r="BZ60" s="299" t="n">
        <v>0</v>
      </c>
      <c r="CA60" s="299" t="n">
        <v>0</v>
      </c>
      <c r="CB60" s="299" t="n">
        <v>0</v>
      </c>
      <c r="CC60" s="299" t="n">
        <v>0</v>
      </c>
      <c r="CD60" s="299" t="n">
        <v>0</v>
      </c>
      <c r="CE60" s="299" t="n">
        <v>0</v>
      </c>
      <c r="CF60" s="299" t="n">
        <v>0</v>
      </c>
      <c r="CG60" s="299" t="n">
        <v>0</v>
      </c>
      <c r="CH60" s="299" t="n">
        <v>0</v>
      </c>
      <c r="CI60" s="299" t="n">
        <v>0</v>
      </c>
      <c r="CJ60" s="299" t="n">
        <v>0</v>
      </c>
      <c r="CK60" s="299" t="n">
        <v>0</v>
      </c>
      <c r="CL60" s="299" t="n">
        <v>0</v>
      </c>
      <c r="CM60" s="299" t="n">
        <v>0</v>
      </c>
      <c r="CN60" s="299" t="n">
        <v>0</v>
      </c>
      <c r="CO60" s="299" t="n">
        <v>0</v>
      </c>
      <c r="CP60" s="299" t="n">
        <v>0</v>
      </c>
      <c r="CQ60" s="299" t="n">
        <v>0</v>
      </c>
      <c r="CR60" s="299" t="n">
        <v>0</v>
      </c>
      <c r="CS60" s="299" t="n">
        <v>0</v>
      </c>
      <c r="CT60" s="299" t="n">
        <v>0</v>
      </c>
      <c r="CU60" s="299" t="n">
        <v>0</v>
      </c>
      <c r="CV60" s="299" t="n">
        <v>0</v>
      </c>
      <c r="CW60" s="299" t="n">
        <v>0</v>
      </c>
    </row>
    <row r="61" ht="13.15" customHeight="1">
      <c r="A61" s="22" t="n"/>
      <c r="B61" s="398" t="n"/>
      <c r="C61" s="246" t="inlineStr">
        <is>
          <t>EE &amp; Child(ren)</t>
        </is>
      </c>
      <c r="D61" s="299" t="n">
        <v>0</v>
      </c>
      <c r="E61" s="396">
        <f>E39</f>
        <v/>
      </c>
      <c r="F61" s="396">
        <f>F39</f>
        <v/>
      </c>
      <c r="G61" s="396">
        <f>G39</f>
        <v/>
      </c>
      <c r="H61" s="397">
        <f>+"Total:"&amp;TEXT(E61/I61-1,"0.00%")&amp;"/ EE:"&amp;TEXT(G61/J61-1,"0.00%")</f>
        <v/>
      </c>
      <c r="I61" s="397">
        <f>+'[2]East Liverpool'!E61</f>
        <v/>
      </c>
      <c r="J61" s="492">
        <f>+'[2]East Liverpool'!G61</f>
        <v/>
      </c>
      <c r="K61" s="299" t="n">
        <v>0</v>
      </c>
      <c r="L61" s="299" t="n">
        <v>0</v>
      </c>
      <c r="M61" s="299" t="n">
        <v>0</v>
      </c>
      <c r="N61" s="299" t="n">
        <v>0</v>
      </c>
      <c r="O61" s="299" t="n">
        <v>0</v>
      </c>
      <c r="P61" s="299" t="n">
        <v>0</v>
      </c>
      <c r="Q61" s="299" t="n">
        <v>0</v>
      </c>
      <c r="R61" s="299" t="n">
        <v>0</v>
      </c>
      <c r="S61" s="299" t="n">
        <v>0</v>
      </c>
      <c r="T61" s="299" t="n">
        <v>0</v>
      </c>
      <c r="U61" s="299" t="n">
        <v>0</v>
      </c>
      <c r="V61" s="299" t="n">
        <v>0</v>
      </c>
      <c r="W61" s="299" t="n">
        <v>0</v>
      </c>
      <c r="X61" s="299" t="n">
        <v>0</v>
      </c>
      <c r="Y61" s="299" t="n">
        <v>0</v>
      </c>
      <c r="Z61" s="299" t="n">
        <v>0</v>
      </c>
      <c r="AA61" s="299" t="n">
        <v>0</v>
      </c>
      <c r="AB61" s="299" t="n">
        <v>0</v>
      </c>
      <c r="AC61" s="299" t="n">
        <v>0</v>
      </c>
      <c r="AD61" s="299" t="n">
        <v>0</v>
      </c>
      <c r="AE61" s="299" t="n">
        <v>0</v>
      </c>
      <c r="AF61" s="299" t="n">
        <v>0</v>
      </c>
      <c r="AG61" s="299" t="n">
        <v>0</v>
      </c>
      <c r="AH61" s="299" t="n">
        <v>0</v>
      </c>
      <c r="AI61" s="299" t="n">
        <v>0</v>
      </c>
      <c r="AJ61" s="299" t="n">
        <v>0</v>
      </c>
      <c r="AK61" s="299" t="n">
        <v>0</v>
      </c>
      <c r="AL61" s="299" t="n">
        <v>0</v>
      </c>
      <c r="AM61" s="299" t="n">
        <v>0</v>
      </c>
      <c r="AN61" s="299" t="n">
        <v>0</v>
      </c>
      <c r="AO61" s="299" t="n">
        <v>0</v>
      </c>
      <c r="AP61" s="299" t="n">
        <v>0</v>
      </c>
      <c r="AQ61" s="299" t="n">
        <v>0</v>
      </c>
      <c r="AR61" s="299" t="n">
        <v>0</v>
      </c>
      <c r="AS61" s="299" t="n">
        <v>0</v>
      </c>
      <c r="AT61" s="299" t="n">
        <v>0</v>
      </c>
      <c r="AU61" s="299" t="n">
        <v>0</v>
      </c>
      <c r="AV61" s="299" t="n">
        <v>0</v>
      </c>
      <c r="AW61" s="299" t="n">
        <v>0</v>
      </c>
      <c r="AX61" s="299" t="n">
        <v>0</v>
      </c>
      <c r="AY61" s="299" t="n">
        <v>0</v>
      </c>
      <c r="AZ61" s="299" t="n">
        <v>0</v>
      </c>
      <c r="BA61" s="299" t="n">
        <v>0</v>
      </c>
      <c r="BB61" s="299" t="n">
        <v>0</v>
      </c>
      <c r="BC61" s="299" t="n">
        <v>0</v>
      </c>
      <c r="BD61" s="299" t="n">
        <v>0</v>
      </c>
      <c r="BE61" s="299" t="n">
        <v>0</v>
      </c>
      <c r="BF61" s="299" t="n">
        <v>0</v>
      </c>
      <c r="BG61" s="299" t="n">
        <v>0</v>
      </c>
      <c r="BH61" s="299" t="n">
        <v>0</v>
      </c>
      <c r="BI61" s="299" t="n">
        <v>0</v>
      </c>
      <c r="BJ61" s="299" t="n">
        <v>0</v>
      </c>
      <c r="BK61" s="299" t="n">
        <v>0</v>
      </c>
      <c r="BL61" s="299" t="n">
        <v>0</v>
      </c>
      <c r="BM61" s="299" t="n">
        <v>0</v>
      </c>
      <c r="BN61" s="299" t="n">
        <v>0</v>
      </c>
      <c r="BO61" s="299" t="n">
        <v>0</v>
      </c>
      <c r="BP61" s="299" t="n">
        <v>0</v>
      </c>
      <c r="BQ61" s="299" t="n">
        <v>0</v>
      </c>
      <c r="BR61" s="299" t="n">
        <v>0</v>
      </c>
      <c r="BS61" s="299" t="n">
        <v>0</v>
      </c>
      <c r="BT61" s="299" t="n">
        <v>0</v>
      </c>
      <c r="BU61" s="299" t="n">
        <v>0</v>
      </c>
      <c r="BV61" s="299" t="n">
        <v>0</v>
      </c>
      <c r="BW61" s="299" t="n">
        <v>0</v>
      </c>
      <c r="BX61" s="299" t="n">
        <v>0</v>
      </c>
      <c r="BY61" s="299" t="n">
        <v>0</v>
      </c>
      <c r="BZ61" s="299" t="n">
        <v>0</v>
      </c>
      <c r="CA61" s="299" t="n">
        <v>0</v>
      </c>
      <c r="CB61" s="299" t="n">
        <v>0</v>
      </c>
      <c r="CC61" s="299" t="n">
        <v>0</v>
      </c>
      <c r="CD61" s="299" t="n">
        <v>0</v>
      </c>
      <c r="CE61" s="299" t="n">
        <v>0</v>
      </c>
      <c r="CF61" s="299" t="n">
        <v>0</v>
      </c>
      <c r="CG61" s="299" t="n">
        <v>0</v>
      </c>
      <c r="CH61" s="299" t="n">
        <v>0</v>
      </c>
      <c r="CI61" s="299" t="n">
        <v>0</v>
      </c>
      <c r="CJ61" s="299" t="n">
        <v>0</v>
      </c>
      <c r="CK61" s="299" t="n">
        <v>0</v>
      </c>
      <c r="CL61" s="299" t="n">
        <v>0</v>
      </c>
      <c r="CM61" s="299" t="n">
        <v>0</v>
      </c>
      <c r="CN61" s="299" t="n">
        <v>0</v>
      </c>
      <c r="CO61" s="299" t="n">
        <v>0</v>
      </c>
      <c r="CP61" s="299" t="n">
        <v>0</v>
      </c>
      <c r="CQ61" s="299" t="n">
        <v>0</v>
      </c>
      <c r="CR61" s="299" t="n">
        <v>0</v>
      </c>
      <c r="CS61" s="299" t="n">
        <v>0</v>
      </c>
      <c r="CT61" s="299" t="n">
        <v>0</v>
      </c>
      <c r="CU61" s="299" t="n">
        <v>0</v>
      </c>
      <c r="CV61" s="299" t="n">
        <v>0</v>
      </c>
      <c r="CW61" s="299" t="n">
        <v>0</v>
      </c>
    </row>
    <row r="62" ht="13.15" customHeight="1">
      <c r="A62" s="22" t="n"/>
      <c r="B62" s="398" t="n"/>
      <c r="C62" s="246" t="inlineStr">
        <is>
          <t>EE &amp; Family</t>
        </is>
      </c>
      <c r="D62" s="300" t="n">
        <v>0</v>
      </c>
      <c r="E62" s="400">
        <f>E40</f>
        <v/>
      </c>
      <c r="F62" s="400">
        <f>F40</f>
        <v/>
      </c>
      <c r="G62" s="400">
        <f>G40</f>
        <v/>
      </c>
      <c r="H62" s="408">
        <f>+"Total:"&amp;TEXT(E62/I62-1,"0.00%")&amp;"/ EE:"&amp;TEXT(G62/J62-1,"0.00%")</f>
        <v/>
      </c>
      <c r="I62" s="408">
        <f>+'[2]East Liverpool'!E62</f>
        <v/>
      </c>
      <c r="J62" s="492">
        <f>+'[2]East Liverpool'!G62</f>
        <v/>
      </c>
      <c r="K62" s="300" t="n">
        <v>0</v>
      </c>
      <c r="L62" s="300" t="n">
        <v>0</v>
      </c>
      <c r="M62" s="300" t="n">
        <v>0</v>
      </c>
      <c r="N62" s="300" t="n">
        <v>0</v>
      </c>
      <c r="O62" s="300" t="n">
        <v>0</v>
      </c>
      <c r="P62" s="300" t="n">
        <v>0</v>
      </c>
      <c r="Q62" s="300" t="n">
        <v>0</v>
      </c>
      <c r="R62" s="300" t="n">
        <v>0</v>
      </c>
      <c r="S62" s="300" t="n">
        <v>0</v>
      </c>
      <c r="T62" s="300" t="n">
        <v>0</v>
      </c>
      <c r="U62" s="300" t="n">
        <v>0</v>
      </c>
      <c r="V62" s="300" t="n">
        <v>0</v>
      </c>
      <c r="W62" s="300" t="n">
        <v>0</v>
      </c>
      <c r="X62" s="300" t="n">
        <v>0</v>
      </c>
      <c r="Y62" s="300" t="n">
        <v>0</v>
      </c>
      <c r="Z62" s="300" t="n">
        <v>0</v>
      </c>
      <c r="AA62" s="300" t="n">
        <v>0</v>
      </c>
      <c r="AB62" s="300" t="n">
        <v>0</v>
      </c>
      <c r="AC62" s="300" t="n">
        <v>0</v>
      </c>
      <c r="AD62" s="300" t="n">
        <v>0</v>
      </c>
      <c r="AE62" s="300" t="n">
        <v>0</v>
      </c>
      <c r="AF62" s="300" t="n">
        <v>0</v>
      </c>
      <c r="AG62" s="300" t="n">
        <v>0</v>
      </c>
      <c r="AH62" s="300" t="n">
        <v>0</v>
      </c>
      <c r="AI62" s="300" t="n">
        <v>0</v>
      </c>
      <c r="AJ62" s="300" t="n">
        <v>0</v>
      </c>
      <c r="AK62" s="300" t="n">
        <v>0</v>
      </c>
      <c r="AL62" s="300" t="n">
        <v>0</v>
      </c>
      <c r="AM62" s="300" t="n">
        <v>0</v>
      </c>
      <c r="AN62" s="300" t="n">
        <v>0</v>
      </c>
      <c r="AO62" s="300" t="n">
        <v>0</v>
      </c>
      <c r="AP62" s="300" t="n">
        <v>0</v>
      </c>
      <c r="AQ62" s="300" t="n">
        <v>0</v>
      </c>
      <c r="AR62" s="300" t="n">
        <v>0</v>
      </c>
      <c r="AS62" s="300" t="n">
        <v>0</v>
      </c>
      <c r="AT62" s="300" t="n">
        <v>0</v>
      </c>
      <c r="AU62" s="300" t="n">
        <v>0</v>
      </c>
      <c r="AV62" s="300" t="n">
        <v>0</v>
      </c>
      <c r="AW62" s="300" t="n">
        <v>0</v>
      </c>
      <c r="AX62" s="300" t="n">
        <v>0</v>
      </c>
      <c r="AY62" s="300" t="n">
        <v>0</v>
      </c>
      <c r="AZ62" s="300" t="n">
        <v>0</v>
      </c>
      <c r="BA62" s="300" t="n">
        <v>0</v>
      </c>
      <c r="BB62" s="300" t="n">
        <v>0</v>
      </c>
      <c r="BC62" s="300" t="n">
        <v>0</v>
      </c>
      <c r="BD62" s="300" t="n">
        <v>0</v>
      </c>
      <c r="BE62" s="300" t="n">
        <v>0</v>
      </c>
      <c r="BF62" s="300" t="n">
        <v>0</v>
      </c>
      <c r="BG62" s="300" t="n">
        <v>0</v>
      </c>
      <c r="BH62" s="300" t="n">
        <v>0</v>
      </c>
      <c r="BI62" s="300" t="n">
        <v>0</v>
      </c>
      <c r="BJ62" s="300" t="n">
        <v>0</v>
      </c>
      <c r="BK62" s="300" t="n">
        <v>0</v>
      </c>
      <c r="BL62" s="300" t="n">
        <v>0</v>
      </c>
      <c r="BM62" s="300" t="n">
        <v>0</v>
      </c>
      <c r="BN62" s="300" t="n">
        <v>0</v>
      </c>
      <c r="BO62" s="300" t="n">
        <v>0</v>
      </c>
      <c r="BP62" s="300" t="n">
        <v>0</v>
      </c>
      <c r="BQ62" s="300" t="n">
        <v>0</v>
      </c>
      <c r="BR62" s="300" t="n">
        <v>0</v>
      </c>
      <c r="BS62" s="300" t="n">
        <v>0</v>
      </c>
      <c r="BT62" s="300" t="n">
        <v>0</v>
      </c>
      <c r="BU62" s="300" t="n">
        <v>0</v>
      </c>
      <c r="BV62" s="300" t="n">
        <v>0</v>
      </c>
      <c r="BW62" s="300" t="n">
        <v>0</v>
      </c>
      <c r="BX62" s="300" t="n">
        <v>0</v>
      </c>
      <c r="BY62" s="300" t="n">
        <v>0</v>
      </c>
      <c r="BZ62" s="300" t="n">
        <v>0</v>
      </c>
      <c r="CA62" s="300" t="n">
        <v>0</v>
      </c>
      <c r="CB62" s="300" t="n">
        <v>0</v>
      </c>
      <c r="CC62" s="300" t="n">
        <v>0</v>
      </c>
      <c r="CD62" s="300" t="n">
        <v>0</v>
      </c>
      <c r="CE62" s="300" t="n">
        <v>0</v>
      </c>
      <c r="CF62" s="300" t="n">
        <v>0</v>
      </c>
      <c r="CG62" s="300" t="n">
        <v>0</v>
      </c>
      <c r="CH62" s="300" t="n">
        <v>0</v>
      </c>
      <c r="CI62" s="300" t="n">
        <v>0</v>
      </c>
      <c r="CJ62" s="300" t="n">
        <v>0</v>
      </c>
      <c r="CK62" s="300" t="n">
        <v>0</v>
      </c>
      <c r="CL62" s="300" t="n">
        <v>0</v>
      </c>
      <c r="CM62" s="300" t="n">
        <v>0</v>
      </c>
      <c r="CN62" s="300" t="n">
        <v>0</v>
      </c>
      <c r="CO62" s="300" t="n">
        <v>0</v>
      </c>
      <c r="CP62" s="300" t="n">
        <v>0</v>
      </c>
      <c r="CQ62" s="300" t="n">
        <v>0</v>
      </c>
      <c r="CR62" s="300" t="n">
        <v>0</v>
      </c>
      <c r="CS62" s="300" t="n">
        <v>0</v>
      </c>
      <c r="CT62" s="300" t="n">
        <v>0</v>
      </c>
      <c r="CU62" s="300" t="n">
        <v>0</v>
      </c>
      <c r="CV62" s="300" t="n">
        <v>0</v>
      </c>
      <c r="CW62" s="300" t="n">
        <v>0</v>
      </c>
    </row>
    <row r="63" ht="13.15" customHeight="1">
      <c r="A63" s="20" t="n"/>
      <c r="B63" s="398" t="n"/>
      <c r="C63" s="69" t="inlineStr">
        <is>
          <t>Estimated Monthly Premium</t>
        </is>
      </c>
      <c r="D63" s="94">
        <f>SUM(D59:D62)</f>
        <v/>
      </c>
      <c r="E63" s="401">
        <f>SUMPRODUCT(E59:E62,$D59:$D62)</f>
        <v/>
      </c>
      <c r="F63" s="401">
        <f>SUMPRODUCT(F59:F62,$D59:$D62)</f>
        <v/>
      </c>
      <c r="G63" s="401">
        <f>SUMPRODUCT(G59:G62,$D59:$D62)</f>
        <v/>
      </c>
      <c r="H63" s="402" t="n"/>
      <c r="I63" s="402" t="n"/>
      <c r="K63" s="94">
        <f>SUM(K59:K62)</f>
        <v/>
      </c>
      <c r="L63" s="94">
        <f>SUM(L59:L62)</f>
        <v/>
      </c>
      <c r="M63" s="94">
        <f>SUM(M59:M62)</f>
        <v/>
      </c>
      <c r="N63" s="94">
        <f>SUM(N59:N62)</f>
        <v/>
      </c>
      <c r="O63" s="94">
        <f>SUM(O59:O62)</f>
        <v/>
      </c>
      <c r="P63" s="94">
        <f>SUM(P59:P62)</f>
        <v/>
      </c>
      <c r="Q63" s="94">
        <f>SUM(Q59:Q62)</f>
        <v/>
      </c>
      <c r="R63" s="94">
        <f>SUM(R59:R62)</f>
        <v/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 t="n">
        <v>0</v>
      </c>
      <c r="CS63" s="94">
        <f>SUM(CS59:CS62)</f>
        <v/>
      </c>
      <c r="CT63" s="94">
        <f>SUM(CT59:CT62)</f>
        <v/>
      </c>
      <c r="CU63" s="94">
        <f>SUM(CU59:CU62)</f>
        <v/>
      </c>
      <c r="CV63" s="94">
        <f>SUM(CV59:CV62)</f>
        <v/>
      </c>
      <c r="CW63" s="94">
        <f>SUM(CW59:CW62)</f>
        <v/>
      </c>
    </row>
    <row r="64" ht="13.15" customHeight="1">
      <c r="A64" s="20" t="n"/>
      <c r="B64" s="398" t="n"/>
      <c r="C64" s="12" t="n"/>
      <c r="D64" s="16" t="n"/>
      <c r="E64" s="403" t="n"/>
      <c r="F64" s="403" t="n"/>
      <c r="G64" s="403" t="n"/>
      <c r="H64" s="404" t="n"/>
      <c r="I64" s="404" t="n"/>
      <c r="K64" s="16" t="n"/>
      <c r="L64" s="16" t="n"/>
      <c r="M64" s="16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</row>
    <row r="65" ht="13.15" customHeight="1">
      <c r="A65" s="71" t="inlineStr">
        <is>
          <t>Total Medical Monthly</t>
        </is>
      </c>
      <c r="B65" s="405" t="n"/>
      <c r="C65" s="29" t="inlineStr">
        <is>
          <t>Total Medical Employees</t>
        </is>
      </c>
      <c r="D65" s="30">
        <f>+D51+D57+D63</f>
        <v/>
      </c>
      <c r="E65" s="406">
        <f>+E51+E57+E63</f>
        <v/>
      </c>
      <c r="F65" s="406">
        <f>+F51+F57+F63</f>
        <v/>
      </c>
      <c r="G65" s="406">
        <f>+G51+G57+G63</f>
        <v/>
      </c>
      <c r="H65" s="407" t="n"/>
      <c r="I65" s="407" t="n"/>
      <c r="K65" s="30">
        <f>+K51+K57+K63</f>
        <v/>
      </c>
      <c r="L65" s="30">
        <f>+L51+L57+L63</f>
        <v/>
      </c>
      <c r="M65" s="30">
        <f>+M51+M57+M63</f>
        <v/>
      </c>
      <c r="N65" s="30">
        <f>+N51+N57+N63</f>
        <v/>
      </c>
      <c r="O65" s="30">
        <f>+O51+O57+O63</f>
        <v/>
      </c>
      <c r="P65" s="30">
        <f>+P51+P57+P63</f>
        <v/>
      </c>
      <c r="Q65" s="30">
        <f>+Q51+Q57+Q63</f>
        <v/>
      </c>
      <c r="R65" s="30">
        <f>+R51+R57+R63</f>
        <v/>
      </c>
      <c r="S65" s="30">
        <f>+S51+S57+S63</f>
        <v/>
      </c>
      <c r="T65" s="30">
        <f>+T51+T57+T63</f>
        <v/>
      </c>
      <c r="U65" s="30">
        <f>+U51+U57+U63</f>
        <v/>
      </c>
      <c r="V65" s="30">
        <f>+V51+V57+V63</f>
        <v/>
      </c>
      <c r="W65" s="30">
        <f>+W51+W57+W63</f>
        <v/>
      </c>
      <c r="X65" s="30">
        <f>+X51+X57+X63</f>
        <v/>
      </c>
      <c r="Y65" s="30">
        <f>+Y51+Y57+Y63</f>
        <v/>
      </c>
      <c r="Z65" s="30">
        <f>+Z51+Z57+Z63</f>
        <v/>
      </c>
      <c r="AA65" s="30">
        <f>+AA51+AA57+AA63</f>
        <v/>
      </c>
      <c r="AB65" s="30">
        <f>+AB51+AB57+AB63</f>
        <v/>
      </c>
      <c r="AC65" s="30">
        <f>+AC51+AC57+AC63</f>
        <v/>
      </c>
      <c r="AD65" s="30">
        <f>+AD51+AD57+AD63</f>
        <v/>
      </c>
      <c r="AE65" s="30">
        <f>+AE51+AE57+AE63</f>
        <v/>
      </c>
      <c r="AF65" s="30">
        <f>+AF51+AF57+AF63</f>
        <v/>
      </c>
      <c r="AG65" s="30">
        <f>+AG51+AG57+AG63</f>
        <v/>
      </c>
      <c r="AH65" s="30">
        <f>+AH51+AH57+AH63</f>
        <v/>
      </c>
      <c r="AI65" s="30">
        <f>+AI51+AI57+AI63</f>
        <v/>
      </c>
      <c r="AJ65" s="30">
        <f>+AJ51+AJ57+AJ63</f>
        <v/>
      </c>
      <c r="AK65" s="30">
        <f>+AK51+AK57+AK63</f>
        <v/>
      </c>
      <c r="AL65" s="30">
        <f>+AL51+AL57+AL63</f>
        <v/>
      </c>
      <c r="AM65" s="30">
        <f>+AM51+AM57+AM63</f>
        <v/>
      </c>
      <c r="AN65" s="30">
        <f>+AN51+AN57+AN63</f>
        <v/>
      </c>
      <c r="AO65" s="30">
        <f>+AO51+AO57+AO63</f>
        <v/>
      </c>
      <c r="AP65" s="30">
        <f>+AP51+AP57+AP63</f>
        <v/>
      </c>
      <c r="AQ65" s="30">
        <f>+AQ51+AQ57+AQ63</f>
        <v/>
      </c>
      <c r="AR65" s="30">
        <f>+AR51+AR57+AR63</f>
        <v/>
      </c>
      <c r="AS65" s="30">
        <f>+AS51+AS57+AS63</f>
        <v/>
      </c>
      <c r="AT65" s="30">
        <f>+AT51+AT57+AT63</f>
        <v/>
      </c>
      <c r="AU65" s="30">
        <f>+AU51+AU57+AU63</f>
        <v/>
      </c>
      <c r="AV65" s="30">
        <f>+AV51+AV57+AV63</f>
        <v/>
      </c>
      <c r="AW65" s="30">
        <f>+AW51+AW57+AW63</f>
        <v/>
      </c>
      <c r="AX65" s="30">
        <f>+AX51+AX57+AX63</f>
        <v/>
      </c>
      <c r="AY65" s="30">
        <f>+AY51+AY57+AY63</f>
        <v/>
      </c>
      <c r="AZ65" s="30">
        <f>+AZ51+AZ57+AZ63</f>
        <v/>
      </c>
      <c r="BA65" s="30">
        <f>+BA51+BA57+BA63</f>
        <v/>
      </c>
      <c r="BB65" s="30">
        <f>+BB51+BB57+BB63</f>
        <v/>
      </c>
      <c r="BC65" s="30">
        <f>+BC51+BC57+BC63</f>
        <v/>
      </c>
      <c r="BD65" s="30">
        <f>+BD51+BD57+BD63</f>
        <v/>
      </c>
      <c r="BE65" s="30">
        <f>+BE51+BE57+BE63</f>
        <v/>
      </c>
      <c r="BF65" s="30">
        <f>+BF51+BF57+BF63</f>
        <v/>
      </c>
      <c r="BG65" s="30">
        <f>+BG51+BG57+BG63</f>
        <v/>
      </c>
      <c r="BH65" s="30">
        <f>+BH51+BH57+BH63</f>
        <v/>
      </c>
      <c r="BI65" s="30">
        <f>+BI51+BI57+BI63</f>
        <v/>
      </c>
      <c r="BJ65" s="30">
        <f>+BJ51+BJ57+BJ63</f>
        <v/>
      </c>
      <c r="BK65" s="30">
        <f>+BK51+BK57+BK63</f>
        <v/>
      </c>
      <c r="BL65" s="30">
        <f>+BL51+BL57+BL63</f>
        <v/>
      </c>
      <c r="BM65" s="30">
        <f>+BM51+BM57+BM63</f>
        <v/>
      </c>
      <c r="BN65" s="30">
        <f>+BN51+BN57+BN63</f>
        <v/>
      </c>
      <c r="BO65" s="30">
        <f>+BO51+BO57+BO63</f>
        <v/>
      </c>
      <c r="BP65" s="30">
        <f>+BP51+BP57+BP63</f>
        <v/>
      </c>
      <c r="BQ65" s="30">
        <f>+BQ51+BQ57+BQ63</f>
        <v/>
      </c>
      <c r="BR65" s="30">
        <f>+BR51+BR57+BR63</f>
        <v/>
      </c>
      <c r="BS65" s="30">
        <f>+BS51+BS57+BS63</f>
        <v/>
      </c>
      <c r="BT65" s="30">
        <f>+BT51+BT57+BT63</f>
        <v/>
      </c>
      <c r="BU65" s="30">
        <f>+BU51+BU57+BU63</f>
        <v/>
      </c>
      <c r="BV65" s="30">
        <f>+BV51+BV57+BV63</f>
        <v/>
      </c>
      <c r="BW65" s="30">
        <f>+BW51+BW57+BW63</f>
        <v/>
      </c>
      <c r="BX65" s="30">
        <f>+BX51+BX57+BX63</f>
        <v/>
      </c>
      <c r="BY65" s="30">
        <f>+BY51+BY57+BY63</f>
        <v/>
      </c>
      <c r="BZ65" s="30">
        <f>+BZ51+BZ57+BZ63</f>
        <v/>
      </c>
      <c r="CA65" s="30">
        <f>+CA51+CA57+CA63</f>
        <v/>
      </c>
      <c r="CB65" s="30">
        <f>+CB51+CB57+CB63</f>
        <v/>
      </c>
      <c r="CC65" s="30">
        <f>+CC51+CC57+CC63</f>
        <v/>
      </c>
      <c r="CD65" s="30">
        <f>+CD51+CD57+CD63</f>
        <v/>
      </c>
      <c r="CE65" s="30">
        <f>+CE51+CE57+CE63</f>
        <v/>
      </c>
      <c r="CF65" s="30">
        <f>+CF51+CF57+CF63</f>
        <v/>
      </c>
      <c r="CG65" s="30">
        <f>+CG51+CG57+CG63</f>
        <v/>
      </c>
      <c r="CH65" s="30">
        <f>+CH51+CH57+CH63</f>
        <v/>
      </c>
      <c r="CI65" s="30">
        <f>+CI51+CI57+CI63</f>
        <v/>
      </c>
      <c r="CJ65" s="30">
        <f>+CJ51+CJ57+CJ63</f>
        <v/>
      </c>
      <c r="CK65" s="30">
        <f>+CK51+CK57+CK63</f>
        <v/>
      </c>
      <c r="CL65" s="30">
        <f>+CL51+CL57+CL63</f>
        <v/>
      </c>
      <c r="CM65" s="30">
        <f>+CM51+CM57+CM63</f>
        <v/>
      </c>
      <c r="CN65" s="30">
        <f>+CN51+CN57+CN63</f>
        <v/>
      </c>
      <c r="CO65" s="30">
        <f>+CO51+CO57+CO63</f>
        <v/>
      </c>
      <c r="CP65" s="30">
        <f>+CP51+CP57+CP63</f>
        <v/>
      </c>
      <c r="CQ65" s="30">
        <f>+CQ51+CQ57+CQ63</f>
        <v/>
      </c>
      <c r="CR65" s="30" t="n">
        <v>8</v>
      </c>
      <c r="CS65" s="30">
        <f>+CS51+CS57+CS63</f>
        <v/>
      </c>
      <c r="CT65" s="30">
        <f>+CT51+CT57+CT63</f>
        <v/>
      </c>
      <c r="CU65" s="30">
        <f>+CU51+CU57+CU63</f>
        <v/>
      </c>
      <c r="CV65" s="30">
        <f>+CV51+CV57+CV63</f>
        <v/>
      </c>
      <c r="CW65" s="30">
        <f>+CW51+CW57+CW63</f>
        <v/>
      </c>
    </row>
    <row r="66" ht="13.15" customHeight="1">
      <c r="A66" s="71" t="inlineStr">
        <is>
          <t>Total Medical Annual</t>
        </is>
      </c>
      <c r="B66" s="29" t="n"/>
      <c r="C66" s="89" t="n"/>
      <c r="D66" s="30" t="n"/>
      <c r="E66" s="406">
        <f>E65*12</f>
        <v/>
      </c>
      <c r="F66" s="406">
        <f>F65*12</f>
        <v/>
      </c>
      <c r="G66" s="406">
        <f>G65*12</f>
        <v/>
      </c>
      <c r="H66" s="407" t="n"/>
      <c r="I66" s="407" t="n"/>
      <c r="K66" s="30" t="n"/>
      <c r="L66" s="30" t="n"/>
      <c r="M66" s="30" t="n"/>
      <c r="N66" s="30" t="n"/>
      <c r="O66" s="30" t="n"/>
      <c r="P66" s="30" t="n"/>
      <c r="Q66" s="30" t="n"/>
      <c r="R66" s="30" t="n"/>
      <c r="S66" s="30" t="n"/>
      <c r="T66" s="30" t="n"/>
      <c r="U66" s="30" t="n"/>
      <c r="V66" s="30" t="n"/>
      <c r="W66" s="30" t="n"/>
      <c r="X66" s="30" t="n"/>
      <c r="Y66" s="30" t="n"/>
      <c r="Z66" s="30" t="n"/>
      <c r="AA66" s="30" t="n"/>
      <c r="AB66" s="30" t="n"/>
      <c r="AC66" s="30" t="n"/>
      <c r="AD66" s="30" t="n"/>
      <c r="AE66" s="30" t="n"/>
      <c r="AF66" s="30" t="n"/>
      <c r="AG66" s="30" t="n"/>
      <c r="AH66" s="30" t="n"/>
      <c r="AI66" s="30" t="n"/>
      <c r="AJ66" s="30" t="n"/>
      <c r="AK66" s="30" t="n"/>
      <c r="AL66" s="30" t="n"/>
      <c r="AM66" s="30" t="n"/>
      <c r="AN66" s="30" t="n"/>
      <c r="AO66" s="30" t="n"/>
      <c r="AP66" s="30" t="n"/>
      <c r="AQ66" s="30" t="n"/>
      <c r="AR66" s="30" t="n"/>
      <c r="AS66" s="30" t="n"/>
      <c r="AT66" s="30" t="n"/>
      <c r="AU66" s="30" t="n"/>
      <c r="AV66" s="30" t="n"/>
      <c r="AW66" s="30" t="n"/>
      <c r="AX66" s="30" t="n"/>
      <c r="AY66" s="30" t="n"/>
      <c r="AZ66" s="30" t="n"/>
      <c r="BA66" s="30" t="n"/>
      <c r="BB66" s="30" t="n"/>
      <c r="BC66" s="30" t="n"/>
      <c r="BD66" s="30" t="n"/>
      <c r="BE66" s="30" t="n"/>
      <c r="BF66" s="30" t="n"/>
      <c r="BG66" s="30" t="n"/>
      <c r="BH66" s="30" t="n"/>
      <c r="BI66" s="30" t="n"/>
      <c r="BJ66" s="30" t="n"/>
      <c r="BK66" s="30" t="n"/>
      <c r="BL66" s="30" t="n"/>
      <c r="BM66" s="30" t="n"/>
      <c r="BN66" s="30" t="n"/>
      <c r="BO66" s="30" t="n"/>
      <c r="BP66" s="30" t="n"/>
      <c r="BQ66" s="30" t="n"/>
      <c r="BR66" s="30" t="n"/>
      <c r="BS66" s="30" t="n"/>
      <c r="BT66" s="30" t="n"/>
      <c r="BU66" s="30" t="n"/>
      <c r="BV66" s="30" t="n"/>
      <c r="BW66" s="30" t="n"/>
      <c r="BX66" s="30" t="n"/>
      <c r="BY66" s="30" t="n"/>
      <c r="BZ66" s="30" t="n"/>
      <c r="CA66" s="30" t="n"/>
      <c r="CB66" s="30" t="n"/>
      <c r="CC66" s="30" t="n"/>
      <c r="CD66" s="30" t="n"/>
      <c r="CE66" s="30" t="n"/>
      <c r="CF66" s="30" t="n"/>
      <c r="CG66" s="30" t="n"/>
      <c r="CH66" s="30" t="n"/>
      <c r="CI66" s="30" t="n"/>
      <c r="CJ66" s="30" t="n"/>
      <c r="CK66" s="30" t="n"/>
      <c r="CL66" s="30" t="n"/>
      <c r="CM66" s="30" t="n"/>
      <c r="CN66" s="30" t="n"/>
      <c r="CO66" s="30" t="n"/>
      <c r="CP66" s="30" t="n"/>
      <c r="CQ66" s="30" t="n"/>
      <c r="CR66" s="30" t="n"/>
      <c r="CS66" s="30" t="n"/>
      <c r="CT66" s="30" t="n"/>
      <c r="CU66" s="30" t="n"/>
      <c r="CV66" s="30" t="n"/>
      <c r="CW66" s="30" t="n"/>
    </row>
    <row r="67" ht="13.15" customHeight="1">
      <c r="A67" s="20" t="n"/>
      <c r="B67" s="398" t="n"/>
      <c r="C67" s="12" t="n"/>
      <c r="D67" s="16" t="n"/>
      <c r="E67" s="403" t="n"/>
      <c r="F67" s="403" t="n"/>
      <c r="G67" s="403" t="n"/>
      <c r="H67" s="404" t="n"/>
      <c r="I67" s="404" t="n"/>
      <c r="K67" s="16" t="n"/>
      <c r="L67" s="16" t="n"/>
      <c r="M67" s="16" t="n"/>
      <c r="N67" s="16" t="n"/>
      <c r="O67" s="16" t="n"/>
      <c r="P67" s="16" t="n"/>
      <c r="Q67" s="16" t="n"/>
      <c r="R67" s="16" t="n"/>
      <c r="S67" s="16" t="n"/>
      <c r="T67" s="16" t="n"/>
      <c r="U67" s="16" t="n"/>
      <c r="V67" s="16" t="n"/>
      <c r="W67" s="16" t="n"/>
      <c r="X67" s="16" t="n"/>
      <c r="Y67" s="16" t="n"/>
      <c r="Z67" s="16" t="n"/>
      <c r="AA67" s="16" t="n"/>
      <c r="AB67" s="16" t="n"/>
      <c r="AC67" s="16" t="n"/>
      <c r="AD67" s="16" t="n"/>
      <c r="AE67" s="16" t="n"/>
      <c r="AF67" s="16" t="n"/>
      <c r="AG67" s="16" t="n"/>
      <c r="AH67" s="16" t="n"/>
      <c r="AI67" s="16" t="n"/>
      <c r="AJ67" s="16" t="n"/>
      <c r="AK67" s="16" t="n"/>
      <c r="AL67" s="16" t="n"/>
      <c r="AM67" s="16" t="n"/>
      <c r="AN67" s="16" t="n"/>
      <c r="AO67" s="16" t="n"/>
      <c r="AP67" s="16" t="n"/>
      <c r="AQ67" s="16" t="n"/>
      <c r="AR67" s="16" t="n"/>
      <c r="AS67" s="16" t="n"/>
      <c r="AT67" s="16" t="n"/>
      <c r="AU67" s="16" t="n"/>
      <c r="AV67" s="16" t="n"/>
      <c r="AW67" s="16" t="n"/>
      <c r="AX67" s="16" t="n"/>
      <c r="AY67" s="16" t="n"/>
      <c r="AZ67" s="16" t="n"/>
      <c r="BA67" s="16" t="n"/>
      <c r="BB67" s="16" t="n"/>
      <c r="BC67" s="16" t="n"/>
      <c r="BD67" s="16" t="n"/>
      <c r="BE67" s="16" t="n"/>
      <c r="BF67" s="16" t="n"/>
      <c r="BG67" s="16" t="n"/>
      <c r="BH67" s="16" t="n"/>
      <c r="BI67" s="16" t="n"/>
      <c r="BJ67" s="16" t="n"/>
      <c r="BK67" s="16" t="n"/>
      <c r="BL67" s="16" t="n"/>
      <c r="BM67" s="16" t="n"/>
      <c r="BN67" s="16" t="n"/>
      <c r="BO67" s="16" t="n"/>
      <c r="BP67" s="16" t="n"/>
      <c r="BQ67" s="16" t="n"/>
      <c r="BR67" s="16" t="n"/>
      <c r="BS67" s="16" t="n"/>
      <c r="BT67" s="16" t="n"/>
      <c r="BU67" s="16" t="n"/>
      <c r="BV67" s="16" t="n"/>
      <c r="BW67" s="16" t="n"/>
      <c r="BX67" s="16" t="n"/>
      <c r="BY67" s="16" t="n"/>
      <c r="BZ67" s="16" t="n"/>
      <c r="CA67" s="16" t="n"/>
      <c r="CB67" s="16" t="n"/>
      <c r="CC67" s="16" t="n"/>
      <c r="CD67" s="16" t="n"/>
      <c r="CE67" s="16" t="n"/>
      <c r="CF67" s="16" t="n"/>
      <c r="CG67" s="16" t="n"/>
      <c r="CH67" s="16" t="n"/>
      <c r="CI67" s="16" t="n"/>
      <c r="CJ67" s="16" t="n"/>
      <c r="CK67" s="16" t="n"/>
      <c r="CL67" s="16" t="n"/>
      <c r="CM67" s="16" t="n"/>
      <c r="CN67" s="16" t="n"/>
      <c r="CO67" s="16" t="n"/>
      <c r="CP67" s="16" t="n"/>
      <c r="CQ67" s="16" t="n"/>
      <c r="CR67" s="16" t="n"/>
      <c r="CS67" s="16" t="n"/>
      <c r="CT67" s="16" t="n"/>
      <c r="CU67" s="16" t="n"/>
      <c r="CV67" s="16" t="n"/>
      <c r="CW67" s="16" t="n"/>
    </row>
    <row r="68" ht="13.15" customHeight="1">
      <c r="A68" s="76" t="inlineStr">
        <is>
          <t>River Valley Physicians - Client ID H3595</t>
        </is>
      </c>
      <c r="B68" s="390" t="n"/>
      <c r="C68" s="78" t="n"/>
      <c r="D68" s="111" t="n"/>
      <c r="E68" s="391" t="n"/>
      <c r="F68" s="391" t="n"/>
      <c r="G68" s="391" t="n"/>
      <c r="H68" s="455" t="n"/>
      <c r="I68" s="455" t="n"/>
      <c r="K68" s="111" t="n"/>
      <c r="L68" s="111" t="n"/>
      <c r="M68" s="111" t="n"/>
      <c r="N68" s="111" t="n"/>
      <c r="O68" s="111" t="n"/>
      <c r="P68" s="111" t="n"/>
      <c r="Q68" s="111" t="n"/>
      <c r="R68" s="111" t="n"/>
      <c r="S68" s="111" t="n"/>
      <c r="T68" s="111" t="n"/>
      <c r="U68" s="111" t="n"/>
      <c r="V68" s="111" t="n"/>
      <c r="W68" s="111" t="n"/>
      <c r="X68" s="111" t="n"/>
      <c r="Y68" s="111" t="n"/>
      <c r="Z68" s="111" t="n"/>
      <c r="AA68" s="111" t="n"/>
      <c r="AB68" s="111" t="n"/>
      <c r="AC68" s="111" t="n"/>
      <c r="AD68" s="111" t="n"/>
      <c r="AE68" s="111" t="n"/>
      <c r="AF68" s="111" t="n"/>
      <c r="AG68" s="111" t="n"/>
      <c r="AH68" s="111" t="n"/>
      <c r="AI68" s="111" t="n"/>
      <c r="AJ68" s="111" t="n"/>
      <c r="AK68" s="111" t="n"/>
      <c r="AL68" s="111" t="n"/>
      <c r="AM68" s="111" t="n"/>
      <c r="AN68" s="111" t="n"/>
      <c r="AO68" s="111" t="n"/>
      <c r="AP68" s="111" t="n"/>
      <c r="AQ68" s="111" t="n"/>
      <c r="AR68" s="111" t="n"/>
      <c r="AS68" s="111" t="n"/>
      <c r="AT68" s="111" t="n"/>
      <c r="AU68" s="111" t="n"/>
      <c r="AV68" s="111" t="n"/>
      <c r="AW68" s="111" t="n"/>
      <c r="AX68" s="111" t="n"/>
      <c r="AY68" s="111" t="n"/>
      <c r="AZ68" s="111" t="n"/>
      <c r="BA68" s="111" t="n"/>
      <c r="BB68" s="111" t="n"/>
      <c r="BC68" s="111" t="n"/>
      <c r="BD68" s="111" t="n"/>
      <c r="BE68" s="111" t="n"/>
      <c r="BF68" s="111" t="n"/>
      <c r="BG68" s="111" t="n"/>
      <c r="BH68" s="111" t="n"/>
      <c r="BI68" s="111" t="n"/>
      <c r="BJ68" s="111" t="n"/>
      <c r="BK68" s="111" t="n"/>
      <c r="BL68" s="111" t="n"/>
      <c r="BM68" s="111" t="n"/>
      <c r="BN68" s="111" t="n"/>
      <c r="BO68" s="111" t="n"/>
      <c r="BP68" s="111" t="n"/>
      <c r="BQ68" s="111" t="n"/>
      <c r="BR68" s="111" t="n"/>
      <c r="BS68" s="111" t="n"/>
      <c r="BT68" s="111" t="n"/>
      <c r="BU68" s="111" t="n"/>
      <c r="BV68" s="111" t="n"/>
      <c r="BW68" s="111" t="n"/>
      <c r="BX68" s="111" t="n"/>
      <c r="BY68" s="111" t="n"/>
      <c r="BZ68" s="111" t="n"/>
      <c r="CA68" s="111" t="n"/>
      <c r="CB68" s="111" t="n"/>
      <c r="CC68" s="111" t="n"/>
      <c r="CD68" s="111" t="n"/>
      <c r="CE68" s="111" t="n"/>
      <c r="CF68" s="111" t="n"/>
      <c r="CG68" s="111" t="n"/>
      <c r="CH68" s="111" t="n"/>
      <c r="CI68" s="111" t="n"/>
      <c r="CJ68" s="111" t="n"/>
      <c r="CK68" s="111" t="n"/>
      <c r="CL68" s="111" t="n"/>
      <c r="CM68" s="111" t="n"/>
      <c r="CN68" s="111" t="n"/>
      <c r="CO68" s="111" t="n"/>
      <c r="CP68" s="111" t="n"/>
      <c r="CQ68" s="111" t="n"/>
      <c r="CR68" s="111" t="n"/>
      <c r="CS68" s="111" t="n"/>
      <c r="CT68" s="111" t="n"/>
      <c r="CU68" s="111" t="n"/>
      <c r="CV68" s="111" t="n"/>
      <c r="CW68" s="111" t="n"/>
    </row>
    <row r="69" ht="13.15" customHeight="1">
      <c r="A69" s="64" t="inlineStr">
        <is>
          <t>PRIME EPO PLAN (Self-Insured)</t>
        </is>
      </c>
      <c r="B69" s="394">
        <f>Legacy!$E$4</f>
        <v/>
      </c>
      <c r="C69" s="246" t="inlineStr">
        <is>
          <t>EE</t>
        </is>
      </c>
      <c r="D69" s="244" t="n">
        <v>18</v>
      </c>
      <c r="E69" s="396">
        <f>E47</f>
        <v/>
      </c>
      <c r="F69" s="396">
        <f>F47</f>
        <v/>
      </c>
      <c r="G69" s="396">
        <f>G47</f>
        <v/>
      </c>
      <c r="H69" s="397">
        <f>+"Total:"&amp;TEXT(E69/I69-1,"0.00%")&amp;"/ EE:"&amp;TEXT(G69/J69-1,"0.00%")</f>
        <v/>
      </c>
      <c r="I69" s="397">
        <f>+'[2]East Liverpool'!E69</f>
        <v/>
      </c>
      <c r="J69" s="492">
        <f>+'[2]East Liverpool'!G69</f>
        <v/>
      </c>
      <c r="K69" s="244" t="n">
        <v>21</v>
      </c>
      <c r="L69" s="244" t="n">
        <v>17</v>
      </c>
      <c r="M69" s="244" t="n">
        <v>17</v>
      </c>
      <c r="N69" s="244" t="n">
        <v>17</v>
      </c>
      <c r="O69" s="244" t="n">
        <v>16</v>
      </c>
      <c r="P69" s="244" t="n">
        <v>18</v>
      </c>
      <c r="Q69" s="244" t="n">
        <v>19</v>
      </c>
      <c r="R69" s="244" t="n">
        <v>23</v>
      </c>
      <c r="S69" s="244" t="n">
        <v>23</v>
      </c>
      <c r="T69" s="244" t="n">
        <v>23</v>
      </c>
      <c r="U69" s="244" t="n">
        <v>23</v>
      </c>
      <c r="V69" s="244" t="n">
        <v>24</v>
      </c>
      <c r="W69" s="244" t="n">
        <v>21</v>
      </c>
      <c r="X69" s="244" t="n">
        <v>20</v>
      </c>
      <c r="Y69" s="244" t="n">
        <v>20</v>
      </c>
      <c r="Z69" s="244" t="n">
        <v>19</v>
      </c>
      <c r="AA69" s="244" t="n">
        <v>20</v>
      </c>
      <c r="AB69" s="244" t="n">
        <v>19</v>
      </c>
      <c r="AC69" s="244" t="n">
        <v>20</v>
      </c>
      <c r="AD69" s="244" t="n">
        <v>21</v>
      </c>
      <c r="AE69" s="244" t="n">
        <v>21</v>
      </c>
      <c r="AF69" s="244" t="n">
        <v>21</v>
      </c>
      <c r="AG69" s="244" t="n">
        <v>19</v>
      </c>
      <c r="AH69" s="244" t="n">
        <v>19</v>
      </c>
      <c r="AI69" s="244" t="n">
        <v>19</v>
      </c>
      <c r="AJ69" s="244" t="n">
        <v>20</v>
      </c>
      <c r="AK69" s="244" t="n">
        <v>20</v>
      </c>
      <c r="AL69" s="244" t="n">
        <v>20</v>
      </c>
      <c r="AM69" s="244" t="n">
        <v>20</v>
      </c>
      <c r="AN69" s="244" t="n">
        <v>17</v>
      </c>
      <c r="AO69" s="244" t="n">
        <v>17</v>
      </c>
      <c r="AP69" s="244" t="n">
        <v>19</v>
      </c>
      <c r="AQ69" s="244" t="n">
        <v>18</v>
      </c>
      <c r="AR69" s="244" t="n">
        <v>17</v>
      </c>
      <c r="AS69" s="244" t="n">
        <v>17</v>
      </c>
      <c r="AT69" s="244" t="n">
        <v>17</v>
      </c>
      <c r="AU69" s="244" t="n">
        <v>19</v>
      </c>
      <c r="AV69" s="244" t="n">
        <v>19</v>
      </c>
      <c r="AW69" s="244" t="n">
        <v>20</v>
      </c>
      <c r="AX69" s="244" t="n">
        <v>19</v>
      </c>
      <c r="AY69" s="244" t="n">
        <v>19</v>
      </c>
      <c r="AZ69" s="244" t="n">
        <v>19</v>
      </c>
      <c r="BA69" s="244" t="n">
        <v>18</v>
      </c>
      <c r="BB69" s="244" t="n">
        <v>18</v>
      </c>
      <c r="BC69" s="244" t="n">
        <v>19</v>
      </c>
      <c r="BD69" s="244" t="n">
        <v>20</v>
      </c>
      <c r="BE69" s="244" t="n">
        <v>22</v>
      </c>
      <c r="BF69" s="244" t="n">
        <v>20</v>
      </c>
      <c r="BG69" s="244" t="n">
        <v>20</v>
      </c>
      <c r="BH69" s="244" t="n">
        <v>23</v>
      </c>
      <c r="BI69" s="244" t="n">
        <v>23</v>
      </c>
      <c r="BJ69" s="244" t="n">
        <v>22</v>
      </c>
      <c r="BK69" s="244" t="n">
        <v>22</v>
      </c>
      <c r="BL69" s="244" t="n">
        <v>20</v>
      </c>
      <c r="BM69" s="244" t="n">
        <v>23</v>
      </c>
      <c r="BN69" s="244" t="n">
        <v>22</v>
      </c>
      <c r="BO69" s="244" t="n">
        <v>23</v>
      </c>
      <c r="BP69" s="244" t="n">
        <v>23</v>
      </c>
      <c r="BQ69" s="244" t="n">
        <v>23</v>
      </c>
      <c r="BR69" s="244" t="n">
        <v>22</v>
      </c>
      <c r="BS69" s="244" t="n">
        <v>22</v>
      </c>
      <c r="BT69" s="244" t="n">
        <v>23</v>
      </c>
      <c r="BU69" s="244" t="n">
        <v>22</v>
      </c>
      <c r="BV69" s="244" t="n">
        <v>21</v>
      </c>
      <c r="BW69" s="244" t="n">
        <v>21</v>
      </c>
      <c r="BX69" s="244" t="n">
        <v>22</v>
      </c>
      <c r="BY69" s="244" t="n">
        <v>21</v>
      </c>
      <c r="BZ69" s="244" t="n">
        <v>21</v>
      </c>
      <c r="CA69" s="244" t="n">
        <v>21</v>
      </c>
      <c r="CB69" s="244" t="n">
        <v>21</v>
      </c>
      <c r="CC69" s="244" t="n">
        <v>21</v>
      </c>
      <c r="CD69" s="244" t="n">
        <v>21</v>
      </c>
      <c r="CE69" s="244" t="n">
        <v>19</v>
      </c>
      <c r="CF69" s="244" t="n">
        <v>19</v>
      </c>
      <c r="CG69" s="244" t="n">
        <v>18</v>
      </c>
      <c r="CH69" s="244" t="n">
        <v>19</v>
      </c>
      <c r="CI69" s="244" t="n">
        <v>19</v>
      </c>
      <c r="CJ69" s="244" t="n">
        <v>20</v>
      </c>
      <c r="CK69" s="244" t="n">
        <v>21</v>
      </c>
      <c r="CL69" s="244" t="n">
        <v>21</v>
      </c>
      <c r="CM69" s="244" t="n">
        <v>21</v>
      </c>
      <c r="CN69" s="244" t="n">
        <v>19</v>
      </c>
      <c r="CO69" s="244" t="n">
        <v>20</v>
      </c>
      <c r="CP69" s="244" t="n">
        <v>20</v>
      </c>
      <c r="CQ69" s="244" t="n">
        <v>21</v>
      </c>
      <c r="CR69" s="244" t="n">
        <v>22</v>
      </c>
      <c r="CS69" s="244" t="n">
        <v>22</v>
      </c>
      <c r="CT69" s="244" t="n">
        <v>22</v>
      </c>
      <c r="CU69" s="244" t="n">
        <v>21</v>
      </c>
      <c r="CV69" s="244" t="n">
        <v>20</v>
      </c>
      <c r="CW69" s="244" t="n">
        <v>19</v>
      </c>
    </row>
    <row r="70" ht="13.15" customHeight="1">
      <c r="A70" s="22" t="n"/>
      <c r="B70" s="398" t="n"/>
      <c r="C70" s="246" t="inlineStr">
        <is>
          <t>EE &amp; Spouse</t>
        </is>
      </c>
      <c r="D70" s="244" t="n">
        <v>5</v>
      </c>
      <c r="E70" s="396">
        <f>E48</f>
        <v/>
      </c>
      <c r="F70" s="396">
        <f>F48</f>
        <v/>
      </c>
      <c r="G70" s="396">
        <f>G48</f>
        <v/>
      </c>
      <c r="H70" s="397">
        <f>+"Total:"&amp;TEXT(E70/I70-1,"0.00%")&amp;"/ EE:"&amp;TEXT(G70/J70-1,"0.00%")</f>
        <v/>
      </c>
      <c r="I70" s="397">
        <f>+'[2]East Liverpool'!E70</f>
        <v/>
      </c>
      <c r="J70" s="492">
        <f>+'[2]East Liverpool'!G70</f>
        <v/>
      </c>
      <c r="K70" s="244" t="n">
        <v>3</v>
      </c>
      <c r="L70" s="244" t="n">
        <v>3</v>
      </c>
      <c r="M70" s="244" t="n">
        <v>2</v>
      </c>
      <c r="N70" s="244" t="n">
        <v>2</v>
      </c>
      <c r="O70" s="244" t="n">
        <v>2</v>
      </c>
      <c r="P70" s="244" t="n">
        <v>2</v>
      </c>
      <c r="Q70" s="244" t="n">
        <v>2</v>
      </c>
      <c r="R70" s="244" t="n">
        <v>2</v>
      </c>
      <c r="S70" s="244" t="n">
        <v>2</v>
      </c>
      <c r="T70" s="244" t="n">
        <v>2</v>
      </c>
      <c r="U70" s="244" t="n">
        <v>2</v>
      </c>
      <c r="V70" s="244" t="n">
        <v>2</v>
      </c>
      <c r="W70" s="244" t="n">
        <v>3</v>
      </c>
      <c r="X70" s="244" t="n">
        <v>3</v>
      </c>
      <c r="Y70" s="244" t="n">
        <v>3</v>
      </c>
      <c r="Z70" s="244" t="n">
        <v>4</v>
      </c>
      <c r="AA70" s="244" t="n">
        <v>4</v>
      </c>
      <c r="AB70" s="244" t="n">
        <v>4</v>
      </c>
      <c r="AC70" s="244" t="n">
        <v>4</v>
      </c>
      <c r="AD70" s="244" t="n">
        <v>4</v>
      </c>
      <c r="AE70" s="244" t="n">
        <v>4</v>
      </c>
      <c r="AF70" s="244" t="n">
        <v>4</v>
      </c>
      <c r="AG70" s="244" t="n">
        <v>4</v>
      </c>
      <c r="AH70" s="244" t="n">
        <v>4</v>
      </c>
      <c r="AI70" s="244" t="n">
        <v>3</v>
      </c>
      <c r="AJ70" s="244" t="n">
        <v>3</v>
      </c>
      <c r="AK70" s="244" t="n">
        <v>3</v>
      </c>
      <c r="AL70" s="244" t="n">
        <v>3</v>
      </c>
      <c r="AM70" s="244" t="n">
        <v>3</v>
      </c>
      <c r="AN70" s="244" t="n">
        <v>2</v>
      </c>
      <c r="AO70" s="244" t="n">
        <v>1</v>
      </c>
      <c r="AP70" s="244" t="n">
        <v>1</v>
      </c>
      <c r="AQ70" s="244" t="n">
        <v>2</v>
      </c>
      <c r="AR70" s="244" t="n">
        <v>2</v>
      </c>
      <c r="AS70" s="244" t="n">
        <v>4</v>
      </c>
      <c r="AT70" s="244" t="n">
        <v>4</v>
      </c>
      <c r="AU70" s="244" t="n">
        <v>3</v>
      </c>
      <c r="AV70" s="244" t="n">
        <v>3</v>
      </c>
      <c r="AW70" s="244" t="n">
        <v>3</v>
      </c>
      <c r="AX70" s="244" t="n">
        <v>3</v>
      </c>
      <c r="AY70" s="244" t="n">
        <v>3</v>
      </c>
      <c r="AZ70" s="244" t="n">
        <v>3</v>
      </c>
      <c r="BA70" s="244" t="n">
        <v>3</v>
      </c>
      <c r="BB70" s="244" t="n">
        <v>4</v>
      </c>
      <c r="BC70" s="244" t="n">
        <v>3</v>
      </c>
      <c r="BD70" s="244" t="n">
        <v>3</v>
      </c>
      <c r="BE70" s="244" t="n">
        <v>3</v>
      </c>
      <c r="BF70" s="244" t="n">
        <v>3</v>
      </c>
      <c r="BG70" s="244" t="n">
        <v>3</v>
      </c>
      <c r="BH70" s="244" t="n">
        <v>3</v>
      </c>
      <c r="BI70" s="244" t="n">
        <v>3</v>
      </c>
      <c r="BJ70" s="244" t="n">
        <v>3</v>
      </c>
      <c r="BK70" s="244" t="n">
        <v>3</v>
      </c>
      <c r="BL70" s="244" t="n">
        <v>3</v>
      </c>
      <c r="BM70" s="244" t="n">
        <v>3</v>
      </c>
      <c r="BN70" s="244" t="n">
        <v>3</v>
      </c>
      <c r="BO70" s="244" t="n">
        <v>4</v>
      </c>
      <c r="BP70" s="244" t="n">
        <v>4</v>
      </c>
      <c r="BQ70" s="244" t="n">
        <v>4</v>
      </c>
      <c r="BR70" s="244" t="n">
        <v>4</v>
      </c>
      <c r="BS70" s="244" t="n">
        <v>6</v>
      </c>
      <c r="BT70" s="244" t="n">
        <v>5</v>
      </c>
      <c r="BU70" s="244" t="n">
        <v>5</v>
      </c>
      <c r="BV70" s="244" t="n">
        <v>5</v>
      </c>
      <c r="BW70" s="244" t="n">
        <v>5</v>
      </c>
      <c r="BX70" s="244" t="n">
        <v>4</v>
      </c>
      <c r="BY70" s="244" t="n">
        <v>3</v>
      </c>
      <c r="BZ70" s="244" t="n">
        <v>3</v>
      </c>
      <c r="CA70" s="244" t="n">
        <v>4</v>
      </c>
      <c r="CB70" s="244" t="n">
        <v>4</v>
      </c>
      <c r="CC70" s="244" t="n">
        <v>3</v>
      </c>
      <c r="CD70" s="244" t="n">
        <v>4</v>
      </c>
      <c r="CE70" s="244" t="n">
        <v>5</v>
      </c>
      <c r="CF70" s="244" t="n">
        <v>5</v>
      </c>
      <c r="CG70" s="244" t="n">
        <v>5</v>
      </c>
      <c r="CH70" s="244" t="n">
        <v>4</v>
      </c>
      <c r="CI70" s="244" t="n">
        <v>4</v>
      </c>
      <c r="CJ70" s="244" t="n">
        <v>4</v>
      </c>
      <c r="CK70" s="244" t="n">
        <v>4</v>
      </c>
      <c r="CL70" s="244" t="n">
        <v>3</v>
      </c>
      <c r="CM70" s="244" t="n">
        <v>4</v>
      </c>
      <c r="CN70" s="244" t="n">
        <v>4</v>
      </c>
      <c r="CO70" s="244" t="n">
        <v>4</v>
      </c>
      <c r="CP70" s="244" t="n">
        <v>4</v>
      </c>
      <c r="CQ70" s="244" t="n">
        <v>4</v>
      </c>
      <c r="CR70" s="244" t="n">
        <v>4</v>
      </c>
      <c r="CS70" s="244" t="n">
        <v>3</v>
      </c>
      <c r="CT70" s="244" t="n">
        <v>3</v>
      </c>
      <c r="CU70" s="244" t="n">
        <v>3</v>
      </c>
      <c r="CV70" s="244" t="n">
        <v>4</v>
      </c>
      <c r="CW70" s="244" t="n">
        <v>4</v>
      </c>
    </row>
    <row r="71" ht="13.15" customHeight="1">
      <c r="A71" s="22" t="n"/>
      <c r="B71" s="398" t="n"/>
      <c r="C71" s="246" t="inlineStr">
        <is>
          <t>EE &amp; Child(ren)</t>
        </is>
      </c>
      <c r="D71" s="244" t="n">
        <v>1</v>
      </c>
      <c r="E71" s="396">
        <f>E49</f>
        <v/>
      </c>
      <c r="F71" s="396">
        <f>F49</f>
        <v/>
      </c>
      <c r="G71" s="396">
        <f>G49</f>
        <v/>
      </c>
      <c r="H71" s="397">
        <f>+"Total:"&amp;TEXT(E71/I71-1,"0.00%")&amp;"/ EE:"&amp;TEXT(G71/J71-1,"0.00%")</f>
        <v/>
      </c>
      <c r="I71" s="397">
        <f>+'[2]East Liverpool'!E71</f>
        <v/>
      </c>
      <c r="J71" s="492">
        <f>+'[2]East Liverpool'!G71</f>
        <v/>
      </c>
      <c r="K71" s="244" t="n">
        <v>5</v>
      </c>
      <c r="L71" s="244" t="n">
        <v>4</v>
      </c>
      <c r="M71" s="244" t="n">
        <v>4</v>
      </c>
      <c r="N71" s="244" t="n">
        <v>4</v>
      </c>
      <c r="O71" s="244" t="n">
        <v>4</v>
      </c>
      <c r="P71" s="244" t="n">
        <v>2</v>
      </c>
      <c r="Q71" s="244" t="n">
        <v>2</v>
      </c>
      <c r="R71" s="244" t="n">
        <v>3</v>
      </c>
      <c r="S71" s="244" t="n">
        <v>3</v>
      </c>
      <c r="T71" s="244" t="n">
        <v>2</v>
      </c>
      <c r="U71" s="244" t="n">
        <v>2</v>
      </c>
      <c r="V71" s="244" t="n">
        <v>2</v>
      </c>
      <c r="W71" s="244" t="n">
        <v>2</v>
      </c>
      <c r="X71" s="244" t="n">
        <v>3</v>
      </c>
      <c r="Y71" s="244" t="n">
        <v>3</v>
      </c>
      <c r="Z71" s="244" t="n">
        <v>3</v>
      </c>
      <c r="AA71" s="244" t="n">
        <v>3</v>
      </c>
      <c r="AB71" s="244" t="n">
        <v>4</v>
      </c>
      <c r="AC71" s="244" t="n">
        <v>6</v>
      </c>
      <c r="AD71" s="244" t="n">
        <v>6</v>
      </c>
      <c r="AE71" s="244" t="n">
        <v>6</v>
      </c>
      <c r="AF71" s="244" t="n">
        <v>6</v>
      </c>
      <c r="AG71" s="244" t="n">
        <v>6</v>
      </c>
      <c r="AH71" s="244" t="n">
        <v>6</v>
      </c>
      <c r="AI71" s="244" t="n">
        <v>4</v>
      </c>
      <c r="AJ71" s="244" t="n">
        <v>3</v>
      </c>
      <c r="AK71" s="244" t="n">
        <v>3</v>
      </c>
      <c r="AL71" s="244" t="n">
        <v>3</v>
      </c>
      <c r="AM71" s="244" t="n">
        <v>3</v>
      </c>
      <c r="AN71" s="244" t="n">
        <v>3</v>
      </c>
      <c r="AO71" s="244" t="n">
        <v>2</v>
      </c>
      <c r="AP71" s="244" t="n">
        <v>2</v>
      </c>
      <c r="AQ71" s="244" t="n">
        <v>2</v>
      </c>
      <c r="AR71" s="244" t="n">
        <v>3</v>
      </c>
      <c r="AS71" s="244" t="n">
        <v>2</v>
      </c>
      <c r="AT71" s="244" t="n">
        <v>2</v>
      </c>
      <c r="AU71" s="244" t="n">
        <v>3</v>
      </c>
      <c r="AV71" s="244" t="n">
        <v>3</v>
      </c>
      <c r="AW71" s="244" t="n">
        <v>3</v>
      </c>
      <c r="AX71" s="244" t="n">
        <v>4</v>
      </c>
      <c r="AY71" s="244" t="n">
        <v>4</v>
      </c>
      <c r="AZ71" s="244" t="n">
        <v>3</v>
      </c>
      <c r="BA71" s="244" t="n">
        <v>3</v>
      </c>
      <c r="BB71" s="244" t="n">
        <v>4</v>
      </c>
      <c r="BC71" s="244" t="n">
        <v>3</v>
      </c>
      <c r="BD71" s="244" t="n">
        <v>4</v>
      </c>
      <c r="BE71" s="244" t="n">
        <v>3</v>
      </c>
      <c r="BF71" s="244" t="n">
        <v>4</v>
      </c>
      <c r="BG71" s="244" t="n">
        <v>5</v>
      </c>
      <c r="BH71" s="244" t="n">
        <v>5</v>
      </c>
      <c r="BI71" s="244" t="n">
        <v>4</v>
      </c>
      <c r="BJ71" s="244" t="n">
        <v>5</v>
      </c>
      <c r="BK71" s="244" t="n">
        <v>4</v>
      </c>
      <c r="BL71" s="244" t="n">
        <v>4</v>
      </c>
      <c r="BM71" s="244" t="n">
        <v>5</v>
      </c>
      <c r="BN71" s="244" t="n">
        <v>5</v>
      </c>
      <c r="BO71" s="244" t="n">
        <v>5</v>
      </c>
      <c r="BP71" s="244" t="n">
        <v>4</v>
      </c>
      <c r="BQ71" s="244" t="n">
        <v>4</v>
      </c>
      <c r="BR71" s="244" t="n">
        <v>5</v>
      </c>
      <c r="BS71" s="244" t="n">
        <v>5</v>
      </c>
      <c r="BT71" s="244" t="n">
        <v>3</v>
      </c>
      <c r="BU71" s="244" t="n">
        <v>3</v>
      </c>
      <c r="BV71" s="244" t="n">
        <v>3</v>
      </c>
      <c r="BW71" s="244" t="n">
        <v>3</v>
      </c>
      <c r="BX71" s="244" t="n">
        <v>3</v>
      </c>
      <c r="BY71" s="244" t="n">
        <v>2</v>
      </c>
      <c r="BZ71" s="244" t="n">
        <v>2</v>
      </c>
      <c r="CA71" s="244" t="n">
        <v>2</v>
      </c>
      <c r="CB71" s="244" t="n">
        <v>2</v>
      </c>
      <c r="CC71" s="244" t="n">
        <v>2</v>
      </c>
      <c r="CD71" s="244" t="n">
        <v>3</v>
      </c>
      <c r="CE71" s="244" t="n">
        <v>3</v>
      </c>
      <c r="CF71" s="244" t="n">
        <v>2</v>
      </c>
      <c r="CG71" s="244" t="n">
        <v>2</v>
      </c>
      <c r="CH71" s="244" t="n">
        <v>2</v>
      </c>
      <c r="CI71" s="244" t="n">
        <v>1</v>
      </c>
      <c r="CJ71" s="244" t="n">
        <v>1</v>
      </c>
      <c r="CK71" s="244" t="n">
        <v>1</v>
      </c>
      <c r="CL71" s="244" t="n">
        <v>1</v>
      </c>
      <c r="CM71" s="244" t="n">
        <v>1</v>
      </c>
      <c r="CN71" s="244" t="n">
        <v>1</v>
      </c>
      <c r="CO71" s="244" t="n">
        <v>1</v>
      </c>
      <c r="CP71" s="244" t="n">
        <v>1</v>
      </c>
      <c r="CQ71" s="244" t="n">
        <v>1</v>
      </c>
      <c r="CR71" s="244" t="n">
        <v>1</v>
      </c>
      <c r="CS71" s="244" t="n">
        <v>1</v>
      </c>
      <c r="CT71" s="244" t="n">
        <v>1</v>
      </c>
      <c r="CU71" s="244" t="n">
        <v>1</v>
      </c>
      <c r="CV71" s="244" t="n">
        <v>1</v>
      </c>
      <c r="CW71" s="244" t="n">
        <v>1</v>
      </c>
    </row>
    <row r="72" ht="13.15" customHeight="1">
      <c r="A72" s="22" t="n"/>
      <c r="B72" s="398" t="n"/>
      <c r="C72" s="246" t="inlineStr">
        <is>
          <t>EE &amp; Family</t>
        </is>
      </c>
      <c r="D72" s="245" t="n">
        <v>7</v>
      </c>
      <c r="E72" s="400">
        <f>E50</f>
        <v/>
      </c>
      <c r="F72" s="400">
        <f>F50</f>
        <v/>
      </c>
      <c r="G72" s="400">
        <f>G50</f>
        <v/>
      </c>
      <c r="H72" s="408">
        <f>+"Total:"&amp;TEXT(E72/I72-1,"0.00%")&amp;"/ EE:"&amp;TEXT(G72/J72-1,"0.00%")</f>
        <v/>
      </c>
      <c r="I72" s="408">
        <f>+'[2]East Liverpool'!E72</f>
        <v/>
      </c>
      <c r="J72" s="492">
        <f>+'[2]East Liverpool'!G72</f>
        <v/>
      </c>
      <c r="K72" s="245" t="n">
        <v>7</v>
      </c>
      <c r="L72" s="245" t="n">
        <v>6</v>
      </c>
      <c r="M72" s="245" t="n">
        <v>6</v>
      </c>
      <c r="N72" s="245" t="n">
        <v>6</v>
      </c>
      <c r="O72" s="245" t="n">
        <v>6</v>
      </c>
      <c r="P72" s="245" t="n">
        <v>10</v>
      </c>
      <c r="Q72" s="245" t="n">
        <v>10</v>
      </c>
      <c r="R72" s="245" t="n">
        <v>12</v>
      </c>
      <c r="S72" s="245" t="n">
        <v>13</v>
      </c>
      <c r="T72" s="245" t="n">
        <v>12</v>
      </c>
      <c r="U72" s="245" t="n">
        <v>12</v>
      </c>
      <c r="V72" s="245" t="n">
        <v>12</v>
      </c>
      <c r="W72" s="245" t="n">
        <v>12</v>
      </c>
      <c r="X72" s="245" t="n">
        <v>12</v>
      </c>
      <c r="Y72" s="245" t="n">
        <v>12</v>
      </c>
      <c r="Z72" s="245" t="n">
        <v>12</v>
      </c>
      <c r="AA72" s="245" t="n">
        <v>12</v>
      </c>
      <c r="AB72" s="245" t="n">
        <v>12</v>
      </c>
      <c r="AC72" s="245" t="n">
        <v>12</v>
      </c>
      <c r="AD72" s="245" t="n">
        <v>12</v>
      </c>
      <c r="AE72" s="245" t="n">
        <v>12</v>
      </c>
      <c r="AF72" s="245" t="n">
        <v>12</v>
      </c>
      <c r="AG72" s="245" t="n">
        <v>13</v>
      </c>
      <c r="AH72" s="245" t="n">
        <v>13</v>
      </c>
      <c r="AI72" s="245" t="n">
        <v>16</v>
      </c>
      <c r="AJ72" s="245" t="n">
        <v>16</v>
      </c>
      <c r="AK72" s="245" t="n">
        <v>16</v>
      </c>
      <c r="AL72" s="245" t="n">
        <v>16</v>
      </c>
      <c r="AM72" s="245" t="n">
        <v>15</v>
      </c>
      <c r="AN72" s="245" t="n">
        <v>15</v>
      </c>
      <c r="AO72" s="245" t="n">
        <v>15</v>
      </c>
      <c r="AP72" s="245" t="n">
        <v>14</v>
      </c>
      <c r="AQ72" s="245" t="n">
        <v>14</v>
      </c>
      <c r="AR72" s="245" t="n">
        <v>14</v>
      </c>
      <c r="AS72" s="245" t="n">
        <v>15</v>
      </c>
      <c r="AT72" s="245" t="n">
        <v>15</v>
      </c>
      <c r="AU72" s="245" t="n">
        <v>13</v>
      </c>
      <c r="AV72" s="245" t="n">
        <v>13</v>
      </c>
      <c r="AW72" s="245" t="n">
        <v>12</v>
      </c>
      <c r="AX72" s="245" t="n">
        <v>11</v>
      </c>
      <c r="AY72" s="245" t="n">
        <v>10</v>
      </c>
      <c r="AZ72" s="245" t="n">
        <v>11</v>
      </c>
      <c r="BA72" s="245" t="n">
        <v>11</v>
      </c>
      <c r="BB72" s="245" t="n">
        <v>10</v>
      </c>
      <c r="BC72" s="245" t="n">
        <v>11</v>
      </c>
      <c r="BD72" s="245" t="n">
        <v>8</v>
      </c>
      <c r="BE72" s="245" t="n">
        <v>8</v>
      </c>
      <c r="BF72" s="245" t="n">
        <v>5</v>
      </c>
      <c r="BG72" s="245" t="n">
        <v>5</v>
      </c>
      <c r="BH72" s="245" t="n">
        <v>5</v>
      </c>
      <c r="BI72" s="245" t="n">
        <v>5</v>
      </c>
      <c r="BJ72" s="245" t="n">
        <v>5</v>
      </c>
      <c r="BK72" s="245" t="n">
        <v>5</v>
      </c>
      <c r="BL72" s="245" t="n">
        <v>5</v>
      </c>
      <c r="BM72" s="245" t="n">
        <v>5</v>
      </c>
      <c r="BN72" s="245" t="n">
        <v>5</v>
      </c>
      <c r="BO72" s="245" t="n">
        <v>5</v>
      </c>
      <c r="BP72" s="245" t="n">
        <v>5</v>
      </c>
      <c r="BQ72" s="245" t="n">
        <v>5</v>
      </c>
      <c r="BR72" s="245" t="n">
        <v>5</v>
      </c>
      <c r="BS72" s="245" t="n">
        <v>5</v>
      </c>
      <c r="BT72" s="245" t="n">
        <v>6</v>
      </c>
      <c r="BU72" s="245" t="n">
        <v>6</v>
      </c>
      <c r="BV72" s="245" t="n">
        <v>6</v>
      </c>
      <c r="BW72" s="245" t="n">
        <v>6</v>
      </c>
      <c r="BX72" s="245" t="n">
        <v>6</v>
      </c>
      <c r="BY72" s="245" t="n">
        <v>7</v>
      </c>
      <c r="BZ72" s="245" t="n">
        <v>7</v>
      </c>
      <c r="CA72" s="245" t="n">
        <v>8</v>
      </c>
      <c r="CB72" s="245" t="n">
        <v>7</v>
      </c>
      <c r="CC72" s="245" t="n">
        <v>7</v>
      </c>
      <c r="CD72" s="245" t="n">
        <v>8</v>
      </c>
      <c r="CE72" s="245" t="n">
        <v>8</v>
      </c>
      <c r="CF72" s="245" t="n">
        <v>7</v>
      </c>
      <c r="CG72" s="245" t="n">
        <v>7</v>
      </c>
      <c r="CH72" s="245" t="n">
        <v>7</v>
      </c>
      <c r="CI72" s="245" t="n">
        <v>6</v>
      </c>
      <c r="CJ72" s="245" t="n">
        <v>6</v>
      </c>
      <c r="CK72" s="245" t="n">
        <v>6</v>
      </c>
      <c r="CL72" s="245" t="n">
        <v>6</v>
      </c>
      <c r="CM72" s="245" t="n">
        <v>5</v>
      </c>
      <c r="CN72" s="245" t="n">
        <v>6</v>
      </c>
      <c r="CO72" s="245" t="n">
        <v>6</v>
      </c>
      <c r="CP72" s="245" t="n">
        <v>6</v>
      </c>
      <c r="CQ72" s="245" t="n">
        <v>7</v>
      </c>
      <c r="CR72" s="245" t="n">
        <v>7</v>
      </c>
      <c r="CS72" s="245" t="n">
        <v>7</v>
      </c>
      <c r="CT72" s="245" t="n">
        <v>7</v>
      </c>
      <c r="CU72" s="245" t="n">
        <v>7</v>
      </c>
      <c r="CV72" s="245" t="n">
        <v>7</v>
      </c>
      <c r="CW72" s="245" t="n">
        <v>7</v>
      </c>
    </row>
    <row r="73" ht="13.15" customHeight="1">
      <c r="A73" s="20" t="n"/>
      <c r="B73" s="398" t="n"/>
      <c r="C73" s="69" t="inlineStr">
        <is>
          <t>Estimated Monthly Premium</t>
        </is>
      </c>
      <c r="D73" s="94">
        <f>SUM(D69:D72)</f>
        <v/>
      </c>
      <c r="E73" s="401">
        <f>SUMPRODUCT(E69:E72,$D69:$D72)</f>
        <v/>
      </c>
      <c r="F73" s="401">
        <f>SUMPRODUCT(F69:F72,$D69:$D72)</f>
        <v/>
      </c>
      <c r="G73" s="401">
        <f>SUMPRODUCT(G69:G72,$D69:$D72)</f>
        <v/>
      </c>
      <c r="H73" s="402" t="n"/>
      <c r="I73" s="402" t="n"/>
      <c r="J73" s="315" t="n"/>
      <c r="K73" s="94">
        <f>SUM(K69:K72)</f>
        <v/>
      </c>
      <c r="L73" s="94">
        <f>SUM(L69:L72)</f>
        <v/>
      </c>
      <c r="M73" s="94">
        <f>SUM(M69:M72)</f>
        <v/>
      </c>
      <c r="N73" s="94">
        <f>SUM(N69:N72)</f>
        <v/>
      </c>
      <c r="O73" s="94">
        <f>SUM(O69:O72)</f>
        <v/>
      </c>
      <c r="P73" s="94">
        <f>SUM(P69:P72)</f>
        <v/>
      </c>
      <c r="Q73" s="94">
        <f>SUM(Q69:Q72)</f>
        <v/>
      </c>
      <c r="R73" s="94">
        <f>SUM(R69:R72)</f>
        <v/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94">
        <f>SUM(BG69:BG72)</f>
        <v/>
      </c>
      <c r="BH73" s="94">
        <f>SUM(BH69:BH72)</f>
        <v/>
      </c>
      <c r="BI73" s="94">
        <f>SUM(BI69:BI72)</f>
        <v/>
      </c>
      <c r="BJ73" s="94">
        <f>SUM(BJ69:BJ72)</f>
        <v/>
      </c>
      <c r="BK73" s="94">
        <f>SUM(BK69:BK72)</f>
        <v/>
      </c>
      <c r="BL73" s="94">
        <f>SUM(BL69:BL72)</f>
        <v/>
      </c>
      <c r="BM73" s="94">
        <f>SUM(BM69:BM72)</f>
        <v/>
      </c>
      <c r="BN73" s="94">
        <f>SUM(BN69:BN72)</f>
        <v/>
      </c>
      <c r="BO73" s="94">
        <f>SUM(BO69:BO72)</f>
        <v/>
      </c>
      <c r="BP73" s="94">
        <f>SUM(BP69:BP72)</f>
        <v/>
      </c>
      <c r="BQ73" s="94">
        <f>SUM(BQ69:BQ72)</f>
        <v/>
      </c>
      <c r="BR73" s="94">
        <f>SUM(BR69:BR72)</f>
        <v/>
      </c>
      <c r="BS73" s="94">
        <f>SUM(BS69:BS72)</f>
        <v/>
      </c>
      <c r="BT73" s="94">
        <f>SUM(BT69:BT72)</f>
        <v/>
      </c>
      <c r="BU73" s="94">
        <f>SUM(BU69:BU72)</f>
        <v/>
      </c>
      <c r="BV73" s="94">
        <f>SUM(BV69:BV72)</f>
        <v/>
      </c>
      <c r="BW73" s="94">
        <f>SUM(BW69:BW72)</f>
        <v/>
      </c>
      <c r="BX73" s="94">
        <f>SUM(BX69:BX72)</f>
        <v/>
      </c>
      <c r="BY73" s="94">
        <f>SUM(BY69:BY72)</f>
        <v/>
      </c>
      <c r="BZ73" s="94">
        <f>SUM(BZ69:BZ72)</f>
        <v/>
      </c>
      <c r="CA73" s="94">
        <f>SUM(CA69:CA72)</f>
        <v/>
      </c>
      <c r="CB73" s="94">
        <f>SUM(CB69:CB72)</f>
        <v/>
      </c>
      <c r="CC73" s="94">
        <f>SUM(CC69:CC72)</f>
        <v/>
      </c>
      <c r="CD73" s="94">
        <f>SUM(CD69:CD72)</f>
        <v/>
      </c>
      <c r="CE73" s="94">
        <f>SUM(CE69:CE72)</f>
        <v/>
      </c>
      <c r="CF73" s="94">
        <f>SUM(CF69:CF72)</f>
        <v/>
      </c>
      <c r="CG73" s="94">
        <f>SUM(CG69:CG72)</f>
        <v/>
      </c>
      <c r="CH73" s="94">
        <f>SUM(CH69:CH72)</f>
        <v/>
      </c>
      <c r="CI73" s="94">
        <f>SUM(CI69:CI72)</f>
        <v/>
      </c>
      <c r="CJ73" s="94">
        <f>SUM(CJ69:CJ72)</f>
        <v/>
      </c>
      <c r="CK73" s="94">
        <f>SUM(CK69:CK72)</f>
        <v/>
      </c>
      <c r="CL73" s="94">
        <f>SUM(CL69:CL72)</f>
        <v/>
      </c>
      <c r="CM73" s="94">
        <f>SUM(CM69:CM72)</f>
        <v/>
      </c>
      <c r="CN73" s="94">
        <f>SUM(CN69:CN72)</f>
        <v/>
      </c>
      <c r="CO73" s="94">
        <f>SUM(CO69:CO72)</f>
        <v/>
      </c>
      <c r="CP73" s="94">
        <f>SUM(CP69:CP72)</f>
        <v/>
      </c>
      <c r="CQ73" s="94">
        <f>SUM(CQ69:CQ72)</f>
        <v/>
      </c>
      <c r="CR73" s="94" t="n">
        <v>34</v>
      </c>
      <c r="CS73" s="94">
        <f>SUM(CS69:CS72)</f>
        <v/>
      </c>
      <c r="CT73" s="94">
        <f>SUM(CT69:CT72)</f>
        <v/>
      </c>
      <c r="CU73" s="94">
        <f>SUM(CU69:CU72)</f>
        <v/>
      </c>
      <c r="CV73" s="94">
        <f>SUM(CV69:CV72)</f>
        <v/>
      </c>
      <c r="CW73" s="94">
        <f>SUM(CW69:CW72)</f>
        <v/>
      </c>
    </row>
    <row r="74" ht="13.15" customHeight="1">
      <c r="A74" s="20" t="n"/>
      <c r="B74" s="398" t="n"/>
      <c r="C74" s="12" t="n"/>
      <c r="D74" s="16" t="n"/>
      <c r="E74" s="403" t="n"/>
      <c r="F74" s="403" t="n"/>
      <c r="G74" s="403" t="n"/>
      <c r="H74" s="404" t="n"/>
      <c r="I74" s="404" t="n"/>
      <c r="J74" s="315" t="n"/>
      <c r="K74" s="16" t="n"/>
      <c r="L74" s="16" t="n"/>
      <c r="M74" s="16" t="n"/>
      <c r="N74" s="16" t="n"/>
      <c r="O74" s="16" t="n"/>
      <c r="P74" s="16" t="n"/>
      <c r="Q74" s="16" t="n"/>
      <c r="R74" s="16" t="n"/>
      <c r="S74" s="16" t="n"/>
      <c r="T74" s="16" t="n"/>
      <c r="U74" s="16" t="n"/>
      <c r="V74" s="16" t="n"/>
      <c r="W74" s="16" t="n"/>
      <c r="X74" s="16" t="n"/>
      <c r="Y74" s="16" t="n"/>
      <c r="Z74" s="16" t="n"/>
      <c r="AA74" s="16" t="n"/>
      <c r="AB74" s="16" t="n"/>
      <c r="AC74" s="16" t="n"/>
      <c r="AD74" s="16" t="n"/>
      <c r="AE74" s="16" t="n"/>
      <c r="AF74" s="16" t="n"/>
      <c r="AG74" s="16" t="n"/>
      <c r="AH74" s="16" t="n"/>
      <c r="AI74" s="16" t="n"/>
      <c r="AJ74" s="16" t="n"/>
      <c r="AK74" s="16" t="n"/>
      <c r="AL74" s="16" t="n"/>
      <c r="AM74" s="16" t="n"/>
      <c r="AN74" s="16" t="n"/>
      <c r="AO74" s="16" t="n"/>
      <c r="AP74" s="16" t="n"/>
      <c r="AQ74" s="16" t="n"/>
      <c r="AR74" s="16" t="n"/>
      <c r="AS74" s="16" t="n"/>
      <c r="AT74" s="16" t="n"/>
      <c r="AU74" s="16" t="n"/>
      <c r="AV74" s="16" t="n"/>
      <c r="AW74" s="16" t="n"/>
      <c r="AX74" s="16" t="n"/>
      <c r="AY74" s="16" t="n"/>
      <c r="AZ74" s="16" t="n"/>
      <c r="BA74" s="16" t="n"/>
      <c r="BB74" s="16" t="n"/>
      <c r="BC74" s="16" t="n"/>
      <c r="BD74" s="16" t="n"/>
      <c r="BE74" s="16" t="n"/>
      <c r="BF74" s="16" t="n"/>
      <c r="BG74" s="16" t="n"/>
      <c r="BH74" s="16" t="n"/>
      <c r="BI74" s="16" t="n"/>
      <c r="BJ74" s="16" t="n"/>
      <c r="BK74" s="16" t="n"/>
      <c r="BL74" s="16" t="n"/>
      <c r="BM74" s="16" t="n"/>
      <c r="BN74" s="16" t="n"/>
      <c r="BO74" s="16" t="n"/>
      <c r="BP74" s="16" t="n"/>
      <c r="BQ74" s="16" t="n"/>
      <c r="BR74" s="16" t="n"/>
      <c r="BS74" s="16" t="n"/>
      <c r="BT74" s="16" t="n"/>
      <c r="BU74" s="16" t="n"/>
      <c r="BV74" s="16" t="n"/>
      <c r="BW74" s="16" t="n"/>
      <c r="BX74" s="16" t="n"/>
      <c r="BY74" s="16" t="n"/>
      <c r="BZ74" s="16" t="n"/>
      <c r="CA74" s="16" t="n"/>
      <c r="CB74" s="16" t="n"/>
      <c r="CC74" s="16" t="n"/>
      <c r="CD74" s="16" t="n"/>
      <c r="CE74" s="16" t="n"/>
      <c r="CF74" s="16" t="n"/>
      <c r="CG74" s="16" t="n"/>
      <c r="CH74" s="16" t="n"/>
      <c r="CI74" s="16" t="n"/>
      <c r="CJ74" s="16" t="n"/>
      <c r="CK74" s="16" t="n"/>
      <c r="CL74" s="16" t="n"/>
      <c r="CM74" s="16" t="n"/>
      <c r="CN74" s="16" t="n"/>
      <c r="CO74" s="16" t="n"/>
      <c r="CP74" s="16" t="n"/>
      <c r="CQ74" s="16" t="n"/>
      <c r="CR74" s="16" t="n"/>
      <c r="CS74" s="16" t="n"/>
      <c r="CT74" s="16" t="n"/>
      <c r="CU74" s="16" t="n"/>
      <c r="CV74" s="16" t="n"/>
      <c r="CW74" s="16" t="n"/>
    </row>
    <row r="75" hidden="1" ht="13.15" customHeight="1">
      <c r="A75" s="64" t="inlineStr">
        <is>
          <t>PRIME PLAN A (Self-Insured)</t>
        </is>
      </c>
      <c r="B75" s="394">
        <f>Legacy!$E$4</f>
        <v/>
      </c>
      <c r="C75" s="246" t="inlineStr">
        <is>
          <t>EE</t>
        </is>
      </c>
      <c r="D75" s="244" t="n">
        <v>0</v>
      </c>
      <c r="E75" s="396">
        <f>E53</f>
        <v/>
      </c>
      <c r="F75" s="396">
        <f>F53</f>
        <v/>
      </c>
      <c r="G75" s="396">
        <f>G53</f>
        <v/>
      </c>
      <c r="H75" s="397">
        <f>+"Total:"&amp;TEXT(E75/I75-1,"0.00%")&amp;"/ EE:"&amp;TEXT(G75/J75-1,"0.00%")</f>
        <v/>
      </c>
      <c r="I75" s="397">
        <f>+'[2]East Liverpool'!E75</f>
        <v/>
      </c>
      <c r="J75" s="492">
        <f>+'[2]East Liverpool'!G75</f>
        <v/>
      </c>
      <c r="K75" s="244" t="n">
        <v>1</v>
      </c>
      <c r="L75" s="244" t="n">
        <v>1</v>
      </c>
      <c r="M75" s="244" t="n">
        <v>1</v>
      </c>
      <c r="N75" s="244" t="n">
        <v>1</v>
      </c>
      <c r="O75" s="244" t="n">
        <v>1</v>
      </c>
      <c r="P75" s="244" t="n">
        <v>1</v>
      </c>
      <c r="Q75" s="244" t="n">
        <v>1</v>
      </c>
      <c r="R75" s="244" t="n">
        <v>1</v>
      </c>
      <c r="S75" s="244" t="n">
        <v>1</v>
      </c>
      <c r="T75" s="244" t="n">
        <v>1</v>
      </c>
      <c r="U75" s="244" t="n">
        <v>1</v>
      </c>
      <c r="V75" s="244" t="n">
        <v>1</v>
      </c>
      <c r="W75" s="244" t="n">
        <v>1</v>
      </c>
      <c r="X75" s="244" t="n">
        <v>1</v>
      </c>
      <c r="Y75" s="244" t="n">
        <v>1</v>
      </c>
      <c r="Z75" s="244" t="n">
        <v>1</v>
      </c>
      <c r="AA75" s="244" t="n">
        <v>1</v>
      </c>
      <c r="AB75" s="244" t="n">
        <v>1</v>
      </c>
      <c r="AC75" s="244" t="n">
        <v>1</v>
      </c>
      <c r="AD75" s="244" t="n">
        <v>1</v>
      </c>
      <c r="AE75" s="244" t="n">
        <v>1</v>
      </c>
      <c r="AF75" s="244" t="n">
        <v>1</v>
      </c>
      <c r="AG75" s="244" t="n">
        <v>1</v>
      </c>
      <c r="AH75" s="244" t="n">
        <v>1</v>
      </c>
      <c r="AI75" s="244" t="n">
        <v>1</v>
      </c>
      <c r="AJ75" s="244" t="n">
        <v>1</v>
      </c>
      <c r="AK75" s="244" t="n">
        <v>2</v>
      </c>
      <c r="AL75" s="244" t="n">
        <v>1</v>
      </c>
      <c r="AM75" s="244" t="n">
        <v>1</v>
      </c>
      <c r="AN75" s="244" t="n">
        <v>1</v>
      </c>
      <c r="AO75" s="244" t="n">
        <v>1</v>
      </c>
      <c r="AP75" s="244" t="n">
        <v>1</v>
      </c>
      <c r="AQ75" s="244" t="n">
        <v>1</v>
      </c>
      <c r="AR75" s="244" t="n">
        <v>1</v>
      </c>
      <c r="AS75" s="244" t="n">
        <v>1</v>
      </c>
      <c r="AT75" s="244" t="n">
        <v>1</v>
      </c>
      <c r="AU75" s="244" t="n">
        <v>1</v>
      </c>
      <c r="AV75" s="244" t="n">
        <v>1</v>
      </c>
      <c r="AW75" s="244" t="n">
        <v>1</v>
      </c>
      <c r="AX75" s="244" t="n">
        <v>1</v>
      </c>
      <c r="AY75" s="244" t="n">
        <v>1</v>
      </c>
      <c r="AZ75" s="244" t="n">
        <v>1</v>
      </c>
      <c r="BA75" s="244" t="n">
        <v>1</v>
      </c>
      <c r="BB75" s="244" t="n">
        <v>1</v>
      </c>
      <c r="BC75" s="244" t="n">
        <v>1</v>
      </c>
      <c r="BD75" s="244" t="n">
        <v>1</v>
      </c>
      <c r="BE75" s="244" t="n">
        <v>1</v>
      </c>
      <c r="BF75" s="244" t="n">
        <v>1</v>
      </c>
      <c r="BG75" s="244" t="n">
        <v>1</v>
      </c>
      <c r="BH75" s="244" t="n">
        <v>1</v>
      </c>
      <c r="BI75" s="244" t="n">
        <v>1</v>
      </c>
      <c r="BJ75" s="244" t="n">
        <v>1</v>
      </c>
      <c r="BK75" s="244" t="n">
        <v>0</v>
      </c>
      <c r="BL75" s="244" t="n">
        <v>0</v>
      </c>
      <c r="BM75" s="244" t="n">
        <v>0</v>
      </c>
      <c r="BN75" s="244" t="n">
        <v>0</v>
      </c>
      <c r="BO75" s="244" t="n">
        <v>0</v>
      </c>
      <c r="BP75" s="244" t="n">
        <v>0</v>
      </c>
      <c r="BQ75" s="244" t="n">
        <v>0</v>
      </c>
      <c r="BR75" s="244" t="n">
        <v>0</v>
      </c>
      <c r="BS75" s="244" t="n">
        <v>0</v>
      </c>
      <c r="BT75" s="244" t="n">
        <v>0</v>
      </c>
      <c r="BU75" s="244" t="n">
        <v>0</v>
      </c>
      <c r="BV75" s="244" t="n">
        <v>0</v>
      </c>
      <c r="BW75" s="244" t="n">
        <v>0</v>
      </c>
      <c r="BX75" s="244" t="n">
        <v>0</v>
      </c>
      <c r="BY75" s="244" t="n">
        <v>0</v>
      </c>
      <c r="BZ75" s="244" t="n">
        <v>0</v>
      </c>
      <c r="CA75" s="244" t="n">
        <v>0</v>
      </c>
      <c r="CB75" s="244" t="n">
        <v>0</v>
      </c>
      <c r="CC75" s="244" t="n">
        <v>0</v>
      </c>
      <c r="CD75" s="244" t="n">
        <v>0</v>
      </c>
      <c r="CE75" s="244" t="n">
        <v>0</v>
      </c>
      <c r="CF75" s="244" t="n">
        <v>0</v>
      </c>
      <c r="CG75" s="244" t="n">
        <v>0</v>
      </c>
      <c r="CH75" s="244" t="n">
        <v>0</v>
      </c>
      <c r="CI75" s="244" t="n">
        <v>0</v>
      </c>
      <c r="CJ75" s="244" t="n">
        <v>0</v>
      </c>
      <c r="CK75" s="244" t="n">
        <v>0</v>
      </c>
      <c r="CL75" s="244" t="n">
        <v>0</v>
      </c>
      <c r="CM75" s="244" t="n">
        <v>0</v>
      </c>
      <c r="CN75" s="244" t="n">
        <v>0</v>
      </c>
      <c r="CO75" s="244" t="n">
        <v>0</v>
      </c>
      <c r="CP75" s="244" t="n">
        <v>0</v>
      </c>
      <c r="CQ75" s="244" t="n">
        <v>0</v>
      </c>
      <c r="CR75" s="244" t="n">
        <v>0</v>
      </c>
      <c r="CS75" s="244" t="n">
        <v>0</v>
      </c>
      <c r="CT75" s="244" t="n">
        <v>0</v>
      </c>
      <c r="CU75" s="244" t="n">
        <v>0</v>
      </c>
      <c r="CV75" s="244" t="n">
        <v>0</v>
      </c>
      <c r="CW75" s="244" t="n">
        <v>0</v>
      </c>
    </row>
    <row r="76" hidden="1" ht="13.15" customHeight="1">
      <c r="A76" s="22" t="n"/>
      <c r="B76" s="398" t="n"/>
      <c r="C76" s="246" t="inlineStr">
        <is>
          <t>EE &amp; Spouse</t>
        </is>
      </c>
      <c r="D76" s="244" t="n">
        <v>0</v>
      </c>
      <c r="E76" s="396">
        <f>E54</f>
        <v/>
      </c>
      <c r="F76" s="396">
        <f>F54</f>
        <v/>
      </c>
      <c r="G76" s="396">
        <f>G54</f>
        <v/>
      </c>
      <c r="H76" s="397">
        <f>+"Total:"&amp;TEXT(E76/I76-1,"0.00%")&amp;"/ EE:"&amp;TEXT(G76/J76-1,"0.00%")</f>
        <v/>
      </c>
      <c r="I76" s="397">
        <f>+'[2]East Liverpool'!E76</f>
        <v/>
      </c>
      <c r="J76" s="492">
        <f>+'[2]East Liverpool'!G76</f>
        <v/>
      </c>
      <c r="K76" s="244" t="n">
        <v>0</v>
      </c>
      <c r="L76" s="244" t="n">
        <v>0</v>
      </c>
      <c r="M76" s="244" t="n">
        <v>0</v>
      </c>
      <c r="N76" s="244" t="n">
        <v>0</v>
      </c>
      <c r="O76" s="244" t="n">
        <v>0</v>
      </c>
      <c r="P76" s="244" t="n">
        <v>0</v>
      </c>
      <c r="Q76" s="244" t="n">
        <v>0</v>
      </c>
      <c r="R76" s="244" t="n">
        <v>0</v>
      </c>
      <c r="S76" s="244" t="n">
        <v>0</v>
      </c>
      <c r="T76" s="244" t="n">
        <v>0</v>
      </c>
      <c r="U76" s="244" t="n">
        <v>0</v>
      </c>
      <c r="V76" s="244" t="n">
        <v>0</v>
      </c>
      <c r="W76" s="244" t="n">
        <v>0</v>
      </c>
      <c r="X76" s="244" t="n">
        <v>0</v>
      </c>
      <c r="Y76" s="244" t="n">
        <v>0</v>
      </c>
      <c r="Z76" s="244" t="n">
        <v>0</v>
      </c>
      <c r="AA76" s="244" t="n">
        <v>0</v>
      </c>
      <c r="AB76" s="244" t="n">
        <v>0</v>
      </c>
      <c r="AC76" s="244" t="n">
        <v>0</v>
      </c>
      <c r="AD76" s="244" t="n">
        <v>0</v>
      </c>
      <c r="AE76" s="244" t="n">
        <v>0</v>
      </c>
      <c r="AF76" s="244" t="n">
        <v>0</v>
      </c>
      <c r="AG76" s="244" t="n">
        <v>0</v>
      </c>
      <c r="AH76" s="244" t="n">
        <v>0</v>
      </c>
      <c r="AI76" s="244" t="n">
        <v>0</v>
      </c>
      <c r="AJ76" s="244" t="n">
        <v>0</v>
      </c>
      <c r="AK76" s="244" t="n">
        <v>0</v>
      </c>
      <c r="AL76" s="244" t="n">
        <v>0</v>
      </c>
      <c r="AM76" s="244" t="n">
        <v>0</v>
      </c>
      <c r="AN76" s="244" t="n">
        <v>0</v>
      </c>
      <c r="AO76" s="244" t="n">
        <v>0</v>
      </c>
      <c r="AP76" s="244" t="n">
        <v>0</v>
      </c>
      <c r="AQ76" s="244" t="n">
        <v>0</v>
      </c>
      <c r="AR76" s="244" t="n">
        <v>0</v>
      </c>
      <c r="AS76" s="244" t="n">
        <v>0</v>
      </c>
      <c r="AT76" s="244" t="n">
        <v>0</v>
      </c>
      <c r="AU76" s="244" t="n">
        <v>0</v>
      </c>
      <c r="AV76" s="244" t="n">
        <v>0</v>
      </c>
      <c r="AW76" s="244" t="n">
        <v>0</v>
      </c>
      <c r="AX76" s="244" t="n">
        <v>0</v>
      </c>
      <c r="AY76" s="244" t="n">
        <v>0</v>
      </c>
      <c r="AZ76" s="244" t="n">
        <v>0</v>
      </c>
      <c r="BA76" s="244" t="n">
        <v>0</v>
      </c>
      <c r="BB76" s="244" t="n">
        <v>0</v>
      </c>
      <c r="BC76" s="244" t="n">
        <v>0</v>
      </c>
      <c r="BD76" s="244" t="n">
        <v>0</v>
      </c>
      <c r="BE76" s="244" t="n">
        <v>0</v>
      </c>
      <c r="BF76" s="244" t="n">
        <v>0</v>
      </c>
      <c r="BG76" s="244" t="n">
        <v>0</v>
      </c>
      <c r="BH76" s="244" t="n">
        <v>0</v>
      </c>
      <c r="BI76" s="244" t="n">
        <v>0</v>
      </c>
      <c r="BJ76" s="244" t="n">
        <v>0</v>
      </c>
      <c r="BK76" s="244">
        <f>+DQ76</f>
        <v/>
      </c>
      <c r="BL76" s="244" t="n">
        <v>0</v>
      </c>
      <c r="BM76" s="244" t="n">
        <v>0</v>
      </c>
      <c r="BN76" s="244" t="n">
        <v>0</v>
      </c>
      <c r="BO76" s="244" t="n">
        <v>0</v>
      </c>
      <c r="BP76" s="244" t="n">
        <v>0</v>
      </c>
      <c r="BQ76" s="244" t="n">
        <v>0</v>
      </c>
      <c r="BR76" s="244" t="n">
        <v>0</v>
      </c>
      <c r="BS76" s="244" t="n">
        <v>0</v>
      </c>
      <c r="BT76" s="244" t="n">
        <v>0</v>
      </c>
      <c r="BU76" s="244" t="n">
        <v>0</v>
      </c>
      <c r="BV76" s="244" t="n">
        <v>0</v>
      </c>
      <c r="BW76" s="244" t="n">
        <v>0</v>
      </c>
      <c r="BX76" s="244" t="n">
        <v>0</v>
      </c>
      <c r="BY76" s="244" t="n">
        <v>0</v>
      </c>
      <c r="BZ76" s="244" t="n">
        <v>0</v>
      </c>
      <c r="CA76" s="244" t="n">
        <v>0</v>
      </c>
      <c r="CB76" s="244" t="n">
        <v>0</v>
      </c>
      <c r="CC76" s="244" t="n">
        <v>0</v>
      </c>
      <c r="CD76" s="244" t="n">
        <v>0</v>
      </c>
      <c r="CE76" s="244" t="n">
        <v>0</v>
      </c>
      <c r="CF76" s="244" t="n">
        <v>0</v>
      </c>
      <c r="CG76" s="244" t="n">
        <v>0</v>
      </c>
      <c r="CH76" s="244" t="n">
        <v>0</v>
      </c>
      <c r="CI76" s="244" t="n">
        <v>0</v>
      </c>
      <c r="CJ76" s="244" t="n">
        <v>0</v>
      </c>
      <c r="CK76" s="244" t="n">
        <v>0</v>
      </c>
      <c r="CL76" s="244" t="n">
        <v>0</v>
      </c>
      <c r="CM76" s="244" t="n">
        <v>0</v>
      </c>
      <c r="CN76" s="244" t="n">
        <v>0</v>
      </c>
      <c r="CO76" s="244" t="n">
        <v>0</v>
      </c>
      <c r="CP76" s="244" t="n">
        <v>0</v>
      </c>
      <c r="CQ76" s="244" t="n">
        <v>0</v>
      </c>
      <c r="CR76" s="244" t="n">
        <v>0</v>
      </c>
      <c r="CS76" s="244" t="n">
        <v>0</v>
      </c>
      <c r="CT76" s="244" t="n">
        <v>0</v>
      </c>
      <c r="CU76" s="244" t="n">
        <v>0</v>
      </c>
      <c r="CV76" s="244" t="n">
        <v>0</v>
      </c>
      <c r="CW76" s="244" t="n">
        <v>0</v>
      </c>
    </row>
    <row r="77" hidden="1" ht="13.15" customHeight="1">
      <c r="A77" s="22" t="n"/>
      <c r="B77" s="398" t="n"/>
      <c r="C77" s="246" t="inlineStr">
        <is>
          <t>EE &amp; Child(ren)</t>
        </is>
      </c>
      <c r="D77" s="244" t="n">
        <v>0</v>
      </c>
      <c r="E77" s="396">
        <f>E55</f>
        <v/>
      </c>
      <c r="F77" s="396">
        <f>F55</f>
        <v/>
      </c>
      <c r="G77" s="396">
        <f>G55</f>
        <v/>
      </c>
      <c r="H77" s="397">
        <f>+"Total:"&amp;TEXT(E77/I77-1,"0.00%")&amp;"/ EE:"&amp;TEXT(G77/J77-1,"0.00%")</f>
        <v/>
      </c>
      <c r="I77" s="397">
        <f>+'[2]East Liverpool'!E77</f>
        <v/>
      </c>
      <c r="J77" s="492">
        <f>+'[2]East Liverpool'!G77</f>
        <v/>
      </c>
      <c r="K77" s="244" t="n">
        <v>0</v>
      </c>
      <c r="L77" s="244" t="n">
        <v>0</v>
      </c>
      <c r="M77" s="244" t="n">
        <v>0</v>
      </c>
      <c r="N77" s="244" t="n">
        <v>0</v>
      </c>
      <c r="O77" s="244" t="n">
        <v>0</v>
      </c>
      <c r="P77" s="244" t="n">
        <v>0</v>
      </c>
      <c r="Q77" s="244" t="n">
        <v>0</v>
      </c>
      <c r="R77" s="244" t="n">
        <v>0</v>
      </c>
      <c r="S77" s="244" t="n">
        <v>0</v>
      </c>
      <c r="T77" s="244" t="n">
        <v>0</v>
      </c>
      <c r="U77" s="244" t="n">
        <v>0</v>
      </c>
      <c r="V77" s="244" t="n">
        <v>0</v>
      </c>
      <c r="W77" s="244" t="n">
        <v>0</v>
      </c>
      <c r="X77" s="244" t="n">
        <v>0</v>
      </c>
      <c r="Y77" s="244" t="n">
        <v>0</v>
      </c>
      <c r="Z77" s="244" t="n">
        <v>0</v>
      </c>
      <c r="AA77" s="244" t="n">
        <v>0</v>
      </c>
      <c r="AB77" s="244" t="n">
        <v>0</v>
      </c>
      <c r="AC77" s="244" t="n">
        <v>0</v>
      </c>
      <c r="AD77" s="244" t="n">
        <v>0</v>
      </c>
      <c r="AE77" s="244" t="n">
        <v>0</v>
      </c>
      <c r="AF77" s="244" t="n">
        <v>0</v>
      </c>
      <c r="AG77" s="244" t="n">
        <v>0</v>
      </c>
      <c r="AH77" s="244" t="n">
        <v>0</v>
      </c>
      <c r="AI77" s="244" t="n">
        <v>0</v>
      </c>
      <c r="AJ77" s="244" t="n">
        <v>0</v>
      </c>
      <c r="AK77" s="244" t="n">
        <v>0</v>
      </c>
      <c r="AL77" s="244" t="n">
        <v>1</v>
      </c>
      <c r="AM77" s="244" t="n">
        <v>1</v>
      </c>
      <c r="AN77" s="244" t="n">
        <v>1</v>
      </c>
      <c r="AO77" s="244" t="n">
        <v>1</v>
      </c>
      <c r="AP77" s="244" t="n">
        <v>1</v>
      </c>
      <c r="AQ77" s="244" t="n">
        <v>1</v>
      </c>
      <c r="AR77" s="244" t="n">
        <v>1</v>
      </c>
      <c r="AS77" s="244" t="n">
        <v>1</v>
      </c>
      <c r="AT77" s="244" t="n">
        <v>1</v>
      </c>
      <c r="AU77" s="244" t="n">
        <v>1</v>
      </c>
      <c r="AV77" s="244" t="n">
        <v>1</v>
      </c>
      <c r="AW77" s="244" t="n">
        <v>1</v>
      </c>
      <c r="AX77" s="244" t="n">
        <v>1</v>
      </c>
      <c r="AY77" s="244" t="n">
        <v>1</v>
      </c>
      <c r="AZ77" s="244" t="n">
        <v>1</v>
      </c>
      <c r="BA77" s="244" t="n">
        <v>1</v>
      </c>
      <c r="BB77" s="244" t="n">
        <v>1</v>
      </c>
      <c r="BC77" s="244" t="n">
        <v>1</v>
      </c>
      <c r="BD77" s="244" t="n">
        <v>1</v>
      </c>
      <c r="BE77" s="244" t="n">
        <v>1</v>
      </c>
      <c r="BF77" s="244" t="n">
        <v>0</v>
      </c>
      <c r="BG77" s="244" t="n">
        <v>0</v>
      </c>
      <c r="BH77" s="244" t="n">
        <v>0</v>
      </c>
      <c r="BI77" s="244" t="n">
        <v>0</v>
      </c>
      <c r="BJ77" s="244" t="n">
        <v>0</v>
      </c>
      <c r="BK77" s="244">
        <f>+DQ77</f>
        <v/>
      </c>
      <c r="BL77" s="244" t="n">
        <v>0</v>
      </c>
      <c r="BM77" s="244" t="n">
        <v>0</v>
      </c>
      <c r="BN77" s="244" t="n">
        <v>0</v>
      </c>
      <c r="BO77" s="244" t="n">
        <v>0</v>
      </c>
      <c r="BP77" s="244" t="n">
        <v>0</v>
      </c>
      <c r="BQ77" s="244" t="n">
        <v>0</v>
      </c>
      <c r="BR77" s="244" t="n">
        <v>0</v>
      </c>
      <c r="BS77" s="244" t="n">
        <v>0</v>
      </c>
      <c r="BT77" s="244" t="n">
        <v>0</v>
      </c>
      <c r="BU77" s="244" t="n">
        <v>0</v>
      </c>
      <c r="BV77" s="244" t="n">
        <v>0</v>
      </c>
      <c r="BW77" s="244" t="n">
        <v>0</v>
      </c>
      <c r="BX77" s="244" t="n">
        <v>0</v>
      </c>
      <c r="BY77" s="244" t="n">
        <v>0</v>
      </c>
      <c r="BZ77" s="244" t="n">
        <v>0</v>
      </c>
      <c r="CA77" s="244" t="n">
        <v>0</v>
      </c>
      <c r="CB77" s="244" t="n">
        <v>0</v>
      </c>
      <c r="CC77" s="244" t="n">
        <v>0</v>
      </c>
      <c r="CD77" s="244" t="n">
        <v>0</v>
      </c>
      <c r="CE77" s="244" t="n">
        <v>0</v>
      </c>
      <c r="CF77" s="244" t="n">
        <v>0</v>
      </c>
      <c r="CG77" s="244" t="n">
        <v>0</v>
      </c>
      <c r="CH77" s="244" t="n">
        <v>0</v>
      </c>
      <c r="CI77" s="244" t="n">
        <v>0</v>
      </c>
      <c r="CJ77" s="244" t="n">
        <v>0</v>
      </c>
      <c r="CK77" s="244" t="n">
        <v>0</v>
      </c>
      <c r="CL77" s="244" t="n">
        <v>0</v>
      </c>
      <c r="CM77" s="244" t="n">
        <v>0</v>
      </c>
      <c r="CN77" s="244" t="n">
        <v>0</v>
      </c>
      <c r="CO77" s="244" t="n">
        <v>0</v>
      </c>
      <c r="CP77" s="244" t="n">
        <v>0</v>
      </c>
      <c r="CQ77" s="244" t="n">
        <v>0</v>
      </c>
      <c r="CR77" s="244" t="n">
        <v>0</v>
      </c>
      <c r="CS77" s="244" t="n">
        <v>0</v>
      </c>
      <c r="CT77" s="244" t="n">
        <v>0</v>
      </c>
      <c r="CU77" s="244" t="n">
        <v>0</v>
      </c>
      <c r="CV77" s="244" t="n">
        <v>0</v>
      </c>
      <c r="CW77" s="244" t="n">
        <v>0</v>
      </c>
    </row>
    <row r="78" hidden="1" ht="12.75" customHeight="1">
      <c r="A78" s="22" t="n"/>
      <c r="B78" s="398" t="n"/>
      <c r="C78" s="246" t="inlineStr">
        <is>
          <t>EE &amp; Family</t>
        </is>
      </c>
      <c r="D78" s="245" t="n">
        <v>0</v>
      </c>
      <c r="E78" s="400">
        <f>E56</f>
        <v/>
      </c>
      <c r="F78" s="400">
        <f>F56</f>
        <v/>
      </c>
      <c r="G78" s="400">
        <f>G56</f>
        <v/>
      </c>
      <c r="H78" s="408">
        <f>+"Total:"&amp;TEXT(E78/I78-1,"0.00%")&amp;"/ EE:"&amp;TEXT(G78/J78-1,"0.00%")</f>
        <v/>
      </c>
      <c r="I78" s="408">
        <f>+'[2]East Liverpool'!E78</f>
        <v/>
      </c>
      <c r="J78" s="492">
        <f>+'[2]East Liverpool'!G78</f>
        <v/>
      </c>
      <c r="K78" s="245" t="n">
        <v>3</v>
      </c>
      <c r="L78" s="245" t="n">
        <v>3</v>
      </c>
      <c r="M78" s="245" t="n">
        <v>2</v>
      </c>
      <c r="N78" s="245" t="n">
        <v>2</v>
      </c>
      <c r="O78" s="245" t="n">
        <v>2</v>
      </c>
      <c r="P78" s="245" t="n">
        <v>2</v>
      </c>
      <c r="Q78" s="245" t="n">
        <v>2</v>
      </c>
      <c r="R78" s="245" t="n">
        <v>2</v>
      </c>
      <c r="S78" s="245" t="n">
        <v>2</v>
      </c>
      <c r="T78" s="245" t="n">
        <v>2</v>
      </c>
      <c r="U78" s="245" t="n">
        <v>2</v>
      </c>
      <c r="V78" s="245" t="n">
        <v>2</v>
      </c>
      <c r="W78" s="245" t="n">
        <v>2</v>
      </c>
      <c r="X78" s="245" t="n">
        <v>2</v>
      </c>
      <c r="Y78" s="245" t="n">
        <v>2</v>
      </c>
      <c r="Z78" s="245" t="n">
        <v>2</v>
      </c>
      <c r="AA78" s="245" t="n">
        <v>2</v>
      </c>
      <c r="AB78" s="245" t="n">
        <v>2</v>
      </c>
      <c r="AC78" s="245" t="n">
        <v>2</v>
      </c>
      <c r="AD78" s="245" t="n">
        <v>2</v>
      </c>
      <c r="AE78" s="245" t="n">
        <v>2</v>
      </c>
      <c r="AF78" s="245" t="n">
        <v>2</v>
      </c>
      <c r="AG78" s="245" t="n">
        <v>2</v>
      </c>
      <c r="AH78" s="245" t="n">
        <v>2</v>
      </c>
      <c r="AI78" s="245" t="n">
        <v>2</v>
      </c>
      <c r="AJ78" s="245" t="n">
        <v>1</v>
      </c>
      <c r="AK78" s="245" t="n">
        <v>1</v>
      </c>
      <c r="AL78" s="245" t="n">
        <v>1</v>
      </c>
      <c r="AM78" s="245" t="n">
        <v>1</v>
      </c>
      <c r="AN78" s="245" t="n">
        <v>1</v>
      </c>
      <c r="AO78" s="245" t="n">
        <v>1</v>
      </c>
      <c r="AP78" s="245" t="n">
        <v>1</v>
      </c>
      <c r="AQ78" s="245" t="n">
        <v>1</v>
      </c>
      <c r="AR78" s="245" t="n">
        <v>1</v>
      </c>
      <c r="AS78" s="245" t="n">
        <v>1</v>
      </c>
      <c r="AT78" s="245" t="n">
        <v>1</v>
      </c>
      <c r="AU78" s="245" t="n">
        <v>1</v>
      </c>
      <c r="AV78" s="245" t="n">
        <v>1</v>
      </c>
      <c r="AW78" s="245" t="n">
        <v>1</v>
      </c>
      <c r="AX78" s="245" t="n">
        <v>1</v>
      </c>
      <c r="AY78" s="245" t="n">
        <v>1</v>
      </c>
      <c r="AZ78" s="245" t="n">
        <v>1</v>
      </c>
      <c r="BA78" s="245" t="n">
        <v>1</v>
      </c>
      <c r="BB78" s="245" t="n">
        <v>1</v>
      </c>
      <c r="BC78" s="245" t="n">
        <v>1</v>
      </c>
      <c r="BD78" s="245" t="n">
        <v>1</v>
      </c>
      <c r="BE78" s="245" t="n">
        <v>1</v>
      </c>
      <c r="BF78" s="245" t="n">
        <v>1</v>
      </c>
      <c r="BG78" s="245" t="n">
        <v>1</v>
      </c>
      <c r="BH78" s="245" t="n">
        <v>1</v>
      </c>
      <c r="BI78" s="245" t="n">
        <v>1</v>
      </c>
      <c r="BJ78" s="245" t="n">
        <v>1</v>
      </c>
      <c r="BK78" s="245" t="n">
        <v>1</v>
      </c>
      <c r="BL78" s="245" t="n">
        <v>1</v>
      </c>
      <c r="BM78" s="245" t="n">
        <v>1</v>
      </c>
      <c r="BN78" s="245" t="n">
        <v>1</v>
      </c>
      <c r="BO78" s="245" t="n">
        <v>1</v>
      </c>
      <c r="BP78" s="245" t="n">
        <v>1</v>
      </c>
      <c r="BQ78" s="245" t="n">
        <v>1</v>
      </c>
      <c r="BR78" s="245" t="n">
        <v>1</v>
      </c>
      <c r="BS78" s="245" t="n">
        <v>0</v>
      </c>
      <c r="BT78" s="245" t="n">
        <v>0</v>
      </c>
      <c r="BU78" s="245" t="n">
        <v>0</v>
      </c>
      <c r="BV78" s="245" t="n">
        <v>0</v>
      </c>
      <c r="BW78" s="245" t="n">
        <v>0</v>
      </c>
      <c r="BX78" s="245" t="n">
        <v>0</v>
      </c>
      <c r="BY78" s="245" t="n">
        <v>0</v>
      </c>
      <c r="BZ78" s="245" t="n">
        <v>0</v>
      </c>
      <c r="CA78" s="245" t="n">
        <v>0</v>
      </c>
      <c r="CB78" s="245" t="n">
        <v>0</v>
      </c>
      <c r="CC78" s="245" t="n">
        <v>0</v>
      </c>
      <c r="CD78" s="245" t="n">
        <v>0</v>
      </c>
      <c r="CE78" s="245" t="n">
        <v>0</v>
      </c>
      <c r="CF78" s="245" t="n">
        <v>0</v>
      </c>
      <c r="CG78" s="245" t="n">
        <v>0</v>
      </c>
      <c r="CH78" s="245" t="n">
        <v>0</v>
      </c>
      <c r="CI78" s="245" t="n">
        <v>0</v>
      </c>
      <c r="CJ78" s="245" t="n">
        <v>0</v>
      </c>
      <c r="CK78" s="245" t="n">
        <v>0</v>
      </c>
      <c r="CL78" s="245" t="n">
        <v>0</v>
      </c>
      <c r="CM78" s="245" t="n">
        <v>0</v>
      </c>
      <c r="CN78" s="245" t="n">
        <v>0</v>
      </c>
      <c r="CO78" s="245" t="n">
        <v>0</v>
      </c>
      <c r="CP78" s="245" t="n">
        <v>0</v>
      </c>
      <c r="CQ78" s="245" t="n">
        <v>0</v>
      </c>
      <c r="CR78" s="245" t="n">
        <v>0</v>
      </c>
      <c r="CS78" s="245" t="n">
        <v>0</v>
      </c>
      <c r="CT78" s="245" t="n">
        <v>0</v>
      </c>
      <c r="CU78" s="245" t="n">
        <v>0</v>
      </c>
      <c r="CV78" s="245" t="n">
        <v>0</v>
      </c>
      <c r="CW78" s="245" t="n">
        <v>0</v>
      </c>
    </row>
    <row r="79" hidden="1" ht="13.15" customHeight="1">
      <c r="A79" s="20" t="n"/>
      <c r="B79" s="398" t="n"/>
      <c r="C79" s="69" t="inlineStr">
        <is>
          <t>Estimated Monthly Premium</t>
        </is>
      </c>
      <c r="D79" s="94">
        <f>SUM(D75:D78)</f>
        <v/>
      </c>
      <c r="E79" s="401">
        <f>SUMPRODUCT(E75:E78,$D75:$D78)</f>
        <v/>
      </c>
      <c r="F79" s="401">
        <f>SUMPRODUCT(F75:F78,$D75:$D78)</f>
        <v/>
      </c>
      <c r="G79" s="401">
        <f>SUMPRODUCT(G75:G78,$D75:$D78)</f>
        <v/>
      </c>
      <c r="H79" s="402" t="n"/>
      <c r="I79" s="402" t="n"/>
      <c r="J79" s="315" t="n"/>
      <c r="K79" s="94">
        <f>SUM(K75:K78)</f>
        <v/>
      </c>
      <c r="L79" s="94">
        <f>SUM(L75:L78)</f>
        <v/>
      </c>
      <c r="M79" s="94">
        <f>SUM(M75:M78)</f>
        <v/>
      </c>
      <c r="N79" s="94">
        <f>SUM(N75:N78)</f>
        <v/>
      </c>
      <c r="O79" s="94">
        <f>SUM(O75:O78)</f>
        <v/>
      </c>
      <c r="P79" s="94">
        <f>SUM(P75:P78)</f>
        <v/>
      </c>
      <c r="Q79" s="94">
        <f>SUM(Q75:Q78)</f>
        <v/>
      </c>
      <c r="R79" s="94">
        <f>SUM(R75:R78)</f>
        <v/>
      </c>
      <c r="S79" s="94">
        <f>SUM(S75:S78)</f>
        <v/>
      </c>
      <c r="T79" s="94">
        <f>SUM(T75:T78)</f>
        <v/>
      </c>
      <c r="U79" s="94">
        <f>SUM(U75:U78)</f>
        <v/>
      </c>
      <c r="V79" s="94">
        <f>SUM(V75:V78)</f>
        <v/>
      </c>
      <c r="W79" s="94">
        <f>SUM(W75:W78)</f>
        <v/>
      </c>
      <c r="X79" s="94">
        <f>SUM(X75:X78)</f>
        <v/>
      </c>
      <c r="Y79" s="94">
        <f>SUM(Y75:Y78)</f>
        <v/>
      </c>
      <c r="Z79" s="94">
        <f>SUM(Z75:Z78)</f>
        <v/>
      </c>
      <c r="AA79" s="94">
        <f>SUM(AA75:AA78)</f>
        <v/>
      </c>
      <c r="AB79" s="94">
        <f>SUM(AB75:AB78)</f>
        <v/>
      </c>
      <c r="AC79" s="94">
        <f>SUM(AC75:AC78)</f>
        <v/>
      </c>
      <c r="AD79" s="94">
        <f>SUM(AD75:AD78)</f>
        <v/>
      </c>
      <c r="AE79" s="94">
        <f>SUM(AE75:AE78)</f>
        <v/>
      </c>
      <c r="AF79" s="94">
        <f>SUM(AF75:AF78)</f>
        <v/>
      </c>
      <c r="AG79" s="94">
        <f>SUM(AG75:AG78)</f>
        <v/>
      </c>
      <c r="AH79" s="94">
        <f>SUM(AH75:AH78)</f>
        <v/>
      </c>
      <c r="AI79" s="94">
        <f>SUM(AI75:AI78)</f>
        <v/>
      </c>
      <c r="AJ79" s="94">
        <f>SUM(AJ75:AJ78)</f>
        <v/>
      </c>
      <c r="AK79" s="94">
        <f>SUM(AK75:AK78)</f>
        <v/>
      </c>
      <c r="AL79" s="94">
        <f>SUM(AL75:AL78)</f>
        <v/>
      </c>
      <c r="AM79" s="94">
        <f>SUM(AM75:AM78)</f>
        <v/>
      </c>
      <c r="AN79" s="94">
        <f>SUM(AN75:AN78)</f>
        <v/>
      </c>
      <c r="AO79" s="94">
        <f>SUM(AO75:AO78)</f>
        <v/>
      </c>
      <c r="AP79" s="94">
        <f>SUM(AP75:AP78)</f>
        <v/>
      </c>
      <c r="AQ79" s="94">
        <f>SUM(AQ75:AQ78)</f>
        <v/>
      </c>
      <c r="AR79" s="94">
        <f>SUM(AR75:AR78)</f>
        <v/>
      </c>
      <c r="AS79" s="94">
        <f>SUM(AS75:AS78)</f>
        <v/>
      </c>
      <c r="AT79" s="94">
        <f>SUM(AT75:AT78)</f>
        <v/>
      </c>
      <c r="AU79" s="94">
        <f>SUM(AU75:AU78)</f>
        <v/>
      </c>
      <c r="AV79" s="94">
        <f>SUM(AV75:AV78)</f>
        <v/>
      </c>
      <c r="AW79" s="94">
        <f>SUM(AW75:AW78)</f>
        <v/>
      </c>
      <c r="AX79" s="94">
        <f>SUM(AX75:AX78)</f>
        <v/>
      </c>
      <c r="AY79" s="94">
        <f>SUM(AY75:AY78)</f>
        <v/>
      </c>
      <c r="AZ79" s="94">
        <f>SUM(AZ75:AZ78)</f>
        <v/>
      </c>
      <c r="BA79" s="94">
        <f>SUM(BA75:BA78)</f>
        <v/>
      </c>
      <c r="BB79" s="94">
        <f>SUM(BB75:BB78)</f>
        <v/>
      </c>
      <c r="BC79" s="94">
        <f>SUM(BC75:BC78)</f>
        <v/>
      </c>
      <c r="BD79" s="94">
        <f>SUM(BD75:BD78)</f>
        <v/>
      </c>
      <c r="BE79" s="94">
        <f>SUM(BE75:BE78)</f>
        <v/>
      </c>
      <c r="BF79" s="94">
        <f>SUM(BF75:BF78)</f>
        <v/>
      </c>
      <c r="BG79" s="94">
        <f>SUM(BG75:BG78)</f>
        <v/>
      </c>
      <c r="BH79" s="94">
        <f>SUM(BH75:BH78)</f>
        <v/>
      </c>
      <c r="BI79" s="94">
        <f>SUM(BI75:BI78)</f>
        <v/>
      </c>
      <c r="BJ79" s="94">
        <f>SUM(BJ75:BJ78)</f>
        <v/>
      </c>
      <c r="BK79" s="94">
        <f>SUM(BK75:BK78)</f>
        <v/>
      </c>
      <c r="BL79" s="94">
        <f>SUM(BL75:BL78)</f>
        <v/>
      </c>
      <c r="BM79" s="94">
        <f>SUM(BM75:BM78)</f>
        <v/>
      </c>
      <c r="BN79" s="94">
        <f>SUM(BN75:BN78)</f>
        <v/>
      </c>
      <c r="BO79" s="94">
        <f>SUM(BO75:BO78)</f>
        <v/>
      </c>
      <c r="BP79" s="94">
        <f>SUM(BP75:BP78)</f>
        <v/>
      </c>
      <c r="BQ79" s="94">
        <f>SUM(BQ75:BQ78)</f>
        <v/>
      </c>
      <c r="BR79" s="94">
        <f>SUM(BR75:BR78)</f>
        <v/>
      </c>
      <c r="BS79" s="94">
        <f>SUM(BS75:BS78)</f>
        <v/>
      </c>
      <c r="BT79" s="94">
        <f>SUM(BT75:BT78)</f>
        <v/>
      </c>
      <c r="BU79" s="94">
        <f>SUM(BU75:BU78)</f>
        <v/>
      </c>
      <c r="BV79" s="94">
        <f>SUM(BV75:BV78)</f>
        <v/>
      </c>
      <c r="BW79" s="94">
        <f>SUM(BW75:BW78)</f>
        <v/>
      </c>
      <c r="BX79" s="94">
        <f>SUM(BX75:BX78)</f>
        <v/>
      </c>
      <c r="BY79" s="94">
        <f>SUM(BY75:BY78)</f>
        <v/>
      </c>
      <c r="BZ79" s="94">
        <f>SUM(BZ75:BZ78)</f>
        <v/>
      </c>
      <c r="CA79" s="94">
        <f>SUM(CA75:CA78)</f>
        <v/>
      </c>
      <c r="CB79" s="94">
        <f>SUM(CB75:CB78)</f>
        <v/>
      </c>
      <c r="CC79" s="94">
        <f>SUM(CC75:CC78)</f>
        <v/>
      </c>
      <c r="CD79" s="94">
        <f>SUM(CD75:CD78)</f>
        <v/>
      </c>
      <c r="CE79" s="94">
        <f>SUM(CE75:CE78)</f>
        <v/>
      </c>
      <c r="CF79" s="94">
        <f>SUM(CF75:CF78)</f>
        <v/>
      </c>
      <c r="CG79" s="94">
        <f>SUM(CG75:CG78)</f>
        <v/>
      </c>
      <c r="CH79" s="94">
        <f>SUM(CH75:CH78)</f>
        <v/>
      </c>
      <c r="CI79" s="94">
        <f>SUM(CI75:CI78)</f>
        <v/>
      </c>
      <c r="CJ79" s="94">
        <f>SUM(CJ75:CJ78)</f>
        <v/>
      </c>
      <c r="CK79" s="94">
        <f>SUM(CK75:CK78)</f>
        <v/>
      </c>
      <c r="CL79" s="94">
        <f>SUM(CL75:CL78)</f>
        <v/>
      </c>
      <c r="CM79" s="94">
        <f>SUM(CM75:CM78)</f>
        <v/>
      </c>
      <c r="CN79" s="94">
        <f>SUM(CN75:CN78)</f>
        <v/>
      </c>
      <c r="CO79" s="94">
        <f>SUM(CO75:CO78)</f>
        <v/>
      </c>
      <c r="CP79" s="94">
        <f>SUM(CP75:CP78)</f>
        <v/>
      </c>
      <c r="CQ79" s="94">
        <f>SUM(CQ75:CQ78)</f>
        <v/>
      </c>
      <c r="CR79" s="94" t="n">
        <v>0</v>
      </c>
      <c r="CS79" s="94">
        <f>SUM(CS75:CS78)</f>
        <v/>
      </c>
      <c r="CT79" s="94">
        <f>SUM(CT75:CT78)</f>
        <v/>
      </c>
      <c r="CU79" s="94">
        <f>SUM(CU75:CU78)</f>
        <v/>
      </c>
      <c r="CV79" s="94">
        <f>SUM(CV75:CV78)</f>
        <v/>
      </c>
      <c r="CW79" s="94">
        <f>SUM(CW75:CW78)</f>
        <v/>
      </c>
    </row>
    <row r="80" hidden="1" ht="13.15" customHeight="1">
      <c r="A80" s="20" t="n"/>
      <c r="B80" s="398" t="n"/>
      <c r="C80" s="12" t="n"/>
      <c r="D80" s="16" t="n"/>
      <c r="E80" s="403" t="n"/>
      <c r="F80" s="403" t="n"/>
      <c r="G80" s="403" t="n"/>
      <c r="H80" s="404" t="n"/>
      <c r="I80" s="404" t="n"/>
      <c r="J80" s="315" t="n"/>
      <c r="K80" s="16" t="n"/>
      <c r="L80" s="16" t="n"/>
      <c r="M80" s="16" t="n"/>
      <c r="N80" s="16" t="n"/>
      <c r="O80" s="16" t="n"/>
      <c r="P80" s="16" t="n"/>
      <c r="Q80" s="16" t="n"/>
      <c r="R80" s="16" t="n"/>
      <c r="S80" s="16" t="n"/>
      <c r="T80" s="16" t="n"/>
      <c r="U80" s="16" t="n"/>
      <c r="V80" s="16" t="n"/>
      <c r="W80" s="16" t="n"/>
      <c r="X80" s="16" t="n"/>
      <c r="Y80" s="16" t="n"/>
      <c r="Z80" s="16" t="n"/>
      <c r="AA80" s="16" t="n"/>
      <c r="AB80" s="16" t="n"/>
      <c r="AC80" s="16" t="n"/>
      <c r="AD80" s="16" t="n"/>
      <c r="AE80" s="16" t="n"/>
      <c r="AF80" s="16" t="n"/>
      <c r="AG80" s="16" t="n"/>
      <c r="AH80" s="16" t="n"/>
      <c r="AI80" s="16" t="n"/>
      <c r="AJ80" s="16" t="n"/>
      <c r="AK80" s="16" t="n"/>
      <c r="AL80" s="16" t="n"/>
      <c r="AM80" s="16" t="n"/>
      <c r="AN80" s="16" t="n"/>
      <c r="AO80" s="16" t="n"/>
      <c r="AP80" s="16" t="n"/>
      <c r="AQ80" s="16" t="n"/>
      <c r="AR80" s="16" t="n"/>
      <c r="AS80" s="16" t="n"/>
      <c r="AT80" s="16" t="n"/>
      <c r="AU80" s="16" t="n"/>
      <c r="AV80" s="16" t="n"/>
      <c r="AW80" s="16" t="n"/>
      <c r="AX80" s="16" t="n"/>
      <c r="AY80" s="16" t="n"/>
      <c r="AZ80" s="16" t="n"/>
      <c r="BA80" s="16" t="n"/>
      <c r="BB80" s="16" t="n"/>
      <c r="BC80" s="16" t="n"/>
      <c r="BD80" s="16" t="n"/>
      <c r="BE80" s="16" t="n"/>
      <c r="BF80" s="16" t="n"/>
      <c r="BG80" s="16" t="n"/>
      <c r="BH80" s="16" t="n"/>
      <c r="BI80" s="16" t="n"/>
      <c r="BJ80" s="16" t="n"/>
      <c r="BK80" s="16" t="n"/>
      <c r="BL80" s="16" t="n"/>
      <c r="BM80" s="16" t="n"/>
      <c r="BN80" s="16" t="n"/>
      <c r="BO80" s="16" t="n"/>
      <c r="BP80" s="16" t="n"/>
      <c r="BQ80" s="16" t="n"/>
      <c r="BR80" s="16" t="n"/>
      <c r="BS80" s="16" t="n"/>
      <c r="BT80" s="16" t="n"/>
      <c r="BU80" s="16" t="n"/>
      <c r="BV80" s="16" t="n"/>
      <c r="BW80" s="16" t="n"/>
      <c r="BX80" s="16" t="n"/>
      <c r="BY80" s="16" t="n"/>
      <c r="BZ80" s="16" t="n"/>
      <c r="CA80" s="16" t="n"/>
      <c r="CB80" s="16" t="n"/>
      <c r="CC80" s="16" t="n"/>
      <c r="CD80" s="16" t="n"/>
      <c r="CE80" s="16" t="n"/>
      <c r="CF80" s="16" t="n"/>
      <c r="CG80" s="16" t="n"/>
      <c r="CH80" s="16" t="n"/>
      <c r="CI80" s="16" t="n"/>
      <c r="CJ80" s="16" t="n"/>
      <c r="CK80" s="16" t="n"/>
      <c r="CL80" s="16" t="n"/>
      <c r="CM80" s="16" t="n"/>
      <c r="CN80" s="16" t="n"/>
      <c r="CO80" s="16" t="n"/>
      <c r="CP80" s="16" t="n"/>
      <c r="CQ80" s="16" t="n"/>
      <c r="CR80" s="16" t="n"/>
      <c r="CS80" s="16" t="n"/>
      <c r="CT80" s="16" t="n"/>
      <c r="CU80" s="16" t="n"/>
      <c r="CV80" s="16" t="n"/>
      <c r="CW80" s="16" t="n"/>
    </row>
    <row r="81" ht="13.15" customHeight="1">
      <c r="A81" s="64" t="inlineStr">
        <is>
          <t xml:space="preserve">PRIME VALUE PLAN (Self-Insured) </t>
        </is>
      </c>
      <c r="B81" s="394">
        <f>Legacy!$E$4</f>
        <v/>
      </c>
      <c r="C81" s="246" t="inlineStr">
        <is>
          <t>EE</t>
        </is>
      </c>
      <c r="D81" s="299" t="n">
        <v>2</v>
      </c>
      <c r="E81" s="396">
        <f>E59</f>
        <v/>
      </c>
      <c r="F81" s="396">
        <f>F59</f>
        <v/>
      </c>
      <c r="G81" s="396">
        <f>G59</f>
        <v/>
      </c>
      <c r="H81" s="397">
        <f>+"Total:"&amp;TEXT(E81/I81-1,"0.00%")&amp;"/ EE:"&amp;TEXT(G81/J81-1,"0.00%")</f>
        <v/>
      </c>
      <c r="I81" s="397">
        <f>+'[2]East Liverpool'!E81</f>
        <v/>
      </c>
      <c r="J81" s="492">
        <f>+'[2]East Liverpool'!G81</f>
        <v/>
      </c>
      <c r="K81" s="299" t="n">
        <v>0</v>
      </c>
      <c r="L81" s="299" t="n">
        <v>0</v>
      </c>
      <c r="M81" s="299" t="n">
        <v>0</v>
      </c>
      <c r="N81" s="299" t="n">
        <v>0</v>
      </c>
      <c r="O81" s="299" t="n">
        <v>0</v>
      </c>
      <c r="P81" s="299" t="n">
        <v>0</v>
      </c>
      <c r="Q81" s="299" t="n">
        <v>0</v>
      </c>
      <c r="R81" s="299" t="n">
        <v>0</v>
      </c>
      <c r="S81" s="299" t="n">
        <v>0</v>
      </c>
      <c r="T81" s="299" t="n">
        <v>0</v>
      </c>
      <c r="U81" s="299" t="n">
        <v>0</v>
      </c>
      <c r="V81" s="299" t="n">
        <v>0</v>
      </c>
      <c r="W81" s="299" t="n">
        <v>0</v>
      </c>
      <c r="X81" s="299" t="n">
        <v>0</v>
      </c>
      <c r="Y81" s="299" t="n">
        <v>0</v>
      </c>
      <c r="Z81" s="299" t="n">
        <v>0</v>
      </c>
      <c r="AA81" s="299" t="n">
        <v>0</v>
      </c>
      <c r="AB81" s="299" t="n">
        <v>0</v>
      </c>
      <c r="AC81" s="299" t="n">
        <v>0</v>
      </c>
      <c r="AD81" s="299" t="n">
        <v>0</v>
      </c>
      <c r="AE81" s="299" t="n">
        <v>0</v>
      </c>
      <c r="AF81" s="299" t="n">
        <v>0</v>
      </c>
      <c r="AG81" s="299" t="n">
        <v>0</v>
      </c>
      <c r="AH81" s="299" t="n">
        <v>0</v>
      </c>
      <c r="AI81" s="299" t="n">
        <v>0</v>
      </c>
      <c r="AJ81" s="299" t="n">
        <v>0</v>
      </c>
      <c r="AK81" s="299" t="n">
        <v>0</v>
      </c>
      <c r="AL81" s="299" t="n">
        <v>0</v>
      </c>
      <c r="AM81" s="299" t="n">
        <v>0</v>
      </c>
      <c r="AN81" s="299" t="n">
        <v>0</v>
      </c>
      <c r="AO81" s="299" t="n">
        <v>0</v>
      </c>
      <c r="AP81" s="299" t="n">
        <v>0</v>
      </c>
      <c r="AQ81" s="299" t="n">
        <v>0</v>
      </c>
      <c r="AR81" s="299" t="n">
        <v>0</v>
      </c>
      <c r="AS81" s="299" t="n">
        <v>0</v>
      </c>
      <c r="AT81" s="299" t="n">
        <v>0</v>
      </c>
      <c r="AU81" s="299" t="n">
        <v>0</v>
      </c>
      <c r="AV81" s="299" t="n">
        <v>0</v>
      </c>
      <c r="AW81" s="299" t="n">
        <v>0</v>
      </c>
      <c r="AX81" s="299" t="n">
        <v>0</v>
      </c>
      <c r="AY81" s="299" t="n">
        <v>0</v>
      </c>
      <c r="AZ81" s="299" t="n">
        <v>0</v>
      </c>
      <c r="BA81" s="299" t="n">
        <v>0</v>
      </c>
      <c r="BB81" s="299" t="n">
        <v>0</v>
      </c>
      <c r="BC81" s="299" t="n">
        <v>0</v>
      </c>
      <c r="BD81" s="299" t="n">
        <v>0</v>
      </c>
      <c r="BE81" s="299" t="n">
        <v>0</v>
      </c>
      <c r="BF81" s="299" t="n">
        <v>0</v>
      </c>
      <c r="BG81" s="299" t="n">
        <v>0</v>
      </c>
      <c r="BH81" s="299" t="n">
        <v>0</v>
      </c>
      <c r="BI81" s="299" t="n">
        <v>0</v>
      </c>
      <c r="BJ81" s="299" t="n">
        <v>0</v>
      </c>
      <c r="BK81" s="299" t="n">
        <v>0</v>
      </c>
      <c r="BL81" s="299" t="n">
        <v>0</v>
      </c>
      <c r="BM81" s="299" t="n">
        <v>0</v>
      </c>
      <c r="BN81" s="299" t="n">
        <v>0</v>
      </c>
      <c r="BO81" s="299" t="n">
        <v>0</v>
      </c>
      <c r="BP81" s="299" t="n">
        <v>0</v>
      </c>
      <c r="BQ81" s="299" t="n">
        <v>0</v>
      </c>
      <c r="BR81" s="299" t="n">
        <v>0</v>
      </c>
      <c r="BS81" s="299" t="n">
        <v>0</v>
      </c>
      <c r="BT81" s="299" t="n">
        <v>0</v>
      </c>
      <c r="BU81" s="299" t="n">
        <v>0</v>
      </c>
      <c r="BV81" s="299" t="n">
        <v>0</v>
      </c>
      <c r="BW81" s="299" t="n">
        <v>0</v>
      </c>
      <c r="BX81" s="299" t="n">
        <v>0</v>
      </c>
      <c r="BY81" s="299" t="n">
        <v>0</v>
      </c>
      <c r="BZ81" s="299" t="n">
        <v>0</v>
      </c>
      <c r="CA81" s="299" t="n">
        <v>0</v>
      </c>
      <c r="CB81" s="299" t="n">
        <v>0</v>
      </c>
      <c r="CC81" s="299" t="n">
        <v>0</v>
      </c>
      <c r="CD81" s="299" t="n">
        <v>0</v>
      </c>
      <c r="CE81" s="299" t="n">
        <v>0</v>
      </c>
      <c r="CF81" s="299" t="n">
        <v>0</v>
      </c>
      <c r="CG81" s="299" t="n">
        <v>1</v>
      </c>
      <c r="CH81" s="299" t="n">
        <v>1</v>
      </c>
      <c r="CI81" s="299" t="n">
        <v>1</v>
      </c>
      <c r="CJ81" s="299" t="n">
        <v>1</v>
      </c>
      <c r="CK81" s="299" t="n">
        <v>1</v>
      </c>
      <c r="CL81" s="299" t="n">
        <v>1</v>
      </c>
      <c r="CM81" s="299" t="n">
        <v>1</v>
      </c>
      <c r="CN81" s="299" t="n">
        <v>1</v>
      </c>
      <c r="CO81" s="299" t="n">
        <v>1</v>
      </c>
      <c r="CP81" s="299" t="n">
        <v>1</v>
      </c>
      <c r="CQ81" s="299" t="n">
        <v>1</v>
      </c>
      <c r="CR81" s="299" t="n">
        <v>1</v>
      </c>
      <c r="CS81" s="299" t="n">
        <v>2</v>
      </c>
      <c r="CT81" s="299" t="n">
        <v>3</v>
      </c>
      <c r="CU81" s="299" t="n">
        <v>3</v>
      </c>
      <c r="CV81" s="299" t="n">
        <v>2</v>
      </c>
      <c r="CW81" s="299" t="n">
        <v>2</v>
      </c>
    </row>
    <row r="82" ht="13.15" customHeight="1">
      <c r="A82" s="22" t="n"/>
      <c r="B82" s="398" t="n"/>
      <c r="C82" s="246" t="inlineStr">
        <is>
          <t>EE &amp; Spouse</t>
        </is>
      </c>
      <c r="D82" s="299" t="n">
        <v>1</v>
      </c>
      <c r="E82" s="396">
        <f>E60</f>
        <v/>
      </c>
      <c r="F82" s="396">
        <f>F60</f>
        <v/>
      </c>
      <c r="G82" s="396">
        <f>G60</f>
        <v/>
      </c>
      <c r="H82" s="397">
        <f>+"Total:"&amp;TEXT(E82/I82-1,"0.00%")&amp;"/ EE:"&amp;TEXT(G82/J82-1,"0.00%")</f>
        <v/>
      </c>
      <c r="I82" s="397">
        <f>+'[2]East Liverpool'!E82</f>
        <v/>
      </c>
      <c r="J82" s="492">
        <f>+'[2]East Liverpool'!G82</f>
        <v/>
      </c>
      <c r="K82" s="299" t="n">
        <v>0</v>
      </c>
      <c r="L82" s="299" t="n">
        <v>0</v>
      </c>
      <c r="M82" s="299" t="n">
        <v>0</v>
      </c>
      <c r="N82" s="299" t="n">
        <v>0</v>
      </c>
      <c r="O82" s="299" t="n">
        <v>0</v>
      </c>
      <c r="P82" s="299" t="n">
        <v>0</v>
      </c>
      <c r="Q82" s="299" t="n">
        <v>0</v>
      </c>
      <c r="R82" s="299" t="n">
        <v>0</v>
      </c>
      <c r="S82" s="299" t="n">
        <v>0</v>
      </c>
      <c r="T82" s="299" t="n">
        <v>0</v>
      </c>
      <c r="U82" s="299" t="n">
        <v>0</v>
      </c>
      <c r="V82" s="299" t="n">
        <v>0</v>
      </c>
      <c r="W82" s="299" t="n">
        <v>0</v>
      </c>
      <c r="X82" s="299" t="n">
        <v>0</v>
      </c>
      <c r="Y82" s="299" t="n">
        <v>0</v>
      </c>
      <c r="Z82" s="299" t="n">
        <v>0</v>
      </c>
      <c r="AA82" s="299" t="n">
        <v>0</v>
      </c>
      <c r="AB82" s="299" t="n">
        <v>0</v>
      </c>
      <c r="AC82" s="299" t="n">
        <v>0</v>
      </c>
      <c r="AD82" s="299" t="n">
        <v>0</v>
      </c>
      <c r="AE82" s="299" t="n">
        <v>0</v>
      </c>
      <c r="AF82" s="299" t="n">
        <v>0</v>
      </c>
      <c r="AG82" s="299" t="n">
        <v>0</v>
      </c>
      <c r="AH82" s="299" t="n">
        <v>0</v>
      </c>
      <c r="AI82" s="299" t="n">
        <v>0</v>
      </c>
      <c r="AJ82" s="299" t="n">
        <v>0</v>
      </c>
      <c r="AK82" s="299" t="n">
        <v>0</v>
      </c>
      <c r="AL82" s="299" t="n">
        <v>0</v>
      </c>
      <c r="AM82" s="299" t="n">
        <v>0</v>
      </c>
      <c r="AN82" s="299" t="n">
        <v>0</v>
      </c>
      <c r="AO82" s="299" t="n">
        <v>0</v>
      </c>
      <c r="AP82" s="299" t="n">
        <v>0</v>
      </c>
      <c r="AQ82" s="299" t="n">
        <v>0</v>
      </c>
      <c r="AR82" s="299" t="n">
        <v>0</v>
      </c>
      <c r="AS82" s="299" t="n">
        <v>0</v>
      </c>
      <c r="AT82" s="299" t="n">
        <v>0</v>
      </c>
      <c r="AU82" s="299" t="n">
        <v>0</v>
      </c>
      <c r="AV82" s="299" t="n">
        <v>0</v>
      </c>
      <c r="AW82" s="299" t="n">
        <v>0</v>
      </c>
      <c r="AX82" s="299" t="n">
        <v>0</v>
      </c>
      <c r="AY82" s="299" t="n">
        <v>0</v>
      </c>
      <c r="AZ82" s="299" t="n">
        <v>0</v>
      </c>
      <c r="BA82" s="299" t="n">
        <v>0</v>
      </c>
      <c r="BB82" s="299" t="n">
        <v>0</v>
      </c>
      <c r="BC82" s="299" t="n">
        <v>0</v>
      </c>
      <c r="BD82" s="299" t="n">
        <v>0</v>
      </c>
      <c r="BE82" s="299" t="n">
        <v>0</v>
      </c>
      <c r="BF82" s="299" t="n">
        <v>0</v>
      </c>
      <c r="BG82" s="299" t="n">
        <v>0</v>
      </c>
      <c r="BH82" s="299" t="n">
        <v>0</v>
      </c>
      <c r="BI82" s="299" t="n">
        <v>0</v>
      </c>
      <c r="BJ82" s="299" t="n">
        <v>0</v>
      </c>
      <c r="BK82" s="299" t="n">
        <v>0</v>
      </c>
      <c r="BL82" s="299" t="n">
        <v>0</v>
      </c>
      <c r="BM82" s="299" t="n">
        <v>0</v>
      </c>
      <c r="BN82" s="299" t="n">
        <v>0</v>
      </c>
      <c r="BO82" s="299" t="n">
        <v>0</v>
      </c>
      <c r="BP82" s="299" t="n">
        <v>0</v>
      </c>
      <c r="BQ82" s="299" t="n">
        <v>0</v>
      </c>
      <c r="BR82" s="299" t="n">
        <v>0</v>
      </c>
      <c r="BS82" s="299" t="n">
        <v>0</v>
      </c>
      <c r="BT82" s="299" t="n">
        <v>0</v>
      </c>
      <c r="BU82" s="299" t="n">
        <v>0</v>
      </c>
      <c r="BV82" s="299" t="n">
        <v>0</v>
      </c>
      <c r="BW82" s="299" t="n">
        <v>0</v>
      </c>
      <c r="BX82" s="299" t="n">
        <v>0</v>
      </c>
      <c r="BY82" s="299" t="n">
        <v>0</v>
      </c>
      <c r="BZ82" s="299" t="n">
        <v>0</v>
      </c>
      <c r="CA82" s="299" t="n">
        <v>0</v>
      </c>
      <c r="CB82" s="299" t="n">
        <v>0</v>
      </c>
      <c r="CC82" s="299" t="n">
        <v>0</v>
      </c>
      <c r="CD82" s="299" t="n">
        <v>0</v>
      </c>
      <c r="CE82" s="299" t="n">
        <v>0</v>
      </c>
      <c r="CF82" s="299" t="n">
        <v>0</v>
      </c>
      <c r="CG82" s="299" t="n">
        <v>0</v>
      </c>
      <c r="CH82" s="299" t="n">
        <v>0</v>
      </c>
      <c r="CI82" s="299" t="n">
        <v>0</v>
      </c>
      <c r="CJ82" s="299" t="n">
        <v>0</v>
      </c>
      <c r="CK82" s="299" t="n">
        <v>0</v>
      </c>
      <c r="CL82" s="299" t="n">
        <v>0</v>
      </c>
      <c r="CM82" s="299" t="n">
        <v>0</v>
      </c>
      <c r="CN82" s="299" t="n">
        <v>0</v>
      </c>
      <c r="CO82" s="299" t="n">
        <v>0</v>
      </c>
      <c r="CP82" s="299" t="n">
        <v>0</v>
      </c>
      <c r="CQ82" s="299" t="n">
        <v>2</v>
      </c>
      <c r="CR82" s="299" t="n">
        <v>2</v>
      </c>
      <c r="CS82" s="299" t="n">
        <v>1</v>
      </c>
      <c r="CT82" s="299" t="n">
        <v>1</v>
      </c>
      <c r="CU82" s="299" t="n">
        <v>1</v>
      </c>
      <c r="CV82" s="299" t="n">
        <v>1</v>
      </c>
      <c r="CW82" s="299" t="n">
        <v>1</v>
      </c>
    </row>
    <row r="83" ht="13.15" customHeight="1">
      <c r="A83" s="22" t="n"/>
      <c r="B83" s="398" t="n"/>
      <c r="C83" s="246" t="inlineStr">
        <is>
          <t>EE &amp; Child(ren)</t>
        </is>
      </c>
      <c r="D83" s="299" t="n">
        <v>0</v>
      </c>
      <c r="E83" s="396">
        <f>E61</f>
        <v/>
      </c>
      <c r="F83" s="396">
        <f>F61</f>
        <v/>
      </c>
      <c r="G83" s="396">
        <f>G61</f>
        <v/>
      </c>
      <c r="H83" s="397">
        <f>+"Total:"&amp;TEXT(E83/I83-1,"0.00%")&amp;"/ EE:"&amp;TEXT(G83/J83-1,"0.00%")</f>
        <v/>
      </c>
      <c r="I83" s="397">
        <f>+'[2]East Liverpool'!E83</f>
        <v/>
      </c>
      <c r="J83" s="492">
        <f>+'[2]East Liverpool'!G83</f>
        <v/>
      </c>
      <c r="K83" s="299" t="n">
        <v>0</v>
      </c>
      <c r="L83" s="299" t="n">
        <v>0</v>
      </c>
      <c r="M83" s="299" t="n">
        <v>0</v>
      </c>
      <c r="N83" s="299" t="n">
        <v>0</v>
      </c>
      <c r="O83" s="299" t="n">
        <v>0</v>
      </c>
      <c r="P83" s="299" t="n">
        <v>0</v>
      </c>
      <c r="Q83" s="299" t="n">
        <v>0</v>
      </c>
      <c r="R83" s="299" t="n">
        <v>0</v>
      </c>
      <c r="S83" s="299" t="n">
        <v>0</v>
      </c>
      <c r="T83" s="299" t="n">
        <v>0</v>
      </c>
      <c r="U83" s="299" t="n">
        <v>0</v>
      </c>
      <c r="V83" s="299" t="n">
        <v>0</v>
      </c>
      <c r="W83" s="299" t="n">
        <v>0</v>
      </c>
      <c r="X83" s="299" t="n">
        <v>0</v>
      </c>
      <c r="Y83" s="299" t="n">
        <v>0</v>
      </c>
      <c r="Z83" s="299" t="n">
        <v>0</v>
      </c>
      <c r="AA83" s="299" t="n">
        <v>0</v>
      </c>
      <c r="AB83" s="299" t="n">
        <v>0</v>
      </c>
      <c r="AC83" s="299" t="n">
        <v>0</v>
      </c>
      <c r="AD83" s="299" t="n">
        <v>0</v>
      </c>
      <c r="AE83" s="299" t="n">
        <v>0</v>
      </c>
      <c r="AF83" s="299" t="n">
        <v>0</v>
      </c>
      <c r="AG83" s="299" t="n">
        <v>0</v>
      </c>
      <c r="AH83" s="299" t="n">
        <v>0</v>
      </c>
      <c r="AI83" s="299" t="n">
        <v>0</v>
      </c>
      <c r="AJ83" s="299" t="n">
        <v>0</v>
      </c>
      <c r="AK83" s="299" t="n">
        <v>0</v>
      </c>
      <c r="AL83" s="299" t="n">
        <v>0</v>
      </c>
      <c r="AM83" s="299" t="n">
        <v>0</v>
      </c>
      <c r="AN83" s="299" t="n">
        <v>0</v>
      </c>
      <c r="AO83" s="299" t="n">
        <v>0</v>
      </c>
      <c r="AP83" s="299" t="n">
        <v>0</v>
      </c>
      <c r="AQ83" s="299" t="n">
        <v>0</v>
      </c>
      <c r="AR83" s="299" t="n">
        <v>0</v>
      </c>
      <c r="AS83" s="299" t="n">
        <v>0</v>
      </c>
      <c r="AT83" s="299" t="n">
        <v>0</v>
      </c>
      <c r="AU83" s="299" t="n">
        <v>0</v>
      </c>
      <c r="AV83" s="299" t="n">
        <v>0</v>
      </c>
      <c r="AW83" s="299" t="n">
        <v>0</v>
      </c>
      <c r="AX83" s="299" t="n">
        <v>0</v>
      </c>
      <c r="AY83" s="299" t="n">
        <v>0</v>
      </c>
      <c r="AZ83" s="299" t="n">
        <v>0</v>
      </c>
      <c r="BA83" s="299" t="n">
        <v>0</v>
      </c>
      <c r="BB83" s="299" t="n">
        <v>0</v>
      </c>
      <c r="BC83" s="299" t="n">
        <v>0</v>
      </c>
      <c r="BD83" s="299" t="n">
        <v>0</v>
      </c>
      <c r="BE83" s="299" t="n">
        <v>0</v>
      </c>
      <c r="BF83" s="299" t="n">
        <v>0</v>
      </c>
      <c r="BG83" s="299" t="n">
        <v>0</v>
      </c>
      <c r="BH83" s="299" t="n">
        <v>0</v>
      </c>
      <c r="BI83" s="299" t="n">
        <v>0</v>
      </c>
      <c r="BJ83" s="299" t="n">
        <v>0</v>
      </c>
      <c r="BK83" s="299" t="n">
        <v>0</v>
      </c>
      <c r="BL83" s="299" t="n">
        <v>0</v>
      </c>
      <c r="BM83" s="299" t="n">
        <v>0</v>
      </c>
      <c r="BN83" s="299" t="n">
        <v>0</v>
      </c>
      <c r="BO83" s="299" t="n">
        <v>0</v>
      </c>
      <c r="BP83" s="299" t="n">
        <v>0</v>
      </c>
      <c r="BQ83" s="299" t="n">
        <v>0</v>
      </c>
      <c r="BR83" s="299" t="n">
        <v>0</v>
      </c>
      <c r="BS83" s="299" t="n">
        <v>0</v>
      </c>
      <c r="BT83" s="299" t="n">
        <v>0</v>
      </c>
      <c r="BU83" s="299" t="n">
        <v>0</v>
      </c>
      <c r="BV83" s="299" t="n">
        <v>0</v>
      </c>
      <c r="BW83" s="299" t="n">
        <v>0</v>
      </c>
      <c r="BX83" s="299" t="n">
        <v>0</v>
      </c>
      <c r="BY83" s="299" t="n">
        <v>0</v>
      </c>
      <c r="BZ83" s="299" t="n">
        <v>0</v>
      </c>
      <c r="CA83" s="299" t="n">
        <v>0</v>
      </c>
      <c r="CB83" s="299" t="n">
        <v>0</v>
      </c>
      <c r="CC83" s="299" t="n">
        <v>0</v>
      </c>
      <c r="CD83" s="299" t="n">
        <v>0</v>
      </c>
      <c r="CE83" s="299" t="n">
        <v>0</v>
      </c>
      <c r="CF83" s="299" t="n">
        <v>0</v>
      </c>
      <c r="CG83" s="299" t="n">
        <v>0</v>
      </c>
      <c r="CH83" s="299" t="n">
        <v>0</v>
      </c>
      <c r="CI83" s="299" t="n">
        <v>0</v>
      </c>
      <c r="CJ83" s="299" t="n">
        <v>0</v>
      </c>
      <c r="CK83" s="299" t="n">
        <v>0</v>
      </c>
      <c r="CL83" s="299" t="n">
        <v>0</v>
      </c>
      <c r="CM83" s="299" t="n">
        <v>0</v>
      </c>
      <c r="CN83" s="299" t="n">
        <v>0</v>
      </c>
      <c r="CO83" s="299" t="n">
        <v>0</v>
      </c>
      <c r="CP83" s="299" t="n">
        <v>0</v>
      </c>
      <c r="CQ83" s="299" t="n">
        <v>0</v>
      </c>
      <c r="CR83" s="299" t="n">
        <v>0</v>
      </c>
      <c r="CS83" s="299" t="n">
        <v>0</v>
      </c>
      <c r="CT83" s="299" t="n">
        <v>0</v>
      </c>
      <c r="CU83" s="299" t="n">
        <v>0</v>
      </c>
      <c r="CV83" s="299" t="n">
        <v>0</v>
      </c>
      <c r="CW83" s="299" t="n">
        <v>0</v>
      </c>
    </row>
    <row r="84" ht="13.15" customHeight="1">
      <c r="A84" s="22" t="n"/>
      <c r="B84" s="398" t="n"/>
      <c r="C84" s="246" t="inlineStr">
        <is>
          <t>EE &amp; Family</t>
        </is>
      </c>
      <c r="D84" s="300" t="n">
        <v>0</v>
      </c>
      <c r="E84" s="400">
        <f>E62</f>
        <v/>
      </c>
      <c r="F84" s="400">
        <f>F62</f>
        <v/>
      </c>
      <c r="G84" s="400">
        <f>G62</f>
        <v/>
      </c>
      <c r="H84" s="408">
        <f>+"Total:"&amp;TEXT(E84/I84-1,"0.00%")&amp;"/ EE:"&amp;TEXT(G84/J84-1,"0.00%")</f>
        <v/>
      </c>
      <c r="I84" s="408">
        <f>+'[2]East Liverpool'!E84</f>
        <v/>
      </c>
      <c r="J84" s="492">
        <f>+'[2]East Liverpool'!G84</f>
        <v/>
      </c>
      <c r="K84" s="300" t="n">
        <v>1</v>
      </c>
      <c r="L84" s="300" t="n">
        <v>1</v>
      </c>
      <c r="M84" s="300" t="n">
        <v>1</v>
      </c>
      <c r="N84" s="300" t="n">
        <v>1</v>
      </c>
      <c r="O84" s="300" t="n">
        <v>1</v>
      </c>
      <c r="P84" s="300" t="n">
        <v>1</v>
      </c>
      <c r="Q84" s="300" t="n">
        <v>1</v>
      </c>
      <c r="R84" s="300" t="n">
        <v>1</v>
      </c>
      <c r="S84" s="300" t="n">
        <v>1</v>
      </c>
      <c r="T84" s="300" t="n">
        <v>1</v>
      </c>
      <c r="U84" s="300" t="n">
        <v>1</v>
      </c>
      <c r="V84" s="300" t="n">
        <v>1</v>
      </c>
      <c r="W84" s="300" t="n">
        <v>1</v>
      </c>
      <c r="X84" s="300" t="n">
        <v>1</v>
      </c>
      <c r="Y84" s="300" t="n">
        <v>1</v>
      </c>
      <c r="Z84" s="300" t="n">
        <v>1</v>
      </c>
      <c r="AA84" s="300" t="n">
        <v>1</v>
      </c>
      <c r="AB84" s="300" t="n">
        <v>1</v>
      </c>
      <c r="AC84" s="300" t="n">
        <v>1</v>
      </c>
      <c r="AD84" s="300" t="n">
        <v>1</v>
      </c>
      <c r="AE84" s="300" t="n">
        <v>1</v>
      </c>
      <c r="AF84" s="300" t="n">
        <v>1</v>
      </c>
      <c r="AG84" s="300" t="n">
        <v>1</v>
      </c>
      <c r="AH84" s="300" t="n">
        <v>1</v>
      </c>
      <c r="AI84" s="300" t="n">
        <v>0</v>
      </c>
      <c r="AJ84" s="300" t="n">
        <v>0</v>
      </c>
      <c r="AK84" s="300" t="n">
        <v>0</v>
      </c>
      <c r="AL84" s="300" t="n">
        <v>0</v>
      </c>
      <c r="AM84" s="300" t="n">
        <v>0</v>
      </c>
      <c r="AN84" s="300" t="n">
        <v>0</v>
      </c>
      <c r="AO84" s="300" t="n">
        <v>0</v>
      </c>
      <c r="AP84" s="300" t="n">
        <v>0</v>
      </c>
      <c r="AQ84" s="300" t="n">
        <v>0</v>
      </c>
      <c r="AR84" s="300" t="n">
        <v>0</v>
      </c>
      <c r="AS84" s="300" t="n">
        <v>0</v>
      </c>
      <c r="AT84" s="300" t="n">
        <v>0</v>
      </c>
      <c r="AU84" s="300" t="n">
        <v>0</v>
      </c>
      <c r="AV84" s="300" t="n">
        <v>0</v>
      </c>
      <c r="AW84" s="300" t="n">
        <v>0</v>
      </c>
      <c r="AX84" s="300" t="n">
        <v>0</v>
      </c>
      <c r="AY84" s="300" t="n">
        <v>0</v>
      </c>
      <c r="AZ84" s="300" t="n">
        <v>0</v>
      </c>
      <c r="BA84" s="300" t="n">
        <v>0</v>
      </c>
      <c r="BB84" s="300" t="n">
        <v>0</v>
      </c>
      <c r="BC84" s="300" t="n">
        <v>0</v>
      </c>
      <c r="BD84" s="300" t="n">
        <v>0</v>
      </c>
      <c r="BE84" s="300" t="n">
        <v>0</v>
      </c>
      <c r="BF84" s="300" t="n">
        <v>0</v>
      </c>
      <c r="BG84" s="300" t="n">
        <v>0</v>
      </c>
      <c r="BH84" s="300" t="n">
        <v>0</v>
      </c>
      <c r="BI84" s="300" t="n">
        <v>0</v>
      </c>
      <c r="BJ84" s="300" t="n">
        <v>0</v>
      </c>
      <c r="BK84" s="300" t="n">
        <v>0</v>
      </c>
      <c r="BL84" s="300" t="n">
        <v>0</v>
      </c>
      <c r="BM84" s="300" t="n">
        <v>0</v>
      </c>
      <c r="BN84" s="300" t="n">
        <v>0</v>
      </c>
      <c r="BO84" s="300" t="n">
        <v>0</v>
      </c>
      <c r="BP84" s="300" t="n">
        <v>0</v>
      </c>
      <c r="BQ84" s="300" t="n">
        <v>0</v>
      </c>
      <c r="BR84" s="300" t="n">
        <v>0</v>
      </c>
      <c r="BS84" s="300" t="n">
        <v>0</v>
      </c>
      <c r="BT84" s="300" t="n">
        <v>0</v>
      </c>
      <c r="BU84" s="300" t="n">
        <v>0</v>
      </c>
      <c r="BV84" s="300" t="n">
        <v>0</v>
      </c>
      <c r="BW84" s="300" t="n">
        <v>0</v>
      </c>
      <c r="BX84" s="300" t="n">
        <v>0</v>
      </c>
      <c r="BY84" s="300" t="n">
        <v>0</v>
      </c>
      <c r="BZ84" s="300" t="n">
        <v>0</v>
      </c>
      <c r="CA84" s="300" t="n">
        <v>0</v>
      </c>
      <c r="CB84" s="300" t="n">
        <v>0</v>
      </c>
      <c r="CC84" s="300" t="n">
        <v>0</v>
      </c>
      <c r="CD84" s="300" t="n">
        <v>0</v>
      </c>
      <c r="CE84" s="300" t="n">
        <v>0</v>
      </c>
      <c r="CF84" s="300" t="n">
        <v>0</v>
      </c>
      <c r="CG84" s="300" t="n">
        <v>0</v>
      </c>
      <c r="CH84" s="300" t="n">
        <v>0</v>
      </c>
      <c r="CI84" s="300" t="n">
        <v>0</v>
      </c>
      <c r="CJ84" s="300" t="n">
        <v>0</v>
      </c>
      <c r="CK84" s="300" t="n">
        <v>0</v>
      </c>
      <c r="CL84" s="300" t="n">
        <v>0</v>
      </c>
      <c r="CM84" s="300" t="n">
        <v>0</v>
      </c>
      <c r="CN84" s="300" t="n">
        <v>0</v>
      </c>
      <c r="CO84" s="300" t="n">
        <v>0</v>
      </c>
      <c r="CP84" s="300" t="n">
        <v>0</v>
      </c>
      <c r="CQ84" s="300" t="n">
        <v>0</v>
      </c>
      <c r="CR84" s="300" t="n">
        <v>0</v>
      </c>
      <c r="CS84" s="300" t="n">
        <v>0</v>
      </c>
      <c r="CT84" s="300" t="n">
        <v>0</v>
      </c>
      <c r="CU84" s="300" t="n">
        <v>0</v>
      </c>
      <c r="CV84" s="300" t="n">
        <v>0</v>
      </c>
      <c r="CW84" s="300" t="n">
        <v>0</v>
      </c>
    </row>
    <row r="85" ht="13.15" customHeight="1">
      <c r="A85" s="20" t="n"/>
      <c r="B85" s="398" t="n"/>
      <c r="C85" s="69" t="inlineStr">
        <is>
          <t>Estimated Monthly Premium</t>
        </is>
      </c>
      <c r="D85" s="94">
        <f>SUM(D81:D84)</f>
        <v/>
      </c>
      <c r="E85" s="401">
        <f>SUMPRODUCT(E81:E84,$D81:$D84)</f>
        <v/>
      </c>
      <c r="F85" s="401">
        <f>SUMPRODUCT(F81:F84,$D81:$D84)</f>
        <v/>
      </c>
      <c r="G85" s="401">
        <f>SUMPRODUCT(G81:G84,$D81:$D84)</f>
        <v/>
      </c>
      <c r="H85" s="402" t="n"/>
      <c r="I85" s="402" t="n"/>
      <c r="K85" s="94">
        <f>SUM(K81:K84)</f>
        <v/>
      </c>
      <c r="L85" s="94">
        <f>SUM(L81:L84)</f>
        <v/>
      </c>
      <c r="M85" s="94">
        <f>SUM(M81:M84)</f>
        <v/>
      </c>
      <c r="N85" s="94">
        <f>SUM(N81:N84)</f>
        <v/>
      </c>
      <c r="O85" s="94">
        <f>SUM(O81:O84)</f>
        <v/>
      </c>
      <c r="P85" s="94">
        <f>SUM(P81:P84)</f>
        <v/>
      </c>
      <c r="Q85" s="94">
        <f>SUM(Q81:Q84)</f>
        <v/>
      </c>
      <c r="R85" s="94">
        <f>SUM(R81:R84)</f>
        <v/>
      </c>
      <c r="S85" s="94">
        <f>SUM(S81:S84)</f>
        <v/>
      </c>
      <c r="T85" s="94">
        <f>SUM(T81:T84)</f>
        <v/>
      </c>
      <c r="U85" s="94">
        <f>SUM(U81:U84)</f>
        <v/>
      </c>
      <c r="V85" s="94">
        <f>SUM(V81:V84)</f>
        <v/>
      </c>
      <c r="W85" s="94">
        <f>SUM(W81:W84)</f>
        <v/>
      </c>
      <c r="X85" s="94">
        <f>SUM(X81:X84)</f>
        <v/>
      </c>
      <c r="Y85" s="94">
        <f>SUM(Y81:Y84)</f>
        <v/>
      </c>
      <c r="Z85" s="94">
        <f>SUM(Z81:Z84)</f>
        <v/>
      </c>
      <c r="AA85" s="94">
        <f>SUM(AA81:AA84)</f>
        <v/>
      </c>
      <c r="AB85" s="94">
        <f>SUM(AB81:AB84)</f>
        <v/>
      </c>
      <c r="AC85" s="94">
        <f>SUM(AC81:AC84)</f>
        <v/>
      </c>
      <c r="AD85" s="94">
        <f>SUM(AD81:AD84)</f>
        <v/>
      </c>
      <c r="AE85" s="94">
        <f>SUM(AE81:AE84)</f>
        <v/>
      </c>
      <c r="AF85" s="94">
        <f>SUM(AF81:AF84)</f>
        <v/>
      </c>
      <c r="AG85" s="94">
        <f>SUM(AG81:AG84)</f>
        <v/>
      </c>
      <c r="AH85" s="94">
        <f>SUM(AH81:AH84)</f>
        <v/>
      </c>
      <c r="AI85" s="94">
        <f>SUM(AI81:AI84)</f>
        <v/>
      </c>
      <c r="AJ85" s="94">
        <f>SUM(AJ81:AJ84)</f>
        <v/>
      </c>
      <c r="AK85" s="94">
        <f>SUM(AK81:AK84)</f>
        <v/>
      </c>
      <c r="AL85" s="94">
        <f>SUM(AL81:AL84)</f>
        <v/>
      </c>
      <c r="AM85" s="94">
        <f>SUM(AM81:AM84)</f>
        <v/>
      </c>
      <c r="AN85" s="94">
        <f>SUM(AN81:AN84)</f>
        <v/>
      </c>
      <c r="AO85" s="94">
        <f>SUM(AO81:AO84)</f>
        <v/>
      </c>
      <c r="AP85" s="94">
        <f>SUM(AP81:AP84)</f>
        <v/>
      </c>
      <c r="AQ85" s="94">
        <f>SUM(AQ81:AQ84)</f>
        <v/>
      </c>
      <c r="AR85" s="94">
        <f>SUM(AR81:AR84)</f>
        <v/>
      </c>
      <c r="AS85" s="94">
        <f>SUM(AS81:AS84)</f>
        <v/>
      </c>
      <c r="AT85" s="94">
        <f>SUM(AT81:AT84)</f>
        <v/>
      </c>
      <c r="AU85" s="94">
        <f>SUM(AU81:AU84)</f>
        <v/>
      </c>
      <c r="AV85" s="94">
        <f>SUM(AV81:AV84)</f>
        <v/>
      </c>
      <c r="AW85" s="94">
        <f>SUM(AW81:AW84)</f>
        <v/>
      </c>
      <c r="AX85" s="94">
        <f>SUM(AX81:AX84)</f>
        <v/>
      </c>
      <c r="AY85" s="94">
        <f>SUM(AY81:AY84)</f>
        <v/>
      </c>
      <c r="AZ85" s="94">
        <f>SUM(AZ81:AZ84)</f>
        <v/>
      </c>
      <c r="BA85" s="94">
        <f>SUM(BA81:BA84)</f>
        <v/>
      </c>
      <c r="BB85" s="94">
        <f>SUM(BB81:BB84)</f>
        <v/>
      </c>
      <c r="BC85" s="94">
        <f>SUM(BC81:BC84)</f>
        <v/>
      </c>
      <c r="BD85" s="94">
        <f>SUM(BD81:BD84)</f>
        <v/>
      </c>
      <c r="BE85" s="94">
        <f>SUM(BE81:BE84)</f>
        <v/>
      </c>
      <c r="BF85" s="94">
        <f>SUM(BF81:BF84)</f>
        <v/>
      </c>
      <c r="BG85" s="94">
        <f>SUM(BG81:BG84)</f>
        <v/>
      </c>
      <c r="BH85" s="94">
        <f>SUM(BH81:BH84)</f>
        <v/>
      </c>
      <c r="BI85" s="94">
        <f>SUM(BI81:BI84)</f>
        <v/>
      </c>
      <c r="BJ85" s="94">
        <f>SUM(BJ81:BJ84)</f>
        <v/>
      </c>
      <c r="BK85" s="94">
        <f>SUM(BK81:BK84)</f>
        <v/>
      </c>
      <c r="BL85" s="94">
        <f>SUM(BL81:BL84)</f>
        <v/>
      </c>
      <c r="BM85" s="94">
        <f>SUM(BM81:BM84)</f>
        <v/>
      </c>
      <c r="BN85" s="94">
        <f>SUM(BN81:BN84)</f>
        <v/>
      </c>
      <c r="BO85" s="94">
        <f>SUM(BO81:BO84)</f>
        <v/>
      </c>
      <c r="BP85" s="94">
        <f>SUM(BP81:BP84)</f>
        <v/>
      </c>
      <c r="BQ85" s="94">
        <f>SUM(BQ81:BQ84)</f>
        <v/>
      </c>
      <c r="BR85" s="94">
        <f>SUM(BR81:BR84)</f>
        <v/>
      </c>
      <c r="BS85" s="94">
        <f>SUM(BS81:BS84)</f>
        <v/>
      </c>
      <c r="BT85" s="94">
        <f>SUM(BT81:BT84)</f>
        <v/>
      </c>
      <c r="BU85" s="94">
        <f>SUM(BU81:BU84)</f>
        <v/>
      </c>
      <c r="BV85" s="94">
        <f>SUM(BV81:BV84)</f>
        <v/>
      </c>
      <c r="BW85" s="94">
        <f>SUM(BW81:BW84)</f>
        <v/>
      </c>
      <c r="BX85" s="94">
        <f>SUM(BX81:BX84)</f>
        <v/>
      </c>
      <c r="BY85" s="94">
        <f>SUM(BY81:BY84)</f>
        <v/>
      </c>
      <c r="BZ85" s="94">
        <f>SUM(BZ81:BZ84)</f>
        <v/>
      </c>
      <c r="CA85" s="94">
        <f>SUM(CA81:CA84)</f>
        <v/>
      </c>
      <c r="CB85" s="94">
        <f>SUM(CB81:CB84)</f>
        <v/>
      </c>
      <c r="CC85" s="94">
        <f>SUM(CC81:CC84)</f>
        <v/>
      </c>
      <c r="CD85" s="94">
        <f>SUM(CD81:CD84)</f>
        <v/>
      </c>
      <c r="CE85" s="94">
        <f>SUM(CE81:CE84)</f>
        <v/>
      </c>
      <c r="CF85" s="94">
        <f>SUM(CF81:CF84)</f>
        <v/>
      </c>
      <c r="CG85" s="94">
        <f>SUM(CG81:CG84)</f>
        <v/>
      </c>
      <c r="CH85" s="94">
        <f>SUM(CH81:CH84)</f>
        <v/>
      </c>
      <c r="CI85" s="94">
        <f>SUM(CI81:CI84)</f>
        <v/>
      </c>
      <c r="CJ85" s="94">
        <f>SUM(CJ81:CJ84)</f>
        <v/>
      </c>
      <c r="CK85" s="94">
        <f>SUM(CK81:CK84)</f>
        <v/>
      </c>
      <c r="CL85" s="94">
        <f>SUM(CL81:CL84)</f>
        <v/>
      </c>
      <c r="CM85" s="94">
        <f>SUM(CM81:CM84)</f>
        <v/>
      </c>
      <c r="CN85" s="94">
        <f>SUM(CN81:CN84)</f>
        <v/>
      </c>
      <c r="CO85" s="94">
        <f>SUM(CO81:CO84)</f>
        <v/>
      </c>
      <c r="CP85" s="94">
        <f>SUM(CP81:CP84)</f>
        <v/>
      </c>
      <c r="CQ85" s="94">
        <f>SUM(CQ81:CQ84)</f>
        <v/>
      </c>
      <c r="CR85" s="94" t="n">
        <v>3</v>
      </c>
      <c r="CS85" s="94">
        <f>SUM(CS81:CS84)</f>
        <v/>
      </c>
      <c r="CT85" s="94">
        <f>SUM(CT81:CT84)</f>
        <v/>
      </c>
      <c r="CU85" s="94">
        <f>SUM(CU81:CU84)</f>
        <v/>
      </c>
      <c r="CV85" s="94">
        <f>SUM(CV81:CV84)</f>
        <v/>
      </c>
      <c r="CW85" s="94">
        <f>SUM(CW81:CW84)</f>
        <v/>
      </c>
    </row>
    <row r="86" ht="13.15" customHeight="1">
      <c r="A86" s="20" t="n"/>
      <c r="B86" s="398" t="n"/>
      <c r="C86" s="12" t="n"/>
      <c r="D86" s="16" t="n"/>
      <c r="E86" s="403" t="n"/>
      <c r="F86" s="403" t="n"/>
      <c r="G86" s="403" t="n"/>
      <c r="H86" s="404" t="n"/>
      <c r="I86" s="404" t="n"/>
      <c r="K86" s="16" t="n"/>
      <c r="L86" s="16" t="n"/>
      <c r="M86" s="16" t="n"/>
      <c r="N86" s="16" t="n"/>
      <c r="O86" s="16" t="n"/>
      <c r="P86" s="16" t="n"/>
      <c r="Q86" s="16" t="n"/>
      <c r="R86" s="16" t="n"/>
      <c r="S86" s="16" t="n"/>
      <c r="T86" s="16" t="n"/>
      <c r="U86" s="16" t="n"/>
      <c r="V86" s="16" t="n"/>
      <c r="W86" s="16" t="n"/>
      <c r="X86" s="16" t="n"/>
      <c r="Y86" s="16" t="n"/>
      <c r="Z86" s="16" t="n"/>
      <c r="AA86" s="16" t="n"/>
      <c r="AB86" s="16" t="n"/>
      <c r="AC86" s="16" t="n"/>
      <c r="AD86" s="16" t="n"/>
      <c r="AE86" s="16" t="n"/>
      <c r="AF86" s="16" t="n"/>
      <c r="AG86" s="16" t="n"/>
      <c r="AH86" s="16" t="n"/>
      <c r="AI86" s="16" t="n"/>
      <c r="AJ86" s="16" t="n"/>
      <c r="AK86" s="16" t="n"/>
      <c r="AL86" s="16" t="n"/>
      <c r="AM86" s="16" t="n"/>
      <c r="AN86" s="16" t="n"/>
      <c r="AO86" s="16" t="n"/>
      <c r="AP86" s="16" t="n"/>
      <c r="AQ86" s="16" t="n"/>
      <c r="AR86" s="16" t="n"/>
      <c r="AS86" s="16" t="n"/>
      <c r="AT86" s="16" t="n"/>
      <c r="AU86" s="16" t="n"/>
      <c r="AV86" s="16" t="n"/>
      <c r="AW86" s="16" t="n"/>
      <c r="AX86" s="16" t="n"/>
      <c r="AY86" s="16" t="n"/>
      <c r="AZ86" s="16" t="n"/>
      <c r="BA86" s="16" t="n"/>
      <c r="BB86" s="16" t="n"/>
      <c r="BC86" s="16" t="n"/>
      <c r="BD86" s="16" t="n"/>
      <c r="BE86" s="16" t="n"/>
      <c r="BF86" s="16" t="n"/>
      <c r="BG86" s="16" t="n"/>
      <c r="BH86" s="16" t="n"/>
      <c r="BI86" s="16" t="n"/>
      <c r="BJ86" s="16" t="n"/>
      <c r="BK86" s="16" t="n"/>
      <c r="BL86" s="16" t="n"/>
      <c r="BM86" s="16" t="n"/>
      <c r="BN86" s="16" t="n"/>
      <c r="BO86" s="16" t="n"/>
      <c r="BP86" s="16" t="n"/>
      <c r="BQ86" s="16" t="n"/>
      <c r="BR86" s="16" t="n"/>
      <c r="BS86" s="16" t="n"/>
      <c r="BT86" s="16" t="n"/>
      <c r="BU86" s="16" t="n"/>
      <c r="BV86" s="16" t="n"/>
      <c r="BW86" s="16" t="n"/>
      <c r="BX86" s="16" t="n"/>
      <c r="BY86" s="16" t="n"/>
      <c r="BZ86" s="16" t="n"/>
      <c r="CA86" s="16" t="n"/>
      <c r="CB86" s="16" t="n"/>
      <c r="CC86" s="16" t="n"/>
      <c r="CD86" s="16" t="n"/>
      <c r="CE86" s="16" t="n"/>
      <c r="CF86" s="16" t="n"/>
      <c r="CG86" s="16" t="n"/>
      <c r="CH86" s="16" t="n"/>
      <c r="CI86" s="16" t="n"/>
      <c r="CJ86" s="16" t="n"/>
      <c r="CK86" s="16" t="n"/>
      <c r="CL86" s="16" t="n"/>
      <c r="CM86" s="16" t="n"/>
      <c r="CN86" s="16" t="n"/>
      <c r="CO86" s="16" t="n"/>
      <c r="CP86" s="16" t="n"/>
      <c r="CQ86" s="16" t="n"/>
      <c r="CR86" s="16" t="n"/>
      <c r="CS86" s="16" t="n"/>
      <c r="CT86" s="16" t="n"/>
      <c r="CU86" s="16" t="n"/>
      <c r="CV86" s="16" t="n"/>
      <c r="CW86" s="16" t="n"/>
    </row>
    <row r="87" ht="13.15" customHeight="1">
      <c r="A87" s="71" t="inlineStr">
        <is>
          <t>Total Medical Monthly</t>
        </is>
      </c>
      <c r="B87" s="405" t="n"/>
      <c r="C87" s="29" t="inlineStr">
        <is>
          <t>Total Medical Employees</t>
        </is>
      </c>
      <c r="D87" s="30">
        <f>+D73+D79+D85</f>
        <v/>
      </c>
      <c r="E87" s="406">
        <f>+E73+E79+E85</f>
        <v/>
      </c>
      <c r="F87" s="406">
        <f>+F73+F79+F85</f>
        <v/>
      </c>
      <c r="G87" s="406">
        <f>+G73+G79+G85</f>
        <v/>
      </c>
      <c r="H87" s="407" t="n"/>
      <c r="I87" s="407" t="n"/>
      <c r="K87" s="30">
        <f>+K73+K79+K85</f>
        <v/>
      </c>
      <c r="L87" s="30">
        <f>+L73+L79+L85</f>
        <v/>
      </c>
      <c r="M87" s="30">
        <f>+M73+M79+M85</f>
        <v/>
      </c>
      <c r="N87" s="30">
        <f>+N73+N79+N85</f>
        <v/>
      </c>
      <c r="O87" s="30">
        <f>+O73+O79+O85</f>
        <v/>
      </c>
      <c r="P87" s="30">
        <f>+P73+P79+P85</f>
        <v/>
      </c>
      <c r="Q87" s="30">
        <f>+Q73+Q79+Q85</f>
        <v/>
      </c>
      <c r="R87" s="30">
        <f>+R73+R79+R85</f>
        <v/>
      </c>
      <c r="S87" s="30">
        <f>+S73+S79+S85</f>
        <v/>
      </c>
      <c r="T87" s="30">
        <f>+T73+T79+T85</f>
        <v/>
      </c>
      <c r="U87" s="30">
        <f>+U73+U79+U85</f>
        <v/>
      </c>
      <c r="V87" s="30">
        <f>+V73+V79+V85</f>
        <v/>
      </c>
      <c r="W87" s="30">
        <f>+W73+W79+W85</f>
        <v/>
      </c>
      <c r="X87" s="30">
        <f>+X73+X79+X85</f>
        <v/>
      </c>
      <c r="Y87" s="30">
        <f>+Y73+Y79+Y85</f>
        <v/>
      </c>
      <c r="Z87" s="30">
        <f>+Z73+Z79+Z85</f>
        <v/>
      </c>
      <c r="AA87" s="30">
        <f>+AA73+AA79+AA85</f>
        <v/>
      </c>
      <c r="AB87" s="30">
        <f>+AB73+AB79+AB85</f>
        <v/>
      </c>
      <c r="AC87" s="30">
        <f>+AC73+AC79+AC85</f>
        <v/>
      </c>
      <c r="AD87" s="30">
        <f>+AD73+AD79+AD85</f>
        <v/>
      </c>
      <c r="AE87" s="30">
        <f>+AE73+AE79+AE85</f>
        <v/>
      </c>
      <c r="AF87" s="30">
        <f>+AF73+AF79+AF85</f>
        <v/>
      </c>
      <c r="AG87" s="30">
        <f>+AG73+AG79+AG85</f>
        <v/>
      </c>
      <c r="AH87" s="30">
        <f>+AH73+AH79+AH85</f>
        <v/>
      </c>
      <c r="AI87" s="30">
        <f>+AI73+AI79+AI85</f>
        <v/>
      </c>
      <c r="AJ87" s="30">
        <f>+AJ73+AJ79+AJ85</f>
        <v/>
      </c>
      <c r="AK87" s="30">
        <f>+AK73+AK79+AK85</f>
        <v/>
      </c>
      <c r="AL87" s="30">
        <f>+AL73+AL79+AL85</f>
        <v/>
      </c>
      <c r="AM87" s="30">
        <f>+AM73+AM79+AM85</f>
        <v/>
      </c>
      <c r="AN87" s="30">
        <f>+AN73+AN79+AN85</f>
        <v/>
      </c>
      <c r="AO87" s="30">
        <f>+AO73+AO79+AO85</f>
        <v/>
      </c>
      <c r="AP87" s="30">
        <f>+AP73+AP79+AP85</f>
        <v/>
      </c>
      <c r="AQ87" s="30">
        <f>+AQ73+AQ79+AQ85</f>
        <v/>
      </c>
      <c r="AR87" s="30">
        <f>+AR73+AR79+AR85</f>
        <v/>
      </c>
      <c r="AS87" s="30">
        <f>+AS73+AS79+AS85</f>
        <v/>
      </c>
      <c r="AT87" s="30">
        <f>+AT73+AT79+AT85</f>
        <v/>
      </c>
      <c r="AU87" s="30">
        <f>+AU73+AU79+AU85</f>
        <v/>
      </c>
      <c r="AV87" s="30">
        <f>+AV73+AV79+AV85</f>
        <v/>
      </c>
      <c r="AW87" s="30">
        <f>+AW73+AW79+AW85</f>
        <v/>
      </c>
      <c r="AX87" s="30">
        <f>+AX73+AX79+AX85</f>
        <v/>
      </c>
      <c r="AY87" s="30">
        <f>+AY73+AY79+AY85</f>
        <v/>
      </c>
      <c r="AZ87" s="30">
        <f>+AZ73+AZ79+AZ85</f>
        <v/>
      </c>
      <c r="BA87" s="30">
        <f>+BA73+BA79+BA85</f>
        <v/>
      </c>
      <c r="BB87" s="30">
        <f>+BB73+BB79+BB85</f>
        <v/>
      </c>
      <c r="BC87" s="30">
        <f>+BC73+BC79+BC85</f>
        <v/>
      </c>
      <c r="BD87" s="30">
        <f>+BD73+BD79+BD85</f>
        <v/>
      </c>
      <c r="BE87" s="30">
        <f>+BE73+BE79+BE85</f>
        <v/>
      </c>
      <c r="BF87" s="30">
        <f>+BF73+BF79+BF85</f>
        <v/>
      </c>
      <c r="BG87" s="30">
        <f>+BG73+BG79+BG85</f>
        <v/>
      </c>
      <c r="BH87" s="30">
        <f>+BH73+BH79+BH85</f>
        <v/>
      </c>
      <c r="BI87" s="30">
        <f>+BI73+BI79+BI85</f>
        <v/>
      </c>
      <c r="BJ87" s="30">
        <f>+BJ73+BJ79+BJ85</f>
        <v/>
      </c>
      <c r="BK87" s="30">
        <f>+BK73+BK79+BK85</f>
        <v/>
      </c>
      <c r="BL87" s="30">
        <f>+BL73+BL79+BL85</f>
        <v/>
      </c>
      <c r="BM87" s="30">
        <f>+BM73+BM79+BM85</f>
        <v/>
      </c>
      <c r="BN87" s="30">
        <f>+BN73+BN79+BN85</f>
        <v/>
      </c>
      <c r="BO87" s="30">
        <f>+BO73+BO79+BO85</f>
        <v/>
      </c>
      <c r="BP87" s="30">
        <f>+BP73+BP79+BP85</f>
        <v/>
      </c>
      <c r="BQ87" s="30">
        <f>+BQ73+BQ79+BQ85</f>
        <v/>
      </c>
      <c r="BR87" s="30">
        <f>+BR73+BR79+BR85</f>
        <v/>
      </c>
      <c r="BS87" s="30">
        <f>+BS73+BS79+BS85</f>
        <v/>
      </c>
      <c r="BT87" s="30">
        <f>+BT73+BT79+BT85</f>
        <v/>
      </c>
      <c r="BU87" s="30">
        <f>+BU73+BU79+BU85</f>
        <v/>
      </c>
      <c r="BV87" s="30">
        <f>+BV73+BV79+BV85</f>
        <v/>
      </c>
      <c r="BW87" s="30">
        <f>+BW73+BW79+BW85</f>
        <v/>
      </c>
      <c r="BX87" s="30">
        <f>+BX73+BX79+BX85</f>
        <v/>
      </c>
      <c r="BY87" s="30">
        <f>+BY73+BY79+BY85</f>
        <v/>
      </c>
      <c r="BZ87" s="30">
        <f>+BZ73+BZ79+BZ85</f>
        <v/>
      </c>
      <c r="CA87" s="30">
        <f>+CA73+CA79+CA85</f>
        <v/>
      </c>
      <c r="CB87" s="30">
        <f>+CB73+CB79+CB85</f>
        <v/>
      </c>
      <c r="CC87" s="30">
        <f>+CC73+CC79+CC85</f>
        <v/>
      </c>
      <c r="CD87" s="30">
        <f>+CD73+CD79+CD85</f>
        <v/>
      </c>
      <c r="CE87" s="30">
        <f>+CE73+CE79+CE85</f>
        <v/>
      </c>
      <c r="CF87" s="30">
        <f>+CF73+CF79+CF85</f>
        <v/>
      </c>
      <c r="CG87" s="30">
        <f>+CG73+CG79+CG85</f>
        <v/>
      </c>
      <c r="CH87" s="30">
        <f>+CH73+CH79+CH85</f>
        <v/>
      </c>
      <c r="CI87" s="30">
        <f>+CI73+CI79+CI85</f>
        <v/>
      </c>
      <c r="CJ87" s="30">
        <f>+CJ73+CJ79+CJ85</f>
        <v/>
      </c>
      <c r="CK87" s="30">
        <f>+CK73+CK79+CK85</f>
        <v/>
      </c>
      <c r="CL87" s="30">
        <f>+CL73+CL79+CL85</f>
        <v/>
      </c>
      <c r="CM87" s="30">
        <f>+CM73+CM79+CM85</f>
        <v/>
      </c>
      <c r="CN87" s="30">
        <f>+CN73+CN79+CN85</f>
        <v/>
      </c>
      <c r="CO87" s="30">
        <f>+CO73+CO79+CO85</f>
        <v/>
      </c>
      <c r="CP87" s="30">
        <f>+CP73+CP79+CP85</f>
        <v/>
      </c>
      <c r="CQ87" s="30">
        <f>+CQ73+CQ79+CQ85</f>
        <v/>
      </c>
      <c r="CR87" s="30" t="n">
        <v>37</v>
      </c>
      <c r="CS87" s="30">
        <f>+CS73+CS79+CS85</f>
        <v/>
      </c>
      <c r="CT87" s="30">
        <f>+CT73+CT79+CT85</f>
        <v/>
      </c>
      <c r="CU87" s="30">
        <f>+CU73+CU79+CU85</f>
        <v/>
      </c>
      <c r="CV87" s="30">
        <f>+CV73+CV79+CV85</f>
        <v/>
      </c>
      <c r="CW87" s="30">
        <f>+CW73+CW79+CW85</f>
        <v/>
      </c>
    </row>
    <row r="88" ht="13.15" customHeight="1">
      <c r="A88" s="71" t="inlineStr">
        <is>
          <t>Total Medical Annual</t>
        </is>
      </c>
      <c r="B88" s="29" t="n"/>
      <c r="C88" s="89" t="n"/>
      <c r="D88" s="30" t="n"/>
      <c r="E88" s="406">
        <f>E87*12</f>
        <v/>
      </c>
      <c r="F88" s="406">
        <f>F87*12</f>
        <v/>
      </c>
      <c r="G88" s="406">
        <f>G87*12</f>
        <v/>
      </c>
      <c r="H88" s="407" t="n"/>
      <c r="I88" s="407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  <c r="AL88" s="30" t="n"/>
      <c r="AM88" s="30" t="n"/>
      <c r="AN88" s="30" t="n"/>
      <c r="AO88" s="30" t="n"/>
      <c r="AP88" s="30" t="n"/>
      <c r="AQ88" s="30" t="n"/>
      <c r="AR88" s="30" t="n"/>
      <c r="AS88" s="30" t="n"/>
      <c r="AT88" s="30" t="n"/>
      <c r="AU88" s="30" t="n"/>
      <c r="AV88" s="30" t="n"/>
      <c r="AW88" s="30" t="n"/>
      <c r="AX88" s="30" t="n"/>
      <c r="AY88" s="30" t="n"/>
      <c r="AZ88" s="30" t="n"/>
      <c r="BA88" s="30" t="n"/>
      <c r="BB88" s="30" t="n"/>
      <c r="BC88" s="30" t="n"/>
      <c r="BD88" s="30" t="n"/>
      <c r="BE88" s="30" t="n"/>
      <c r="BF88" s="30" t="n"/>
      <c r="BG88" s="30" t="n"/>
      <c r="BH88" s="30" t="n"/>
      <c r="BI88" s="30" t="n"/>
      <c r="BJ88" s="30" t="n"/>
      <c r="BK88" s="30" t="n"/>
      <c r="BL88" s="30" t="n"/>
      <c r="BM88" s="30" t="n"/>
      <c r="BN88" s="30" t="n"/>
      <c r="BO88" s="30" t="n"/>
      <c r="BP88" s="30" t="n"/>
      <c r="BQ88" s="30" t="n"/>
      <c r="BR88" s="30" t="n"/>
      <c r="BS88" s="30" t="n"/>
      <c r="BT88" s="30" t="n"/>
      <c r="BU88" s="30" t="n"/>
      <c r="BV88" s="30" t="n"/>
      <c r="BW88" s="30" t="n"/>
      <c r="BX88" s="30" t="n"/>
      <c r="BY88" s="30" t="n"/>
      <c r="BZ88" s="30" t="n"/>
      <c r="CA88" s="30" t="n"/>
      <c r="CB88" s="30" t="n"/>
      <c r="CC88" s="30" t="n"/>
      <c r="CD88" s="30" t="n"/>
      <c r="CE88" s="30" t="n"/>
      <c r="CF88" s="30" t="n"/>
      <c r="CG88" s="30" t="n"/>
      <c r="CH88" s="30" t="n"/>
      <c r="CI88" s="30" t="n"/>
      <c r="CJ88" s="30" t="n"/>
      <c r="CK88" s="30" t="n"/>
      <c r="CL88" s="30" t="n"/>
      <c r="CM88" s="30" t="n"/>
      <c r="CN88" s="30" t="n"/>
      <c r="CO88" s="30" t="n"/>
      <c r="CP88" s="30" t="n"/>
      <c r="CQ88" s="30" t="n"/>
      <c r="CR88" s="30" t="n"/>
      <c r="CS88" s="30" t="n"/>
      <c r="CT88" s="30" t="n"/>
      <c r="CU88" s="30" t="n"/>
      <c r="CV88" s="30" t="n"/>
      <c r="CW88" s="30" t="n"/>
    </row>
    <row r="89" ht="13.15" customFormat="1" customHeight="1" s="315">
      <c r="A89" s="20" t="n"/>
      <c r="B89" s="398" t="n"/>
      <c r="C89" s="12" t="n"/>
      <c r="D89" s="16" t="n"/>
      <c r="E89" s="403" t="n"/>
      <c r="F89" s="403" t="n"/>
      <c r="G89" s="403" t="n"/>
      <c r="H89" s="404" t="n"/>
      <c r="I89" s="404" t="n"/>
      <c r="K89" s="16" t="n"/>
      <c r="L89" s="16" t="n"/>
      <c r="M89" s="16" t="n"/>
      <c r="N89" s="16" t="n"/>
      <c r="O89" s="16" t="n"/>
      <c r="P89" s="16" t="n"/>
      <c r="Q89" s="16" t="n"/>
      <c r="R89" s="16" t="n"/>
      <c r="S89" s="16" t="n"/>
      <c r="T89" s="16" t="n"/>
      <c r="U89" s="16" t="n"/>
      <c r="V89" s="16" t="n"/>
      <c r="W89" s="16" t="n"/>
      <c r="X89" s="16" t="n"/>
      <c r="Y89" s="16" t="n"/>
      <c r="Z89" s="16" t="n"/>
      <c r="AA89" s="16" t="n"/>
      <c r="AB89" s="16" t="n"/>
      <c r="AC89" s="16" t="n"/>
      <c r="AD89" s="16" t="n"/>
      <c r="AE89" s="16" t="n"/>
      <c r="AF89" s="16" t="n"/>
      <c r="AG89" s="16" t="n"/>
      <c r="AH89" s="16" t="n"/>
      <c r="AI89" s="16" t="n"/>
      <c r="AJ89" s="16" t="n"/>
      <c r="AK89" s="16" t="n"/>
      <c r="AL89" s="16" t="n"/>
      <c r="AM89" s="16" t="n"/>
      <c r="AN89" s="16" t="n"/>
      <c r="AO89" s="16" t="n"/>
      <c r="AP89" s="16" t="n"/>
      <c r="AQ89" s="16" t="n"/>
      <c r="AR89" s="16" t="n"/>
      <c r="AS89" s="16" t="n"/>
      <c r="AT89" s="16" t="n"/>
      <c r="AU89" s="16" t="n"/>
      <c r="AV89" s="16" t="n"/>
      <c r="AW89" s="16" t="n"/>
      <c r="AX89" s="16" t="n"/>
      <c r="AY89" s="16" t="n"/>
      <c r="AZ89" s="16" t="n"/>
      <c r="BA89" s="16" t="n"/>
      <c r="BB89" s="16" t="n"/>
      <c r="BC89" s="16" t="n"/>
      <c r="BD89" s="16" t="n"/>
      <c r="BE89" s="16" t="n"/>
      <c r="BF89" s="16" t="n"/>
      <c r="BG89" s="16" t="n"/>
      <c r="BH89" s="16" t="n"/>
      <c r="BI89" s="16" t="n"/>
      <c r="BJ89" s="16" t="n"/>
      <c r="BK89" s="16" t="n"/>
      <c r="BL89" s="16" t="n"/>
      <c r="BM89" s="16" t="n"/>
      <c r="BN89" s="16" t="n"/>
      <c r="BO89" s="16" t="n"/>
      <c r="BP89" s="16" t="n"/>
      <c r="BQ89" s="16" t="n"/>
      <c r="BR89" s="16" t="n"/>
      <c r="BS89" s="16" t="n"/>
      <c r="BT89" s="16" t="n"/>
      <c r="BU89" s="16" t="n"/>
      <c r="BV89" s="16" t="n"/>
      <c r="BW89" s="16" t="n"/>
      <c r="BX89" s="16" t="n"/>
      <c r="BY89" s="16" t="n"/>
      <c r="BZ89" s="16" t="n"/>
      <c r="CA89" s="16" t="n"/>
      <c r="CB89" s="16" t="n"/>
      <c r="CC89" s="16" t="n"/>
      <c r="CD89" s="16" t="n"/>
      <c r="CE89" s="16" t="n"/>
      <c r="CF89" s="16" t="n"/>
      <c r="CG89" s="16" t="n"/>
      <c r="CH89" s="16" t="n"/>
      <c r="CI89" s="16" t="n"/>
      <c r="CJ89" s="16" t="n"/>
      <c r="CK89" s="16" t="n"/>
      <c r="CL89" s="16" t="n"/>
      <c r="CM89" s="16" t="n"/>
      <c r="CN89" s="16" t="n"/>
      <c r="CO89" s="16" t="n"/>
      <c r="CP89" s="16" t="n"/>
      <c r="CQ89" s="16" t="n"/>
      <c r="CR89" s="16" t="n"/>
      <c r="CS89" s="16" t="n"/>
      <c r="CT89" s="16" t="n"/>
      <c r="CU89" s="16" t="n"/>
      <c r="CV89" s="16" t="n"/>
      <c r="CW89" s="16" t="n"/>
    </row>
    <row r="90" ht="13.15" customFormat="1" customHeight="1" s="183">
      <c r="A90" s="48" t="inlineStr">
        <is>
          <t>Total East Liverpool's Medical Monthly</t>
        </is>
      </c>
      <c r="B90" s="432" t="n"/>
      <c r="C90" s="50" t="inlineStr">
        <is>
          <t>Total Medical Employees</t>
        </is>
      </c>
      <c r="D90" s="51">
        <f>+D21+D43+D65+D87</f>
        <v/>
      </c>
      <c r="E90" s="472">
        <f>+E21+E43+E65+E87</f>
        <v/>
      </c>
      <c r="F90" s="472">
        <f>+F21+F43+F65+F87</f>
        <v/>
      </c>
      <c r="G90" s="472">
        <f>+G21+G43+G65+G87</f>
        <v/>
      </c>
      <c r="H90" s="478" t="n"/>
      <c r="I90" s="478" t="n"/>
      <c r="K90" s="51">
        <f>+K21+K43+K65+K87</f>
        <v/>
      </c>
      <c r="L90" s="51">
        <f>+L21+L43+L65+L87</f>
        <v/>
      </c>
      <c r="M90" s="51">
        <f>+M21+M43+M65+M87</f>
        <v/>
      </c>
      <c r="N90" s="51">
        <f>+N21+N43+N65+N87</f>
        <v/>
      </c>
      <c r="O90" s="51">
        <f>+O21+O43+O65+O87</f>
        <v/>
      </c>
      <c r="P90" s="51">
        <f>+P21+P43+P65+P87</f>
        <v/>
      </c>
      <c r="Q90" s="51">
        <f>+Q21+Q43+Q65+Q87</f>
        <v/>
      </c>
      <c r="R90" s="51">
        <f>+R21+R43+R65+R87</f>
        <v/>
      </c>
      <c r="S90" s="51">
        <f>+S21+S43+S65+S87</f>
        <v/>
      </c>
      <c r="T90" s="51">
        <f>+T21+T43+T65+T87</f>
        <v/>
      </c>
      <c r="U90" s="51">
        <f>+U21+U43+U65+U87</f>
        <v/>
      </c>
      <c r="V90" s="51">
        <f>+V21+V43+V65+V87</f>
        <v/>
      </c>
      <c r="W90" s="51">
        <f>+W21+W43+W65+W87</f>
        <v/>
      </c>
      <c r="X90" s="51">
        <f>+X21+X43+X65+X87</f>
        <v/>
      </c>
      <c r="Y90" s="51">
        <f>+Y21+Y43+Y65+Y87</f>
        <v/>
      </c>
      <c r="Z90" s="51">
        <f>+Z21+Z43+Z65+Z87</f>
        <v/>
      </c>
      <c r="AA90" s="51">
        <f>+AA21+AA43+AA65+AA87</f>
        <v/>
      </c>
      <c r="AB90" s="51">
        <f>+AB21+AB43+AB65+AB87</f>
        <v/>
      </c>
      <c r="AC90" s="51">
        <f>+AC21+AC43+AC65+AC87</f>
        <v/>
      </c>
      <c r="AD90" s="51">
        <f>+AD21+AD43+AD65+AD87</f>
        <v/>
      </c>
      <c r="AE90" s="51">
        <f>+AE21+AE43+AE65+AE87</f>
        <v/>
      </c>
      <c r="AF90" s="51">
        <f>+AF21+AF43+AF65+AF87</f>
        <v/>
      </c>
      <c r="AG90" s="51">
        <f>+AG21+AG43+AG65+AG87</f>
        <v/>
      </c>
      <c r="AH90" s="51">
        <f>+AH21+AH43+AH65+AH87</f>
        <v/>
      </c>
      <c r="AI90" s="51">
        <f>+AI21+AI43+AI65+AI87</f>
        <v/>
      </c>
      <c r="AJ90" s="51">
        <f>+AJ21+AJ43+AJ65+AJ87</f>
        <v/>
      </c>
      <c r="AK90" s="51">
        <f>+AK21+AK43+AK65+AK87</f>
        <v/>
      </c>
      <c r="AL90" s="51">
        <f>+AL21+AL43+AL65+AL87</f>
        <v/>
      </c>
      <c r="AM90" s="51">
        <f>+AM21+AM43+AM65+AM87</f>
        <v/>
      </c>
      <c r="AN90" s="51">
        <f>+AN21+AN43+AN65+AN87</f>
        <v/>
      </c>
      <c r="AO90" s="51">
        <f>+AO21+AO43+AO65+AO87</f>
        <v/>
      </c>
      <c r="AP90" s="51">
        <f>+AP21+AP43+AP65+AP87</f>
        <v/>
      </c>
      <c r="AQ90" s="51">
        <f>+AQ21+AQ43+AQ65+AQ87</f>
        <v/>
      </c>
      <c r="AR90" s="51">
        <f>+AR21+AR43+AR65+AR87</f>
        <v/>
      </c>
      <c r="AS90" s="51">
        <f>+AS21+AS43+AS65+AS87</f>
        <v/>
      </c>
      <c r="AT90" s="51">
        <f>+AT21+AT43+AT65+AT87</f>
        <v/>
      </c>
      <c r="AU90" s="51">
        <f>+AU21+AU43+AU65+AU87</f>
        <v/>
      </c>
      <c r="AV90" s="51">
        <f>+AV21+AV43+AV65+AV87</f>
        <v/>
      </c>
      <c r="AW90" s="51">
        <f>+AW21+AW43+AW65+AW87</f>
        <v/>
      </c>
      <c r="AX90" s="51">
        <f>+AX21+AX43+AX65+AX87</f>
        <v/>
      </c>
      <c r="AY90" s="51">
        <f>+AY21+AY43+AY65+AY87</f>
        <v/>
      </c>
      <c r="AZ90" s="51">
        <f>+AZ21+AZ43+AZ65+AZ87</f>
        <v/>
      </c>
      <c r="BA90" s="51">
        <f>+BA21+BA43+BA65+BA87</f>
        <v/>
      </c>
      <c r="BB90" s="51">
        <f>+BB21+BB43+BB65+BB87</f>
        <v/>
      </c>
      <c r="BC90" s="51">
        <f>+BC21+BC43+BC65+BC87</f>
        <v/>
      </c>
      <c r="BD90" s="51">
        <f>+BD21+BD43+BD65+BD87</f>
        <v/>
      </c>
      <c r="BE90" s="51">
        <f>+BE21+BE43+BE65+BE87</f>
        <v/>
      </c>
      <c r="BF90" s="51">
        <f>+BF21+BF43+BF65+BF87</f>
        <v/>
      </c>
      <c r="BG90" s="51">
        <f>+BG21+BG43+BG65+BG87</f>
        <v/>
      </c>
      <c r="BH90" s="51">
        <f>+BH21+BH43+BH65+BH87</f>
        <v/>
      </c>
      <c r="BI90" s="51">
        <f>+BI21+BI43+BI65+BI87</f>
        <v/>
      </c>
      <c r="BJ90" s="51">
        <f>+BJ21+BJ43+BJ65+BJ87</f>
        <v/>
      </c>
      <c r="BK90" s="51">
        <f>+BK21+BK43+BK65+BK87</f>
        <v/>
      </c>
      <c r="BL90" s="51">
        <f>+BL21+BL43+BL65+BL87</f>
        <v/>
      </c>
      <c r="BM90" s="51">
        <f>+BM21+BM43+BM65+BM87</f>
        <v/>
      </c>
      <c r="BN90" s="51">
        <f>+BN21+BN43+BN65+BN87</f>
        <v/>
      </c>
      <c r="BO90" s="51">
        <f>+BO21+BO43+BO65+BO87</f>
        <v/>
      </c>
      <c r="BP90" s="51">
        <f>+BP21+BP43+BP65+BP87</f>
        <v/>
      </c>
      <c r="BQ90" s="51">
        <f>+BQ21+BQ43+BQ65+BQ87</f>
        <v/>
      </c>
      <c r="BR90" s="51">
        <f>+BR21+BR43+BR65+BR87</f>
        <v/>
      </c>
      <c r="BS90" s="51">
        <f>+BS21+BS43+BS65+BS87</f>
        <v/>
      </c>
      <c r="BT90" s="51">
        <f>+BT21+BT43+BT65+BT87</f>
        <v/>
      </c>
      <c r="BU90" s="51">
        <f>+BU21+BU43+BU65+BU87</f>
        <v/>
      </c>
      <c r="BV90" s="51">
        <f>+BV21+BV43+BV65+BV87</f>
        <v/>
      </c>
      <c r="BW90" s="51">
        <f>+BW21+BW43+BW65+BW87</f>
        <v/>
      </c>
      <c r="BX90" s="51">
        <f>+BX21+BX43+BX65+BX87</f>
        <v/>
      </c>
      <c r="BY90" s="51">
        <f>+BY21+BY43+BY65+BY87</f>
        <v/>
      </c>
      <c r="BZ90" s="51">
        <f>+BZ21+BZ43+BZ65+BZ87</f>
        <v/>
      </c>
      <c r="CA90" s="51">
        <f>+CA21+CA43+CA65+CA87</f>
        <v/>
      </c>
      <c r="CB90" s="51">
        <f>+CB21+CB43+CB65+CB87</f>
        <v/>
      </c>
      <c r="CC90" s="51">
        <f>+CC21+CC43+CC65+CC87</f>
        <v/>
      </c>
      <c r="CD90" s="51">
        <f>+CD21+CD43+CD65+CD87</f>
        <v/>
      </c>
      <c r="CE90" s="51">
        <f>+CE21+CE43+CE65+CE87</f>
        <v/>
      </c>
      <c r="CF90" s="51">
        <f>+CF21+CF43+CF65+CF87</f>
        <v/>
      </c>
      <c r="CG90" s="51">
        <f>+CG21+CG43+CG65+CG87</f>
        <v/>
      </c>
      <c r="CH90" s="51">
        <f>+CH21+CH43+CH65+CH87</f>
        <v/>
      </c>
      <c r="CI90" s="51">
        <f>+CI21+CI43+CI65+CI87</f>
        <v/>
      </c>
      <c r="CJ90" s="51">
        <f>+CJ21+CJ43+CJ65+CJ87</f>
        <v/>
      </c>
      <c r="CK90" s="51">
        <f>+CK21+CK43+CK65+CK87</f>
        <v/>
      </c>
      <c r="CL90" s="51">
        <f>+CL21+CL43+CL65+CL87</f>
        <v/>
      </c>
      <c r="CM90" s="51">
        <f>+CM21+CM43+CM65+CM87</f>
        <v/>
      </c>
      <c r="CN90" s="51">
        <f>+CN21+CN43+CN65+CN87</f>
        <v/>
      </c>
      <c r="CO90" s="51">
        <f>+CO21+CO43+CO65+CO87</f>
        <v/>
      </c>
      <c r="CP90" s="51">
        <f>+CP21+CP43+CP65+CP87</f>
        <v/>
      </c>
      <c r="CQ90" s="51">
        <f>+CQ21+CQ43+CQ65+CQ87</f>
        <v/>
      </c>
      <c r="CR90" s="51" t="n">
        <v>409</v>
      </c>
      <c r="CS90" s="51">
        <f>+CS21+CS43+CS65+CS87</f>
        <v/>
      </c>
      <c r="CT90" s="51">
        <f>+CT21+CT43+CT65+CT87</f>
        <v/>
      </c>
      <c r="CU90" s="51">
        <f>+CU21+CU43+CU65+CU87</f>
        <v/>
      </c>
      <c r="CV90" s="51">
        <f>+CV21+CV43+CV65+CV87</f>
        <v/>
      </c>
      <c r="CW90" s="51">
        <f>+CW21+CW43+CW65+CW87</f>
        <v/>
      </c>
    </row>
    <row r="91" ht="13.15" customFormat="1" customHeight="1" s="315">
      <c r="A91" s="48" t="inlineStr">
        <is>
          <t>Total East Liverpool's Medical Annual</t>
        </is>
      </c>
      <c r="B91" s="50" t="n"/>
      <c r="C91" s="96" t="n"/>
      <c r="D91" s="96" t="n"/>
      <c r="E91" s="448">
        <f>E90*12</f>
        <v/>
      </c>
      <c r="F91" s="448">
        <f>F90*12</f>
        <v/>
      </c>
      <c r="G91" s="448">
        <f>G90*12</f>
        <v/>
      </c>
      <c r="H91" s="449" t="n"/>
      <c r="I91" s="449" t="n"/>
      <c r="K91" s="96" t="n"/>
      <c r="L91" s="96" t="n"/>
      <c r="M91" s="96" t="n"/>
      <c r="N91" s="96" t="n"/>
      <c r="O91" s="96" t="n"/>
      <c r="P91" s="96" t="n"/>
      <c r="Q91" s="96" t="n"/>
      <c r="R91" s="96" t="n"/>
      <c r="S91" s="96" t="n"/>
      <c r="T91" s="96" t="n"/>
      <c r="U91" s="96" t="n"/>
      <c r="V91" s="96" t="n"/>
      <c r="W91" s="96" t="n"/>
      <c r="X91" s="96" t="n"/>
      <c r="Y91" s="96" t="n"/>
      <c r="Z91" s="96" t="n"/>
      <c r="AA91" s="96" t="n"/>
      <c r="AB91" s="96" t="n"/>
      <c r="AC91" s="96" t="n"/>
      <c r="AD91" s="96" t="n"/>
      <c r="AE91" s="96" t="n"/>
      <c r="AF91" s="96" t="n"/>
      <c r="AG91" s="96" t="n"/>
      <c r="AH91" s="96" t="n"/>
      <c r="AI91" s="96" t="n"/>
      <c r="AJ91" s="96" t="n"/>
      <c r="AK91" s="96" t="n"/>
      <c r="AL91" s="96" t="n"/>
      <c r="AM91" s="96" t="n"/>
      <c r="AN91" s="96" t="n"/>
      <c r="AO91" s="96" t="n"/>
      <c r="AP91" s="96" t="n"/>
      <c r="AQ91" s="96" t="n"/>
      <c r="AR91" s="96" t="n"/>
      <c r="AS91" s="96" t="n"/>
      <c r="AT91" s="96" t="n"/>
      <c r="AU91" s="96" t="n"/>
      <c r="AV91" s="96" t="n"/>
      <c r="AW91" s="96" t="n"/>
      <c r="AX91" s="96" t="n"/>
      <c r="AY91" s="96" t="n"/>
      <c r="AZ91" s="96" t="n"/>
      <c r="BA91" s="96" t="n"/>
      <c r="BB91" s="96" t="n"/>
      <c r="BC91" s="96" t="n"/>
      <c r="BD91" s="96" t="n"/>
      <c r="BE91" s="96" t="n"/>
      <c r="BF91" s="96" t="n"/>
      <c r="BG91" s="96" t="n"/>
      <c r="BH91" s="96" t="n"/>
      <c r="BI91" s="96" t="n"/>
      <c r="BJ91" s="96" t="n"/>
      <c r="BK91" s="96" t="n"/>
      <c r="BL91" s="96" t="n"/>
      <c r="BM91" s="96" t="n"/>
      <c r="BN91" s="96" t="n"/>
      <c r="BO91" s="96" t="n"/>
      <c r="BP91" s="96" t="n"/>
      <c r="BQ91" s="96" t="n"/>
      <c r="BR91" s="96" t="n"/>
      <c r="BS91" s="96" t="n"/>
      <c r="BT91" s="96" t="n"/>
      <c r="BU91" s="96" t="n"/>
      <c r="BV91" s="96" t="n"/>
      <c r="BW91" s="96" t="n"/>
      <c r="BX91" s="96" t="n"/>
      <c r="BY91" s="96" t="n"/>
      <c r="BZ91" s="96" t="n"/>
      <c r="CA91" s="96" t="n"/>
      <c r="CB91" s="96" t="n"/>
      <c r="CC91" s="96" t="n"/>
      <c r="CD91" s="96" t="n"/>
      <c r="CE91" s="96" t="n"/>
      <c r="CF91" s="96" t="n"/>
      <c r="CG91" s="96" t="n"/>
      <c r="CH91" s="96" t="n"/>
      <c r="CI91" s="96" t="n"/>
      <c r="CJ91" s="96" t="n"/>
      <c r="CK91" s="96" t="n"/>
      <c r="CL91" s="96" t="n"/>
      <c r="CM91" s="96" t="n"/>
      <c r="CN91" s="96" t="n"/>
      <c r="CO91" s="96" t="n"/>
      <c r="CP91" s="96" t="n"/>
      <c r="CQ91" s="96" t="n"/>
      <c r="CR91" s="96" t="n"/>
      <c r="CS91" s="96" t="n"/>
      <c r="CT91" s="96" t="n"/>
      <c r="CU91" s="96" t="n"/>
      <c r="CV91" s="96" t="n"/>
      <c r="CW91" s="96" t="n"/>
    </row>
    <row r="92"/>
    <row r="93">
      <c r="A93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45" fitToHeight="2"/>
  <headerFooter scaleWithDoc="0" alignWithMargins="0">
    <oddHeader>&amp;C&amp;"Garamond,Bold"EAST LIVERPOOL CITY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>
    <tabColor rgb="FFFF0000"/>
    <outlinePr summaryBelow="1" summaryRight="1"/>
    <pageSetUpPr/>
  </sheetPr>
  <dimension ref="A1:CW118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St. Mary's Medical Center - Client ID H3560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Legacy!$E$4</f>
        <v/>
      </c>
      <c r="C3" s="246" t="inlineStr">
        <is>
          <t>EE</t>
        </is>
      </c>
      <c r="D3" s="244" t="n">
        <v>113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+'[2]St Joe &amp; St Mary''s'!E3</f>
        <v/>
      </c>
      <c r="J3" s="397">
        <f>+'[2]St Joe &amp; St Mary''s'!G3</f>
        <v/>
      </c>
      <c r="K3" s="244" t="n">
        <v>195</v>
      </c>
      <c r="L3" s="244" t="n">
        <v>191</v>
      </c>
      <c r="M3" s="244" t="n">
        <v>187</v>
      </c>
      <c r="N3" s="244" t="n">
        <v>189</v>
      </c>
      <c r="O3" s="244" t="n">
        <v>194</v>
      </c>
      <c r="P3" s="244" t="n">
        <v>193</v>
      </c>
      <c r="Q3" s="244" t="n">
        <v>190</v>
      </c>
      <c r="R3" s="244" t="n">
        <v>191</v>
      </c>
      <c r="S3" s="244" t="n">
        <v>190</v>
      </c>
      <c r="T3" s="244" t="n">
        <v>191</v>
      </c>
      <c r="U3" s="244" t="n">
        <v>194</v>
      </c>
      <c r="V3" s="244" t="n">
        <v>197</v>
      </c>
      <c r="W3" s="244" t="n">
        <v>191</v>
      </c>
      <c r="X3" s="244" t="n">
        <v>192</v>
      </c>
      <c r="Y3" s="244" t="n">
        <v>191</v>
      </c>
      <c r="Z3" s="244" t="n">
        <v>187</v>
      </c>
      <c r="AA3" s="244" t="n">
        <v>184</v>
      </c>
      <c r="AB3" s="244" t="n">
        <v>185</v>
      </c>
      <c r="AC3" s="244" t="n">
        <v>182</v>
      </c>
      <c r="AD3" s="244" t="n">
        <v>183</v>
      </c>
      <c r="AE3" s="244" t="n">
        <v>183</v>
      </c>
      <c r="AF3" s="244" t="n">
        <v>188</v>
      </c>
      <c r="AG3" s="244" t="n">
        <v>183</v>
      </c>
      <c r="AH3" s="244" t="n">
        <v>183</v>
      </c>
      <c r="AI3" s="244" t="n">
        <v>190</v>
      </c>
      <c r="AJ3" s="244" t="n">
        <v>191</v>
      </c>
      <c r="AK3" s="244" t="n">
        <v>192</v>
      </c>
      <c r="AL3" s="244" t="n">
        <v>193</v>
      </c>
      <c r="AM3" s="244" t="n">
        <v>191</v>
      </c>
      <c r="AN3" s="244" t="n">
        <v>189</v>
      </c>
      <c r="AO3" s="244" t="n">
        <v>193</v>
      </c>
      <c r="AP3" s="244" t="n">
        <v>189</v>
      </c>
      <c r="AQ3" s="244" t="n">
        <v>188</v>
      </c>
      <c r="AR3" s="244" t="n">
        <v>185</v>
      </c>
      <c r="AS3" s="244" t="n">
        <v>185</v>
      </c>
      <c r="AT3" s="244" t="n">
        <v>182</v>
      </c>
      <c r="AU3" s="244" t="n">
        <v>190</v>
      </c>
      <c r="AV3" s="244" t="n">
        <v>183</v>
      </c>
      <c r="AW3" s="244" t="n">
        <v>181</v>
      </c>
      <c r="AX3" s="244" t="n">
        <v>179</v>
      </c>
      <c r="AY3" s="244" t="n">
        <v>184</v>
      </c>
      <c r="AZ3" s="244" t="n">
        <v>177</v>
      </c>
      <c r="BA3" s="244" t="n">
        <v>170</v>
      </c>
      <c r="BB3" s="244" t="n">
        <v>154</v>
      </c>
      <c r="BC3" s="244" t="n">
        <v>150</v>
      </c>
      <c r="BD3" s="244" t="n">
        <v>150</v>
      </c>
      <c r="BE3" s="244" t="n">
        <v>139</v>
      </c>
      <c r="BF3" s="244" t="n">
        <v>137</v>
      </c>
      <c r="BG3" s="244" t="n">
        <v>147</v>
      </c>
      <c r="BH3" s="244" t="n">
        <v>151</v>
      </c>
      <c r="BI3" s="244" t="n">
        <v>135</v>
      </c>
      <c r="BJ3" s="244" t="n">
        <v>140</v>
      </c>
      <c r="BK3" s="244" t="n">
        <v>140</v>
      </c>
      <c r="BL3" s="244" t="n">
        <v>138</v>
      </c>
      <c r="BM3" s="244" t="n">
        <v>133</v>
      </c>
      <c r="BN3" s="244" t="n">
        <v>133</v>
      </c>
      <c r="BO3" s="244" t="n">
        <v>133</v>
      </c>
      <c r="BP3" s="244" t="n">
        <v>135</v>
      </c>
      <c r="BQ3" s="244" t="n">
        <v>130</v>
      </c>
      <c r="BR3" s="244" t="n">
        <v>128</v>
      </c>
      <c r="BS3" s="244" t="n">
        <v>133</v>
      </c>
      <c r="BT3" s="244" t="n">
        <v>128</v>
      </c>
      <c r="BU3" s="244" t="n">
        <v>125</v>
      </c>
      <c r="BV3" s="244" t="n">
        <v>126</v>
      </c>
      <c r="BW3" s="244" t="n">
        <v>124</v>
      </c>
      <c r="BX3" s="244" t="n">
        <v>122</v>
      </c>
      <c r="BY3" s="244" t="n">
        <v>117</v>
      </c>
      <c r="BZ3" s="244" t="n">
        <v>120</v>
      </c>
      <c r="CA3" s="244" t="n">
        <v>121</v>
      </c>
      <c r="CB3" s="244" t="n">
        <v>123</v>
      </c>
      <c r="CC3" s="244" t="n">
        <v>120</v>
      </c>
      <c r="CD3" s="244" t="n">
        <v>123</v>
      </c>
      <c r="CE3" s="244" t="n">
        <v>125</v>
      </c>
      <c r="CF3" s="244" t="n">
        <v>123</v>
      </c>
      <c r="CG3" s="244" t="n">
        <v>116</v>
      </c>
      <c r="CH3" s="244" t="n">
        <v>116</v>
      </c>
      <c r="CI3" s="244" t="n">
        <v>118</v>
      </c>
      <c r="CJ3" s="244" t="n">
        <v>124</v>
      </c>
      <c r="CK3" s="244" t="n">
        <v>122</v>
      </c>
      <c r="CL3" s="244" t="n">
        <v>119</v>
      </c>
      <c r="CM3" s="244" t="n">
        <v>121</v>
      </c>
      <c r="CN3" s="244" t="n">
        <v>123</v>
      </c>
      <c r="CO3" s="244" t="n">
        <v>119</v>
      </c>
      <c r="CP3" s="244" t="n">
        <v>118</v>
      </c>
      <c r="CQ3" s="244" t="n">
        <v>121</v>
      </c>
      <c r="CR3" s="244" t="n">
        <v>122</v>
      </c>
      <c r="CS3" s="244" t="n">
        <v>117</v>
      </c>
      <c r="CT3" s="244" t="n">
        <v>117</v>
      </c>
      <c r="CU3" s="244" t="n">
        <v>117</v>
      </c>
      <c r="CV3" s="244" t="n">
        <v>115</v>
      </c>
      <c r="CW3" s="244" t="n">
        <v>113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31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+'[2]St Joe &amp; St Mary''s'!E4</f>
        <v/>
      </c>
      <c r="J4" s="397">
        <f>+'[2]St Joe &amp; St Mary''s'!G4</f>
        <v/>
      </c>
      <c r="K4" s="244" t="n">
        <v>40</v>
      </c>
      <c r="L4" s="244" t="n">
        <v>39</v>
      </c>
      <c r="M4" s="244" t="n">
        <v>37</v>
      </c>
      <c r="N4" s="244" t="n">
        <v>37</v>
      </c>
      <c r="O4" s="244" t="n">
        <v>37</v>
      </c>
      <c r="P4" s="244" t="n">
        <v>36</v>
      </c>
      <c r="Q4" s="244" t="n">
        <v>34</v>
      </c>
      <c r="R4" s="244" t="n">
        <v>34</v>
      </c>
      <c r="S4" s="244" t="n">
        <v>33</v>
      </c>
      <c r="T4" s="244" t="n">
        <v>34</v>
      </c>
      <c r="U4" s="244" t="n">
        <v>34</v>
      </c>
      <c r="V4" s="244" t="n">
        <v>32</v>
      </c>
      <c r="W4" s="244" t="n">
        <v>32</v>
      </c>
      <c r="X4" s="244" t="n">
        <v>31</v>
      </c>
      <c r="Y4" s="244" t="n">
        <v>32</v>
      </c>
      <c r="Z4" s="244" t="n">
        <v>31</v>
      </c>
      <c r="AA4" s="244" t="n">
        <v>31</v>
      </c>
      <c r="AB4" s="244" t="n">
        <v>32</v>
      </c>
      <c r="AC4" s="244" t="n">
        <v>32</v>
      </c>
      <c r="AD4" s="244" t="n">
        <v>30</v>
      </c>
      <c r="AE4" s="244" t="n">
        <v>29</v>
      </c>
      <c r="AF4" s="244" t="n">
        <v>29</v>
      </c>
      <c r="AG4" s="244" t="n">
        <v>29</v>
      </c>
      <c r="AH4" s="244" t="n">
        <v>29</v>
      </c>
      <c r="AI4" s="244" t="n">
        <v>32</v>
      </c>
      <c r="AJ4" s="244" t="n">
        <v>33</v>
      </c>
      <c r="AK4" s="244" t="n">
        <v>32</v>
      </c>
      <c r="AL4" s="244" t="n">
        <v>34</v>
      </c>
      <c r="AM4" s="244" t="n">
        <v>34</v>
      </c>
      <c r="AN4" s="244" t="n">
        <v>34</v>
      </c>
      <c r="AO4" s="244" t="n">
        <v>32</v>
      </c>
      <c r="AP4" s="244" t="n">
        <v>33</v>
      </c>
      <c r="AQ4" s="244" t="n">
        <v>32</v>
      </c>
      <c r="AR4" s="244" t="n">
        <v>33</v>
      </c>
      <c r="AS4" s="244" t="n">
        <v>32</v>
      </c>
      <c r="AT4" s="244" t="n">
        <v>34</v>
      </c>
      <c r="AU4" s="244" t="n">
        <v>31</v>
      </c>
      <c r="AV4" s="244" t="n">
        <v>31</v>
      </c>
      <c r="AW4" s="244" t="n">
        <v>31</v>
      </c>
      <c r="AX4" s="244" t="n">
        <v>29</v>
      </c>
      <c r="AY4" s="244" t="n">
        <v>31</v>
      </c>
      <c r="AZ4" s="244" t="n">
        <v>29</v>
      </c>
      <c r="BA4" s="244" t="n">
        <v>28</v>
      </c>
      <c r="BB4" s="244" t="n">
        <v>29</v>
      </c>
      <c r="BC4" s="244" t="n">
        <v>29</v>
      </c>
      <c r="BD4" s="244" t="n">
        <v>30</v>
      </c>
      <c r="BE4" s="244" t="n">
        <v>30</v>
      </c>
      <c r="BF4" s="244" t="n">
        <v>31</v>
      </c>
      <c r="BG4" s="244" t="n">
        <v>28</v>
      </c>
      <c r="BH4" s="244" t="n">
        <v>29</v>
      </c>
      <c r="BI4" s="244" t="n">
        <v>31</v>
      </c>
      <c r="BJ4" s="244" t="n">
        <v>31</v>
      </c>
      <c r="BK4" s="244" t="n">
        <v>27</v>
      </c>
      <c r="BL4" s="244" t="n">
        <v>28</v>
      </c>
      <c r="BM4" s="244" t="n">
        <v>26</v>
      </c>
      <c r="BN4" s="244" t="n">
        <v>29</v>
      </c>
      <c r="BO4" s="244" t="n">
        <v>29</v>
      </c>
      <c r="BP4" s="244" t="n">
        <v>28</v>
      </c>
      <c r="BQ4" s="244" t="n">
        <v>28</v>
      </c>
      <c r="BR4" s="244" t="n">
        <v>27</v>
      </c>
      <c r="BS4" s="244" t="n">
        <v>27</v>
      </c>
      <c r="BT4" s="244" t="n">
        <v>28</v>
      </c>
      <c r="BU4" s="244" t="n">
        <v>28</v>
      </c>
      <c r="BV4" s="244" t="n">
        <v>27</v>
      </c>
      <c r="BW4" s="244" t="n">
        <v>28</v>
      </c>
      <c r="BX4" s="244" t="n">
        <v>29</v>
      </c>
      <c r="BY4" s="244" t="n">
        <v>30</v>
      </c>
      <c r="BZ4" s="244" t="n">
        <v>30</v>
      </c>
      <c r="CA4" s="244" t="n">
        <v>30</v>
      </c>
      <c r="CB4" s="244" t="n">
        <v>31</v>
      </c>
      <c r="CC4" s="244" t="n">
        <v>31</v>
      </c>
      <c r="CD4" s="244" t="n">
        <v>31</v>
      </c>
      <c r="CE4" s="244" t="n">
        <v>30</v>
      </c>
      <c r="CF4" s="244" t="n">
        <v>30</v>
      </c>
      <c r="CG4" s="244" t="n">
        <v>31</v>
      </c>
      <c r="CH4" s="244" t="n">
        <v>31</v>
      </c>
      <c r="CI4" s="244" t="n">
        <v>32</v>
      </c>
      <c r="CJ4" s="244" t="n">
        <v>32</v>
      </c>
      <c r="CK4" s="244" t="n">
        <v>32</v>
      </c>
      <c r="CL4" s="244" t="n">
        <v>32</v>
      </c>
      <c r="CM4" s="244" t="n">
        <v>31</v>
      </c>
      <c r="CN4" s="244" t="n">
        <v>33</v>
      </c>
      <c r="CO4" s="244" t="n">
        <v>33</v>
      </c>
      <c r="CP4" s="244" t="n">
        <v>33</v>
      </c>
      <c r="CQ4" s="244" t="n">
        <v>35</v>
      </c>
      <c r="CR4" s="244" t="n">
        <v>34</v>
      </c>
      <c r="CS4" s="244" t="n">
        <v>32</v>
      </c>
      <c r="CT4" s="244" t="n">
        <v>32</v>
      </c>
      <c r="CU4" s="244" t="n">
        <v>31</v>
      </c>
      <c r="CV4" s="244" t="n">
        <v>30</v>
      </c>
      <c r="CW4" s="244" t="n">
        <v>29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60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+'[2]St Joe &amp; St Mary''s'!E5</f>
        <v/>
      </c>
      <c r="J5" s="397">
        <f>+'[2]St Joe &amp; St Mary''s'!G5</f>
        <v/>
      </c>
      <c r="K5" s="244" t="n">
        <v>84</v>
      </c>
      <c r="L5" s="244" t="n">
        <v>82</v>
      </c>
      <c r="M5" s="244" t="n">
        <v>78</v>
      </c>
      <c r="N5" s="244" t="n">
        <v>79</v>
      </c>
      <c r="O5" s="244" t="n">
        <v>78</v>
      </c>
      <c r="P5" s="244" t="n">
        <v>75</v>
      </c>
      <c r="Q5" s="244" t="n">
        <v>77</v>
      </c>
      <c r="R5" s="244" t="n">
        <v>77</v>
      </c>
      <c r="S5" s="244" t="n">
        <v>77</v>
      </c>
      <c r="T5" s="244" t="n">
        <v>80</v>
      </c>
      <c r="U5" s="244" t="n">
        <v>79</v>
      </c>
      <c r="V5" s="244" t="n">
        <v>80</v>
      </c>
      <c r="W5" s="244" t="n">
        <v>79</v>
      </c>
      <c r="X5" s="244" t="n">
        <v>74</v>
      </c>
      <c r="Y5" s="244" t="n">
        <v>74</v>
      </c>
      <c r="Z5" s="244" t="n">
        <v>70</v>
      </c>
      <c r="AA5" s="244" t="n">
        <v>68</v>
      </c>
      <c r="AB5" s="244" t="n">
        <v>68</v>
      </c>
      <c r="AC5" s="244" t="n">
        <v>66</v>
      </c>
      <c r="AD5" s="244" t="n">
        <v>68</v>
      </c>
      <c r="AE5" s="244" t="n">
        <v>64</v>
      </c>
      <c r="AF5" s="244" t="n">
        <v>64</v>
      </c>
      <c r="AG5" s="244" t="n">
        <v>62</v>
      </c>
      <c r="AH5" s="244" t="n">
        <v>63</v>
      </c>
      <c r="AI5" s="244" t="n">
        <v>63</v>
      </c>
      <c r="AJ5" s="244" t="n">
        <v>62</v>
      </c>
      <c r="AK5" s="244" t="n">
        <v>65</v>
      </c>
      <c r="AL5" s="244" t="n">
        <v>62</v>
      </c>
      <c r="AM5" s="244" t="n">
        <v>62</v>
      </c>
      <c r="AN5" s="244" t="n">
        <v>59</v>
      </c>
      <c r="AO5" s="244" t="n">
        <v>61</v>
      </c>
      <c r="AP5" s="244" t="n">
        <v>59</v>
      </c>
      <c r="AQ5" s="244" t="n">
        <v>60</v>
      </c>
      <c r="AR5" s="244" t="n">
        <v>62</v>
      </c>
      <c r="AS5" s="244" t="n">
        <v>59</v>
      </c>
      <c r="AT5" s="244" t="n">
        <v>62</v>
      </c>
      <c r="AU5" s="244" t="n">
        <v>69</v>
      </c>
      <c r="AV5" s="244" t="n">
        <v>70</v>
      </c>
      <c r="AW5" s="244" t="n">
        <v>72</v>
      </c>
      <c r="AX5" s="244" t="n">
        <v>71</v>
      </c>
      <c r="AY5" s="244" t="n">
        <v>69</v>
      </c>
      <c r="AZ5" s="244" t="n">
        <v>66</v>
      </c>
      <c r="BA5" s="244" t="n">
        <v>67</v>
      </c>
      <c r="BB5" s="244" t="n">
        <v>66</v>
      </c>
      <c r="BC5" s="244" t="n">
        <v>66</v>
      </c>
      <c r="BD5" s="244" t="n">
        <v>67</v>
      </c>
      <c r="BE5" s="244" t="n">
        <v>66</v>
      </c>
      <c r="BF5" s="244" t="n">
        <v>62</v>
      </c>
      <c r="BG5" s="244" t="n">
        <v>65</v>
      </c>
      <c r="BH5" s="244" t="n">
        <v>64</v>
      </c>
      <c r="BI5" s="244" t="n">
        <v>58</v>
      </c>
      <c r="BJ5" s="244" t="n">
        <v>57</v>
      </c>
      <c r="BK5" s="244" t="n">
        <v>57</v>
      </c>
      <c r="BL5" s="244" t="n">
        <v>58</v>
      </c>
      <c r="BM5" s="244" t="n">
        <v>55</v>
      </c>
      <c r="BN5" s="244" t="n">
        <v>59</v>
      </c>
      <c r="BO5" s="244" t="n">
        <v>59</v>
      </c>
      <c r="BP5" s="244" t="n">
        <v>61</v>
      </c>
      <c r="BQ5" s="244" t="n">
        <v>63</v>
      </c>
      <c r="BR5" s="244" t="n">
        <v>60</v>
      </c>
      <c r="BS5" s="244" t="n">
        <v>66</v>
      </c>
      <c r="BT5" s="244" t="n">
        <v>63</v>
      </c>
      <c r="BU5" s="244" t="n">
        <v>60</v>
      </c>
      <c r="BV5" s="244" t="n">
        <v>62</v>
      </c>
      <c r="BW5" s="244" t="n">
        <v>66</v>
      </c>
      <c r="BX5" s="244" t="n">
        <v>66</v>
      </c>
      <c r="BY5" s="244" t="n">
        <v>60</v>
      </c>
      <c r="BZ5" s="244" t="n">
        <v>61</v>
      </c>
      <c r="CA5" s="244" t="n">
        <v>58</v>
      </c>
      <c r="CB5" s="244" t="n">
        <v>59</v>
      </c>
      <c r="CC5" s="244" t="n">
        <v>57</v>
      </c>
      <c r="CD5" s="244" t="n">
        <v>58</v>
      </c>
      <c r="CE5" s="244" t="n">
        <v>60</v>
      </c>
      <c r="CF5" s="244" t="n">
        <v>59</v>
      </c>
      <c r="CG5" s="244" t="n">
        <v>59</v>
      </c>
      <c r="CH5" s="244" t="n">
        <v>60</v>
      </c>
      <c r="CI5" s="244" t="n">
        <v>60</v>
      </c>
      <c r="CJ5" s="244" t="n">
        <v>60</v>
      </c>
      <c r="CK5" s="244" t="n">
        <v>59</v>
      </c>
      <c r="CL5" s="244" t="n">
        <v>58</v>
      </c>
      <c r="CM5" s="244" t="n">
        <v>58</v>
      </c>
      <c r="CN5" s="244" t="n">
        <v>56</v>
      </c>
      <c r="CO5" s="244" t="n">
        <v>55</v>
      </c>
      <c r="CP5" s="244" t="n">
        <v>55</v>
      </c>
      <c r="CQ5" s="244" t="n">
        <v>61</v>
      </c>
      <c r="CR5" s="244" t="n">
        <v>62</v>
      </c>
      <c r="CS5" s="244" t="n">
        <v>61</v>
      </c>
      <c r="CT5" s="244" t="n">
        <v>60</v>
      </c>
      <c r="CU5" s="244" t="n">
        <v>60</v>
      </c>
      <c r="CV5" s="244" t="n">
        <v>59</v>
      </c>
      <c r="CW5" s="244" t="n">
        <v>57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28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397">
        <f>+'[2]St Joe &amp; St Mary''s'!E6</f>
        <v/>
      </c>
      <c r="J6" s="397">
        <f>+'[2]St Joe &amp; St Mary''s'!G6</f>
        <v/>
      </c>
      <c r="K6" s="245" t="n">
        <v>49</v>
      </c>
      <c r="L6" s="245" t="n">
        <v>50</v>
      </c>
      <c r="M6" s="245" t="n">
        <v>48</v>
      </c>
      <c r="N6" s="245" t="n">
        <v>49</v>
      </c>
      <c r="O6" s="245" t="n">
        <v>49</v>
      </c>
      <c r="P6" s="245" t="n">
        <v>51</v>
      </c>
      <c r="Q6" s="245" t="n">
        <v>50</v>
      </c>
      <c r="R6" s="245" t="n">
        <v>54</v>
      </c>
      <c r="S6" s="245" t="n">
        <v>53</v>
      </c>
      <c r="T6" s="245" t="n">
        <v>50</v>
      </c>
      <c r="U6" s="245" t="n">
        <v>49</v>
      </c>
      <c r="V6" s="245" t="n">
        <v>50</v>
      </c>
      <c r="W6" s="245" t="n">
        <v>41</v>
      </c>
      <c r="X6" s="245" t="n">
        <v>41</v>
      </c>
      <c r="Y6" s="245" t="n">
        <v>41</v>
      </c>
      <c r="Z6" s="245" t="n">
        <v>42</v>
      </c>
      <c r="AA6" s="245" t="n">
        <v>44</v>
      </c>
      <c r="AB6" s="245" t="n">
        <v>45</v>
      </c>
      <c r="AC6" s="245" t="n">
        <v>43</v>
      </c>
      <c r="AD6" s="245" t="n">
        <v>40</v>
      </c>
      <c r="AE6" s="245" t="n">
        <v>41</v>
      </c>
      <c r="AF6" s="245" t="n">
        <v>41</v>
      </c>
      <c r="AG6" s="245" t="n">
        <v>43</v>
      </c>
      <c r="AH6" s="245" t="n">
        <v>42</v>
      </c>
      <c r="AI6" s="245" t="n">
        <v>41</v>
      </c>
      <c r="AJ6" s="245" t="n">
        <v>39</v>
      </c>
      <c r="AK6" s="245" t="n">
        <v>37</v>
      </c>
      <c r="AL6" s="245" t="n">
        <v>38</v>
      </c>
      <c r="AM6" s="245" t="n">
        <v>38</v>
      </c>
      <c r="AN6" s="245" t="n">
        <v>35</v>
      </c>
      <c r="AO6" s="245" t="n">
        <v>38</v>
      </c>
      <c r="AP6" s="245" t="n">
        <v>37</v>
      </c>
      <c r="AQ6" s="245" t="n">
        <v>37</v>
      </c>
      <c r="AR6" s="245" t="n">
        <v>34</v>
      </c>
      <c r="AS6" s="245" t="n">
        <v>33</v>
      </c>
      <c r="AT6" s="245" t="n">
        <v>32</v>
      </c>
      <c r="AU6" s="245" t="n">
        <v>29</v>
      </c>
      <c r="AV6" s="245" t="n">
        <v>28</v>
      </c>
      <c r="AW6" s="245" t="n">
        <v>29</v>
      </c>
      <c r="AX6" s="245" t="n">
        <v>28</v>
      </c>
      <c r="AY6" s="245" t="n">
        <v>29</v>
      </c>
      <c r="AZ6" s="245" t="n">
        <v>31</v>
      </c>
      <c r="BA6" s="245" t="n">
        <v>30</v>
      </c>
      <c r="BB6" s="245" t="n">
        <v>25</v>
      </c>
      <c r="BC6" s="245" t="n">
        <v>24</v>
      </c>
      <c r="BD6" s="245" t="n">
        <v>21</v>
      </c>
      <c r="BE6" s="245" t="n">
        <v>20</v>
      </c>
      <c r="BF6" s="245" t="n">
        <v>20</v>
      </c>
      <c r="BG6" s="245" t="n">
        <v>21</v>
      </c>
      <c r="BH6" s="245" t="n">
        <v>22</v>
      </c>
      <c r="BI6" s="245" t="n">
        <v>23</v>
      </c>
      <c r="BJ6" s="245" t="n">
        <v>23</v>
      </c>
      <c r="BK6" s="245" t="n">
        <v>20</v>
      </c>
      <c r="BL6" s="245" t="n">
        <v>20</v>
      </c>
      <c r="BM6" s="245" t="n">
        <v>19</v>
      </c>
      <c r="BN6" s="245" t="n">
        <v>19</v>
      </c>
      <c r="BO6" s="245" t="n">
        <v>20</v>
      </c>
      <c r="BP6" s="245" t="n">
        <v>22</v>
      </c>
      <c r="BQ6" s="245" t="n">
        <v>22</v>
      </c>
      <c r="BR6" s="245" t="n">
        <v>23</v>
      </c>
      <c r="BS6" s="245" t="n">
        <v>24</v>
      </c>
      <c r="BT6" s="245" t="n">
        <v>26</v>
      </c>
      <c r="BU6" s="245" t="n">
        <v>28</v>
      </c>
      <c r="BV6" s="245" t="n">
        <v>25</v>
      </c>
      <c r="BW6" s="245" t="n">
        <v>29</v>
      </c>
      <c r="BX6" s="245" t="n">
        <v>28</v>
      </c>
      <c r="BY6" s="245" t="n">
        <v>28</v>
      </c>
      <c r="BZ6" s="245" t="n">
        <v>26</v>
      </c>
      <c r="CA6" s="245" t="n">
        <v>26</v>
      </c>
      <c r="CB6" s="245" t="n">
        <v>27</v>
      </c>
      <c r="CC6" s="245" t="n">
        <v>27</v>
      </c>
      <c r="CD6" s="245" t="n">
        <v>29</v>
      </c>
      <c r="CE6" s="245" t="n">
        <v>27</v>
      </c>
      <c r="CF6" s="245" t="n">
        <v>29</v>
      </c>
      <c r="CG6" s="245" t="n">
        <v>29</v>
      </c>
      <c r="CH6" s="245" t="n">
        <v>31</v>
      </c>
      <c r="CI6" s="245" t="n">
        <v>31</v>
      </c>
      <c r="CJ6" s="245" t="n">
        <v>31</v>
      </c>
      <c r="CK6" s="245" t="n">
        <v>30</v>
      </c>
      <c r="CL6" s="245" t="n">
        <v>30</v>
      </c>
      <c r="CM6" s="245" t="n">
        <v>30</v>
      </c>
      <c r="CN6" s="245" t="n">
        <v>28</v>
      </c>
      <c r="CO6" s="245" t="n">
        <v>31</v>
      </c>
      <c r="CP6" s="245" t="n">
        <v>32</v>
      </c>
      <c r="CQ6" s="245" t="n">
        <v>27</v>
      </c>
      <c r="CR6" s="245" t="n">
        <v>27</v>
      </c>
      <c r="CS6" s="245" t="n">
        <v>28</v>
      </c>
      <c r="CT6" s="245" t="n">
        <v>26</v>
      </c>
      <c r="CU6" s="245" t="n">
        <v>29</v>
      </c>
      <c r="CV6" s="245" t="n">
        <v>28</v>
      </c>
      <c r="CW6" s="245" t="n">
        <v>30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245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Legacy!$E$4</f>
        <v/>
      </c>
      <c r="C9" s="246" t="inlineStr">
        <is>
          <t>EE</t>
        </is>
      </c>
      <c r="D9" s="299" t="n">
        <v>9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+'[2]St Joe &amp; St Mary''s'!E9</f>
        <v/>
      </c>
      <c r="J9" s="397">
        <f>+'[2]St Joe &amp; St Mary''s'!G9</f>
        <v/>
      </c>
      <c r="K9" s="299" t="n">
        <v>4</v>
      </c>
      <c r="L9" s="299" t="n">
        <v>4</v>
      </c>
      <c r="M9" s="299" t="n">
        <v>4</v>
      </c>
      <c r="N9" s="299" t="n">
        <v>5</v>
      </c>
      <c r="O9" s="299" t="n">
        <v>6</v>
      </c>
      <c r="P9" s="299" t="n">
        <v>7</v>
      </c>
      <c r="Q9" s="299" t="n">
        <v>7</v>
      </c>
      <c r="R9" s="299" t="n">
        <v>7</v>
      </c>
      <c r="S9" s="299" t="n">
        <v>6</v>
      </c>
      <c r="T9" s="299" t="n">
        <v>6</v>
      </c>
      <c r="U9" s="299" t="n">
        <v>5</v>
      </c>
      <c r="V9" s="299" t="n">
        <v>5</v>
      </c>
      <c r="W9" s="299" t="n">
        <v>6</v>
      </c>
      <c r="X9" s="299" t="n">
        <v>6</v>
      </c>
      <c r="Y9" s="299" t="n">
        <v>6</v>
      </c>
      <c r="Z9" s="299" t="n">
        <v>5</v>
      </c>
      <c r="AA9" s="299" t="n">
        <v>5</v>
      </c>
      <c r="AB9" s="299" t="n">
        <v>4</v>
      </c>
      <c r="AC9" s="299" t="n">
        <v>4</v>
      </c>
      <c r="AD9" s="299" t="n">
        <v>6</v>
      </c>
      <c r="AE9" s="299" t="n">
        <v>6</v>
      </c>
      <c r="AF9" s="299" t="n">
        <v>5</v>
      </c>
      <c r="AG9" s="299" t="n">
        <v>5</v>
      </c>
      <c r="AH9" s="299" t="n">
        <v>5</v>
      </c>
      <c r="AI9" s="299" t="n">
        <v>6</v>
      </c>
      <c r="AJ9" s="299" t="n">
        <v>6</v>
      </c>
      <c r="AK9" s="299" t="n">
        <v>6</v>
      </c>
      <c r="AL9" s="299" t="n">
        <v>5</v>
      </c>
      <c r="AM9" s="299" t="n">
        <v>6</v>
      </c>
      <c r="AN9" s="299" t="n">
        <v>6</v>
      </c>
      <c r="AO9" s="299" t="n">
        <v>5</v>
      </c>
      <c r="AP9" s="299" t="n">
        <v>5</v>
      </c>
      <c r="AQ9" s="299" t="n">
        <v>5</v>
      </c>
      <c r="AR9" s="299" t="n">
        <v>3</v>
      </c>
      <c r="AS9" s="299" t="n">
        <v>3</v>
      </c>
      <c r="AT9" s="299" t="n">
        <v>2</v>
      </c>
      <c r="AU9" s="299" t="n">
        <v>6</v>
      </c>
      <c r="AV9" s="299" t="n">
        <v>6</v>
      </c>
      <c r="AW9" s="299" t="n">
        <v>9</v>
      </c>
      <c r="AX9" s="299" t="n">
        <v>10</v>
      </c>
      <c r="AY9" s="299" t="n">
        <v>9</v>
      </c>
      <c r="AZ9" s="299" t="n">
        <v>9</v>
      </c>
      <c r="BA9" s="299" t="n">
        <v>10</v>
      </c>
      <c r="BB9" s="299" t="n">
        <v>9</v>
      </c>
      <c r="BC9" s="299" t="n">
        <v>9</v>
      </c>
      <c r="BD9" s="299" t="n">
        <v>8</v>
      </c>
      <c r="BE9" s="299" t="n">
        <v>8</v>
      </c>
      <c r="BF9" s="299" t="n">
        <v>6</v>
      </c>
      <c r="BG9" s="299" t="n">
        <v>4</v>
      </c>
      <c r="BH9" s="299" t="n">
        <v>4</v>
      </c>
      <c r="BI9" s="299" t="n">
        <v>4</v>
      </c>
      <c r="BJ9" s="299" t="n">
        <v>6</v>
      </c>
      <c r="BK9" s="299" t="n">
        <v>7</v>
      </c>
      <c r="BL9" s="299" t="n">
        <v>6</v>
      </c>
      <c r="BM9" s="299" t="n">
        <v>6</v>
      </c>
      <c r="BN9" s="299" t="n">
        <v>7</v>
      </c>
      <c r="BO9" s="299" t="n">
        <v>8</v>
      </c>
      <c r="BP9" s="299" t="n">
        <v>10</v>
      </c>
      <c r="BQ9" s="299" t="n">
        <v>8</v>
      </c>
      <c r="BR9" s="299" t="n">
        <v>8</v>
      </c>
      <c r="BS9" s="299" t="n">
        <v>6</v>
      </c>
      <c r="BT9" s="299" t="n">
        <v>7</v>
      </c>
      <c r="BU9" s="299" t="n">
        <v>7</v>
      </c>
      <c r="BV9" s="299" t="n">
        <v>7</v>
      </c>
      <c r="BW9" s="299" t="n">
        <v>9</v>
      </c>
      <c r="BX9" s="299" t="n">
        <v>10</v>
      </c>
      <c r="BY9" s="299" t="n">
        <v>9</v>
      </c>
      <c r="BZ9" s="299" t="n">
        <v>10</v>
      </c>
      <c r="CA9" s="299" t="n">
        <v>10</v>
      </c>
      <c r="CB9" s="299" t="n">
        <v>11</v>
      </c>
      <c r="CC9" s="299" t="n">
        <v>10</v>
      </c>
      <c r="CD9" s="299" t="n">
        <v>11</v>
      </c>
      <c r="CE9" s="299" t="n">
        <v>10</v>
      </c>
      <c r="CF9" s="299" t="n">
        <v>10</v>
      </c>
      <c r="CG9" s="299" t="n">
        <v>9</v>
      </c>
      <c r="CH9" s="299" t="n">
        <v>11</v>
      </c>
      <c r="CI9" s="299" t="n">
        <v>10</v>
      </c>
      <c r="CJ9" s="299" t="n">
        <v>8</v>
      </c>
      <c r="CK9" s="299" t="n">
        <v>8</v>
      </c>
      <c r="CL9" s="299" t="n">
        <v>6</v>
      </c>
      <c r="CM9" s="299" t="n">
        <v>7</v>
      </c>
      <c r="CN9" s="299" t="n">
        <v>7</v>
      </c>
      <c r="CO9" s="299" t="n">
        <v>7</v>
      </c>
      <c r="CP9" s="299" t="n">
        <v>7</v>
      </c>
      <c r="CQ9" s="299" t="n">
        <v>10</v>
      </c>
      <c r="CR9" s="299" t="n">
        <v>11</v>
      </c>
      <c r="CS9" s="299" t="n">
        <v>11</v>
      </c>
      <c r="CT9" s="299" t="n">
        <v>11</v>
      </c>
      <c r="CU9" s="299" t="n">
        <v>12</v>
      </c>
      <c r="CV9" s="299" t="n">
        <v>11</v>
      </c>
      <c r="CW9" s="299" t="n">
        <v>8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+'[2]St Joe &amp; St Mary''s'!E10</f>
        <v/>
      </c>
      <c r="J10" s="397">
        <f>+'[2]St Joe &amp; St Mary''s'!G10</f>
        <v/>
      </c>
      <c r="K10" s="299" t="n">
        <v>2</v>
      </c>
      <c r="L10" s="299" t="n">
        <v>3</v>
      </c>
      <c r="M10" s="299" t="n">
        <v>2</v>
      </c>
      <c r="N10" s="299" t="n">
        <v>2</v>
      </c>
      <c r="O10" s="299" t="n">
        <v>2</v>
      </c>
      <c r="P10" s="299" t="n">
        <v>2</v>
      </c>
      <c r="Q10" s="299" t="n">
        <v>3</v>
      </c>
      <c r="R10" s="299" t="n">
        <v>3</v>
      </c>
      <c r="S10" s="299" t="n">
        <v>3</v>
      </c>
      <c r="T10" s="299" t="n">
        <v>3</v>
      </c>
      <c r="U10" s="299" t="n">
        <v>3</v>
      </c>
      <c r="V10" s="299" t="n">
        <v>3</v>
      </c>
      <c r="W10" s="299" t="n">
        <v>1</v>
      </c>
      <c r="X10" s="299" t="n">
        <v>1</v>
      </c>
      <c r="Y10" s="299" t="n">
        <v>1</v>
      </c>
      <c r="Z10" s="299" t="n">
        <v>1</v>
      </c>
      <c r="AA10" s="299" t="n">
        <v>1</v>
      </c>
      <c r="AB10" s="299" t="n">
        <v>1</v>
      </c>
      <c r="AC10" s="299" t="n">
        <v>1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299" t="n">
        <v>0</v>
      </c>
      <c r="AJ10" s="299" t="n">
        <v>0</v>
      </c>
      <c r="AK10" s="299" t="n">
        <v>0</v>
      </c>
      <c r="AL10" s="299" t="n">
        <v>0</v>
      </c>
      <c r="AM10" s="299" t="n">
        <v>0</v>
      </c>
      <c r="AN10" s="299" t="n">
        <v>0</v>
      </c>
      <c r="AO10" s="299" t="n">
        <v>0</v>
      </c>
      <c r="AP10" s="299" t="n">
        <v>1</v>
      </c>
      <c r="AQ10" s="299" t="n">
        <v>1</v>
      </c>
      <c r="AR10" s="299" t="n">
        <v>1</v>
      </c>
      <c r="AS10" s="299" t="n">
        <v>1</v>
      </c>
      <c r="AT10" s="299" t="n">
        <v>1</v>
      </c>
      <c r="AU10" s="299" t="n">
        <v>1</v>
      </c>
      <c r="AV10" s="299" t="n">
        <v>1</v>
      </c>
      <c r="AW10" s="299" t="n">
        <v>1</v>
      </c>
      <c r="AX10" s="299" t="n">
        <v>1</v>
      </c>
      <c r="AY10" s="299" t="n">
        <v>1</v>
      </c>
      <c r="AZ10" s="299" t="n">
        <v>1</v>
      </c>
      <c r="BA10" s="299" t="n">
        <v>1</v>
      </c>
      <c r="BB10" s="299" t="n">
        <v>1</v>
      </c>
      <c r="BC10" s="299" t="n">
        <v>1</v>
      </c>
      <c r="BD10" s="299" t="n">
        <v>0</v>
      </c>
      <c r="BE10" s="299" t="n">
        <v>0</v>
      </c>
      <c r="BF10" s="299" t="n">
        <v>0</v>
      </c>
      <c r="BG10" s="299" t="n">
        <v>0</v>
      </c>
      <c r="BH10" s="299" t="n">
        <v>0</v>
      </c>
      <c r="BI10" s="299" t="n">
        <v>0</v>
      </c>
      <c r="BJ10" s="299" t="n">
        <v>0</v>
      </c>
      <c r="BK10" s="299" t="n">
        <v>1</v>
      </c>
      <c r="BL10" s="299" t="n">
        <v>2</v>
      </c>
      <c r="BM10" s="299" t="n">
        <v>2</v>
      </c>
      <c r="BN10" s="299" t="n">
        <v>1</v>
      </c>
      <c r="BO10" s="299" t="n">
        <v>1</v>
      </c>
      <c r="BP10" s="299" t="n">
        <v>1</v>
      </c>
      <c r="BQ10" s="299" t="n">
        <v>1</v>
      </c>
      <c r="BR10" s="299" t="n">
        <v>1</v>
      </c>
      <c r="BS10" s="299" t="n">
        <v>2</v>
      </c>
      <c r="BT10" s="299" t="n">
        <v>2</v>
      </c>
      <c r="BU10" s="299" t="n">
        <v>2</v>
      </c>
      <c r="BV10" s="299" t="n">
        <v>2</v>
      </c>
      <c r="BW10" s="299" t="n">
        <v>2</v>
      </c>
      <c r="BX10" s="299" t="n">
        <v>2</v>
      </c>
      <c r="BY10" s="299" t="n">
        <v>2</v>
      </c>
      <c r="BZ10" s="299" t="n">
        <v>2</v>
      </c>
      <c r="CA10" s="299" t="n">
        <v>2</v>
      </c>
      <c r="CB10" s="299" t="n">
        <v>2</v>
      </c>
      <c r="CC10" s="299" t="n">
        <v>2</v>
      </c>
      <c r="CD10" s="299" t="n">
        <v>2</v>
      </c>
      <c r="CE10" s="299" t="n">
        <v>2</v>
      </c>
      <c r="CF10" s="299" t="n">
        <v>2</v>
      </c>
      <c r="CG10" s="299" t="n">
        <v>1</v>
      </c>
      <c r="CH10" s="299" t="n">
        <v>1</v>
      </c>
      <c r="CI10" s="299" t="n">
        <v>2</v>
      </c>
      <c r="CJ10" s="299" t="n">
        <v>2</v>
      </c>
      <c r="CK10" s="299" t="n">
        <v>2</v>
      </c>
      <c r="CL10" s="299" t="n">
        <v>2</v>
      </c>
      <c r="CM10" s="299" t="n">
        <v>2</v>
      </c>
      <c r="CN10" s="299" t="n">
        <v>2</v>
      </c>
      <c r="CO10" s="299" t="n">
        <v>2</v>
      </c>
      <c r="CP10" s="299" t="n">
        <v>2</v>
      </c>
      <c r="CQ10" s="299" t="n">
        <v>1</v>
      </c>
      <c r="CR10" s="299" t="n">
        <v>1</v>
      </c>
      <c r="CS10" s="299" t="n">
        <v>0</v>
      </c>
      <c r="CT10" s="299" t="n">
        <v>0</v>
      </c>
      <c r="CU10" s="299" t="n">
        <v>0</v>
      </c>
      <c r="CV10" s="299" t="n">
        <v>0</v>
      </c>
      <c r="CW10" s="299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8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+'[2]St Joe &amp; St Mary''s'!E11</f>
        <v/>
      </c>
      <c r="J11" s="397">
        <f>+'[2]St Joe &amp; St Mary''s'!G11</f>
        <v/>
      </c>
      <c r="K11" s="299" t="n">
        <v>2</v>
      </c>
      <c r="L11" s="299" t="n">
        <v>2</v>
      </c>
      <c r="M11" s="299" t="n">
        <v>2</v>
      </c>
      <c r="N11" s="299" t="n">
        <v>2</v>
      </c>
      <c r="O11" s="299" t="n">
        <v>1</v>
      </c>
      <c r="P11" s="299" t="n">
        <v>1</v>
      </c>
      <c r="Q11" s="299" t="n">
        <v>1</v>
      </c>
      <c r="R11" s="299" t="n">
        <v>1</v>
      </c>
      <c r="S11" s="299" t="n">
        <v>2</v>
      </c>
      <c r="T11" s="299" t="n">
        <v>1</v>
      </c>
      <c r="U11" s="299" t="n">
        <v>1</v>
      </c>
      <c r="V11" s="299" t="n">
        <v>1</v>
      </c>
      <c r="W11" s="299" t="n">
        <v>0</v>
      </c>
      <c r="X11" s="299" t="n">
        <v>0</v>
      </c>
      <c r="Y11" s="299" t="n">
        <v>0</v>
      </c>
      <c r="Z11" s="299" t="n">
        <v>0</v>
      </c>
      <c r="AA11" s="299" t="n">
        <v>0</v>
      </c>
      <c r="AB11" s="299" t="n">
        <v>0</v>
      </c>
      <c r="AC11" s="299" t="n">
        <v>0</v>
      </c>
      <c r="AD11" s="299" t="n">
        <v>0</v>
      </c>
      <c r="AE11" s="299" t="n">
        <v>1</v>
      </c>
      <c r="AF11" s="299" t="n">
        <v>2</v>
      </c>
      <c r="AG11" s="299" t="n">
        <v>2</v>
      </c>
      <c r="AH11" s="299" t="n">
        <v>2</v>
      </c>
      <c r="AI11" s="299" t="n">
        <v>5</v>
      </c>
      <c r="AJ11" s="299" t="n">
        <v>5</v>
      </c>
      <c r="AK11" s="299" t="n">
        <v>5</v>
      </c>
      <c r="AL11" s="299" t="n">
        <v>4</v>
      </c>
      <c r="AM11" s="299" t="n">
        <v>4</v>
      </c>
      <c r="AN11" s="299" t="n">
        <v>4</v>
      </c>
      <c r="AO11" s="299" t="n">
        <v>4</v>
      </c>
      <c r="AP11" s="299" t="n">
        <v>4</v>
      </c>
      <c r="AQ11" s="299" t="n">
        <v>3</v>
      </c>
      <c r="AR11" s="299" t="n">
        <v>2</v>
      </c>
      <c r="AS11" s="299" t="n">
        <v>2</v>
      </c>
      <c r="AT11" s="299" t="n">
        <v>2</v>
      </c>
      <c r="AU11" s="299" t="n">
        <v>1</v>
      </c>
      <c r="AV11" s="299" t="n">
        <v>1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1</v>
      </c>
      <c r="BD11" s="299" t="n">
        <v>2</v>
      </c>
      <c r="BE11" s="299" t="n">
        <v>2</v>
      </c>
      <c r="BF11" s="299" t="n">
        <v>2</v>
      </c>
      <c r="BG11" s="299" t="n">
        <v>2</v>
      </c>
      <c r="BH11" s="299" t="n">
        <v>3</v>
      </c>
      <c r="BI11" s="299" t="n">
        <v>3</v>
      </c>
      <c r="BJ11" s="299" t="n">
        <v>3</v>
      </c>
      <c r="BK11" s="299" t="n">
        <v>3</v>
      </c>
      <c r="BL11" s="299" t="n">
        <v>3</v>
      </c>
      <c r="BM11" s="299" t="n">
        <v>2</v>
      </c>
      <c r="BN11" s="299" t="n">
        <v>2</v>
      </c>
      <c r="BO11" s="299" t="n">
        <v>2</v>
      </c>
      <c r="BP11" s="299" t="n">
        <v>2</v>
      </c>
      <c r="BQ11" s="299" t="n">
        <v>3</v>
      </c>
      <c r="BR11" s="299" t="n">
        <v>3</v>
      </c>
      <c r="BS11" s="299" t="n">
        <v>2</v>
      </c>
      <c r="BT11" s="299" t="n">
        <v>2</v>
      </c>
      <c r="BU11" s="299" t="n">
        <v>2</v>
      </c>
      <c r="BV11" s="299" t="n">
        <v>2</v>
      </c>
      <c r="BW11" s="299" t="n">
        <v>2</v>
      </c>
      <c r="BX11" s="299" t="n">
        <v>3</v>
      </c>
      <c r="BY11" s="299" t="n">
        <v>3</v>
      </c>
      <c r="BZ11" s="299" t="n">
        <v>3</v>
      </c>
      <c r="CA11" s="299" t="n">
        <v>4</v>
      </c>
      <c r="CB11" s="299" t="n">
        <v>4</v>
      </c>
      <c r="CC11" s="299" t="n">
        <v>3</v>
      </c>
      <c r="CD11" s="299" t="n">
        <v>4</v>
      </c>
      <c r="CE11" s="299" t="n">
        <v>5</v>
      </c>
      <c r="CF11" s="299" t="n">
        <v>5</v>
      </c>
      <c r="CG11" s="299" t="n">
        <v>5</v>
      </c>
      <c r="CH11" s="299" t="n">
        <v>5</v>
      </c>
      <c r="CI11" s="299" t="n">
        <v>3</v>
      </c>
      <c r="CJ11" s="299" t="n">
        <v>3</v>
      </c>
      <c r="CK11" s="299" t="n">
        <v>4</v>
      </c>
      <c r="CL11" s="299" t="n">
        <v>4</v>
      </c>
      <c r="CM11" s="299" t="n">
        <v>7</v>
      </c>
      <c r="CN11" s="299" t="n">
        <v>7</v>
      </c>
      <c r="CO11" s="299" t="n">
        <v>7</v>
      </c>
      <c r="CP11" s="299" t="n">
        <v>7</v>
      </c>
      <c r="CQ11" s="299" t="n">
        <v>8</v>
      </c>
      <c r="CR11" s="299" t="n">
        <v>9</v>
      </c>
      <c r="CS11" s="299" t="n">
        <v>9</v>
      </c>
      <c r="CT11" s="299" t="n">
        <v>9</v>
      </c>
      <c r="CU11" s="299" t="n">
        <v>9</v>
      </c>
      <c r="CV11" s="299" t="n">
        <v>9</v>
      </c>
      <c r="CW11" s="299" t="n">
        <v>8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2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+'[2]St Joe &amp; St Mary''s'!E12</f>
        <v/>
      </c>
      <c r="J12" s="397">
        <f>+'[2]St Joe &amp; St Mary''s'!G12</f>
        <v/>
      </c>
      <c r="K12" s="300" t="n">
        <v>1</v>
      </c>
      <c r="L12" s="300" t="n">
        <v>1</v>
      </c>
      <c r="M12" s="300" t="n">
        <v>1</v>
      </c>
      <c r="N12" s="300" t="n">
        <v>1</v>
      </c>
      <c r="O12" s="300" t="n">
        <v>1</v>
      </c>
      <c r="P12" s="300" t="n">
        <v>1</v>
      </c>
      <c r="Q12" s="300" t="n">
        <v>1</v>
      </c>
      <c r="R12" s="300" t="n">
        <v>1</v>
      </c>
      <c r="S12" s="300" t="n">
        <v>1</v>
      </c>
      <c r="T12" s="300" t="n">
        <v>2</v>
      </c>
      <c r="U12" s="300" t="n">
        <v>2</v>
      </c>
      <c r="V12" s="300" t="n">
        <v>2</v>
      </c>
      <c r="W12" s="300" t="n">
        <v>3</v>
      </c>
      <c r="X12" s="300" t="n">
        <v>3</v>
      </c>
      <c r="Y12" s="300" t="n">
        <v>3</v>
      </c>
      <c r="Z12" s="300" t="n">
        <v>3</v>
      </c>
      <c r="AA12" s="300" t="n">
        <v>3</v>
      </c>
      <c r="AB12" s="300" t="n">
        <v>3</v>
      </c>
      <c r="AC12" s="300" t="n">
        <v>2</v>
      </c>
      <c r="AD12" s="300" t="n">
        <v>2</v>
      </c>
      <c r="AE12" s="300" t="n">
        <v>2</v>
      </c>
      <c r="AF12" s="300" t="n">
        <v>2</v>
      </c>
      <c r="AG12" s="300" t="n">
        <v>2</v>
      </c>
      <c r="AH12" s="300" t="n">
        <v>2</v>
      </c>
      <c r="AI12" s="300" t="n">
        <v>1</v>
      </c>
      <c r="AJ12" s="300" t="n">
        <v>1</v>
      </c>
      <c r="AK12" s="300" t="n">
        <v>1</v>
      </c>
      <c r="AL12" s="300" t="n">
        <v>1</v>
      </c>
      <c r="AM12" s="300" t="n">
        <v>1</v>
      </c>
      <c r="AN12" s="300" t="n">
        <v>1</v>
      </c>
      <c r="AO12" s="300" t="n">
        <v>1</v>
      </c>
      <c r="AP12" s="300" t="n">
        <v>1</v>
      </c>
      <c r="AQ12" s="300" t="n">
        <v>1</v>
      </c>
      <c r="AR12" s="300" t="n">
        <v>1</v>
      </c>
      <c r="AS12" s="300" t="n">
        <v>1</v>
      </c>
      <c r="AT12" s="300" t="n">
        <v>1</v>
      </c>
      <c r="AU12" s="300" t="n">
        <v>0</v>
      </c>
      <c r="AV12" s="300" t="n">
        <v>0</v>
      </c>
      <c r="AW12" s="300" t="n">
        <v>0</v>
      </c>
      <c r="AX12" s="300" t="n">
        <v>1</v>
      </c>
      <c r="AY12" s="300" t="n">
        <v>1</v>
      </c>
      <c r="AZ12" s="300" t="n">
        <v>1</v>
      </c>
      <c r="BA12" s="300" t="n">
        <v>1</v>
      </c>
      <c r="BB12" s="300" t="n">
        <v>1</v>
      </c>
      <c r="BC12" s="300" t="n">
        <v>1</v>
      </c>
      <c r="BD12" s="300" t="n">
        <v>1</v>
      </c>
      <c r="BE12" s="300" t="n">
        <v>1</v>
      </c>
      <c r="BF12" s="300" t="n">
        <v>1</v>
      </c>
      <c r="BG12" s="300" t="n">
        <v>1</v>
      </c>
      <c r="BH12" s="300" t="n">
        <v>1</v>
      </c>
      <c r="BI12" s="300" t="n">
        <v>1</v>
      </c>
      <c r="BJ12" s="300" t="n">
        <v>1</v>
      </c>
      <c r="BK12" s="300" t="n">
        <v>1</v>
      </c>
      <c r="BL12" s="300" t="n">
        <v>1</v>
      </c>
      <c r="BM12" s="300" t="n">
        <v>1</v>
      </c>
      <c r="BN12" s="300" t="n">
        <v>2</v>
      </c>
      <c r="BO12" s="300" t="n">
        <v>2</v>
      </c>
      <c r="BP12" s="300" t="n">
        <v>2</v>
      </c>
      <c r="BQ12" s="300" t="n">
        <v>2</v>
      </c>
      <c r="BR12" s="300" t="n">
        <v>2</v>
      </c>
      <c r="BS12" s="300" t="n">
        <v>2</v>
      </c>
      <c r="BT12" s="300" t="n">
        <v>2</v>
      </c>
      <c r="BU12" s="300" t="n">
        <v>2</v>
      </c>
      <c r="BV12" s="300" t="n">
        <v>2</v>
      </c>
      <c r="BW12" s="300" t="n">
        <v>2</v>
      </c>
      <c r="BX12" s="300" t="n">
        <v>2</v>
      </c>
      <c r="BY12" s="300" t="n">
        <v>3</v>
      </c>
      <c r="BZ12" s="300" t="n">
        <v>3</v>
      </c>
      <c r="CA12" s="300" t="n">
        <v>2</v>
      </c>
      <c r="CB12" s="300" t="n">
        <v>2</v>
      </c>
      <c r="CC12" s="300" t="n">
        <v>2</v>
      </c>
      <c r="CD12" s="300" t="n">
        <v>2</v>
      </c>
      <c r="CE12" s="300" t="n">
        <v>2</v>
      </c>
      <c r="CF12" s="300" t="n">
        <v>2</v>
      </c>
      <c r="CG12" s="300" t="n">
        <v>2</v>
      </c>
      <c r="CH12" s="300" t="n">
        <v>2</v>
      </c>
      <c r="CI12" s="300" t="n">
        <v>3</v>
      </c>
      <c r="CJ12" s="300" t="n">
        <v>3</v>
      </c>
      <c r="CK12" s="300" t="n">
        <v>4</v>
      </c>
      <c r="CL12" s="300" t="n">
        <v>4</v>
      </c>
      <c r="CM12" s="300" t="n">
        <v>4</v>
      </c>
      <c r="CN12" s="300" t="n">
        <v>4</v>
      </c>
      <c r="CO12" s="300" t="n">
        <v>3</v>
      </c>
      <c r="CP12" s="300" t="n">
        <v>3</v>
      </c>
      <c r="CQ12" s="300" t="n">
        <v>4</v>
      </c>
      <c r="CR12" s="300" t="n">
        <v>3</v>
      </c>
      <c r="CS12" s="300" t="n">
        <v>3</v>
      </c>
      <c r="CT12" s="300" t="n">
        <v>2</v>
      </c>
      <c r="CU12" s="300" t="n">
        <v>1</v>
      </c>
      <c r="CV12" s="300" t="n">
        <v>1</v>
      </c>
      <c r="CW12" s="300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24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269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St. Joseph Medical Center - Client ID H3561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Legacy!$E$4</f>
        <v/>
      </c>
      <c r="C19" s="246" t="inlineStr">
        <is>
          <t>EE</t>
        </is>
      </c>
      <c r="D19" s="244" t="n">
        <v>301</v>
      </c>
      <c r="E19" s="395" t="n">
        <v>859.51</v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+'[2]St Joe &amp; St Mary''s'!E19</f>
        <v/>
      </c>
      <c r="J19" s="397">
        <f>+'[2]St Joe &amp; St Mary''s'!G19</f>
        <v/>
      </c>
      <c r="K19" s="244" t="n">
        <v>317</v>
      </c>
      <c r="L19" s="244" t="n">
        <v>323</v>
      </c>
      <c r="M19" s="244" t="n">
        <v>322</v>
      </c>
      <c r="N19" s="244" t="n">
        <v>319</v>
      </c>
      <c r="O19" s="244" t="n">
        <v>325</v>
      </c>
      <c r="P19" s="244" t="n">
        <v>325</v>
      </c>
      <c r="Q19" s="244" t="n">
        <v>327</v>
      </c>
      <c r="R19" s="244" t="n">
        <v>327</v>
      </c>
      <c r="S19" s="244" t="n">
        <v>327</v>
      </c>
      <c r="T19" s="244" t="n">
        <v>330</v>
      </c>
      <c r="U19" s="244" t="n">
        <v>328</v>
      </c>
      <c r="V19" s="244" t="n">
        <v>335</v>
      </c>
      <c r="W19" s="244" t="n">
        <v>315</v>
      </c>
      <c r="X19" s="244" t="n">
        <v>315</v>
      </c>
      <c r="Y19" s="244" t="n">
        <v>315</v>
      </c>
      <c r="Z19" s="244" t="n">
        <v>319</v>
      </c>
      <c r="AA19" s="244" t="n">
        <v>326</v>
      </c>
      <c r="AB19" s="244" t="n">
        <v>329</v>
      </c>
      <c r="AC19" s="244" t="n">
        <v>323</v>
      </c>
      <c r="AD19" s="244" t="n">
        <v>325</v>
      </c>
      <c r="AE19" s="244" t="n">
        <v>322</v>
      </c>
      <c r="AF19" s="244" t="n">
        <v>328</v>
      </c>
      <c r="AG19" s="244" t="n">
        <v>319</v>
      </c>
      <c r="AH19" s="244" t="n">
        <v>320</v>
      </c>
      <c r="AI19" s="244" t="n">
        <v>326</v>
      </c>
      <c r="AJ19" s="244" t="n">
        <v>349</v>
      </c>
      <c r="AK19" s="244" t="n">
        <v>347</v>
      </c>
      <c r="AL19" s="244" t="n">
        <v>344</v>
      </c>
      <c r="AM19" s="244" t="n">
        <v>344</v>
      </c>
      <c r="AN19" s="244" t="n">
        <v>340</v>
      </c>
      <c r="AO19" s="244" t="n">
        <v>342</v>
      </c>
      <c r="AP19" s="244" t="n">
        <v>335</v>
      </c>
      <c r="AQ19" s="244" t="n">
        <v>325</v>
      </c>
      <c r="AR19" s="244" t="n">
        <v>325</v>
      </c>
      <c r="AS19" s="244" t="n">
        <v>328</v>
      </c>
      <c r="AT19" s="244" t="n">
        <v>324</v>
      </c>
      <c r="AU19" s="244" t="n">
        <v>346</v>
      </c>
      <c r="AV19" s="244" t="n">
        <v>346</v>
      </c>
      <c r="AW19" s="244" t="n">
        <v>340</v>
      </c>
      <c r="AX19" s="244" t="n">
        <v>330</v>
      </c>
      <c r="AY19" s="244" t="n">
        <v>324</v>
      </c>
      <c r="AZ19" s="244" t="n">
        <v>318</v>
      </c>
      <c r="BA19" s="244" t="n">
        <v>311</v>
      </c>
      <c r="BB19" s="244" t="n">
        <v>311</v>
      </c>
      <c r="BC19" s="244" t="n">
        <v>310</v>
      </c>
      <c r="BD19" s="244" t="n">
        <v>315</v>
      </c>
      <c r="BE19" s="244" t="n">
        <v>304</v>
      </c>
      <c r="BF19" s="244" t="n">
        <v>305</v>
      </c>
      <c r="BG19" s="244" t="n">
        <v>322</v>
      </c>
      <c r="BH19" s="244" t="n">
        <v>328</v>
      </c>
      <c r="BI19" s="244" t="n">
        <v>297</v>
      </c>
      <c r="BJ19" s="244" t="n">
        <v>296</v>
      </c>
      <c r="BK19" s="244" t="n">
        <v>296</v>
      </c>
      <c r="BL19" s="244" t="n">
        <v>291</v>
      </c>
      <c r="BM19" s="244" t="n">
        <v>285</v>
      </c>
      <c r="BN19" s="244" t="n">
        <v>290</v>
      </c>
      <c r="BO19" s="244" t="n">
        <v>301</v>
      </c>
      <c r="BP19" s="244" t="n">
        <v>304</v>
      </c>
      <c r="BQ19" s="244" t="n">
        <v>309</v>
      </c>
      <c r="BR19" s="244" t="n">
        <v>312</v>
      </c>
      <c r="BS19" s="244" t="n">
        <v>340</v>
      </c>
      <c r="BT19" s="244" t="n">
        <v>331</v>
      </c>
      <c r="BU19" s="244" t="n">
        <v>325</v>
      </c>
      <c r="BV19" s="244" t="n">
        <v>330</v>
      </c>
      <c r="BW19" s="244" t="n">
        <v>330</v>
      </c>
      <c r="BX19" s="244" t="n">
        <v>324</v>
      </c>
      <c r="BY19" s="244" t="n">
        <v>325</v>
      </c>
      <c r="BZ19" s="244" t="n">
        <v>327</v>
      </c>
      <c r="CA19" s="244" t="n">
        <v>323</v>
      </c>
      <c r="CB19" s="244" t="n">
        <v>320</v>
      </c>
      <c r="CC19" s="244" t="n">
        <v>317</v>
      </c>
      <c r="CD19" s="244" t="n">
        <v>301</v>
      </c>
      <c r="CE19" s="244" t="n">
        <v>306</v>
      </c>
      <c r="CF19" s="244" t="n">
        <v>297</v>
      </c>
      <c r="CG19" s="244" t="n">
        <v>292</v>
      </c>
      <c r="CH19" s="244" t="n">
        <v>300</v>
      </c>
      <c r="CI19" s="244" t="n">
        <v>296</v>
      </c>
      <c r="CJ19" s="244" t="n">
        <v>302</v>
      </c>
      <c r="CK19" s="244" t="n">
        <v>303</v>
      </c>
      <c r="CL19" s="244" t="n">
        <v>300</v>
      </c>
      <c r="CM19" s="244" t="n">
        <v>301</v>
      </c>
      <c r="CN19" s="244" t="n">
        <v>298</v>
      </c>
      <c r="CO19" s="244" t="n">
        <v>299</v>
      </c>
      <c r="CP19" s="244" t="n">
        <v>304</v>
      </c>
      <c r="CQ19" s="244" t="n">
        <v>313</v>
      </c>
      <c r="CR19" s="244" t="n">
        <v>305</v>
      </c>
      <c r="CS19" s="244" t="n">
        <v>302</v>
      </c>
      <c r="CT19" s="244" t="n">
        <v>303</v>
      </c>
      <c r="CU19" s="244" t="n">
        <v>303</v>
      </c>
      <c r="CV19" s="244" t="n">
        <v>296</v>
      </c>
      <c r="CW19" s="244" t="n">
        <v>292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44</v>
      </c>
      <c r="E20" s="395" t="n">
        <v>1805</v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+'[2]St Joe &amp; St Mary''s'!E20</f>
        <v/>
      </c>
      <c r="J20" s="397">
        <f>+'[2]St Joe &amp; St Mary''s'!G20</f>
        <v/>
      </c>
      <c r="K20" s="244" t="n">
        <v>64</v>
      </c>
      <c r="L20" s="244" t="n">
        <v>65</v>
      </c>
      <c r="M20" s="244" t="n">
        <v>70</v>
      </c>
      <c r="N20" s="244" t="n">
        <v>69</v>
      </c>
      <c r="O20" s="244" t="n">
        <v>69</v>
      </c>
      <c r="P20" s="244" t="n">
        <v>71</v>
      </c>
      <c r="Q20" s="244" t="n">
        <v>69</v>
      </c>
      <c r="R20" s="244" t="n">
        <v>69</v>
      </c>
      <c r="S20" s="244" t="n">
        <v>72</v>
      </c>
      <c r="T20" s="244" t="n">
        <v>70</v>
      </c>
      <c r="U20" s="244" t="n">
        <v>68</v>
      </c>
      <c r="V20" s="244" t="n">
        <v>68</v>
      </c>
      <c r="W20" s="244" t="n">
        <v>58</v>
      </c>
      <c r="X20" s="244" t="n">
        <v>57</v>
      </c>
      <c r="Y20" s="244" t="n">
        <v>57</v>
      </c>
      <c r="Z20" s="244" t="n">
        <v>55</v>
      </c>
      <c r="AA20" s="244" t="n">
        <v>56</v>
      </c>
      <c r="AB20" s="244" t="n">
        <v>57</v>
      </c>
      <c r="AC20" s="244" t="n">
        <v>56</v>
      </c>
      <c r="AD20" s="244" t="n">
        <v>55</v>
      </c>
      <c r="AE20" s="244" t="n">
        <v>52</v>
      </c>
      <c r="AF20" s="244" t="n">
        <v>50</v>
      </c>
      <c r="AG20" s="244" t="n">
        <v>50</v>
      </c>
      <c r="AH20" s="244" t="n">
        <v>50</v>
      </c>
      <c r="AI20" s="244" t="n">
        <v>58</v>
      </c>
      <c r="AJ20" s="244" t="n">
        <v>62</v>
      </c>
      <c r="AK20" s="244" t="n">
        <v>63</v>
      </c>
      <c r="AL20" s="244" t="n">
        <v>61</v>
      </c>
      <c r="AM20" s="244" t="n">
        <v>57</v>
      </c>
      <c r="AN20" s="244" t="n">
        <v>56</v>
      </c>
      <c r="AO20" s="244" t="n">
        <v>58</v>
      </c>
      <c r="AP20" s="244" t="n">
        <v>57</v>
      </c>
      <c r="AQ20" s="244" t="n">
        <v>59</v>
      </c>
      <c r="AR20" s="244" t="n">
        <v>59</v>
      </c>
      <c r="AS20" s="244" t="n">
        <v>56</v>
      </c>
      <c r="AT20" s="244" t="n">
        <v>55</v>
      </c>
      <c r="AU20" s="244" t="n">
        <v>54</v>
      </c>
      <c r="AV20" s="244" t="n">
        <v>55</v>
      </c>
      <c r="AW20" s="244" t="n">
        <v>55</v>
      </c>
      <c r="AX20" s="244" t="n">
        <v>55</v>
      </c>
      <c r="AY20" s="244" t="n">
        <v>53</v>
      </c>
      <c r="AZ20" s="244" t="n">
        <v>51</v>
      </c>
      <c r="BA20" s="244" t="n">
        <v>51</v>
      </c>
      <c r="BB20" s="244" t="n">
        <v>52</v>
      </c>
      <c r="BC20" s="244" t="n">
        <v>50</v>
      </c>
      <c r="BD20" s="244" t="n">
        <v>50</v>
      </c>
      <c r="BE20" s="244" t="n">
        <v>53</v>
      </c>
      <c r="BF20" s="244" t="n">
        <v>55</v>
      </c>
      <c r="BG20" s="244" t="n">
        <v>51</v>
      </c>
      <c r="BH20" s="244" t="n">
        <v>50</v>
      </c>
      <c r="BI20" s="244" t="n">
        <v>48</v>
      </c>
      <c r="BJ20" s="244" t="n">
        <v>51</v>
      </c>
      <c r="BK20" s="244" t="n">
        <v>49</v>
      </c>
      <c r="BL20" s="244" t="n">
        <v>47</v>
      </c>
      <c r="BM20" s="244" t="n">
        <v>47</v>
      </c>
      <c r="BN20" s="244" t="n">
        <v>44</v>
      </c>
      <c r="BO20" s="244" t="n">
        <v>44</v>
      </c>
      <c r="BP20" s="244" t="n">
        <v>44</v>
      </c>
      <c r="BQ20" s="244" t="n">
        <v>45</v>
      </c>
      <c r="BR20" s="244" t="n">
        <v>44</v>
      </c>
      <c r="BS20" s="244" t="n">
        <v>42</v>
      </c>
      <c r="BT20" s="244" t="n">
        <v>46</v>
      </c>
      <c r="BU20" s="244" t="n">
        <v>46</v>
      </c>
      <c r="BV20" s="244" t="n">
        <v>46</v>
      </c>
      <c r="BW20" s="244" t="n">
        <v>47</v>
      </c>
      <c r="BX20" s="244" t="n">
        <v>47</v>
      </c>
      <c r="BY20" s="244" t="n">
        <v>49</v>
      </c>
      <c r="BZ20" s="244" t="n">
        <v>49</v>
      </c>
      <c r="CA20" s="244" t="n">
        <v>48</v>
      </c>
      <c r="CB20" s="244" t="n">
        <v>47</v>
      </c>
      <c r="CC20" s="244" t="n">
        <v>45</v>
      </c>
      <c r="CD20" s="244" t="n">
        <v>41</v>
      </c>
      <c r="CE20" s="244" t="n">
        <v>45</v>
      </c>
      <c r="CF20" s="244" t="n">
        <v>45</v>
      </c>
      <c r="CG20" s="244" t="n">
        <v>45</v>
      </c>
      <c r="CH20" s="244" t="n">
        <v>46</v>
      </c>
      <c r="CI20" s="244" t="n">
        <v>44</v>
      </c>
      <c r="CJ20" s="244" t="n">
        <v>44</v>
      </c>
      <c r="CK20" s="244" t="n">
        <v>43</v>
      </c>
      <c r="CL20" s="244" t="n">
        <v>44</v>
      </c>
      <c r="CM20" s="244" t="n">
        <v>43</v>
      </c>
      <c r="CN20" s="244" t="n">
        <v>41</v>
      </c>
      <c r="CO20" s="244" t="n">
        <v>42</v>
      </c>
      <c r="CP20" s="244" t="n">
        <v>41</v>
      </c>
      <c r="CQ20" s="244" t="n">
        <v>48</v>
      </c>
      <c r="CR20" s="244" t="n">
        <v>46</v>
      </c>
      <c r="CS20" s="244" t="n">
        <v>47</v>
      </c>
      <c r="CT20" s="244" t="n">
        <v>47</v>
      </c>
      <c r="CU20" s="244" t="n">
        <v>51</v>
      </c>
      <c r="CV20" s="244" t="n">
        <v>52</v>
      </c>
      <c r="CW20" s="244" t="n">
        <v>50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110</v>
      </c>
      <c r="E21" s="395" t="n">
        <v>1624.48</v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+'[2]St Joe &amp; St Mary''s'!E21</f>
        <v/>
      </c>
      <c r="J21" s="397">
        <f>+'[2]St Joe &amp; St Mary''s'!G21</f>
        <v/>
      </c>
      <c r="K21" s="244" t="n">
        <v>89</v>
      </c>
      <c r="L21" s="244" t="n">
        <v>94</v>
      </c>
      <c r="M21" s="244" t="n">
        <v>95</v>
      </c>
      <c r="N21" s="244" t="n">
        <v>94</v>
      </c>
      <c r="O21" s="244" t="n">
        <v>96</v>
      </c>
      <c r="P21" s="244" t="n">
        <v>95</v>
      </c>
      <c r="Q21" s="244" t="n">
        <v>95</v>
      </c>
      <c r="R21" s="244" t="n">
        <v>94</v>
      </c>
      <c r="S21" s="244" t="n">
        <v>94</v>
      </c>
      <c r="T21" s="244" t="n">
        <v>96</v>
      </c>
      <c r="U21" s="244" t="n">
        <v>91</v>
      </c>
      <c r="V21" s="244" t="n">
        <v>92</v>
      </c>
      <c r="W21" s="244" t="n">
        <v>97</v>
      </c>
      <c r="X21" s="244" t="n">
        <v>100</v>
      </c>
      <c r="Y21" s="244" t="n">
        <v>101</v>
      </c>
      <c r="Z21" s="244" t="n">
        <v>99</v>
      </c>
      <c r="AA21" s="244" t="n">
        <v>97</v>
      </c>
      <c r="AB21" s="244" t="n">
        <v>96</v>
      </c>
      <c r="AC21" s="244" t="n">
        <v>97</v>
      </c>
      <c r="AD21" s="244" t="n">
        <v>99</v>
      </c>
      <c r="AE21" s="244" t="n">
        <v>99</v>
      </c>
      <c r="AF21" s="244" t="n">
        <v>102</v>
      </c>
      <c r="AG21" s="244" t="n">
        <v>104</v>
      </c>
      <c r="AH21" s="244" t="n">
        <v>104</v>
      </c>
      <c r="AI21" s="244" t="n">
        <v>127</v>
      </c>
      <c r="AJ21" s="244" t="n">
        <v>142</v>
      </c>
      <c r="AK21" s="244" t="n">
        <v>139</v>
      </c>
      <c r="AL21" s="244" t="n">
        <v>133</v>
      </c>
      <c r="AM21" s="244" t="n">
        <v>133</v>
      </c>
      <c r="AN21" s="244" t="n">
        <v>135</v>
      </c>
      <c r="AO21" s="244" t="n">
        <v>142</v>
      </c>
      <c r="AP21" s="244" t="n">
        <v>139</v>
      </c>
      <c r="AQ21" s="244" t="n">
        <v>140</v>
      </c>
      <c r="AR21" s="244" t="n">
        <v>136</v>
      </c>
      <c r="AS21" s="244" t="n">
        <v>133</v>
      </c>
      <c r="AT21" s="244" t="n">
        <v>131</v>
      </c>
      <c r="AU21" s="244" t="n">
        <v>121</v>
      </c>
      <c r="AV21" s="244" t="n">
        <v>131</v>
      </c>
      <c r="AW21" s="244" t="n">
        <v>123</v>
      </c>
      <c r="AX21" s="244" t="n">
        <v>120</v>
      </c>
      <c r="AY21" s="244" t="n">
        <v>118</v>
      </c>
      <c r="AZ21" s="244" t="n">
        <v>113</v>
      </c>
      <c r="BA21" s="244" t="n">
        <v>107</v>
      </c>
      <c r="BB21" s="244" t="n">
        <v>110</v>
      </c>
      <c r="BC21" s="244" t="n">
        <v>111</v>
      </c>
      <c r="BD21" s="244" t="n">
        <v>107</v>
      </c>
      <c r="BE21" s="244" t="n">
        <v>104</v>
      </c>
      <c r="BF21" s="244" t="n">
        <v>103</v>
      </c>
      <c r="BG21" s="244" t="n">
        <v>111</v>
      </c>
      <c r="BH21" s="244" t="n">
        <v>119</v>
      </c>
      <c r="BI21" s="244" t="n">
        <v>113</v>
      </c>
      <c r="BJ21" s="244" t="n">
        <v>110</v>
      </c>
      <c r="BK21" s="244" t="n">
        <v>108</v>
      </c>
      <c r="BL21" s="244" t="n">
        <v>106</v>
      </c>
      <c r="BM21" s="244" t="n">
        <v>107</v>
      </c>
      <c r="BN21" s="244" t="n">
        <v>108</v>
      </c>
      <c r="BO21" s="244" t="n">
        <v>108</v>
      </c>
      <c r="BP21" s="244" t="n">
        <v>109</v>
      </c>
      <c r="BQ21" s="244" t="n">
        <v>110</v>
      </c>
      <c r="BR21" s="244" t="n">
        <v>114</v>
      </c>
      <c r="BS21" s="244" t="n">
        <v>119</v>
      </c>
      <c r="BT21" s="244" t="n">
        <v>118</v>
      </c>
      <c r="BU21" s="244" t="n">
        <v>117</v>
      </c>
      <c r="BV21" s="244" t="n">
        <v>119</v>
      </c>
      <c r="BW21" s="244" t="n">
        <v>112</v>
      </c>
      <c r="BX21" s="244" t="n">
        <v>111</v>
      </c>
      <c r="BY21" s="244" t="n">
        <v>110</v>
      </c>
      <c r="BZ21" s="244" t="n">
        <v>108</v>
      </c>
      <c r="CA21" s="244" t="n">
        <v>108</v>
      </c>
      <c r="CB21" s="244" t="n">
        <v>108</v>
      </c>
      <c r="CC21" s="244" t="n">
        <v>106</v>
      </c>
      <c r="CD21" s="244" t="n">
        <v>94</v>
      </c>
      <c r="CE21" s="244" t="n">
        <v>105</v>
      </c>
      <c r="CF21" s="244" t="n">
        <v>111</v>
      </c>
      <c r="CG21" s="244" t="n">
        <v>109</v>
      </c>
      <c r="CH21" s="244" t="n">
        <v>110</v>
      </c>
      <c r="CI21" s="244" t="n">
        <v>109</v>
      </c>
      <c r="CJ21" s="244" t="n">
        <v>110</v>
      </c>
      <c r="CK21" s="244" t="n">
        <v>108</v>
      </c>
      <c r="CL21" s="244" t="n">
        <v>108</v>
      </c>
      <c r="CM21" s="244" t="n">
        <v>107</v>
      </c>
      <c r="CN21" s="244" t="n">
        <v>103</v>
      </c>
      <c r="CO21" s="244" t="n">
        <v>102</v>
      </c>
      <c r="CP21" s="244" t="n">
        <v>102</v>
      </c>
      <c r="CQ21" s="244" t="n">
        <v>104</v>
      </c>
      <c r="CR21" s="244" t="n">
        <v>105</v>
      </c>
      <c r="CS21" s="244" t="n">
        <v>109</v>
      </c>
      <c r="CT21" s="244" t="n">
        <v>115</v>
      </c>
      <c r="CU21" s="244" t="n">
        <v>113</v>
      </c>
      <c r="CV21" s="244" t="n">
        <v>108</v>
      </c>
      <c r="CW21" s="244" t="n">
        <v>108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5" t="n">
        <v>41</v>
      </c>
      <c r="E22" s="399" t="n">
        <v>2707.5</v>
      </c>
      <c r="F22" s="400">
        <f>F6</f>
        <v/>
      </c>
      <c r="G22" s="400">
        <f>G6</f>
        <v/>
      </c>
      <c r="H22" s="408">
        <f>+"Total:"&amp;TEXT(E22/I22-1,"0.00%")&amp;"/ EE:"&amp;TEXT(G22/J22-1,"0.00%")</f>
        <v/>
      </c>
      <c r="I22" s="397">
        <f>+'[2]St Joe &amp; St Mary''s'!E22</f>
        <v/>
      </c>
      <c r="J22" s="397">
        <f>+'[2]St Joe &amp; St Mary''s'!G22</f>
        <v/>
      </c>
      <c r="K22" s="245" t="n">
        <v>68</v>
      </c>
      <c r="L22" s="245" t="n">
        <v>62</v>
      </c>
      <c r="M22" s="245" t="n">
        <v>62</v>
      </c>
      <c r="N22" s="245" t="n">
        <v>60</v>
      </c>
      <c r="O22" s="245" t="n">
        <v>63</v>
      </c>
      <c r="P22" s="245" t="n">
        <v>65</v>
      </c>
      <c r="Q22" s="245" t="n">
        <v>64</v>
      </c>
      <c r="R22" s="245" t="n">
        <v>63</v>
      </c>
      <c r="S22" s="245" t="n">
        <v>64</v>
      </c>
      <c r="T22" s="245" t="n">
        <v>62</v>
      </c>
      <c r="U22" s="245" t="n">
        <v>64</v>
      </c>
      <c r="V22" s="245" t="n">
        <v>66</v>
      </c>
      <c r="W22" s="245" t="n">
        <v>50</v>
      </c>
      <c r="X22" s="245" t="n">
        <v>49</v>
      </c>
      <c r="Y22" s="245" t="n">
        <v>49</v>
      </c>
      <c r="Z22" s="245" t="n">
        <v>48</v>
      </c>
      <c r="AA22" s="245" t="n">
        <v>46</v>
      </c>
      <c r="AB22" s="245" t="n">
        <v>48</v>
      </c>
      <c r="AC22" s="245" t="n">
        <v>47</v>
      </c>
      <c r="AD22" s="245" t="n">
        <v>46</v>
      </c>
      <c r="AE22" s="245" t="n">
        <v>47</v>
      </c>
      <c r="AF22" s="245" t="n">
        <v>50</v>
      </c>
      <c r="AG22" s="245" t="n">
        <v>52</v>
      </c>
      <c r="AH22" s="245" t="n">
        <v>52</v>
      </c>
      <c r="AI22" s="245" t="n">
        <v>57</v>
      </c>
      <c r="AJ22" s="245" t="n">
        <v>50</v>
      </c>
      <c r="AK22" s="245" t="n">
        <v>48</v>
      </c>
      <c r="AL22" s="245" t="n">
        <v>50</v>
      </c>
      <c r="AM22" s="245" t="n">
        <v>51</v>
      </c>
      <c r="AN22" s="245" t="n">
        <v>53</v>
      </c>
      <c r="AO22" s="245" t="n">
        <v>53</v>
      </c>
      <c r="AP22" s="245" t="n">
        <v>55</v>
      </c>
      <c r="AQ22" s="245" t="n">
        <v>53</v>
      </c>
      <c r="AR22" s="245" t="n">
        <v>53</v>
      </c>
      <c r="AS22" s="245" t="n">
        <v>52</v>
      </c>
      <c r="AT22" s="245" t="n">
        <v>51</v>
      </c>
      <c r="AU22" s="245" t="n">
        <v>50</v>
      </c>
      <c r="AV22" s="245" t="n">
        <v>48</v>
      </c>
      <c r="AW22" s="245" t="n">
        <v>49</v>
      </c>
      <c r="AX22" s="245" t="n">
        <v>49</v>
      </c>
      <c r="AY22" s="245" t="n">
        <v>51</v>
      </c>
      <c r="AZ22" s="245" t="n">
        <v>51</v>
      </c>
      <c r="BA22" s="245" t="n">
        <v>50</v>
      </c>
      <c r="BB22" s="245" t="n">
        <v>50</v>
      </c>
      <c r="BC22" s="245" t="n">
        <v>49</v>
      </c>
      <c r="BD22" s="245" t="n">
        <v>49</v>
      </c>
      <c r="BE22" s="245" t="n">
        <v>49</v>
      </c>
      <c r="BF22" s="245" t="n">
        <v>50</v>
      </c>
      <c r="BG22" s="245" t="n">
        <v>49</v>
      </c>
      <c r="BH22" s="245" t="n">
        <v>53</v>
      </c>
      <c r="BI22" s="245" t="n">
        <v>47</v>
      </c>
      <c r="BJ22" s="245" t="n">
        <v>47</v>
      </c>
      <c r="BK22" s="245" t="n">
        <v>47</v>
      </c>
      <c r="BL22" s="245" t="n">
        <v>48</v>
      </c>
      <c r="BM22" s="245" t="n">
        <v>49</v>
      </c>
      <c r="BN22" s="245" t="n">
        <v>49</v>
      </c>
      <c r="BO22" s="245" t="n">
        <v>50</v>
      </c>
      <c r="BP22" s="245" t="n">
        <v>50</v>
      </c>
      <c r="BQ22" s="245" t="n">
        <v>48</v>
      </c>
      <c r="BR22" s="245" t="n">
        <v>50</v>
      </c>
      <c r="BS22" s="245" t="n">
        <v>49</v>
      </c>
      <c r="BT22" s="245" t="n">
        <v>49</v>
      </c>
      <c r="BU22" s="245" t="n">
        <v>47</v>
      </c>
      <c r="BV22" s="245" t="n">
        <v>49</v>
      </c>
      <c r="BW22" s="245" t="n">
        <v>46</v>
      </c>
      <c r="BX22" s="245" t="n">
        <v>46</v>
      </c>
      <c r="BY22" s="245" t="n">
        <v>46</v>
      </c>
      <c r="BZ22" s="245" t="n">
        <v>48</v>
      </c>
      <c r="CA22" s="245" t="n">
        <v>46</v>
      </c>
      <c r="CB22" s="245" t="n">
        <v>48</v>
      </c>
      <c r="CC22" s="245" t="n">
        <v>46</v>
      </c>
      <c r="CD22" s="245" t="n">
        <v>44</v>
      </c>
      <c r="CE22" s="245" t="n">
        <v>46</v>
      </c>
      <c r="CF22" s="245" t="n">
        <v>45</v>
      </c>
      <c r="CG22" s="245" t="n">
        <v>46</v>
      </c>
      <c r="CH22" s="245" t="n">
        <v>46</v>
      </c>
      <c r="CI22" s="245" t="n">
        <v>45</v>
      </c>
      <c r="CJ22" s="245" t="n">
        <v>44</v>
      </c>
      <c r="CK22" s="245" t="n">
        <v>42</v>
      </c>
      <c r="CL22" s="245" t="n">
        <v>42</v>
      </c>
      <c r="CM22" s="245" t="n">
        <v>44</v>
      </c>
      <c r="CN22" s="245" t="n">
        <v>44</v>
      </c>
      <c r="CO22" s="245" t="n">
        <v>44</v>
      </c>
      <c r="CP22" s="245" t="n">
        <v>44</v>
      </c>
      <c r="CQ22" s="245" t="n">
        <v>43</v>
      </c>
      <c r="CR22" s="245" t="n">
        <v>42</v>
      </c>
      <c r="CS22" s="245" t="n">
        <v>38</v>
      </c>
      <c r="CT22" s="245" t="n">
        <v>39</v>
      </c>
      <c r="CU22" s="245" t="n">
        <v>42</v>
      </c>
      <c r="CV22" s="245" t="n">
        <v>41</v>
      </c>
      <c r="CW22" s="245" t="n">
        <v>40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498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Legacy!$E$4</f>
        <v/>
      </c>
      <c r="C25" s="246" t="inlineStr">
        <is>
          <t>EE</t>
        </is>
      </c>
      <c r="D25" s="299" t="n">
        <v>25</v>
      </c>
      <c r="E25" s="395" t="n">
        <v>518.77</v>
      </c>
      <c r="F25" s="396" t="n">
        <v>405.57</v>
      </c>
      <c r="G25" s="396" t="n">
        <v>113.2</v>
      </c>
      <c r="H25" s="397">
        <f>+"Total:"&amp;TEXT(E25/I25-1,"0.00%")&amp;"/ EE:"&amp;TEXT(G25/J25-1,"0.00%")</f>
        <v/>
      </c>
      <c r="I25" s="397">
        <f>+'[2]St Joe &amp; St Mary''s'!E25</f>
        <v/>
      </c>
      <c r="J25" s="397">
        <f>+'[2]St Joe &amp; St Mary''s'!G25</f>
        <v/>
      </c>
      <c r="K25" s="299" t="n">
        <v>20</v>
      </c>
      <c r="L25" s="299" t="n">
        <v>19</v>
      </c>
      <c r="M25" s="299" t="n">
        <v>21</v>
      </c>
      <c r="N25" s="299" t="n">
        <v>20</v>
      </c>
      <c r="O25" s="299" t="n">
        <v>19</v>
      </c>
      <c r="P25" s="299" t="n">
        <v>20</v>
      </c>
      <c r="Q25" s="299" t="n">
        <v>19</v>
      </c>
      <c r="R25" s="299" t="n">
        <v>19</v>
      </c>
      <c r="S25" s="299" t="n">
        <v>20</v>
      </c>
      <c r="T25" s="299" t="n">
        <v>18</v>
      </c>
      <c r="U25" s="299" t="n">
        <v>18</v>
      </c>
      <c r="V25" s="299" t="n">
        <v>19</v>
      </c>
      <c r="W25" s="299" t="n">
        <v>18</v>
      </c>
      <c r="X25" s="299" t="n">
        <v>18</v>
      </c>
      <c r="Y25" s="299" t="n">
        <v>18</v>
      </c>
      <c r="Z25" s="299" t="n">
        <v>21</v>
      </c>
      <c r="AA25" s="299" t="n">
        <v>19</v>
      </c>
      <c r="AB25" s="299" t="n">
        <v>19</v>
      </c>
      <c r="AC25" s="299" t="n">
        <v>18</v>
      </c>
      <c r="AD25" s="299" t="n">
        <v>19</v>
      </c>
      <c r="AE25" s="299" t="n">
        <v>19</v>
      </c>
      <c r="AF25" s="299" t="n">
        <v>20</v>
      </c>
      <c r="AG25" s="299" t="n">
        <v>19</v>
      </c>
      <c r="AH25" s="299" t="n">
        <v>19</v>
      </c>
      <c r="AI25" s="299" t="n">
        <v>16</v>
      </c>
      <c r="AJ25" s="299" t="n">
        <v>17</v>
      </c>
      <c r="AK25" s="299" t="n">
        <v>18</v>
      </c>
      <c r="AL25" s="299" t="n">
        <v>17</v>
      </c>
      <c r="AM25" s="299" t="n">
        <v>17</v>
      </c>
      <c r="AN25" s="299" t="n">
        <v>16</v>
      </c>
      <c r="AO25" s="299" t="n">
        <v>15</v>
      </c>
      <c r="AP25" s="299" t="n">
        <v>17</v>
      </c>
      <c r="AQ25" s="299" t="n">
        <v>15</v>
      </c>
      <c r="AR25" s="299" t="n">
        <v>16</v>
      </c>
      <c r="AS25" s="299" t="n">
        <v>14</v>
      </c>
      <c r="AT25" s="299" t="n">
        <v>14</v>
      </c>
      <c r="AU25" s="299" t="n">
        <v>20</v>
      </c>
      <c r="AV25" s="299" t="n">
        <v>16</v>
      </c>
      <c r="AW25" s="299" t="n">
        <v>19</v>
      </c>
      <c r="AX25" s="299" t="n">
        <v>21</v>
      </c>
      <c r="AY25" s="299" t="n">
        <v>21</v>
      </c>
      <c r="AZ25" s="299" t="n">
        <v>18</v>
      </c>
      <c r="BA25" s="299" t="n">
        <v>16</v>
      </c>
      <c r="BB25" s="299" t="n">
        <v>17</v>
      </c>
      <c r="BC25" s="299" t="n">
        <v>17</v>
      </c>
      <c r="BD25" s="299" t="n">
        <v>16</v>
      </c>
      <c r="BE25" s="299" t="n">
        <v>16</v>
      </c>
      <c r="BF25" s="299" t="n">
        <v>17</v>
      </c>
      <c r="BG25" s="299" t="n">
        <v>16</v>
      </c>
      <c r="BH25" s="299" t="n">
        <v>17</v>
      </c>
      <c r="BI25" s="299" t="n">
        <v>16</v>
      </c>
      <c r="BJ25" s="299" t="n">
        <v>15</v>
      </c>
      <c r="BK25" s="299" t="n">
        <v>13</v>
      </c>
      <c r="BL25" s="299" t="n">
        <v>12</v>
      </c>
      <c r="BM25" s="299" t="n">
        <v>15</v>
      </c>
      <c r="BN25" s="299" t="n">
        <v>15</v>
      </c>
      <c r="BO25" s="299" t="n">
        <v>14</v>
      </c>
      <c r="BP25" s="299" t="n">
        <v>14</v>
      </c>
      <c r="BQ25" s="299" t="n">
        <v>16</v>
      </c>
      <c r="BR25" s="299" t="n">
        <v>15</v>
      </c>
      <c r="BS25" s="299" t="n">
        <v>17</v>
      </c>
      <c r="BT25" s="299" t="n">
        <v>15</v>
      </c>
      <c r="BU25" s="299" t="n">
        <v>17</v>
      </c>
      <c r="BV25" s="299" t="n">
        <v>17</v>
      </c>
      <c r="BW25" s="299" t="n">
        <v>15</v>
      </c>
      <c r="BX25" s="299" t="n">
        <v>15</v>
      </c>
      <c r="BY25" s="299" t="n">
        <v>15</v>
      </c>
      <c r="BZ25" s="299" t="n">
        <v>15</v>
      </c>
      <c r="CA25" s="299" t="n">
        <v>17</v>
      </c>
      <c r="CB25" s="299" t="n">
        <v>19</v>
      </c>
      <c r="CC25" s="299" t="n">
        <v>19</v>
      </c>
      <c r="CD25" s="299" t="n">
        <v>19</v>
      </c>
      <c r="CE25" s="299" t="n">
        <v>20</v>
      </c>
      <c r="CF25" s="299" t="n">
        <v>19</v>
      </c>
      <c r="CG25" s="299" t="n">
        <v>17</v>
      </c>
      <c r="CH25" s="299" t="n">
        <v>16</v>
      </c>
      <c r="CI25" s="299" t="n">
        <v>16</v>
      </c>
      <c r="CJ25" s="299" t="n">
        <v>14</v>
      </c>
      <c r="CK25" s="299" t="n">
        <v>15</v>
      </c>
      <c r="CL25" s="299" t="n">
        <v>15</v>
      </c>
      <c r="CM25" s="299" t="n">
        <v>17</v>
      </c>
      <c r="CN25" s="299" t="n">
        <v>20</v>
      </c>
      <c r="CO25" s="299" t="n">
        <v>20</v>
      </c>
      <c r="CP25" s="299" t="n">
        <v>18</v>
      </c>
      <c r="CQ25" s="299" t="n">
        <v>22</v>
      </c>
      <c r="CR25" s="299" t="n">
        <v>22</v>
      </c>
      <c r="CS25" s="299" t="n">
        <v>26</v>
      </c>
      <c r="CT25" s="299" t="n">
        <v>26</v>
      </c>
      <c r="CU25" s="299" t="n">
        <v>26</v>
      </c>
      <c r="CV25" s="299" t="n">
        <v>26</v>
      </c>
      <c r="CW25" s="299" t="n">
        <v>25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2</v>
      </c>
      <c r="E26" s="395" t="n">
        <v>1037.57</v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+'[2]St Joe &amp; St Mary''s'!E26</f>
        <v/>
      </c>
      <c r="J26" s="397">
        <f>+'[2]St Joe &amp; St Mary''s'!G26</f>
        <v/>
      </c>
      <c r="K26" s="299" t="n">
        <v>1</v>
      </c>
      <c r="L26" s="299" t="n">
        <v>1</v>
      </c>
      <c r="M26" s="299" t="n">
        <v>1</v>
      </c>
      <c r="N26" s="299" t="n">
        <v>1</v>
      </c>
      <c r="O26" s="299" t="n">
        <v>1</v>
      </c>
      <c r="P26" s="299" t="n">
        <v>1</v>
      </c>
      <c r="Q26" s="299" t="n">
        <v>1</v>
      </c>
      <c r="R26" s="299" t="n">
        <v>1</v>
      </c>
      <c r="S26" s="299" t="n">
        <v>1</v>
      </c>
      <c r="T26" s="299" t="n">
        <v>1</v>
      </c>
      <c r="U26" s="299" t="n">
        <v>1</v>
      </c>
      <c r="V26" s="299" t="n">
        <v>1</v>
      </c>
      <c r="W26" s="299" t="n">
        <v>1</v>
      </c>
      <c r="X26" s="299" t="n">
        <v>1</v>
      </c>
      <c r="Y26" s="299" t="n">
        <v>1</v>
      </c>
      <c r="Z26" s="299" t="n">
        <v>1</v>
      </c>
      <c r="AA26" s="299" t="n">
        <v>1</v>
      </c>
      <c r="AB26" s="299" t="n">
        <v>1</v>
      </c>
      <c r="AC26" s="299" t="n">
        <v>1</v>
      </c>
      <c r="AD26" s="299" t="n">
        <v>1</v>
      </c>
      <c r="AE26" s="299" t="n">
        <v>1</v>
      </c>
      <c r="AF26" s="299" t="n">
        <v>1</v>
      </c>
      <c r="AG26" s="299" t="n">
        <v>1</v>
      </c>
      <c r="AH26" s="299" t="n">
        <v>1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1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1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1</v>
      </c>
      <c r="BE26" s="299" t="n">
        <v>1</v>
      </c>
      <c r="BF26" s="299" t="n">
        <v>1</v>
      </c>
      <c r="BG26" s="299" t="n">
        <v>2</v>
      </c>
      <c r="BH26" s="299" t="n">
        <v>2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1</v>
      </c>
      <c r="BO26" s="299" t="n">
        <v>1</v>
      </c>
      <c r="BP26" s="299" t="n">
        <v>1</v>
      </c>
      <c r="BQ26" s="299" t="n">
        <v>1</v>
      </c>
      <c r="BR26" s="299" t="n">
        <v>1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1</v>
      </c>
      <c r="CD26" s="299" t="n">
        <v>2</v>
      </c>
      <c r="CE26" s="299" t="n">
        <v>2</v>
      </c>
      <c r="CF26" s="299" t="n">
        <v>2</v>
      </c>
      <c r="CG26" s="299" t="n">
        <v>2</v>
      </c>
      <c r="CH26" s="299" t="n">
        <v>2</v>
      </c>
      <c r="CI26" s="299" t="n">
        <v>2</v>
      </c>
      <c r="CJ26" s="299" t="n">
        <v>2</v>
      </c>
      <c r="CK26" s="299" t="n">
        <v>2</v>
      </c>
      <c r="CL26" s="299" t="n">
        <v>3</v>
      </c>
      <c r="CM26" s="299" t="n">
        <v>3</v>
      </c>
      <c r="CN26" s="299" t="n">
        <v>3</v>
      </c>
      <c r="CO26" s="299" t="n">
        <v>2</v>
      </c>
      <c r="CP26" s="299" t="n">
        <v>2</v>
      </c>
      <c r="CQ26" s="299" t="n">
        <v>3</v>
      </c>
      <c r="CR26" s="299" t="n">
        <v>3</v>
      </c>
      <c r="CS26" s="299" t="n">
        <v>3</v>
      </c>
      <c r="CT26" s="299" t="n">
        <v>3</v>
      </c>
      <c r="CU26" s="299" t="n">
        <v>4</v>
      </c>
      <c r="CV26" s="299" t="n">
        <v>4</v>
      </c>
      <c r="CW26" s="299" t="n">
        <v>2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8</v>
      </c>
      <c r="E27" s="395" t="n">
        <v>933.8</v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+'[2]St Joe &amp; St Mary''s'!E27</f>
        <v/>
      </c>
      <c r="J27" s="397">
        <f>+'[2]St Joe &amp; St Mary''s'!G27</f>
        <v/>
      </c>
      <c r="K27" s="299" t="n">
        <v>5</v>
      </c>
      <c r="L27" s="299" t="n">
        <v>3</v>
      </c>
      <c r="M27" s="299" t="n">
        <v>2</v>
      </c>
      <c r="N27" s="299" t="n">
        <v>2</v>
      </c>
      <c r="O27" s="299" t="n">
        <v>2</v>
      </c>
      <c r="P27" s="299" t="n">
        <v>2</v>
      </c>
      <c r="Q27" s="299" t="n">
        <v>3</v>
      </c>
      <c r="R27" s="299" t="n">
        <v>3</v>
      </c>
      <c r="S27" s="299" t="n">
        <v>3</v>
      </c>
      <c r="T27" s="299" t="n">
        <v>3</v>
      </c>
      <c r="U27" s="299" t="n">
        <v>3</v>
      </c>
      <c r="V27" s="299" t="n">
        <v>3</v>
      </c>
      <c r="W27" s="299" t="n">
        <v>4</v>
      </c>
      <c r="X27" s="299" t="n">
        <v>4</v>
      </c>
      <c r="Y27" s="299" t="n">
        <v>4</v>
      </c>
      <c r="Z27" s="299" t="n">
        <v>4</v>
      </c>
      <c r="AA27" s="299" t="n">
        <v>5</v>
      </c>
      <c r="AB27" s="299" t="n">
        <v>5</v>
      </c>
      <c r="AC27" s="299" t="n">
        <v>5</v>
      </c>
      <c r="AD27" s="299" t="n">
        <v>5</v>
      </c>
      <c r="AE27" s="299" t="n">
        <v>8</v>
      </c>
      <c r="AF27" s="299" t="n">
        <v>8</v>
      </c>
      <c r="AG27" s="299" t="n">
        <v>9</v>
      </c>
      <c r="AH27" s="299" t="n">
        <v>9</v>
      </c>
      <c r="AI27" s="299" t="n">
        <v>4</v>
      </c>
      <c r="AJ27" s="299" t="n">
        <v>5</v>
      </c>
      <c r="AK27" s="299" t="n">
        <v>6</v>
      </c>
      <c r="AL27" s="299" t="n">
        <v>7</v>
      </c>
      <c r="AM27" s="299" t="n">
        <v>5</v>
      </c>
      <c r="AN27" s="299" t="n">
        <v>5</v>
      </c>
      <c r="AO27" s="299" t="n">
        <v>4</v>
      </c>
      <c r="AP27" s="299" t="n">
        <v>4</v>
      </c>
      <c r="AQ27" s="299" t="n">
        <v>3</v>
      </c>
      <c r="AR27" s="299" t="n">
        <v>2</v>
      </c>
      <c r="AS27" s="299" t="n">
        <v>2</v>
      </c>
      <c r="AT27" s="299" t="n">
        <v>2</v>
      </c>
      <c r="AU27" s="299" t="n">
        <v>2</v>
      </c>
      <c r="AV27" s="299" t="n">
        <v>2</v>
      </c>
      <c r="AW27" s="299" t="n">
        <v>2</v>
      </c>
      <c r="AX27" s="299" t="n">
        <v>2</v>
      </c>
      <c r="AY27" s="299" t="n">
        <v>2</v>
      </c>
      <c r="AZ27" s="299" t="n">
        <v>2</v>
      </c>
      <c r="BA27" s="299" t="n">
        <v>2</v>
      </c>
      <c r="BB27" s="299" t="n">
        <v>2</v>
      </c>
      <c r="BC27" s="299" t="n">
        <v>2</v>
      </c>
      <c r="BD27" s="299" t="n">
        <v>2</v>
      </c>
      <c r="BE27" s="299" t="n">
        <v>3</v>
      </c>
      <c r="BF27" s="299" t="n">
        <v>4</v>
      </c>
      <c r="BG27" s="299" t="n">
        <v>4</v>
      </c>
      <c r="BH27" s="299" t="n">
        <v>4</v>
      </c>
      <c r="BI27" s="299" t="n">
        <v>5</v>
      </c>
      <c r="BJ27" s="299" t="n">
        <v>3</v>
      </c>
      <c r="BK27" s="299" t="n">
        <v>4</v>
      </c>
      <c r="BL27" s="299" t="n">
        <v>4</v>
      </c>
      <c r="BM27" s="299" t="n">
        <v>5</v>
      </c>
      <c r="BN27" s="299" t="n">
        <v>6</v>
      </c>
      <c r="BO27" s="299" t="n">
        <v>6</v>
      </c>
      <c r="BP27" s="299" t="n">
        <v>6</v>
      </c>
      <c r="BQ27" s="299" t="n">
        <v>6</v>
      </c>
      <c r="BR27" s="299" t="n">
        <v>6</v>
      </c>
      <c r="BS27" s="299" t="n">
        <v>5</v>
      </c>
      <c r="BT27" s="299" t="n">
        <v>5</v>
      </c>
      <c r="BU27" s="299" t="n">
        <v>5</v>
      </c>
      <c r="BV27" s="299" t="n">
        <v>5</v>
      </c>
      <c r="BW27" s="299" t="n">
        <v>7</v>
      </c>
      <c r="BX27" s="299" t="n">
        <v>6</v>
      </c>
      <c r="BY27" s="299" t="n">
        <v>4</v>
      </c>
      <c r="BZ27" s="299" t="n">
        <v>4</v>
      </c>
      <c r="CA27" s="299" t="n">
        <v>5</v>
      </c>
      <c r="CB27" s="299" t="n">
        <v>6</v>
      </c>
      <c r="CC27" s="299" t="n">
        <v>8</v>
      </c>
      <c r="CD27" s="299" t="n">
        <v>8</v>
      </c>
      <c r="CE27" s="299" t="n">
        <v>9</v>
      </c>
      <c r="CF27" s="299" t="n">
        <v>10</v>
      </c>
      <c r="CG27" s="299" t="n">
        <v>9</v>
      </c>
      <c r="CH27" s="299" t="n">
        <v>8</v>
      </c>
      <c r="CI27" s="299" t="n">
        <v>8</v>
      </c>
      <c r="CJ27" s="299" t="n">
        <v>8</v>
      </c>
      <c r="CK27" s="299" t="n">
        <v>8</v>
      </c>
      <c r="CL27" s="299" t="n">
        <v>8</v>
      </c>
      <c r="CM27" s="299" t="n">
        <v>8</v>
      </c>
      <c r="CN27" s="299" t="n">
        <v>8</v>
      </c>
      <c r="CO27" s="299" t="n">
        <v>7</v>
      </c>
      <c r="CP27" s="299" t="n">
        <v>7</v>
      </c>
      <c r="CQ27" s="299" t="n">
        <v>10</v>
      </c>
      <c r="CR27" s="299" t="n">
        <v>10</v>
      </c>
      <c r="CS27" s="299" t="n">
        <v>9</v>
      </c>
      <c r="CT27" s="299" t="n">
        <v>9</v>
      </c>
      <c r="CU27" s="299" t="n">
        <v>9</v>
      </c>
      <c r="CV27" s="299" t="n">
        <v>9</v>
      </c>
      <c r="CW27" s="299" t="n">
        <v>8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2</v>
      </c>
      <c r="E28" s="399" t="n">
        <v>1556.37</v>
      </c>
      <c r="F28" s="400">
        <f>F12</f>
        <v/>
      </c>
      <c r="G28" s="400">
        <f>G12</f>
        <v/>
      </c>
      <c r="H28" s="408">
        <f>+"Total:"&amp;TEXT(E28/I28-1,"0.00%")&amp;"/ EE:"&amp;TEXT(G28/J28-1,"0.00%")</f>
        <v/>
      </c>
      <c r="I28" s="397">
        <f>+'[2]St Joe &amp; St Mary''s'!E28</f>
        <v/>
      </c>
      <c r="J28" s="397">
        <f>+'[2]St Joe &amp; St Mary''s'!G28</f>
        <v/>
      </c>
      <c r="K28" s="300" t="n">
        <v>5</v>
      </c>
      <c r="L28" s="300" t="n">
        <v>5</v>
      </c>
      <c r="M28" s="300" t="n">
        <v>5</v>
      </c>
      <c r="N28" s="300" t="n">
        <v>3</v>
      </c>
      <c r="O28" s="300" t="n">
        <v>3</v>
      </c>
      <c r="P28" s="300" t="n">
        <v>3</v>
      </c>
      <c r="Q28" s="300" t="n">
        <v>3</v>
      </c>
      <c r="R28" s="300" t="n">
        <v>3</v>
      </c>
      <c r="S28" s="300" t="n">
        <v>3</v>
      </c>
      <c r="T28" s="300" t="n">
        <v>3</v>
      </c>
      <c r="U28" s="300" t="n">
        <v>3</v>
      </c>
      <c r="V28" s="300" t="n">
        <v>3</v>
      </c>
      <c r="W28" s="300" t="n">
        <v>8</v>
      </c>
      <c r="X28" s="300" t="n">
        <v>8</v>
      </c>
      <c r="Y28" s="300" t="n">
        <v>8</v>
      </c>
      <c r="Z28" s="300" t="n">
        <v>9</v>
      </c>
      <c r="AA28" s="300" t="n">
        <v>9</v>
      </c>
      <c r="AB28" s="300" t="n">
        <v>9</v>
      </c>
      <c r="AC28" s="300" t="n">
        <v>8</v>
      </c>
      <c r="AD28" s="300" t="n">
        <v>8</v>
      </c>
      <c r="AE28" s="300" t="n">
        <v>8</v>
      </c>
      <c r="AF28" s="300" t="n">
        <v>8</v>
      </c>
      <c r="AG28" s="300" t="n">
        <v>8</v>
      </c>
      <c r="AH28" s="300" t="n">
        <v>8</v>
      </c>
      <c r="AI28" s="300" t="n">
        <v>8</v>
      </c>
      <c r="AJ28" s="300" t="n">
        <v>7</v>
      </c>
      <c r="AK28" s="300" t="n">
        <v>7</v>
      </c>
      <c r="AL28" s="300" t="n">
        <v>7</v>
      </c>
      <c r="AM28" s="300" t="n">
        <v>6</v>
      </c>
      <c r="AN28" s="300" t="n">
        <v>5</v>
      </c>
      <c r="AO28" s="300" t="n">
        <v>5</v>
      </c>
      <c r="AP28" s="300" t="n">
        <v>5</v>
      </c>
      <c r="AQ28" s="300" t="n">
        <v>5</v>
      </c>
      <c r="AR28" s="300" t="n">
        <v>5</v>
      </c>
      <c r="AS28" s="300" t="n">
        <v>5</v>
      </c>
      <c r="AT28" s="300" t="n">
        <v>5</v>
      </c>
      <c r="AU28" s="300" t="n">
        <v>5</v>
      </c>
      <c r="AV28" s="300" t="n">
        <v>5</v>
      </c>
      <c r="AW28" s="300" t="n">
        <v>5</v>
      </c>
      <c r="AX28" s="300" t="n">
        <v>5</v>
      </c>
      <c r="AY28" s="300" t="n">
        <v>5</v>
      </c>
      <c r="AZ28" s="300" t="n">
        <v>5</v>
      </c>
      <c r="BA28" s="300" t="n">
        <v>5</v>
      </c>
      <c r="BB28" s="300" t="n">
        <v>4</v>
      </c>
      <c r="BC28" s="300" t="n">
        <v>4</v>
      </c>
      <c r="BD28" s="300" t="n">
        <v>4</v>
      </c>
      <c r="BE28" s="300" t="n">
        <v>4</v>
      </c>
      <c r="BF28" s="300" t="n">
        <v>4</v>
      </c>
      <c r="BG28" s="300" t="n">
        <v>3</v>
      </c>
      <c r="BH28" s="300" t="n">
        <v>3</v>
      </c>
      <c r="BI28" s="300" t="n">
        <v>3</v>
      </c>
      <c r="BJ28" s="300" t="n">
        <v>3</v>
      </c>
      <c r="BK28" s="300" t="n">
        <v>3</v>
      </c>
      <c r="BL28" s="300" t="n">
        <v>2</v>
      </c>
      <c r="BM28" s="300" t="n">
        <v>2</v>
      </c>
      <c r="BN28" s="300" t="n">
        <v>2</v>
      </c>
      <c r="BO28" s="300" t="n">
        <v>3</v>
      </c>
      <c r="BP28" s="300" t="n">
        <v>4</v>
      </c>
      <c r="BQ28" s="300" t="n">
        <v>4</v>
      </c>
      <c r="BR28" s="300" t="n">
        <v>3</v>
      </c>
      <c r="BS28" s="300" t="n">
        <v>2</v>
      </c>
      <c r="BT28" s="300" t="n">
        <v>2</v>
      </c>
      <c r="BU28" s="300" t="n">
        <v>2</v>
      </c>
      <c r="BV28" s="300" t="n">
        <v>2</v>
      </c>
      <c r="BW28" s="300" t="n">
        <v>3</v>
      </c>
      <c r="BX28" s="300" t="n">
        <v>4</v>
      </c>
      <c r="BY28" s="300" t="n">
        <v>4</v>
      </c>
      <c r="BZ28" s="300" t="n">
        <v>4</v>
      </c>
      <c r="CA28" s="300" t="n">
        <v>3</v>
      </c>
      <c r="CB28" s="300" t="n">
        <v>3</v>
      </c>
      <c r="CC28" s="300" t="n">
        <v>3</v>
      </c>
      <c r="CD28" s="300" t="n">
        <v>3</v>
      </c>
      <c r="CE28" s="300" t="n">
        <v>2</v>
      </c>
      <c r="CF28" s="300" t="n">
        <v>2</v>
      </c>
      <c r="CG28" s="300" t="n">
        <v>3</v>
      </c>
      <c r="CH28" s="300" t="n">
        <v>3</v>
      </c>
      <c r="CI28" s="300" t="n">
        <v>3</v>
      </c>
      <c r="CJ28" s="300" t="n">
        <v>3</v>
      </c>
      <c r="CK28" s="300" t="n">
        <v>3</v>
      </c>
      <c r="CL28" s="300" t="n">
        <v>2</v>
      </c>
      <c r="CM28" s="300" t="n">
        <v>3</v>
      </c>
      <c r="CN28" s="300" t="n">
        <v>2</v>
      </c>
      <c r="CO28" s="300" t="n">
        <v>2</v>
      </c>
      <c r="CP28" s="300" t="n">
        <v>2</v>
      </c>
      <c r="CQ28" s="300" t="n">
        <v>3</v>
      </c>
      <c r="CR28" s="300" t="n">
        <v>3</v>
      </c>
      <c r="CS28" s="300" t="n">
        <v>3</v>
      </c>
      <c r="CT28" s="300" t="n">
        <v>3</v>
      </c>
      <c r="CU28" s="300" t="n">
        <v>3</v>
      </c>
      <c r="CV28" s="300" t="n">
        <v>2</v>
      </c>
      <c r="CW28" s="300" t="n">
        <v>2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38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536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Height="1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Height="1">
      <c r="A34" s="76" t="inlineStr">
        <is>
          <t>South Kansas City Surgical Center - Client ID H3562</t>
        </is>
      </c>
      <c r="B34" s="390" t="n"/>
      <c r="C34" s="78" t="n"/>
      <c r="D34" s="111" t="n"/>
      <c r="E34" s="391" t="n"/>
      <c r="F34" s="391" t="n"/>
      <c r="G34" s="391" t="n"/>
      <c r="H34" s="455" t="n"/>
      <c r="I34" s="455" t="n"/>
      <c r="K34" s="111" t="n"/>
      <c r="L34" s="111" t="n"/>
      <c r="M34" s="111" t="n"/>
      <c r="N34" s="111" t="n"/>
      <c r="O34" s="111" t="n"/>
      <c r="P34" s="111" t="n"/>
      <c r="Q34" s="111" t="n"/>
      <c r="R34" s="111" t="n"/>
      <c r="S34" s="111" t="n"/>
      <c r="T34" s="111" t="n"/>
      <c r="U34" s="111" t="n"/>
      <c r="V34" s="111" t="n"/>
      <c r="W34" s="111" t="n"/>
      <c r="X34" s="111" t="n"/>
      <c r="Y34" s="111" t="n"/>
      <c r="Z34" s="111" t="n"/>
      <c r="AA34" s="111" t="n"/>
      <c r="AB34" s="111" t="n"/>
      <c r="AC34" s="111" t="n"/>
      <c r="AD34" s="111" t="n"/>
      <c r="AE34" s="111" t="n"/>
      <c r="AF34" s="111" t="n"/>
      <c r="AG34" s="111" t="n"/>
      <c r="AH34" s="111" t="n"/>
      <c r="AI34" s="111" t="n"/>
      <c r="AJ34" s="111" t="n"/>
      <c r="AK34" s="111" t="n"/>
      <c r="AL34" s="111" t="n"/>
      <c r="AM34" s="111" t="n"/>
      <c r="AN34" s="111" t="n"/>
      <c r="AO34" s="111" t="n"/>
      <c r="AP34" s="111" t="n"/>
      <c r="AQ34" s="111" t="n"/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111" t="n"/>
      <c r="BZ34" s="111" t="n"/>
      <c r="CA34" s="111" t="n"/>
      <c r="CB34" s="111" t="n"/>
      <c r="CC34" s="111" t="n"/>
      <c r="CD34" s="111" t="n"/>
      <c r="CE34" s="111" t="n"/>
      <c r="CF34" s="111" t="n"/>
      <c r="CG34" s="111" t="n"/>
      <c r="CH34" s="111" t="n"/>
      <c r="CI34" s="111" t="n"/>
      <c r="CJ34" s="111" t="n"/>
      <c r="CK34" s="111" t="n"/>
      <c r="CL34" s="111" t="n"/>
      <c r="CM34" s="111" t="n"/>
      <c r="CN34" s="111" t="n"/>
      <c r="CO34" s="111" t="n"/>
      <c r="CP34" s="111" t="n"/>
      <c r="CQ34" s="111" t="n"/>
      <c r="CR34" s="111" t="n"/>
      <c r="CS34" s="111" t="n"/>
      <c r="CT34" s="111" t="n"/>
      <c r="CU34" s="111" t="n"/>
      <c r="CV34" s="111" t="n"/>
      <c r="CW34" s="111" t="n"/>
    </row>
    <row r="35" ht="13.15" customHeight="1">
      <c r="A35" s="64" t="inlineStr">
        <is>
          <t>PRIME EPO PLAN (Self-Insured)</t>
        </is>
      </c>
      <c r="B35" s="394">
        <f>Legacy!$E$4</f>
        <v/>
      </c>
      <c r="C35" s="246" t="inlineStr">
        <is>
          <t>EE</t>
        </is>
      </c>
      <c r="D35" s="299" t="n">
        <v>8</v>
      </c>
      <c r="E35" s="395">
        <f>E19</f>
        <v/>
      </c>
      <c r="F35" s="396">
        <f>F19</f>
        <v/>
      </c>
      <c r="G35" s="396">
        <f>G19</f>
        <v/>
      </c>
      <c r="H35" s="397">
        <f>+"Total:"&amp;TEXT(E35/I35-1,"0.00%")&amp;"/ EE:"&amp;TEXT(G35/J35-1,"0.00%")</f>
        <v/>
      </c>
      <c r="I35" s="397">
        <f>+'[2]St Joe &amp; St Mary''s'!E35</f>
        <v/>
      </c>
      <c r="J35" s="397">
        <f>+'[2]St Joe &amp; St Mary''s'!G35</f>
        <v/>
      </c>
      <c r="K35" s="244" t="n">
        <v>16</v>
      </c>
      <c r="L35" s="244" t="n">
        <v>13</v>
      </c>
      <c r="M35" s="244" t="n">
        <v>13</v>
      </c>
      <c r="N35" s="244" t="n">
        <v>13</v>
      </c>
      <c r="O35" s="244" t="n">
        <v>14</v>
      </c>
      <c r="P35" s="244" t="n">
        <v>16</v>
      </c>
      <c r="Q35" s="244" t="n">
        <v>17</v>
      </c>
      <c r="R35" s="244" t="n">
        <v>17</v>
      </c>
      <c r="S35" s="244" t="n">
        <v>17</v>
      </c>
      <c r="T35" s="244" t="n">
        <v>17</v>
      </c>
      <c r="U35" s="244" t="n">
        <v>16</v>
      </c>
      <c r="V35" s="244" t="n">
        <v>15</v>
      </c>
      <c r="W35" s="244" t="n">
        <v>10</v>
      </c>
      <c r="X35" s="244" t="n">
        <v>10</v>
      </c>
      <c r="Y35" s="244" t="n">
        <v>10</v>
      </c>
      <c r="Z35" s="244" t="n">
        <v>10</v>
      </c>
      <c r="AA35" s="244" t="n">
        <v>10</v>
      </c>
      <c r="AB35" s="244" t="n">
        <v>10</v>
      </c>
      <c r="AC35" s="244" t="n">
        <v>10</v>
      </c>
      <c r="AD35" s="244" t="n">
        <v>10</v>
      </c>
      <c r="AE35" s="244" t="n">
        <v>9</v>
      </c>
      <c r="AF35" s="244" t="n">
        <v>10</v>
      </c>
      <c r="AG35" s="244" t="n">
        <v>10</v>
      </c>
      <c r="AH35" s="244" t="n">
        <v>10</v>
      </c>
      <c r="AI35" s="244" t="n">
        <v>12</v>
      </c>
      <c r="AJ35" s="244" t="n">
        <v>11</v>
      </c>
      <c r="AK35" s="244" t="n">
        <v>10</v>
      </c>
      <c r="AL35" s="244" t="n">
        <v>10</v>
      </c>
      <c r="AM35" s="244" t="n">
        <v>10</v>
      </c>
      <c r="AN35" s="244" t="n">
        <v>10</v>
      </c>
      <c r="AO35" s="244" t="n">
        <v>10</v>
      </c>
      <c r="AP35" s="244" t="n">
        <v>10</v>
      </c>
      <c r="AQ35" s="244" t="n">
        <v>10</v>
      </c>
      <c r="AR35" s="244" t="n">
        <v>9</v>
      </c>
      <c r="AS35" s="244" t="n">
        <v>9</v>
      </c>
      <c r="AT35" s="244" t="n">
        <v>10</v>
      </c>
      <c r="AU35" s="244" t="n">
        <v>10</v>
      </c>
      <c r="AV35" s="244" t="n">
        <v>10</v>
      </c>
      <c r="AW35" s="244" t="n">
        <v>10</v>
      </c>
      <c r="AX35" s="244" t="n">
        <v>9</v>
      </c>
      <c r="AY35" s="244" t="n">
        <v>9</v>
      </c>
      <c r="AZ35" s="244" t="n">
        <v>10</v>
      </c>
      <c r="BA35" s="244" t="n">
        <v>10</v>
      </c>
      <c r="BB35" s="244" t="n">
        <v>9</v>
      </c>
      <c r="BC35" s="244" t="n">
        <v>10</v>
      </c>
      <c r="BD35" s="244" t="n">
        <v>11</v>
      </c>
      <c r="BE35" s="244" t="n">
        <v>11</v>
      </c>
      <c r="BF35" s="244" t="n">
        <v>11</v>
      </c>
      <c r="BG35" s="244" t="n">
        <v>11</v>
      </c>
      <c r="BH35" s="244" t="n">
        <v>11</v>
      </c>
      <c r="BI35" s="244" t="n">
        <v>11</v>
      </c>
      <c r="BJ35" s="244" t="n">
        <v>11</v>
      </c>
      <c r="BK35" s="244" t="n">
        <v>11</v>
      </c>
      <c r="BL35" s="244" t="n">
        <v>10</v>
      </c>
      <c r="BM35" s="244" t="n">
        <v>11</v>
      </c>
      <c r="BN35" s="244" t="n">
        <v>12</v>
      </c>
      <c r="BO35" s="244" t="n">
        <v>12</v>
      </c>
      <c r="BP35" s="244" t="n">
        <v>12</v>
      </c>
      <c r="BQ35" s="299" t="n">
        <v>12</v>
      </c>
      <c r="BR35" s="299" t="n">
        <v>12</v>
      </c>
      <c r="BS35" s="299" t="n">
        <v>12</v>
      </c>
      <c r="BT35" s="299" t="n">
        <v>12</v>
      </c>
      <c r="BU35" s="299" t="n">
        <v>12</v>
      </c>
      <c r="BV35" s="299" t="n">
        <v>12</v>
      </c>
      <c r="BW35" s="299" t="n">
        <v>11</v>
      </c>
      <c r="BX35" s="299" t="n">
        <v>11</v>
      </c>
      <c r="BY35" s="299" t="n">
        <v>11</v>
      </c>
      <c r="BZ35" s="299" t="n">
        <v>11</v>
      </c>
      <c r="CA35" s="299" t="n">
        <v>10</v>
      </c>
      <c r="CB35" s="299" t="n">
        <v>10</v>
      </c>
      <c r="CC35" s="299" t="n">
        <v>9</v>
      </c>
      <c r="CD35" s="299" t="n">
        <v>9</v>
      </c>
      <c r="CE35" s="299" t="n">
        <v>11</v>
      </c>
      <c r="CF35" s="299" t="n">
        <v>10</v>
      </c>
      <c r="CG35" s="299" t="n">
        <v>10</v>
      </c>
      <c r="CH35" s="299" t="n">
        <v>10</v>
      </c>
      <c r="CI35" s="299" t="n">
        <v>10</v>
      </c>
      <c r="CJ35" s="299" t="n">
        <v>10</v>
      </c>
      <c r="CK35" s="299" t="n">
        <v>9</v>
      </c>
      <c r="CL35" s="299" t="n">
        <v>8</v>
      </c>
      <c r="CM35" s="299" t="n">
        <v>8</v>
      </c>
      <c r="CN35" s="299" t="n">
        <v>8</v>
      </c>
      <c r="CO35" s="299" t="n">
        <v>8</v>
      </c>
      <c r="CP35" s="299" t="n">
        <v>8</v>
      </c>
      <c r="CQ35" s="299" t="n">
        <v>9</v>
      </c>
      <c r="CR35" s="299" t="n">
        <v>9</v>
      </c>
      <c r="CS35" s="299" t="n">
        <v>9</v>
      </c>
      <c r="CT35" s="299" t="n">
        <v>11</v>
      </c>
      <c r="CU35" s="299" t="n">
        <v>11</v>
      </c>
      <c r="CV35" s="299" t="n">
        <v>11</v>
      </c>
      <c r="CW35" s="299" t="n">
        <v>10</v>
      </c>
    </row>
    <row r="36" ht="13.15" customHeight="1">
      <c r="A36" s="22" t="n"/>
      <c r="B36" s="398" t="n"/>
      <c r="C36" s="246" t="inlineStr">
        <is>
          <t>EE &amp; Spouse</t>
        </is>
      </c>
      <c r="D36" s="299" t="n">
        <v>2</v>
      </c>
      <c r="E36" s="395">
        <f>E20</f>
        <v/>
      </c>
      <c r="F36" s="396">
        <f>F20</f>
        <v/>
      </c>
      <c r="G36" s="396">
        <f>G20</f>
        <v/>
      </c>
      <c r="H36" s="397">
        <f>+"Total:"&amp;TEXT(E36/I36-1,"0.00%")&amp;"/ EE:"&amp;TEXT(G36/J36-1,"0.00%")</f>
        <v/>
      </c>
      <c r="I36" s="397">
        <f>+'[2]St Joe &amp; St Mary''s'!E36</f>
        <v/>
      </c>
      <c r="J36" s="397">
        <f>+'[2]St Joe &amp; St Mary''s'!G36</f>
        <v/>
      </c>
      <c r="K36" s="244" t="n">
        <v>1</v>
      </c>
      <c r="L36" s="244" t="n">
        <v>1</v>
      </c>
      <c r="M36" s="244" t="n">
        <v>1</v>
      </c>
      <c r="N36" s="244" t="n">
        <v>1</v>
      </c>
      <c r="O36" s="244" t="n">
        <v>1</v>
      </c>
      <c r="P36" s="244" t="n">
        <v>0</v>
      </c>
      <c r="Q36" s="244" t="n">
        <v>1</v>
      </c>
      <c r="R36" s="244" t="n">
        <v>1</v>
      </c>
      <c r="S36" s="244" t="n">
        <v>1</v>
      </c>
      <c r="T36" s="244" t="n">
        <v>0</v>
      </c>
      <c r="U36" s="244" t="n">
        <v>1</v>
      </c>
      <c r="V36" s="244" t="n">
        <v>1</v>
      </c>
      <c r="W36" s="244" t="n">
        <v>1</v>
      </c>
      <c r="X36" s="244" t="n">
        <v>1</v>
      </c>
      <c r="Y36" s="244" t="n">
        <v>1</v>
      </c>
      <c r="Z36" s="244" t="n">
        <v>1</v>
      </c>
      <c r="AA36" s="244" t="n">
        <v>2</v>
      </c>
      <c r="AB36" s="244" t="n">
        <v>2</v>
      </c>
      <c r="AC36" s="244" t="n">
        <v>2</v>
      </c>
      <c r="AD36" s="244" t="n">
        <v>2</v>
      </c>
      <c r="AE36" s="244" t="n">
        <v>2</v>
      </c>
      <c r="AF36" s="244" t="n">
        <v>2</v>
      </c>
      <c r="AG36" s="244" t="n">
        <v>2</v>
      </c>
      <c r="AH36" s="244" t="n">
        <v>2</v>
      </c>
      <c r="AI36" s="244" t="n">
        <v>2</v>
      </c>
      <c r="AJ36" s="244" t="n">
        <v>3</v>
      </c>
      <c r="AK36" s="244" t="n">
        <v>3</v>
      </c>
      <c r="AL36" s="244" t="n">
        <v>3</v>
      </c>
      <c r="AM36" s="244" t="n">
        <v>3</v>
      </c>
      <c r="AN36" s="244" t="n">
        <v>3</v>
      </c>
      <c r="AO36" s="244" t="n">
        <v>3</v>
      </c>
      <c r="AP36" s="244" t="n">
        <v>3</v>
      </c>
      <c r="AQ36" s="244" t="n">
        <v>3</v>
      </c>
      <c r="AR36" s="244" t="n">
        <v>3</v>
      </c>
      <c r="AS36" s="244" t="n">
        <v>3</v>
      </c>
      <c r="AT36" s="244" t="n">
        <v>3</v>
      </c>
      <c r="AU36" s="244" t="n">
        <v>3</v>
      </c>
      <c r="AV36" s="244" t="n">
        <v>3</v>
      </c>
      <c r="AW36" s="244" t="n">
        <v>3</v>
      </c>
      <c r="AX36" s="244" t="n">
        <v>3</v>
      </c>
      <c r="AY36" s="244" t="n">
        <v>3</v>
      </c>
      <c r="AZ36" s="244" t="n">
        <v>3</v>
      </c>
      <c r="BA36" s="244" t="n">
        <v>3</v>
      </c>
      <c r="BB36" s="244" t="n">
        <v>3</v>
      </c>
      <c r="BC36" s="244" t="n">
        <v>3</v>
      </c>
      <c r="BD36" s="244" t="n">
        <v>3</v>
      </c>
      <c r="BE36" s="244" t="n">
        <v>3</v>
      </c>
      <c r="BF36" s="244" t="n">
        <v>3</v>
      </c>
      <c r="BG36" s="244" t="n">
        <v>3</v>
      </c>
      <c r="BH36" s="244" t="n">
        <v>3</v>
      </c>
      <c r="BI36" s="244" t="n">
        <v>3</v>
      </c>
      <c r="BJ36" s="244" t="n">
        <v>3</v>
      </c>
      <c r="BK36" s="244" t="n">
        <v>3</v>
      </c>
      <c r="BL36" s="244" t="n">
        <v>3</v>
      </c>
      <c r="BM36" s="244" t="n">
        <v>3</v>
      </c>
      <c r="BN36" s="244" t="n">
        <v>3</v>
      </c>
      <c r="BO36" s="244" t="n">
        <v>3</v>
      </c>
      <c r="BP36" s="244" t="n">
        <v>3</v>
      </c>
      <c r="BQ36" s="299" t="n">
        <v>3</v>
      </c>
      <c r="BR36" s="299" t="n">
        <v>3</v>
      </c>
      <c r="BS36" s="299" t="n">
        <v>3</v>
      </c>
      <c r="BT36" s="299" t="n">
        <v>3</v>
      </c>
      <c r="BU36" s="299" t="n">
        <v>3</v>
      </c>
      <c r="BV36" s="299" t="n">
        <v>3</v>
      </c>
      <c r="BW36" s="299" t="n">
        <v>4</v>
      </c>
      <c r="BX36" s="299" t="n">
        <v>4</v>
      </c>
      <c r="BY36" s="299" t="n">
        <v>4</v>
      </c>
      <c r="BZ36" s="299" t="n">
        <v>4</v>
      </c>
      <c r="CA36" s="299" t="n">
        <v>4</v>
      </c>
      <c r="CB36" s="299" t="n">
        <v>4</v>
      </c>
      <c r="CC36" s="299" t="n">
        <v>3</v>
      </c>
      <c r="CD36" s="299" t="n">
        <v>3</v>
      </c>
      <c r="CE36" s="299" t="n">
        <v>2</v>
      </c>
      <c r="CF36" s="299" t="n">
        <v>2</v>
      </c>
      <c r="CG36" s="299" t="n">
        <v>1</v>
      </c>
      <c r="CH36" s="299" t="n">
        <v>1</v>
      </c>
      <c r="CI36" s="299" t="n">
        <v>1</v>
      </c>
      <c r="CJ36" s="299" t="n">
        <v>1</v>
      </c>
      <c r="CK36" s="299" t="n">
        <v>1</v>
      </c>
      <c r="CL36" s="299" t="n">
        <v>2</v>
      </c>
      <c r="CM36" s="299" t="n">
        <v>2</v>
      </c>
      <c r="CN36" s="299" t="n">
        <v>2</v>
      </c>
      <c r="CO36" s="299" t="n">
        <v>2</v>
      </c>
      <c r="CP36" s="299" t="n">
        <v>2</v>
      </c>
      <c r="CQ36" s="299" t="n">
        <v>3</v>
      </c>
      <c r="CR36" s="299" t="n">
        <v>3</v>
      </c>
      <c r="CS36" s="299" t="n">
        <v>3</v>
      </c>
      <c r="CT36" s="299" t="n">
        <v>3</v>
      </c>
      <c r="CU36" s="299" t="n">
        <v>3</v>
      </c>
      <c r="CV36" s="299" t="n">
        <v>3</v>
      </c>
      <c r="CW36" s="299" t="n">
        <v>3</v>
      </c>
    </row>
    <row r="37" ht="13.15" customHeight="1">
      <c r="A37" s="22" t="n"/>
      <c r="B37" s="398" t="n"/>
      <c r="C37" s="246" t="inlineStr">
        <is>
          <t>EE &amp; Child(ren)</t>
        </is>
      </c>
      <c r="D37" s="299" t="n">
        <v>11</v>
      </c>
      <c r="E37" s="395">
        <f>E21</f>
        <v/>
      </c>
      <c r="F37" s="396">
        <f>F21</f>
        <v/>
      </c>
      <c r="G37" s="396">
        <f>G21</f>
        <v/>
      </c>
      <c r="H37" s="397">
        <f>+"Total:"&amp;TEXT(E37/I37-1,"0.00%")&amp;"/ EE:"&amp;TEXT(G37/J37-1,"0.00%")</f>
        <v/>
      </c>
      <c r="I37" s="397">
        <f>+'[2]St Joe &amp; St Mary''s'!E37</f>
        <v/>
      </c>
      <c r="J37" s="397">
        <f>+'[2]St Joe &amp; St Mary''s'!G37</f>
        <v/>
      </c>
      <c r="K37" s="244" t="n">
        <v>8</v>
      </c>
      <c r="L37" s="244" t="n">
        <v>8</v>
      </c>
      <c r="M37" s="244" t="n">
        <v>8</v>
      </c>
      <c r="N37" s="244" t="n">
        <v>8</v>
      </c>
      <c r="O37" s="244" t="n">
        <v>8</v>
      </c>
      <c r="P37" s="244" t="n">
        <v>8</v>
      </c>
      <c r="Q37" s="244" t="n">
        <v>8</v>
      </c>
      <c r="R37" s="244" t="n">
        <v>8</v>
      </c>
      <c r="S37" s="244" t="n">
        <v>8</v>
      </c>
      <c r="T37" s="244" t="n">
        <v>8</v>
      </c>
      <c r="U37" s="244" t="n">
        <v>8</v>
      </c>
      <c r="V37" s="244" t="n">
        <v>8</v>
      </c>
      <c r="W37" s="244" t="n">
        <v>9</v>
      </c>
      <c r="X37" s="244" t="n">
        <v>9</v>
      </c>
      <c r="Y37" s="244" t="n">
        <v>9</v>
      </c>
      <c r="Z37" s="244" t="n">
        <v>9</v>
      </c>
      <c r="AA37" s="244" t="n">
        <v>9</v>
      </c>
      <c r="AB37" s="244" t="n">
        <v>9</v>
      </c>
      <c r="AC37" s="244" t="n">
        <v>9</v>
      </c>
      <c r="AD37" s="244" t="n">
        <v>9</v>
      </c>
      <c r="AE37" s="244" t="n">
        <v>9</v>
      </c>
      <c r="AF37" s="244" t="n">
        <v>9</v>
      </c>
      <c r="AG37" s="244" t="n">
        <v>9</v>
      </c>
      <c r="AH37" s="244" t="n">
        <v>9</v>
      </c>
      <c r="AI37" s="244" t="n">
        <v>9</v>
      </c>
      <c r="AJ37" s="244" t="n">
        <v>9</v>
      </c>
      <c r="AK37" s="244" t="n">
        <v>8</v>
      </c>
      <c r="AL37" s="244" t="n">
        <v>9</v>
      </c>
      <c r="AM37" s="244" t="n">
        <v>9</v>
      </c>
      <c r="AN37" s="244" t="n">
        <v>9</v>
      </c>
      <c r="AO37" s="244" t="n">
        <v>9</v>
      </c>
      <c r="AP37" s="244" t="n">
        <v>9</v>
      </c>
      <c r="AQ37" s="244" t="n">
        <v>9</v>
      </c>
      <c r="AR37" s="244" t="n">
        <v>10</v>
      </c>
      <c r="AS37" s="244" t="n">
        <v>10</v>
      </c>
      <c r="AT37" s="244" t="n">
        <v>9</v>
      </c>
      <c r="AU37" s="244" t="n">
        <v>9</v>
      </c>
      <c r="AV37" s="244" t="n">
        <v>9</v>
      </c>
      <c r="AW37" s="244" t="n">
        <v>9</v>
      </c>
      <c r="AX37" s="244" t="n">
        <v>9</v>
      </c>
      <c r="AY37" s="244" t="n">
        <v>9</v>
      </c>
      <c r="AZ37" s="244" t="n">
        <v>9</v>
      </c>
      <c r="BA37" s="244" t="n">
        <v>9</v>
      </c>
      <c r="BB37" s="244" t="n">
        <v>10</v>
      </c>
      <c r="BC37" s="244" t="n">
        <v>10</v>
      </c>
      <c r="BD37" s="244" t="n">
        <v>10</v>
      </c>
      <c r="BE37" s="244" t="n">
        <v>10</v>
      </c>
      <c r="BF37" s="244" t="n">
        <v>9</v>
      </c>
      <c r="BG37" s="244" t="n">
        <v>10</v>
      </c>
      <c r="BH37" s="244" t="n">
        <v>10</v>
      </c>
      <c r="BI37" s="244" t="n">
        <v>10</v>
      </c>
      <c r="BJ37" s="244" t="n">
        <v>11</v>
      </c>
      <c r="BK37" s="244" t="n">
        <v>11</v>
      </c>
      <c r="BL37" s="244" t="n">
        <v>11</v>
      </c>
      <c r="BM37" s="244" t="n">
        <v>11</v>
      </c>
      <c r="BN37" s="244" t="n">
        <v>10</v>
      </c>
      <c r="BO37" s="244" t="n">
        <v>9</v>
      </c>
      <c r="BP37" s="244" t="n">
        <v>10</v>
      </c>
      <c r="BQ37" s="299" t="n">
        <v>10</v>
      </c>
      <c r="BR37" s="299" t="n">
        <v>11</v>
      </c>
      <c r="BS37" s="299" t="n">
        <v>12</v>
      </c>
      <c r="BT37" s="299" t="n">
        <v>13</v>
      </c>
      <c r="BU37" s="299" t="n">
        <v>13</v>
      </c>
      <c r="BV37" s="299" t="n">
        <v>12</v>
      </c>
      <c r="BW37" s="299" t="n">
        <v>13</v>
      </c>
      <c r="BX37" s="299" t="n">
        <v>13</v>
      </c>
      <c r="BY37" s="299" t="n">
        <v>13</v>
      </c>
      <c r="BZ37" s="299" t="n">
        <v>13</v>
      </c>
      <c r="CA37" s="299" t="n">
        <v>12</v>
      </c>
      <c r="CB37" s="299" t="n">
        <v>11</v>
      </c>
      <c r="CC37" s="299" t="n">
        <v>11</v>
      </c>
      <c r="CD37" s="299" t="n">
        <v>11</v>
      </c>
      <c r="CE37" s="299" t="n">
        <v>11</v>
      </c>
      <c r="CF37" s="299" t="n">
        <v>11</v>
      </c>
      <c r="CG37" s="299" t="n">
        <v>11</v>
      </c>
      <c r="CH37" s="299" t="n">
        <v>11</v>
      </c>
      <c r="CI37" s="299" t="n">
        <v>11</v>
      </c>
      <c r="CJ37" s="299" t="n">
        <v>13</v>
      </c>
      <c r="CK37" s="299" t="n">
        <v>13</v>
      </c>
      <c r="CL37" s="299" t="n">
        <v>13</v>
      </c>
      <c r="CM37" s="299" t="n">
        <v>14</v>
      </c>
      <c r="CN37" s="299" t="n">
        <v>13</v>
      </c>
      <c r="CO37" s="299" t="n">
        <v>13</v>
      </c>
      <c r="CP37" s="299" t="n">
        <v>13</v>
      </c>
      <c r="CQ37" s="299" t="n">
        <v>11</v>
      </c>
      <c r="CR37" s="299" t="n">
        <v>11</v>
      </c>
      <c r="CS37" s="299" t="n">
        <v>11</v>
      </c>
      <c r="CT37" s="299" t="n">
        <v>11</v>
      </c>
      <c r="CU37" s="299" t="n">
        <v>11</v>
      </c>
      <c r="CV37" s="299" t="n">
        <v>11</v>
      </c>
      <c r="CW37" s="299" t="n">
        <v>11</v>
      </c>
    </row>
    <row r="38" ht="13.15" customHeight="1">
      <c r="A38" s="22" t="n"/>
      <c r="B38" s="398" t="n"/>
      <c r="C38" s="246" t="inlineStr">
        <is>
          <t>EE &amp; Family</t>
        </is>
      </c>
      <c r="D38" s="299" t="n">
        <v>1</v>
      </c>
      <c r="E38" s="399">
        <f>E22</f>
        <v/>
      </c>
      <c r="F38" s="400">
        <f>F22</f>
        <v/>
      </c>
      <c r="G38" s="400">
        <f>G22</f>
        <v/>
      </c>
      <c r="H38" s="408">
        <f>+"Total:"&amp;TEXT(E38/I38-1,"0.00%")&amp;"/ EE:"&amp;TEXT(G38/J38-1,"0.00%")</f>
        <v/>
      </c>
      <c r="I38" s="397">
        <f>+'[2]St Joe &amp; St Mary''s'!E38</f>
        <v/>
      </c>
      <c r="J38" s="397">
        <f>+'[2]St Joe &amp; St Mary''s'!G38</f>
        <v/>
      </c>
      <c r="K38" s="245" t="n">
        <v>2</v>
      </c>
      <c r="L38" s="245" t="n">
        <v>1</v>
      </c>
      <c r="M38" s="245" t="n">
        <v>1</v>
      </c>
      <c r="N38" s="245" t="n">
        <v>2</v>
      </c>
      <c r="O38" s="245" t="n">
        <v>2</v>
      </c>
      <c r="P38" s="245" t="n">
        <v>1</v>
      </c>
      <c r="Q38" s="245" t="n">
        <v>1</v>
      </c>
      <c r="R38" s="245" t="n">
        <v>1</v>
      </c>
      <c r="S38" s="245" t="n">
        <v>1</v>
      </c>
      <c r="T38" s="245" t="n">
        <v>1</v>
      </c>
      <c r="U38" s="245" t="n">
        <v>0</v>
      </c>
      <c r="V38" s="245" t="n">
        <v>0</v>
      </c>
      <c r="W38" s="245" t="n">
        <v>1</v>
      </c>
      <c r="X38" s="245" t="n">
        <v>1</v>
      </c>
      <c r="Y38" s="245" t="n">
        <v>1</v>
      </c>
      <c r="Z38" s="245" t="n">
        <v>1</v>
      </c>
      <c r="AA38" s="245" t="n">
        <v>1</v>
      </c>
      <c r="AB38" s="245" t="n">
        <v>1</v>
      </c>
      <c r="AC38" s="245" t="n">
        <v>1</v>
      </c>
      <c r="AD38" s="245" t="n">
        <v>1</v>
      </c>
      <c r="AE38" s="245" t="n">
        <v>1</v>
      </c>
      <c r="AF38" s="245" t="n">
        <v>1</v>
      </c>
      <c r="AG38" s="245" t="n">
        <v>1</v>
      </c>
      <c r="AH38" s="245" t="n">
        <v>1</v>
      </c>
      <c r="AI38" s="245" t="n">
        <v>1</v>
      </c>
      <c r="AJ38" s="245" t="n">
        <v>0</v>
      </c>
      <c r="AK38" s="245" t="n">
        <v>0</v>
      </c>
      <c r="AL38" s="245" t="n">
        <v>0</v>
      </c>
      <c r="AM38" s="245" t="n">
        <v>0</v>
      </c>
      <c r="AN38" s="245" t="n">
        <v>0</v>
      </c>
      <c r="AO38" s="245" t="n">
        <v>0</v>
      </c>
      <c r="AP38" s="245" t="n">
        <v>0</v>
      </c>
      <c r="AQ38" s="245" t="n">
        <v>0</v>
      </c>
      <c r="AR38" s="245" t="n">
        <v>0</v>
      </c>
      <c r="AS38" s="245" t="n">
        <v>0</v>
      </c>
      <c r="AT38" s="245" t="n">
        <v>0</v>
      </c>
      <c r="AU38" s="245" t="n">
        <v>1</v>
      </c>
      <c r="AV38" s="245" t="n">
        <v>1</v>
      </c>
      <c r="AW38" s="245" t="n">
        <v>1</v>
      </c>
      <c r="AX38" s="245" t="n">
        <v>1</v>
      </c>
      <c r="AY38" s="245" t="n">
        <v>1</v>
      </c>
      <c r="AZ38" s="245" t="n">
        <v>2</v>
      </c>
      <c r="BA38" s="245" t="n">
        <v>2</v>
      </c>
      <c r="BB38" s="245" t="n">
        <v>2</v>
      </c>
      <c r="BC38" s="245" t="n">
        <v>2</v>
      </c>
      <c r="BD38" s="245" t="n">
        <v>2</v>
      </c>
      <c r="BE38" s="245" t="n">
        <v>1</v>
      </c>
      <c r="BF38" s="245" t="n">
        <v>1</v>
      </c>
      <c r="BG38" s="245" t="n">
        <v>1</v>
      </c>
      <c r="BH38" s="245" t="n">
        <v>1</v>
      </c>
      <c r="BI38" s="245" t="n">
        <v>1</v>
      </c>
      <c r="BJ38" s="245" t="n">
        <v>1</v>
      </c>
      <c r="BK38" s="245" t="n">
        <v>1</v>
      </c>
      <c r="BL38" s="245" t="n">
        <v>1</v>
      </c>
      <c r="BM38" s="245" t="n">
        <v>1</v>
      </c>
      <c r="BN38" s="245" t="n">
        <v>1</v>
      </c>
      <c r="BO38" s="245" t="n">
        <v>1</v>
      </c>
      <c r="BP38" s="245" t="n">
        <v>1</v>
      </c>
      <c r="BQ38" s="299" t="n">
        <v>1</v>
      </c>
      <c r="BR38" s="299" t="n">
        <v>1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0</v>
      </c>
      <c r="BY38" s="299" t="n">
        <v>0</v>
      </c>
      <c r="BZ38" s="299" t="n">
        <v>0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1</v>
      </c>
      <c r="CF38" s="299" t="n">
        <v>1</v>
      </c>
      <c r="CG38" s="299" t="n">
        <v>1</v>
      </c>
      <c r="CH38" s="299" t="n">
        <v>2</v>
      </c>
      <c r="CI38" s="299" t="n">
        <v>2</v>
      </c>
      <c r="CJ38" s="299" t="n">
        <v>2</v>
      </c>
      <c r="CK38" s="299" t="n">
        <v>2</v>
      </c>
      <c r="CL38" s="299" t="n">
        <v>2</v>
      </c>
      <c r="CM38" s="299" t="n">
        <v>1</v>
      </c>
      <c r="CN38" s="299" t="n">
        <v>1</v>
      </c>
      <c r="CO38" s="299" t="n">
        <v>1</v>
      </c>
      <c r="CP38" s="299" t="n">
        <v>1</v>
      </c>
      <c r="CQ38" s="299" t="n">
        <v>1</v>
      </c>
      <c r="CR38" s="299" t="n">
        <v>1</v>
      </c>
      <c r="CS38" s="299" t="n">
        <v>1</v>
      </c>
      <c r="CT38" s="299" t="n">
        <v>1</v>
      </c>
      <c r="CU38" s="299" t="n">
        <v>1</v>
      </c>
      <c r="CV38" s="299" t="n">
        <v>1</v>
      </c>
      <c r="CW38" s="299" t="n">
        <v>1</v>
      </c>
    </row>
    <row r="39" ht="13.15" customHeight="1">
      <c r="A39" s="20" t="n"/>
      <c r="B39" s="398" t="n"/>
      <c r="C39" s="69" t="inlineStr">
        <is>
          <t>Estimated Monthly Premium</t>
        </is>
      </c>
      <c r="D39" s="94">
        <f>SUM(D35:D38)</f>
        <v/>
      </c>
      <c r="E39" s="401">
        <f>SUMPRODUCT(E35:E38,$D35:$D38)</f>
        <v/>
      </c>
      <c r="F39" s="401">
        <f>SUMPRODUCT(F35:F38,$D35:$D38)</f>
        <v/>
      </c>
      <c r="G39" s="401">
        <f>SUMPRODUCT(G35:G38,$D35:$D38)</f>
        <v/>
      </c>
      <c r="H39" s="402" t="n"/>
      <c r="I39" s="402" t="n"/>
      <c r="J39" s="315" t="n"/>
      <c r="K39" s="94">
        <f>SUM(K35:K38)</f>
        <v/>
      </c>
      <c r="L39" s="94">
        <f>SUM(L35:L38)</f>
        <v/>
      </c>
      <c r="M39" s="94">
        <f>SUM(M35:M38)</f>
        <v/>
      </c>
      <c r="N39" s="94">
        <f>SUM(N35:N38)</f>
        <v/>
      </c>
      <c r="O39" s="94">
        <f>SUM(O35:O38)</f>
        <v/>
      </c>
      <c r="P39" s="94">
        <f>SUM(P35:P38)</f>
        <v/>
      </c>
      <c r="Q39" s="94">
        <f>SUM(Q35:Q38)</f>
        <v/>
      </c>
      <c r="R39" s="94">
        <f>SUM(R35:R38)</f>
        <v/>
      </c>
      <c r="S39" s="94">
        <f>SUM(S35:S38)</f>
        <v/>
      </c>
      <c r="T39" s="94">
        <f>SUM(T35:T38)</f>
        <v/>
      </c>
      <c r="U39" s="94">
        <f>SUM(U35:U38)</f>
        <v/>
      </c>
      <c r="V39" s="94">
        <f>SUM(V35:V38)</f>
        <v/>
      </c>
      <c r="W39" s="94">
        <f>SUM(W35:W38)</f>
        <v/>
      </c>
      <c r="X39" s="94">
        <f>SUM(X35:X38)</f>
        <v/>
      </c>
      <c r="Y39" s="94">
        <f>SUM(Y35:Y38)</f>
        <v/>
      </c>
      <c r="Z39" s="94">
        <f>SUM(Z35:Z38)</f>
        <v/>
      </c>
      <c r="AA39" s="94">
        <f>SUM(AA35:AA38)</f>
        <v/>
      </c>
      <c r="AB39" s="94">
        <f>SUM(AB35:AB38)</f>
        <v/>
      </c>
      <c r="AC39" s="94">
        <f>SUM(AC35:AC38)</f>
        <v/>
      </c>
      <c r="AD39" s="94">
        <f>SUM(AD35:AD38)</f>
        <v/>
      </c>
      <c r="AE39" s="94">
        <f>SUM(AE35:AE38)</f>
        <v/>
      </c>
      <c r="AF39" s="94">
        <f>SUM(AF35:AF38)</f>
        <v/>
      </c>
      <c r="AG39" s="94">
        <f>SUM(AG35:AG38)</f>
        <v/>
      </c>
      <c r="AH39" s="94">
        <f>SUM(AH35:AH38)</f>
        <v/>
      </c>
      <c r="AI39" s="94">
        <f>SUM(AI35:AI38)</f>
        <v/>
      </c>
      <c r="AJ39" s="94">
        <f>SUM(AJ35:AJ38)</f>
        <v/>
      </c>
      <c r="AK39" s="94">
        <f>SUM(AK35:AK38)</f>
        <v/>
      </c>
      <c r="AL39" s="94">
        <f>SUM(AL35:AL38)</f>
        <v/>
      </c>
      <c r="AM39" s="94">
        <f>SUM(AM35:AM38)</f>
        <v/>
      </c>
      <c r="AN39" s="94">
        <f>SUM(AN35:AN38)</f>
        <v/>
      </c>
      <c r="AO39" s="94">
        <f>SUM(AO35:AO38)</f>
        <v/>
      </c>
      <c r="AP39" s="94">
        <f>SUM(AP35:AP38)</f>
        <v/>
      </c>
      <c r="AQ39" s="94">
        <f>SUM(AQ35:AQ38)</f>
        <v/>
      </c>
      <c r="AR39" s="94">
        <f>SUM(AR35:AR38)</f>
        <v/>
      </c>
      <c r="AS39" s="94">
        <f>SUM(AS35:AS38)</f>
        <v/>
      </c>
      <c r="AT39" s="94">
        <f>SUM(AT35:AT38)</f>
        <v/>
      </c>
      <c r="AU39" s="94">
        <f>SUM(AU35:AU38)</f>
        <v/>
      </c>
      <c r="AV39" s="94">
        <f>SUM(AV35:AV38)</f>
        <v/>
      </c>
      <c r="AW39" s="94">
        <f>SUM(AW35:AW38)</f>
        <v/>
      </c>
      <c r="AX39" s="94">
        <f>SUM(AX35:AX38)</f>
        <v/>
      </c>
      <c r="AY39" s="94">
        <f>SUM(AY35:AY38)</f>
        <v/>
      </c>
      <c r="AZ39" s="94">
        <f>SUM(AZ35:AZ38)</f>
        <v/>
      </c>
      <c r="BA39" s="94">
        <f>SUM(BA35:BA38)</f>
        <v/>
      </c>
      <c r="BB39" s="94">
        <f>SUM(BB35:BB38)</f>
        <v/>
      </c>
      <c r="BC39" s="94">
        <f>SUM(BC35:BC38)</f>
        <v/>
      </c>
      <c r="BD39" s="94">
        <f>SUM(BD35:BD38)</f>
        <v/>
      </c>
      <c r="BE39" s="94">
        <f>SUM(BE35:BE38)</f>
        <v/>
      </c>
      <c r="BF39" s="94">
        <f>SUM(BF35:BF38)</f>
        <v/>
      </c>
      <c r="BG39" s="94">
        <f>SUM(BG35:BG38)</f>
        <v/>
      </c>
      <c r="BH39" s="94">
        <f>SUM(BH35:BH38)</f>
        <v/>
      </c>
      <c r="BI39" s="94">
        <f>SUM(BI35:BI38)</f>
        <v/>
      </c>
      <c r="BJ39" s="94">
        <f>SUM(BJ35:BJ38)</f>
        <v/>
      </c>
      <c r="BK39" s="94">
        <f>SUM(BK35:BK38)</f>
        <v/>
      </c>
      <c r="BL39" s="94">
        <f>SUM(BL35:BL38)</f>
        <v/>
      </c>
      <c r="BM39" s="94">
        <f>SUM(BM35:BM38)</f>
        <v/>
      </c>
      <c r="BN39" s="94">
        <f>SUM(BN35:BN38)</f>
        <v/>
      </c>
      <c r="BO39" s="94">
        <f>SUM(BO35:BO38)</f>
        <v/>
      </c>
      <c r="BP39" s="94">
        <f>SUM(BP35:BP38)</f>
        <v/>
      </c>
      <c r="BQ39" s="94">
        <f>SUM(BQ35:BQ38)</f>
        <v/>
      </c>
      <c r="BR39" s="94">
        <f>SUM(BR35:BR38)</f>
        <v/>
      </c>
      <c r="BS39" s="94">
        <f>SUM(BS35:BS38)</f>
        <v/>
      </c>
      <c r="BT39" s="94">
        <f>SUM(BT35:BT38)</f>
        <v/>
      </c>
      <c r="BU39" s="94">
        <f>SUM(BU35:BU38)</f>
        <v/>
      </c>
      <c r="BV39" s="94">
        <f>SUM(BV35:BV38)</f>
        <v/>
      </c>
      <c r="BW39" s="94">
        <f>SUM(BW35:BW38)</f>
        <v/>
      </c>
      <c r="BX39" s="94">
        <f>SUM(BX35:BX38)</f>
        <v/>
      </c>
      <c r="BY39" s="94">
        <f>SUM(BY35:BY38)</f>
        <v/>
      </c>
      <c r="BZ39" s="94">
        <f>SUM(BZ35:BZ38)</f>
        <v/>
      </c>
      <c r="CA39" s="94">
        <f>SUM(CA35:CA38)</f>
        <v/>
      </c>
      <c r="CB39" s="94">
        <f>SUM(CB35:CB38)</f>
        <v/>
      </c>
      <c r="CC39" s="94">
        <f>SUM(CC35:CC38)</f>
        <v/>
      </c>
      <c r="CD39" s="94">
        <f>SUM(CD35:CD38)</f>
        <v/>
      </c>
      <c r="CE39" s="94">
        <f>SUM(CE35:CE38)</f>
        <v/>
      </c>
      <c r="CF39" s="94">
        <f>SUM(CF35:CF38)</f>
        <v/>
      </c>
      <c r="CG39" s="94">
        <f>SUM(CG35:CG38)</f>
        <v/>
      </c>
      <c r="CH39" s="94">
        <f>SUM(CH35:CH38)</f>
        <v/>
      </c>
      <c r="CI39" s="94">
        <f>SUM(CI35:CI38)</f>
        <v/>
      </c>
      <c r="CJ39" s="94">
        <f>SUM(CJ35:CJ38)</f>
        <v/>
      </c>
      <c r="CK39" s="94">
        <f>SUM(CK35:CK38)</f>
        <v/>
      </c>
      <c r="CL39" s="94">
        <f>SUM(CL35:CL38)</f>
        <v/>
      </c>
      <c r="CM39" s="94">
        <f>SUM(CM35:CM38)</f>
        <v/>
      </c>
      <c r="CN39" s="94">
        <f>SUM(CN35:CN38)</f>
        <v/>
      </c>
      <c r="CO39" s="94">
        <f>SUM(CO35:CO38)</f>
        <v/>
      </c>
      <c r="CP39" s="94">
        <f>SUM(CP35:CP38)</f>
        <v/>
      </c>
      <c r="CQ39" s="94">
        <f>SUM(CQ35:CQ38)</f>
        <v/>
      </c>
      <c r="CR39" s="94" t="n">
        <v>24</v>
      </c>
      <c r="CS39" s="94">
        <f>SUM(CS35:CS38)</f>
        <v/>
      </c>
      <c r="CT39" s="94">
        <f>SUM(CT35:CT38)</f>
        <v/>
      </c>
      <c r="CU39" s="94">
        <f>SUM(CU35:CU38)</f>
        <v/>
      </c>
      <c r="CV39" s="94">
        <f>SUM(CV35:CV38)</f>
        <v/>
      </c>
      <c r="CW39" s="94">
        <f>SUM(CW35:CW38)</f>
        <v/>
      </c>
    </row>
    <row r="40" ht="13.15" customHeight="1">
      <c r="A40" s="20" t="n"/>
      <c r="B40" s="398" t="n"/>
      <c r="C40" s="12" t="n"/>
      <c r="D40" s="16" t="n"/>
      <c r="E40" s="403" t="n"/>
      <c r="F40" s="403" t="n"/>
      <c r="G40" s="403" t="n"/>
      <c r="H40" s="404" t="n"/>
      <c r="I40" s="404" t="n"/>
      <c r="J40" s="315" t="n"/>
      <c r="K40" s="16" t="n"/>
      <c r="L40" s="16" t="n"/>
      <c r="M40" s="16" t="n"/>
      <c r="N40" s="16" t="n"/>
      <c r="O40" s="16" t="n"/>
      <c r="P40" s="16" t="n"/>
      <c r="Q40" s="16" t="n"/>
      <c r="R40" s="16" t="n"/>
      <c r="S40" s="16" t="n"/>
      <c r="T40" s="16" t="n"/>
      <c r="U40" s="16" t="n"/>
      <c r="V40" s="16" t="n"/>
      <c r="W40" s="16" t="n"/>
      <c r="X40" s="16" t="n"/>
      <c r="Y40" s="16" t="n"/>
      <c r="Z40" s="16" t="n"/>
      <c r="AA40" s="16" t="n"/>
      <c r="AB40" s="16" t="n"/>
      <c r="AC40" s="16" t="n"/>
      <c r="AD40" s="16" t="n"/>
      <c r="AE40" s="16" t="n"/>
      <c r="AF40" s="16" t="n"/>
      <c r="AG40" s="16" t="n"/>
      <c r="AH40" s="16" t="n"/>
      <c r="AI40" s="16" t="n"/>
      <c r="AJ40" s="16" t="n"/>
      <c r="AK40" s="16" t="n"/>
      <c r="AL40" s="16" t="n"/>
      <c r="AM40" s="16" t="n"/>
      <c r="AN40" s="16" t="n"/>
      <c r="AO40" s="16" t="n"/>
      <c r="AP40" s="16" t="n"/>
      <c r="AQ40" s="16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6" t="n"/>
      <c r="CT40" s="16" t="n"/>
      <c r="CU40" s="16" t="n"/>
      <c r="CV40" s="16" t="n"/>
      <c r="CW40" s="16" t="n"/>
    </row>
    <row r="41" ht="13.15" customHeight="1">
      <c r="A41" s="64" t="inlineStr">
        <is>
          <t xml:space="preserve">PRIME VALUE PLAN (Self-Insured) </t>
        </is>
      </c>
      <c r="B41" s="394">
        <f>Legacy!$E$4</f>
        <v/>
      </c>
      <c r="C41" s="246" t="inlineStr">
        <is>
          <t>EE</t>
        </is>
      </c>
      <c r="D41" s="299" t="n">
        <v>1</v>
      </c>
      <c r="E41" s="395">
        <f>E25</f>
        <v/>
      </c>
      <c r="F41" s="396">
        <f>F25</f>
        <v/>
      </c>
      <c r="G41" s="396">
        <f>G25</f>
        <v/>
      </c>
      <c r="H41" s="397">
        <f>+"Total:"&amp;TEXT(E41/I41-1,"0.00%")&amp;"/ EE:"&amp;TEXT(G41/J41-1,"0.00%")</f>
        <v/>
      </c>
      <c r="I41" s="397">
        <f>+'[2]St Joe &amp; St Mary''s'!E41</f>
        <v/>
      </c>
      <c r="J41" s="397">
        <f>+'[2]St Joe &amp; St Mary''s'!G41</f>
        <v/>
      </c>
      <c r="K41" s="299" t="n">
        <v>0</v>
      </c>
      <c r="L41" s="299" t="n">
        <v>0</v>
      </c>
      <c r="M41" s="299" t="n">
        <v>0</v>
      </c>
      <c r="N41" s="299" t="n">
        <v>0</v>
      </c>
      <c r="O41" s="299" t="n">
        <v>0</v>
      </c>
      <c r="P41" s="299" t="n">
        <v>0</v>
      </c>
      <c r="Q41" s="299" t="n">
        <v>0</v>
      </c>
      <c r="R41" s="299" t="n">
        <v>0</v>
      </c>
      <c r="S41" s="299" t="n">
        <v>0</v>
      </c>
      <c r="T41" s="299" t="n">
        <v>0</v>
      </c>
      <c r="U41" s="299" t="n">
        <v>0</v>
      </c>
      <c r="V41" s="299" t="n">
        <v>0</v>
      </c>
      <c r="W41" s="299" t="n">
        <v>0</v>
      </c>
      <c r="X41" s="299" t="n">
        <v>0</v>
      </c>
      <c r="Y41" s="299" t="n">
        <v>0</v>
      </c>
      <c r="Z41" s="299" t="n">
        <v>0</v>
      </c>
      <c r="AA41" s="299" t="n">
        <v>0</v>
      </c>
      <c r="AB41" s="299" t="n">
        <v>0</v>
      </c>
      <c r="AC41" s="299" t="n">
        <v>0</v>
      </c>
      <c r="AD41" s="299" t="n">
        <v>0</v>
      </c>
      <c r="AE41" s="299" t="n">
        <v>0</v>
      </c>
      <c r="AF41" s="299" t="n">
        <v>0</v>
      </c>
      <c r="AG41" s="299" t="n">
        <v>0</v>
      </c>
      <c r="AH41" s="299" t="n">
        <v>0</v>
      </c>
      <c r="AI41" s="299" t="n">
        <v>0</v>
      </c>
      <c r="AJ41" s="299" t="n">
        <v>0</v>
      </c>
      <c r="AK41" s="299" t="n">
        <v>0</v>
      </c>
      <c r="AL41" s="299" t="n">
        <v>0</v>
      </c>
      <c r="AM41" s="299" t="n">
        <v>0</v>
      </c>
      <c r="AN41" s="299" t="n">
        <v>0</v>
      </c>
      <c r="AO41" s="299" t="n">
        <v>0</v>
      </c>
      <c r="AP41" s="299" t="n">
        <v>0</v>
      </c>
      <c r="AQ41" s="299" t="n">
        <v>0</v>
      </c>
      <c r="AR41" s="299" t="n">
        <v>0</v>
      </c>
      <c r="AS41" s="299" t="n">
        <v>0</v>
      </c>
      <c r="AT41" s="299" t="n">
        <v>0</v>
      </c>
      <c r="AU41" s="299" t="n">
        <v>0</v>
      </c>
      <c r="AV41" s="299" t="n">
        <v>0</v>
      </c>
      <c r="AW41" s="299" t="n">
        <v>0</v>
      </c>
      <c r="AX41" s="299" t="n">
        <v>0</v>
      </c>
      <c r="AY41" s="299" t="n">
        <v>0</v>
      </c>
      <c r="AZ41" s="299" t="n">
        <v>0</v>
      </c>
      <c r="BA41" s="299" t="n">
        <v>0</v>
      </c>
      <c r="BB41" s="299" t="n">
        <v>0</v>
      </c>
      <c r="BC41" s="299" t="n">
        <v>0</v>
      </c>
      <c r="BD41" s="299" t="n">
        <v>0</v>
      </c>
      <c r="BE41" s="299" t="n">
        <v>0</v>
      </c>
      <c r="BF41" s="299" t="n">
        <v>0</v>
      </c>
      <c r="BG41" s="299" t="n">
        <v>0</v>
      </c>
      <c r="BH41" s="299" t="n">
        <v>0</v>
      </c>
      <c r="BI41" s="299" t="n">
        <v>0</v>
      </c>
      <c r="BJ41" s="299" t="n">
        <v>0</v>
      </c>
      <c r="BK41" s="299" t="n">
        <v>0</v>
      </c>
      <c r="BL41" s="299" t="n">
        <v>0</v>
      </c>
      <c r="BM41" s="299" t="n">
        <v>0</v>
      </c>
      <c r="BN41" s="299" t="n">
        <v>0</v>
      </c>
      <c r="BO41" s="299" t="n">
        <v>1</v>
      </c>
      <c r="BP41" s="299" t="n">
        <v>1</v>
      </c>
      <c r="BQ41" s="299" t="n">
        <v>1</v>
      </c>
      <c r="BR41" s="299" t="n">
        <v>1</v>
      </c>
      <c r="BS41" s="299" t="n">
        <v>2</v>
      </c>
      <c r="BT41" s="299" t="n">
        <v>2</v>
      </c>
      <c r="BU41" s="299" t="n">
        <v>1</v>
      </c>
      <c r="BV41" s="299" t="n">
        <v>2</v>
      </c>
      <c r="BW41" s="299" t="n">
        <v>1</v>
      </c>
      <c r="BX41" s="299" t="n">
        <v>1</v>
      </c>
      <c r="BY41" s="299" t="n">
        <v>1</v>
      </c>
      <c r="BZ41" s="299" t="n">
        <v>1</v>
      </c>
      <c r="CA41" s="299" t="n">
        <v>1</v>
      </c>
      <c r="CB41" s="299" t="n">
        <v>1</v>
      </c>
      <c r="CC41" s="299" t="n">
        <v>1</v>
      </c>
      <c r="CD41" s="299" t="n">
        <v>1</v>
      </c>
      <c r="CE41" s="299" t="n">
        <v>1</v>
      </c>
      <c r="CF41" s="299" t="n">
        <v>0</v>
      </c>
      <c r="CG41" s="299" t="n">
        <v>1</v>
      </c>
      <c r="CH41" s="299" t="n">
        <v>1</v>
      </c>
      <c r="CI41" s="299" t="n">
        <v>1</v>
      </c>
      <c r="CJ41" s="299" t="n">
        <v>1</v>
      </c>
      <c r="CK41" s="299" t="n">
        <v>1</v>
      </c>
      <c r="CL41" s="299" t="n">
        <v>0</v>
      </c>
      <c r="CM41" s="299" t="n">
        <v>1</v>
      </c>
      <c r="CN41" s="299" t="n">
        <v>1</v>
      </c>
      <c r="CO41" s="299" t="n">
        <v>1</v>
      </c>
      <c r="CP41" s="299" t="n">
        <v>1</v>
      </c>
      <c r="CQ41" s="299" t="n">
        <v>1</v>
      </c>
      <c r="CR41" s="299" t="n">
        <v>1</v>
      </c>
      <c r="CS41" s="299" t="n">
        <v>1</v>
      </c>
      <c r="CT41" s="299" t="n">
        <v>1</v>
      </c>
      <c r="CU41" s="299" t="n">
        <v>1</v>
      </c>
      <c r="CV41" s="299" t="n">
        <v>1</v>
      </c>
      <c r="CW41" s="299" t="n">
        <v>1</v>
      </c>
    </row>
    <row r="42" ht="13.15" customHeight="1">
      <c r="A42" s="22" t="n"/>
      <c r="B42" s="398" t="n"/>
      <c r="C42" s="246" t="inlineStr">
        <is>
          <t>EE &amp; Spouse</t>
        </is>
      </c>
      <c r="D42" s="299" t="n">
        <v>0</v>
      </c>
      <c r="E42" s="395">
        <f>E26</f>
        <v/>
      </c>
      <c r="F42" s="396">
        <f>F26</f>
        <v/>
      </c>
      <c r="G42" s="396">
        <f>G26</f>
        <v/>
      </c>
      <c r="H42" s="397">
        <f>+"Total:"&amp;TEXT(E42/I42-1,"0.00%")&amp;"/ EE:"&amp;TEXT(G42/J42-1,"0.00%")</f>
        <v/>
      </c>
      <c r="I42" s="397">
        <f>+'[2]St Joe &amp; St Mary''s'!E42</f>
        <v/>
      </c>
      <c r="J42" s="397">
        <f>+'[2]St Joe &amp; St Mary''s'!G42</f>
        <v/>
      </c>
      <c r="K42" s="299" t="n">
        <v>0</v>
      </c>
      <c r="L42" s="299" t="n">
        <v>0</v>
      </c>
      <c r="M42" s="299" t="n">
        <v>0</v>
      </c>
      <c r="N42" s="299" t="n">
        <v>0</v>
      </c>
      <c r="O42" s="299" t="n">
        <v>0</v>
      </c>
      <c r="P42" s="299" t="n">
        <v>0</v>
      </c>
      <c r="Q42" s="299" t="n">
        <v>0</v>
      </c>
      <c r="R42" s="299" t="n">
        <v>0</v>
      </c>
      <c r="S42" s="299" t="n">
        <v>0</v>
      </c>
      <c r="T42" s="299" t="n">
        <v>0</v>
      </c>
      <c r="U42" s="299" t="n">
        <v>0</v>
      </c>
      <c r="V42" s="299" t="n">
        <v>0</v>
      </c>
      <c r="W42" s="299" t="n">
        <v>0</v>
      </c>
      <c r="X42" s="299" t="n">
        <v>0</v>
      </c>
      <c r="Y42" s="299" t="n">
        <v>0</v>
      </c>
      <c r="Z42" s="299" t="n">
        <v>0</v>
      </c>
      <c r="AA42" s="299" t="n">
        <v>0</v>
      </c>
      <c r="AB42" s="299" t="n">
        <v>0</v>
      </c>
      <c r="AC42" s="299" t="n">
        <v>0</v>
      </c>
      <c r="AD42" s="299" t="n">
        <v>0</v>
      </c>
      <c r="AE42" s="299" t="n">
        <v>0</v>
      </c>
      <c r="AF42" s="299" t="n">
        <v>0</v>
      </c>
      <c r="AG42" s="299" t="n">
        <v>0</v>
      </c>
      <c r="AH42" s="299" t="n">
        <v>0</v>
      </c>
      <c r="AI42" s="299" t="n">
        <v>0</v>
      </c>
      <c r="AJ42" s="299" t="n">
        <v>0</v>
      </c>
      <c r="AK42" s="299" t="n">
        <v>0</v>
      </c>
      <c r="AL42" s="299" t="n">
        <v>0</v>
      </c>
      <c r="AM42" s="299" t="n">
        <v>0</v>
      </c>
      <c r="AN42" s="299" t="n">
        <v>0</v>
      </c>
      <c r="AO42" s="299" t="n">
        <v>0</v>
      </c>
      <c r="AP42" s="299" t="n">
        <v>0</v>
      </c>
      <c r="AQ42" s="299" t="n">
        <v>0</v>
      </c>
      <c r="AR42" s="299" t="n">
        <v>0</v>
      </c>
      <c r="AS42" s="299" t="n">
        <v>0</v>
      </c>
      <c r="AT42" s="299" t="n">
        <v>0</v>
      </c>
      <c r="AU42" s="299" t="n">
        <v>0</v>
      </c>
      <c r="AV42" s="299" t="n">
        <v>0</v>
      </c>
      <c r="AW42" s="299" t="n">
        <v>0</v>
      </c>
      <c r="AX42" s="299" t="n">
        <v>0</v>
      </c>
      <c r="AY42" s="299" t="n">
        <v>0</v>
      </c>
      <c r="AZ42" s="299" t="n">
        <v>0</v>
      </c>
      <c r="BA42" s="299" t="n">
        <v>0</v>
      </c>
      <c r="BB42" s="299" t="n">
        <v>0</v>
      </c>
      <c r="BC42" s="299" t="n">
        <v>0</v>
      </c>
      <c r="BD42" s="299" t="n">
        <v>0</v>
      </c>
      <c r="BE42" s="299" t="n">
        <v>0</v>
      </c>
      <c r="BF42" s="299" t="n">
        <v>0</v>
      </c>
      <c r="BG42" s="299" t="n">
        <v>0</v>
      </c>
      <c r="BH42" s="299" t="n">
        <v>0</v>
      </c>
      <c r="BI42" s="299" t="n">
        <v>0</v>
      </c>
      <c r="BJ42" s="299" t="n">
        <v>0</v>
      </c>
      <c r="BK42" s="299" t="n">
        <v>0</v>
      </c>
      <c r="BL42" s="299" t="n">
        <v>0</v>
      </c>
      <c r="BM42" s="299" t="n">
        <v>0</v>
      </c>
      <c r="BN42" s="299" t="n">
        <v>0</v>
      </c>
      <c r="BO42" s="299" t="n">
        <v>0</v>
      </c>
      <c r="BP42" s="299" t="n">
        <v>0</v>
      </c>
      <c r="BQ42" s="299" t="n">
        <v>0</v>
      </c>
      <c r="BR42" s="299" t="n">
        <v>0</v>
      </c>
      <c r="BS42" s="299" t="n">
        <v>0</v>
      </c>
      <c r="BT42" s="299" t="n">
        <v>0</v>
      </c>
      <c r="BU42" s="299" t="n">
        <v>0</v>
      </c>
      <c r="BV42" s="299" t="n">
        <v>0</v>
      </c>
      <c r="BW42" s="299" t="n">
        <v>0</v>
      </c>
      <c r="BX42" s="299" t="n">
        <v>0</v>
      </c>
      <c r="BY42" s="299" t="n">
        <v>0</v>
      </c>
      <c r="BZ42" s="299" t="n">
        <v>0</v>
      </c>
      <c r="CA42" s="299" t="n">
        <v>0</v>
      </c>
      <c r="CB42" s="299" t="n">
        <v>0</v>
      </c>
      <c r="CC42" s="299" t="n">
        <v>0</v>
      </c>
      <c r="CD42" s="299" t="n">
        <v>1</v>
      </c>
      <c r="CE42" s="299" t="n">
        <v>1</v>
      </c>
      <c r="CF42" s="299" t="n">
        <v>1</v>
      </c>
      <c r="CG42" s="299" t="n">
        <v>1</v>
      </c>
      <c r="CH42" s="299" t="n">
        <v>1</v>
      </c>
      <c r="CI42" s="299" t="n">
        <v>1</v>
      </c>
      <c r="CJ42" s="299" t="n">
        <v>1</v>
      </c>
      <c r="CK42" s="299" t="n">
        <v>1</v>
      </c>
      <c r="CL42" s="299" t="n">
        <v>1</v>
      </c>
      <c r="CM42" s="299" t="n">
        <v>1</v>
      </c>
      <c r="CN42" s="299" t="n">
        <v>1</v>
      </c>
      <c r="CO42" s="299" t="n">
        <v>1</v>
      </c>
      <c r="CP42" s="299" t="n">
        <v>1</v>
      </c>
      <c r="CQ42" s="299" t="n">
        <v>0</v>
      </c>
      <c r="CR42" s="299" t="n">
        <v>0</v>
      </c>
      <c r="CS42" s="299" t="n">
        <v>0</v>
      </c>
      <c r="CT42" s="299" t="n">
        <v>0</v>
      </c>
      <c r="CU42" s="299" t="n">
        <v>0</v>
      </c>
      <c r="CV42" s="299" t="n">
        <v>0</v>
      </c>
      <c r="CW42" s="299" t="n">
        <v>0</v>
      </c>
    </row>
    <row r="43" ht="13.15" customHeight="1">
      <c r="A43" s="22" t="n"/>
      <c r="B43" s="398" t="n"/>
      <c r="C43" s="246" t="inlineStr">
        <is>
          <t>EE &amp; Child(ren)</t>
        </is>
      </c>
      <c r="D43" s="299" t="n">
        <v>0</v>
      </c>
      <c r="E43" s="395">
        <f>E27</f>
        <v/>
      </c>
      <c r="F43" s="396">
        <f>F27</f>
        <v/>
      </c>
      <c r="G43" s="396">
        <f>G27</f>
        <v/>
      </c>
      <c r="H43" s="397">
        <f>+"Total:"&amp;TEXT(E43/I43-1,"0.00%")&amp;"/ EE:"&amp;TEXT(G43/J43-1,"0.00%")</f>
        <v/>
      </c>
      <c r="I43" s="397">
        <f>+'[2]St Joe &amp; St Mary''s'!E43</f>
        <v/>
      </c>
      <c r="J43" s="397">
        <f>+'[2]St Joe &amp; St Mary''s'!G43</f>
        <v/>
      </c>
      <c r="K43" s="299" t="n">
        <v>0</v>
      </c>
      <c r="L43" s="299" t="n">
        <v>0</v>
      </c>
      <c r="M43" s="299" t="n">
        <v>0</v>
      </c>
      <c r="N43" s="299" t="n">
        <v>0</v>
      </c>
      <c r="O43" s="299" t="n">
        <v>0</v>
      </c>
      <c r="P43" s="299" t="n">
        <v>0</v>
      </c>
      <c r="Q43" s="299" t="n">
        <v>0</v>
      </c>
      <c r="R43" s="299" t="n">
        <v>0</v>
      </c>
      <c r="S43" s="299" t="n">
        <v>0</v>
      </c>
      <c r="T43" s="299" t="n">
        <v>0</v>
      </c>
      <c r="U43" s="299" t="n">
        <v>0</v>
      </c>
      <c r="V43" s="299" t="n">
        <v>0</v>
      </c>
      <c r="W43" s="299" t="n">
        <v>0</v>
      </c>
      <c r="X43" s="299" t="n">
        <v>0</v>
      </c>
      <c r="Y43" s="299" t="n">
        <v>0</v>
      </c>
      <c r="Z43" s="299" t="n">
        <v>0</v>
      </c>
      <c r="AA43" s="299" t="n">
        <v>0</v>
      </c>
      <c r="AB43" s="299" t="n">
        <v>0</v>
      </c>
      <c r="AC43" s="299" t="n">
        <v>0</v>
      </c>
      <c r="AD43" s="299" t="n">
        <v>0</v>
      </c>
      <c r="AE43" s="299" t="n">
        <v>0</v>
      </c>
      <c r="AF43" s="299" t="n">
        <v>0</v>
      </c>
      <c r="AG43" s="299" t="n">
        <v>0</v>
      </c>
      <c r="AH43" s="299" t="n">
        <v>0</v>
      </c>
      <c r="AI43" s="299" t="n">
        <v>0</v>
      </c>
      <c r="AJ43" s="299" t="n">
        <v>0</v>
      </c>
      <c r="AK43" s="299" t="n">
        <v>0</v>
      </c>
      <c r="AL43" s="299" t="n">
        <v>0</v>
      </c>
      <c r="AM43" s="299" t="n">
        <v>0</v>
      </c>
      <c r="AN43" s="299" t="n">
        <v>0</v>
      </c>
      <c r="AO43" s="299" t="n">
        <v>0</v>
      </c>
      <c r="AP43" s="299" t="n">
        <v>0</v>
      </c>
      <c r="AQ43" s="299" t="n">
        <v>0</v>
      </c>
      <c r="AR43" s="299" t="n">
        <v>0</v>
      </c>
      <c r="AS43" s="299" t="n">
        <v>0</v>
      </c>
      <c r="AT43" s="299" t="n">
        <v>0</v>
      </c>
      <c r="AU43" s="299" t="n">
        <v>0</v>
      </c>
      <c r="AV43" s="299" t="n">
        <v>0</v>
      </c>
      <c r="AW43" s="299" t="n">
        <v>0</v>
      </c>
      <c r="AX43" s="299" t="n">
        <v>0</v>
      </c>
      <c r="AY43" s="299" t="n">
        <v>0</v>
      </c>
      <c r="AZ43" s="299" t="n">
        <v>0</v>
      </c>
      <c r="BA43" s="299" t="n">
        <v>0</v>
      </c>
      <c r="BB43" s="299" t="n">
        <v>0</v>
      </c>
      <c r="BC43" s="299" t="n">
        <v>0</v>
      </c>
      <c r="BD43" s="299" t="n">
        <v>0</v>
      </c>
      <c r="BE43" s="299" t="n">
        <v>0</v>
      </c>
      <c r="BF43" s="299" t="n">
        <v>0</v>
      </c>
      <c r="BG43" s="299" t="n">
        <v>0</v>
      </c>
      <c r="BH43" s="299" t="n">
        <v>0</v>
      </c>
      <c r="BI43" s="299" t="n">
        <v>0</v>
      </c>
      <c r="BJ43" s="299" t="n">
        <v>0</v>
      </c>
      <c r="BK43" s="299" t="n">
        <v>0</v>
      </c>
      <c r="BL43" s="299" t="n">
        <v>0</v>
      </c>
      <c r="BM43" s="299" t="n">
        <v>0</v>
      </c>
      <c r="BN43" s="299" t="n">
        <v>0</v>
      </c>
      <c r="BO43" s="299" t="n">
        <v>0</v>
      </c>
      <c r="BP43" s="299" t="n">
        <v>0</v>
      </c>
      <c r="BQ43" s="299" t="n">
        <v>0</v>
      </c>
      <c r="BR43" s="299" t="n">
        <v>0</v>
      </c>
      <c r="BS43" s="299" t="n">
        <v>0</v>
      </c>
      <c r="BT43" s="299" t="n">
        <v>0</v>
      </c>
      <c r="BU43" s="299" t="n">
        <v>0</v>
      </c>
      <c r="BV43" s="299" t="n">
        <v>0</v>
      </c>
      <c r="BW43" s="299" t="n">
        <v>0</v>
      </c>
      <c r="BX43" s="299" t="n">
        <v>0</v>
      </c>
      <c r="BY43" s="299" t="n">
        <v>0</v>
      </c>
      <c r="BZ43" s="299" t="n">
        <v>0</v>
      </c>
      <c r="CA43" s="299" t="n">
        <v>0</v>
      </c>
      <c r="CB43" s="299" t="n">
        <v>0</v>
      </c>
      <c r="CC43" s="299" t="n">
        <v>1</v>
      </c>
      <c r="CD43" s="299" t="n">
        <v>0</v>
      </c>
      <c r="CE43" s="299" t="n">
        <v>0</v>
      </c>
      <c r="CF43" s="299" t="n">
        <v>0</v>
      </c>
      <c r="CG43" s="299" t="n">
        <v>0</v>
      </c>
      <c r="CH43" s="299" t="n">
        <v>0</v>
      </c>
      <c r="CI43" s="299" t="n">
        <v>0</v>
      </c>
      <c r="CJ43" s="299" t="n">
        <v>0</v>
      </c>
      <c r="CK43" s="299" t="n">
        <v>0</v>
      </c>
      <c r="CL43" s="299" t="n">
        <v>0</v>
      </c>
      <c r="CM43" s="299" t="n">
        <v>0</v>
      </c>
      <c r="CN43" s="299" t="n">
        <v>0</v>
      </c>
      <c r="CO43" s="299" t="n">
        <v>0</v>
      </c>
      <c r="CP43" s="299" t="n">
        <v>0</v>
      </c>
      <c r="CQ43" s="299" t="n">
        <v>0</v>
      </c>
      <c r="CR43" s="299" t="n">
        <v>0</v>
      </c>
      <c r="CS43" s="299" t="n">
        <v>0</v>
      </c>
      <c r="CT43" s="299" t="n">
        <v>0</v>
      </c>
      <c r="CU43" s="299" t="n">
        <v>0</v>
      </c>
      <c r="CV43" s="299" t="n">
        <v>0</v>
      </c>
      <c r="CW43" s="299" t="n">
        <v>0</v>
      </c>
    </row>
    <row r="44" ht="13.15" customHeight="1">
      <c r="A44" s="22" t="n"/>
      <c r="B44" s="398" t="n"/>
      <c r="C44" s="246" t="inlineStr">
        <is>
          <t>EE &amp; Family</t>
        </is>
      </c>
      <c r="D44" s="300" t="n">
        <v>0</v>
      </c>
      <c r="E44" s="399">
        <f>E28</f>
        <v/>
      </c>
      <c r="F44" s="400">
        <f>F28</f>
        <v/>
      </c>
      <c r="G44" s="400">
        <f>G28</f>
        <v/>
      </c>
      <c r="H44" s="408">
        <f>+"Total:"&amp;TEXT(E44/I44-1,"0.00%")&amp;"/ EE:"&amp;TEXT(G44/J44-1,"0.00%")</f>
        <v/>
      </c>
      <c r="I44" s="397">
        <f>+'[2]St Joe &amp; St Mary''s'!E44</f>
        <v/>
      </c>
      <c r="J44" s="397">
        <f>+'[2]St Joe &amp; St Mary''s'!G44</f>
        <v/>
      </c>
      <c r="K44" s="300" t="n">
        <v>0</v>
      </c>
      <c r="L44" s="300" t="n">
        <v>0</v>
      </c>
      <c r="M44" s="300" t="n">
        <v>0</v>
      </c>
      <c r="N44" s="300" t="n">
        <v>0</v>
      </c>
      <c r="O44" s="300" t="n">
        <v>0</v>
      </c>
      <c r="P44" s="300" t="n">
        <v>0</v>
      </c>
      <c r="Q44" s="300" t="n">
        <v>0</v>
      </c>
      <c r="R44" s="300" t="n">
        <v>0</v>
      </c>
      <c r="S44" s="300" t="n">
        <v>0</v>
      </c>
      <c r="T44" s="300" t="n">
        <v>0</v>
      </c>
      <c r="U44" s="300" t="n">
        <v>0</v>
      </c>
      <c r="V44" s="300" t="n">
        <v>0</v>
      </c>
      <c r="W44" s="300" t="n">
        <v>0</v>
      </c>
      <c r="X44" s="300" t="n">
        <v>0</v>
      </c>
      <c r="Y44" s="300" t="n">
        <v>0</v>
      </c>
      <c r="Z44" s="300" t="n">
        <v>0</v>
      </c>
      <c r="AA44" s="300" t="n">
        <v>0</v>
      </c>
      <c r="AB44" s="300" t="n">
        <v>0</v>
      </c>
      <c r="AC44" s="300" t="n">
        <v>0</v>
      </c>
      <c r="AD44" s="300" t="n">
        <v>0</v>
      </c>
      <c r="AE44" s="300" t="n">
        <v>0</v>
      </c>
      <c r="AF44" s="300" t="n">
        <v>0</v>
      </c>
      <c r="AG44" s="300" t="n">
        <v>0</v>
      </c>
      <c r="AH44" s="300" t="n">
        <v>0</v>
      </c>
      <c r="AI44" s="300" t="n">
        <v>0</v>
      </c>
      <c r="AJ44" s="300" t="n">
        <v>0</v>
      </c>
      <c r="AK44" s="300" t="n">
        <v>0</v>
      </c>
      <c r="AL44" s="300" t="n">
        <v>0</v>
      </c>
      <c r="AM44" s="300" t="n">
        <v>0</v>
      </c>
      <c r="AN44" s="300" t="n">
        <v>0</v>
      </c>
      <c r="AO44" s="300" t="n">
        <v>0</v>
      </c>
      <c r="AP44" s="300" t="n">
        <v>0</v>
      </c>
      <c r="AQ44" s="300" t="n">
        <v>0</v>
      </c>
      <c r="AR44" s="300" t="n">
        <v>0</v>
      </c>
      <c r="AS44" s="300" t="n">
        <v>0</v>
      </c>
      <c r="AT44" s="300" t="n">
        <v>0</v>
      </c>
      <c r="AU44" s="300" t="n">
        <v>0</v>
      </c>
      <c r="AV44" s="300" t="n">
        <v>0</v>
      </c>
      <c r="AW44" s="300" t="n">
        <v>0</v>
      </c>
      <c r="AX44" s="300" t="n">
        <v>0</v>
      </c>
      <c r="AY44" s="300" t="n">
        <v>0</v>
      </c>
      <c r="AZ44" s="300" t="n">
        <v>0</v>
      </c>
      <c r="BA44" s="300" t="n">
        <v>0</v>
      </c>
      <c r="BB44" s="300" t="n">
        <v>0</v>
      </c>
      <c r="BC44" s="300" t="n">
        <v>0</v>
      </c>
      <c r="BD44" s="300" t="n">
        <v>1</v>
      </c>
      <c r="BE44" s="300" t="n">
        <v>1</v>
      </c>
      <c r="BF44" s="300" t="n">
        <v>1</v>
      </c>
      <c r="BG44" s="300" t="n">
        <v>1</v>
      </c>
      <c r="BH44" s="300" t="n">
        <v>1</v>
      </c>
      <c r="BI44" s="300" t="n">
        <v>1</v>
      </c>
      <c r="BJ44" s="300" t="n">
        <v>1</v>
      </c>
      <c r="BK44" s="300" t="n">
        <v>1</v>
      </c>
      <c r="BL44" s="300" t="n">
        <v>1</v>
      </c>
      <c r="BM44" s="300" t="n">
        <v>1</v>
      </c>
      <c r="BN44" s="300" t="n">
        <v>1</v>
      </c>
      <c r="BO44" s="300" t="n">
        <v>1</v>
      </c>
      <c r="BP44" s="300" t="n">
        <v>1</v>
      </c>
      <c r="BQ44" s="300" t="n">
        <v>1</v>
      </c>
      <c r="BR44" s="300" t="n">
        <v>1</v>
      </c>
      <c r="BS44" s="300" t="n">
        <v>1</v>
      </c>
      <c r="BT44" s="300" t="n">
        <v>1</v>
      </c>
      <c r="BU44" s="300" t="n">
        <v>1</v>
      </c>
      <c r="BV44" s="300" t="n">
        <v>1</v>
      </c>
      <c r="BW44" s="300" t="n">
        <v>1</v>
      </c>
      <c r="BX44" s="300" t="n">
        <v>0</v>
      </c>
      <c r="BY44" s="300" t="n">
        <v>0</v>
      </c>
      <c r="BZ44" s="300" t="n">
        <v>0</v>
      </c>
      <c r="CA44" s="300" t="n">
        <v>0</v>
      </c>
      <c r="CB44" s="300" t="n">
        <v>0</v>
      </c>
      <c r="CC44" s="300" t="n">
        <v>0</v>
      </c>
      <c r="CD44" s="300" t="n">
        <v>1</v>
      </c>
      <c r="CE44" s="300" t="n">
        <v>1</v>
      </c>
      <c r="CF44" s="300" t="n">
        <v>1</v>
      </c>
      <c r="CG44" s="300" t="n">
        <v>1</v>
      </c>
      <c r="CH44" s="300" t="n">
        <v>1</v>
      </c>
      <c r="CI44" s="300" t="n">
        <v>1</v>
      </c>
      <c r="CJ44" s="300" t="n">
        <v>1</v>
      </c>
      <c r="CK44" s="300" t="n">
        <v>1</v>
      </c>
      <c r="CL44" s="300" t="n">
        <v>1</v>
      </c>
      <c r="CM44" s="300" t="n">
        <v>1</v>
      </c>
      <c r="CN44" s="300" t="n">
        <v>0</v>
      </c>
      <c r="CO44" s="300" t="n">
        <v>0</v>
      </c>
      <c r="CP44" s="300" t="n">
        <v>0</v>
      </c>
      <c r="CQ44" s="300" t="n">
        <v>0</v>
      </c>
      <c r="CR44" s="300" t="n">
        <v>0</v>
      </c>
      <c r="CS44" s="300" t="n">
        <v>0</v>
      </c>
      <c r="CT44" s="300" t="n">
        <v>0</v>
      </c>
      <c r="CU44" s="300" t="n">
        <v>0</v>
      </c>
      <c r="CV44" s="300" t="n">
        <v>0</v>
      </c>
      <c r="CW44" s="300" t="n">
        <v>0</v>
      </c>
    </row>
    <row r="45" ht="13.15" customHeight="1">
      <c r="A45" s="20" t="n"/>
      <c r="B45" s="398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H45" s="402" t="n"/>
      <c r="I45" s="402" t="n"/>
      <c r="K45" s="94">
        <f>SUM(K41:K44)</f>
        <v/>
      </c>
      <c r="L45" s="94">
        <f>SUM(L41:L44)</f>
        <v/>
      </c>
      <c r="M45" s="94">
        <f>SUM(M41:M44)</f>
        <v/>
      </c>
      <c r="N45" s="94">
        <f>SUM(N41:N44)</f>
        <v/>
      </c>
      <c r="O45" s="94">
        <f>SUM(O41:O44)</f>
        <v/>
      </c>
      <c r="P45" s="94">
        <f>SUM(P41:P44)</f>
        <v/>
      </c>
      <c r="Q45" s="94">
        <f>SUM(Q41:Q44)</f>
        <v/>
      </c>
      <c r="R45" s="94">
        <f>SUM(R41:R44)</f>
        <v/>
      </c>
      <c r="S45" s="94">
        <f>SUM(S41:S44)</f>
        <v/>
      </c>
      <c r="T45" s="94">
        <f>SUM(T41:T44)</f>
        <v/>
      </c>
      <c r="U45" s="94">
        <f>SUM(U41:U44)</f>
        <v/>
      </c>
      <c r="V45" s="94">
        <f>SUM(V41:V44)</f>
        <v/>
      </c>
      <c r="W45" s="94">
        <f>SUM(W41:W44)</f>
        <v/>
      </c>
      <c r="X45" s="94">
        <f>SUM(X41:X44)</f>
        <v/>
      </c>
      <c r="Y45" s="94">
        <f>SUM(Y41:Y44)</f>
        <v/>
      </c>
      <c r="Z45" s="94">
        <f>SUM(Z41:Z44)</f>
        <v/>
      </c>
      <c r="AA45" s="94">
        <f>SUM(AA41:AA44)</f>
        <v/>
      </c>
      <c r="AB45" s="94">
        <f>SUM(AB41:AB44)</f>
        <v/>
      </c>
      <c r="AC45" s="94">
        <f>SUM(AC41:AC44)</f>
        <v/>
      </c>
      <c r="AD45" s="94">
        <f>SUM(AD41:AD44)</f>
        <v/>
      </c>
      <c r="AE45" s="94">
        <f>SUM(AE41:AE44)</f>
        <v/>
      </c>
      <c r="AF45" s="94">
        <f>SUM(AF41:AF44)</f>
        <v/>
      </c>
      <c r="AG45" s="94">
        <f>SUM(AG41:AG44)</f>
        <v/>
      </c>
      <c r="AH45" s="94">
        <f>SUM(AH41:AH44)</f>
        <v/>
      </c>
      <c r="AI45" s="94">
        <f>SUM(AI41:AI44)</f>
        <v/>
      </c>
      <c r="AJ45" s="94">
        <f>SUM(AJ41:AJ44)</f>
        <v/>
      </c>
      <c r="AK45" s="94">
        <f>SUM(AK41:AK44)</f>
        <v/>
      </c>
      <c r="AL45" s="94">
        <f>SUM(AL41:AL44)</f>
        <v/>
      </c>
      <c r="AM45" s="94">
        <f>SUM(AM41:AM44)</f>
        <v/>
      </c>
      <c r="AN45" s="94">
        <f>SUM(AN41:AN44)</f>
        <v/>
      </c>
      <c r="AO45" s="94">
        <f>SUM(AO41:AO44)</f>
        <v/>
      </c>
      <c r="AP45" s="94">
        <f>SUM(AP41:AP44)</f>
        <v/>
      </c>
      <c r="AQ45" s="94">
        <f>SUM(AQ41:AQ44)</f>
        <v/>
      </c>
      <c r="AR45" s="94">
        <f>SUM(AR41:AR44)</f>
        <v/>
      </c>
      <c r="AS45" s="94">
        <f>SUM(AS41:AS44)</f>
        <v/>
      </c>
      <c r="AT45" s="94">
        <f>SUM(AT41:AT44)</f>
        <v/>
      </c>
      <c r="AU45" s="94">
        <f>SUM(AU41:AU44)</f>
        <v/>
      </c>
      <c r="AV45" s="94">
        <f>SUM(AV41:AV44)</f>
        <v/>
      </c>
      <c r="AW45" s="94">
        <f>SUM(AW41:AW44)</f>
        <v/>
      </c>
      <c r="AX45" s="94">
        <f>SUM(AX41:AX44)</f>
        <v/>
      </c>
      <c r="AY45" s="94">
        <f>SUM(AY41:AY44)</f>
        <v/>
      </c>
      <c r="AZ45" s="94">
        <f>SUM(AZ41:AZ44)</f>
        <v/>
      </c>
      <c r="BA45" s="94">
        <f>SUM(BA41:BA44)</f>
        <v/>
      </c>
      <c r="BB45" s="94">
        <f>SUM(BB41:BB44)</f>
        <v/>
      </c>
      <c r="BC45" s="94">
        <f>SUM(BC41:BC44)</f>
        <v/>
      </c>
      <c r="BD45" s="94">
        <f>SUM(BD41:BD44)</f>
        <v/>
      </c>
      <c r="BE45" s="94">
        <f>SUM(BE41:BE44)</f>
        <v/>
      </c>
      <c r="BF45" s="94">
        <f>SUM(BF41:BF44)</f>
        <v/>
      </c>
      <c r="BG45" s="94">
        <f>SUM(BG41:BG44)</f>
        <v/>
      </c>
      <c r="BH45" s="94">
        <f>SUM(BH41:BH44)</f>
        <v/>
      </c>
      <c r="BI45" s="94">
        <f>SUM(BI41:BI44)</f>
        <v/>
      </c>
      <c r="BJ45" s="94">
        <f>SUM(BJ41:BJ44)</f>
        <v/>
      </c>
      <c r="BK45" s="94">
        <f>SUM(BK41:BK44)</f>
        <v/>
      </c>
      <c r="BL45" s="94">
        <f>SUM(BL41:BL44)</f>
        <v/>
      </c>
      <c r="BM45" s="94">
        <f>SUM(BM41:BM44)</f>
        <v/>
      </c>
      <c r="BN45" s="94">
        <f>SUM(BN41:BN44)</f>
        <v/>
      </c>
      <c r="BO45" s="94">
        <f>SUM(BO41:BO44)</f>
        <v/>
      </c>
      <c r="BP45" s="94">
        <f>SUM(BP41:BP44)</f>
        <v/>
      </c>
      <c r="BQ45" s="94">
        <f>SUM(BQ41:BQ44)</f>
        <v/>
      </c>
      <c r="BR45" s="94">
        <f>SUM(BR41:BR44)</f>
        <v/>
      </c>
      <c r="BS45" s="94">
        <f>SUM(BS41:BS44)</f>
        <v/>
      </c>
      <c r="BT45" s="94">
        <f>SUM(BT41:BT44)</f>
        <v/>
      </c>
      <c r="BU45" s="94">
        <f>SUM(BU41:BU44)</f>
        <v/>
      </c>
      <c r="BV45" s="94">
        <f>SUM(BV41:BV44)</f>
        <v/>
      </c>
      <c r="BW45" s="94">
        <f>SUM(BW41:BW44)</f>
        <v/>
      </c>
      <c r="BX45" s="94">
        <f>SUM(BX41:BX44)</f>
        <v/>
      </c>
      <c r="BY45" s="94">
        <f>SUM(BY41:BY44)</f>
        <v/>
      </c>
      <c r="BZ45" s="94">
        <f>SUM(BZ41:BZ44)</f>
        <v/>
      </c>
      <c r="CA45" s="94">
        <f>SUM(CA41:CA44)</f>
        <v/>
      </c>
      <c r="CB45" s="94">
        <f>SUM(CB41:CB44)</f>
        <v/>
      </c>
      <c r="CC45" s="94">
        <f>SUM(CC41:CC44)</f>
        <v/>
      </c>
      <c r="CD45" s="94">
        <f>SUM(CD41:CD44)</f>
        <v/>
      </c>
      <c r="CE45" s="94">
        <f>SUM(CE41:CE44)</f>
        <v/>
      </c>
      <c r="CF45" s="94">
        <f>SUM(CF41:CF44)</f>
        <v/>
      </c>
      <c r="CG45" s="94">
        <f>SUM(CG41:CG44)</f>
        <v/>
      </c>
      <c r="CH45" s="94">
        <f>SUM(CH41:CH44)</f>
        <v/>
      </c>
      <c r="CI45" s="94">
        <f>SUM(CI41:CI44)</f>
        <v/>
      </c>
      <c r="CJ45" s="94">
        <f>SUM(CJ41:CJ44)</f>
        <v/>
      </c>
      <c r="CK45" s="94">
        <f>SUM(CK41:CK44)</f>
        <v/>
      </c>
      <c r="CL45" s="94">
        <f>SUM(CL41:CL44)</f>
        <v/>
      </c>
      <c r="CM45" s="94">
        <f>SUM(CM41:CM44)</f>
        <v/>
      </c>
      <c r="CN45" s="94">
        <f>SUM(CN41:CN44)</f>
        <v/>
      </c>
      <c r="CO45" s="94">
        <f>SUM(CO41:CO44)</f>
        <v/>
      </c>
      <c r="CP45" s="94">
        <f>SUM(CP41:CP44)</f>
        <v/>
      </c>
      <c r="CQ45" s="94">
        <f>SUM(CQ41:CQ44)</f>
        <v/>
      </c>
      <c r="CR45" s="94" t="n">
        <v>1</v>
      </c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 ht="13.15" customHeight="1">
      <c r="A46" s="20" t="n"/>
      <c r="B46" s="398" t="n"/>
      <c r="C46" s="12" t="n"/>
      <c r="D46" s="16" t="n"/>
      <c r="E46" s="403" t="n"/>
      <c r="F46" s="403" t="n"/>
      <c r="G46" s="403" t="n"/>
      <c r="H46" s="404" t="n"/>
      <c r="I46" s="404" t="n"/>
      <c r="K46" s="16" t="n"/>
      <c r="L46" s="16" t="n"/>
      <c r="M46" s="16" t="n"/>
      <c r="N46" s="16" t="n"/>
      <c r="O46" s="16" t="n"/>
      <c r="P46" s="16" t="n"/>
      <c r="Q46" s="16" t="n"/>
      <c r="R46" s="16" t="n"/>
      <c r="S46" s="16" t="n"/>
      <c r="T46" s="16" t="n"/>
      <c r="U46" s="16" t="n"/>
      <c r="V46" s="16" t="n"/>
      <c r="W46" s="16" t="n"/>
      <c r="X46" s="16" t="n"/>
      <c r="Y46" s="16" t="n"/>
      <c r="Z46" s="16" t="n"/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16" t="n"/>
      <c r="AL46" s="16" t="n"/>
      <c r="AM46" s="16" t="n"/>
      <c r="AN46" s="16" t="n"/>
      <c r="AO46" s="16" t="n"/>
      <c r="AP46" s="16" t="n"/>
      <c r="AQ46" s="16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16" t="n"/>
      <c r="CT46" s="16" t="n"/>
      <c r="CU46" s="16" t="n"/>
      <c r="CV46" s="16" t="n"/>
      <c r="CW46" s="16" t="n"/>
    </row>
    <row r="47" ht="13.15" customHeight="1">
      <c r="A47" s="71" t="inlineStr">
        <is>
          <t>Total Medical Monthly</t>
        </is>
      </c>
      <c r="B47" s="405" t="n"/>
      <c r="C47" s="29" t="inlineStr">
        <is>
          <t>Total Medical Employees</t>
        </is>
      </c>
      <c r="D47" s="30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H47" s="407" t="n"/>
      <c r="I47" s="407" t="n"/>
      <c r="K47" s="30">
        <f>+K39+K45</f>
        <v/>
      </c>
      <c r="L47" s="30">
        <f>+L39+L45</f>
        <v/>
      </c>
      <c r="M47" s="30">
        <f>+M39+M45</f>
        <v/>
      </c>
      <c r="N47" s="30">
        <f>+N39+N45</f>
        <v/>
      </c>
      <c r="O47" s="30">
        <f>+O39+O45</f>
        <v/>
      </c>
      <c r="P47" s="30">
        <f>+P39+P45</f>
        <v/>
      </c>
      <c r="Q47" s="30">
        <f>+Q39+Q45</f>
        <v/>
      </c>
      <c r="R47" s="30">
        <f>+R39+R45</f>
        <v/>
      </c>
      <c r="S47" s="30">
        <f>+S39+S45</f>
        <v/>
      </c>
      <c r="T47" s="30">
        <f>+T39+T45</f>
        <v/>
      </c>
      <c r="U47" s="30">
        <f>+U39+U45</f>
        <v/>
      </c>
      <c r="V47" s="30">
        <f>+V39+V45</f>
        <v/>
      </c>
      <c r="W47" s="30">
        <f>+W39+W45</f>
        <v/>
      </c>
      <c r="X47" s="30">
        <f>+X39+X45</f>
        <v/>
      </c>
      <c r="Y47" s="30">
        <f>+Y39+Y45</f>
        <v/>
      </c>
      <c r="Z47" s="30">
        <f>+Z39+Z45</f>
        <v/>
      </c>
      <c r="AA47" s="30">
        <f>+AA39+AA45</f>
        <v/>
      </c>
      <c r="AB47" s="30">
        <f>+AB39+AB45</f>
        <v/>
      </c>
      <c r="AC47" s="30">
        <f>+AC39+AC45</f>
        <v/>
      </c>
      <c r="AD47" s="30">
        <f>+AD39+AD45</f>
        <v/>
      </c>
      <c r="AE47" s="30">
        <f>+AE39+AE45</f>
        <v/>
      </c>
      <c r="AF47" s="30">
        <f>+AF39+AF45</f>
        <v/>
      </c>
      <c r="AG47" s="30">
        <f>+AG39+AG45</f>
        <v/>
      </c>
      <c r="AH47" s="30">
        <f>+AH39+AH45</f>
        <v/>
      </c>
      <c r="AI47" s="30">
        <f>+AI39+AI45</f>
        <v/>
      </c>
      <c r="AJ47" s="30">
        <f>+AJ39+AJ45</f>
        <v/>
      </c>
      <c r="AK47" s="30">
        <f>+AK39+AK45</f>
        <v/>
      </c>
      <c r="AL47" s="30">
        <f>+AL39+AL45</f>
        <v/>
      </c>
      <c r="AM47" s="30">
        <f>+AM39+AM45</f>
        <v/>
      </c>
      <c r="AN47" s="30">
        <f>+AN39+AN45</f>
        <v/>
      </c>
      <c r="AO47" s="30">
        <f>+AO39+AO45</f>
        <v/>
      </c>
      <c r="AP47" s="30">
        <f>+AP39+AP45</f>
        <v/>
      </c>
      <c r="AQ47" s="30">
        <f>+AQ39+AQ45</f>
        <v/>
      </c>
      <c r="AR47" s="30">
        <f>+AR39+AR45</f>
        <v/>
      </c>
      <c r="AS47" s="30">
        <f>+AS39+AS45</f>
        <v/>
      </c>
      <c r="AT47" s="30">
        <f>+AT39+AT45</f>
        <v/>
      </c>
      <c r="AU47" s="30">
        <f>+AU39+AU45</f>
        <v/>
      </c>
      <c r="AV47" s="30">
        <f>+AV39+AV45</f>
        <v/>
      </c>
      <c r="AW47" s="30">
        <f>+AW39+AW45</f>
        <v/>
      </c>
      <c r="AX47" s="30">
        <f>+AX39+AX45</f>
        <v/>
      </c>
      <c r="AY47" s="30">
        <f>+AY39+AY45</f>
        <v/>
      </c>
      <c r="AZ47" s="30">
        <f>+AZ39+AZ45</f>
        <v/>
      </c>
      <c r="BA47" s="30">
        <f>+BA39+BA45</f>
        <v/>
      </c>
      <c r="BB47" s="30">
        <f>+BB39+BB45</f>
        <v/>
      </c>
      <c r="BC47" s="30">
        <f>+BC39+BC45</f>
        <v/>
      </c>
      <c r="BD47" s="30">
        <f>+BD39+BD45</f>
        <v/>
      </c>
      <c r="BE47" s="30">
        <f>+BE39+BE45</f>
        <v/>
      </c>
      <c r="BF47" s="30">
        <f>+BF39+BF45</f>
        <v/>
      </c>
      <c r="BG47" s="30">
        <f>+BG39+BG45</f>
        <v/>
      </c>
      <c r="BH47" s="30">
        <f>+BH39+BH45</f>
        <v/>
      </c>
      <c r="BI47" s="30">
        <f>+BI39+BI45</f>
        <v/>
      </c>
      <c r="BJ47" s="30">
        <f>+BJ39+BJ45</f>
        <v/>
      </c>
      <c r="BK47" s="30">
        <f>+BK39+BK45</f>
        <v/>
      </c>
      <c r="BL47" s="30">
        <f>+BL39+BL45</f>
        <v/>
      </c>
      <c r="BM47" s="30">
        <f>+BM39+BM45</f>
        <v/>
      </c>
      <c r="BN47" s="30">
        <f>+BN39+BN45</f>
        <v/>
      </c>
      <c r="BO47" s="30">
        <f>+BO39+BO45</f>
        <v/>
      </c>
      <c r="BP47" s="30">
        <f>+BP39+BP45</f>
        <v/>
      </c>
      <c r="BQ47" s="30">
        <f>+BQ39+BQ45</f>
        <v/>
      </c>
      <c r="BR47" s="30">
        <f>+BR39+BR45</f>
        <v/>
      </c>
      <c r="BS47" s="30">
        <f>+BS39+BS45</f>
        <v/>
      </c>
      <c r="BT47" s="30">
        <f>+BT39+BT45</f>
        <v/>
      </c>
      <c r="BU47" s="30">
        <f>+BU39+BU45</f>
        <v/>
      </c>
      <c r="BV47" s="30">
        <f>+BV39+BV45</f>
        <v/>
      </c>
      <c r="BW47" s="30">
        <f>+BW39+BW45</f>
        <v/>
      </c>
      <c r="BX47" s="30">
        <f>+BX39+BX45</f>
        <v/>
      </c>
      <c r="BY47" s="30">
        <f>+BY39+BY45</f>
        <v/>
      </c>
      <c r="BZ47" s="30">
        <f>+BZ39+BZ45</f>
        <v/>
      </c>
      <c r="CA47" s="30">
        <f>+CA39+CA45</f>
        <v/>
      </c>
      <c r="CB47" s="30">
        <f>+CB39+CB45</f>
        <v/>
      </c>
      <c r="CC47" s="30">
        <f>+CC39+CC45</f>
        <v/>
      </c>
      <c r="CD47" s="30">
        <f>+CD39+CD45</f>
        <v/>
      </c>
      <c r="CE47" s="30">
        <f>+CE39+CE45</f>
        <v/>
      </c>
      <c r="CF47" s="30">
        <f>+CF39+CF45</f>
        <v/>
      </c>
      <c r="CG47" s="30">
        <f>+CG39+CG45</f>
        <v/>
      </c>
      <c r="CH47" s="30">
        <f>+CH39+CH45</f>
        <v/>
      </c>
      <c r="CI47" s="30">
        <f>+CI39+CI45</f>
        <v/>
      </c>
      <c r="CJ47" s="30">
        <f>+CJ39+CJ45</f>
        <v/>
      </c>
      <c r="CK47" s="30">
        <f>+CK39+CK45</f>
        <v/>
      </c>
      <c r="CL47" s="30">
        <f>+CL39+CL45</f>
        <v/>
      </c>
      <c r="CM47" s="30">
        <f>+CM39+CM45</f>
        <v/>
      </c>
      <c r="CN47" s="30">
        <f>+CN39+CN45</f>
        <v/>
      </c>
      <c r="CO47" s="30">
        <f>+CO39+CO45</f>
        <v/>
      </c>
      <c r="CP47" s="30">
        <f>+CP39+CP45</f>
        <v/>
      </c>
      <c r="CQ47" s="30">
        <f>+CQ39+CQ45</f>
        <v/>
      </c>
      <c r="CR47" s="30" t="n">
        <v>25</v>
      </c>
      <c r="CS47" s="30">
        <f>+CS39+CS45</f>
        <v/>
      </c>
      <c r="CT47" s="30">
        <f>+CT39+CT45</f>
        <v/>
      </c>
      <c r="CU47" s="30">
        <f>+CU39+CU45</f>
        <v/>
      </c>
      <c r="CV47" s="30">
        <f>+CV39+CV45</f>
        <v/>
      </c>
      <c r="CW47" s="30">
        <f>+CW39+CW45</f>
        <v/>
      </c>
    </row>
    <row r="48" ht="13.15" customHeight="1">
      <c r="A48" s="71" t="inlineStr">
        <is>
          <t>Total Medical Annual</t>
        </is>
      </c>
      <c r="B48" s="29" t="n"/>
      <c r="C48" s="89" t="n"/>
      <c r="D48" s="30" t="n"/>
      <c r="E48" s="406">
        <f>E47*12</f>
        <v/>
      </c>
      <c r="F48" s="406">
        <f>F47*12</f>
        <v/>
      </c>
      <c r="G48" s="406">
        <f>G47*12</f>
        <v/>
      </c>
      <c r="H48" s="407" t="n"/>
      <c r="I48" s="407" t="n"/>
      <c r="K48" s="30" t="n"/>
      <c r="L48" s="30" t="n"/>
      <c r="M48" s="30" t="n"/>
      <c r="N48" s="30" t="n"/>
      <c r="O48" s="30" t="n"/>
      <c r="P48" s="30" t="n"/>
      <c r="Q48" s="30" t="n"/>
      <c r="R48" s="30" t="n"/>
      <c r="S48" s="30" t="n"/>
      <c r="T48" s="30" t="n"/>
      <c r="U48" s="30" t="n"/>
      <c r="V48" s="30" t="n"/>
      <c r="W48" s="30" t="n"/>
      <c r="X48" s="30" t="n"/>
      <c r="Y48" s="30" t="n"/>
      <c r="Z48" s="30" t="n"/>
      <c r="AA48" s="30" t="n"/>
      <c r="AB48" s="30" t="n"/>
      <c r="AC48" s="30" t="n"/>
      <c r="AD48" s="30" t="n"/>
      <c r="AE48" s="30" t="n"/>
      <c r="AF48" s="30" t="n"/>
      <c r="AG48" s="30" t="n"/>
      <c r="AH48" s="30" t="n"/>
      <c r="AI48" s="30" t="n"/>
      <c r="AJ48" s="30" t="n"/>
      <c r="AK48" s="30" t="n"/>
      <c r="AL48" s="30" t="n"/>
      <c r="AM48" s="30" t="n"/>
      <c r="AN48" s="30" t="n"/>
      <c r="AO48" s="30" t="n"/>
      <c r="AP48" s="30" t="n"/>
      <c r="AQ48" s="30" t="n"/>
      <c r="AR48" s="30" t="n"/>
      <c r="AS48" s="30" t="n"/>
      <c r="AT48" s="30" t="n"/>
      <c r="AU48" s="30" t="n"/>
      <c r="AV48" s="30" t="n"/>
      <c r="AW48" s="30" t="n"/>
      <c r="AX48" s="30" t="n"/>
      <c r="AY48" s="30" t="n"/>
      <c r="AZ48" s="30" t="n"/>
      <c r="BA48" s="30" t="n"/>
      <c r="BB48" s="30" t="n"/>
      <c r="BC48" s="30" t="n"/>
      <c r="BD48" s="30" t="n"/>
      <c r="BE48" s="30" t="n"/>
      <c r="BF48" s="30" t="n"/>
      <c r="BG48" s="30" t="n"/>
      <c r="BH48" s="30" t="n"/>
      <c r="BI48" s="30" t="n"/>
      <c r="BJ48" s="30" t="n"/>
      <c r="BK48" s="30" t="n"/>
      <c r="BL48" s="30" t="n"/>
      <c r="BM48" s="30" t="n"/>
      <c r="BN48" s="30" t="n"/>
      <c r="BO48" s="30" t="n"/>
      <c r="BP48" s="30" t="n"/>
      <c r="BQ48" s="30" t="n"/>
      <c r="BR48" s="30" t="n"/>
      <c r="BS48" s="30" t="n"/>
      <c r="BT48" s="30" t="n"/>
      <c r="BU48" s="30" t="n"/>
      <c r="BV48" s="30" t="n"/>
      <c r="BW48" s="30" t="n"/>
      <c r="BX48" s="30" t="n"/>
      <c r="BY48" s="30" t="n"/>
      <c r="BZ48" s="30" t="n"/>
      <c r="CA48" s="30" t="n"/>
      <c r="CB48" s="30" t="n"/>
      <c r="CC48" s="30" t="n"/>
      <c r="CD48" s="30" t="n"/>
      <c r="CE48" s="30" t="n"/>
      <c r="CF48" s="30" t="n"/>
      <c r="CG48" s="30" t="n"/>
      <c r="CH48" s="30" t="n"/>
      <c r="CI48" s="30" t="n"/>
      <c r="CJ48" s="30" t="n"/>
      <c r="CK48" s="30" t="n"/>
      <c r="CL48" s="30" t="n"/>
      <c r="CM48" s="30" t="n"/>
      <c r="CN48" s="30" t="n"/>
      <c r="CO48" s="30" t="n"/>
      <c r="CP48" s="30" t="n"/>
      <c r="CQ48" s="30" t="n"/>
      <c r="CR48" s="30" t="n"/>
      <c r="CS48" s="30" t="n"/>
      <c r="CT48" s="30" t="n"/>
      <c r="CU48" s="30" t="n"/>
      <c r="CV48" s="30" t="n"/>
      <c r="CW48" s="30" t="n"/>
    </row>
    <row r="49" ht="13.15" customHeight="1">
      <c r="A49" s="20" t="n"/>
      <c r="B49" s="398" t="n"/>
      <c r="C49" s="12" t="n"/>
      <c r="D49" s="16" t="n"/>
      <c r="E49" s="403" t="n"/>
      <c r="F49" s="403" t="n"/>
      <c r="G49" s="403" t="n"/>
      <c r="H49" s="404" t="n"/>
      <c r="I49" s="404" t="n"/>
      <c r="K49" s="16" t="n"/>
      <c r="L49" s="16" t="n"/>
      <c r="M49" s="16" t="n"/>
      <c r="N49" s="16" t="n"/>
      <c r="O49" s="16" t="n"/>
      <c r="P49" s="16" t="n"/>
      <c r="Q49" s="16" t="n"/>
      <c r="R49" s="16" t="n"/>
      <c r="S49" s="16" t="n"/>
      <c r="T49" s="16" t="n"/>
      <c r="U49" s="16" t="n"/>
      <c r="V49" s="16" t="n"/>
      <c r="W49" s="16" t="n"/>
      <c r="X49" s="16" t="n"/>
      <c r="Y49" s="16" t="n"/>
      <c r="Z49" s="16" t="n"/>
      <c r="AA49" s="16" t="n"/>
      <c r="AB49" s="16" t="n"/>
      <c r="AC49" s="16" t="n"/>
      <c r="AD49" s="16" t="n"/>
      <c r="AE49" s="16" t="n"/>
      <c r="AF49" s="16" t="n"/>
      <c r="AG49" s="16" t="n"/>
      <c r="AH49" s="16" t="n"/>
      <c r="AI49" s="16" t="n"/>
      <c r="AJ49" s="16" t="n"/>
      <c r="AK49" s="16" t="n"/>
      <c r="AL49" s="16" t="n"/>
      <c r="AM49" s="16" t="n"/>
      <c r="AN49" s="16" t="n"/>
      <c r="AO49" s="16" t="n"/>
      <c r="AP49" s="16" t="n"/>
      <c r="AQ49" s="16" t="n"/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16" t="n"/>
      <c r="CT49" s="16" t="n"/>
      <c r="CU49" s="16" t="n"/>
      <c r="CV49" s="16" t="n"/>
      <c r="CW49" s="16" t="n"/>
    </row>
    <row r="50" ht="13.15" customHeight="1">
      <c r="A50" s="76" t="inlineStr">
        <is>
          <t>CHCS Home Health Care - Client ID H3563</t>
        </is>
      </c>
      <c r="B50" s="390" t="n"/>
      <c r="C50" s="78" t="n"/>
      <c r="D50" s="111" t="n"/>
      <c r="E50" s="391" t="n"/>
      <c r="F50" s="391" t="n"/>
      <c r="G50" s="391" t="n"/>
      <c r="H50" s="455" t="n"/>
      <c r="I50" s="455" t="n"/>
      <c r="K50" s="111" t="n"/>
      <c r="L50" s="111" t="n"/>
      <c r="M50" s="111" t="n"/>
      <c r="N50" s="111" t="n"/>
      <c r="O50" s="111" t="n"/>
      <c r="P50" s="111" t="n"/>
      <c r="Q50" s="111" t="n"/>
      <c r="R50" s="111" t="n"/>
      <c r="S50" s="111" t="n"/>
      <c r="T50" s="111" t="n"/>
      <c r="U50" s="111" t="n"/>
      <c r="V50" s="111" t="n"/>
      <c r="W50" s="111" t="n"/>
      <c r="X50" s="111" t="n"/>
      <c r="Y50" s="111" t="n"/>
      <c r="Z50" s="111" t="n"/>
      <c r="AA50" s="111" t="n"/>
      <c r="AB50" s="111" t="n"/>
      <c r="AC50" s="111" t="n"/>
      <c r="AD50" s="111" t="n"/>
      <c r="AE50" s="111" t="n"/>
      <c r="AF50" s="111" t="n"/>
      <c r="AG50" s="111" t="n"/>
      <c r="AH50" s="111" t="n"/>
      <c r="AI50" s="111" t="n"/>
      <c r="AJ50" s="111" t="n"/>
      <c r="AK50" s="111" t="n"/>
      <c r="AL50" s="111" t="n"/>
      <c r="AM50" s="111" t="n"/>
      <c r="AN50" s="111" t="n"/>
      <c r="AO50" s="111" t="n"/>
      <c r="AP50" s="111" t="n"/>
      <c r="AQ50" s="111" t="n"/>
      <c r="AR50" s="111" t="n"/>
      <c r="AS50" s="111" t="n"/>
      <c r="AT50" s="111" t="n"/>
      <c r="AU50" s="111" t="n"/>
      <c r="AV50" s="111" t="n"/>
      <c r="AW50" s="111" t="n"/>
      <c r="AX50" s="111" t="n"/>
      <c r="AY50" s="111" t="n"/>
      <c r="AZ50" s="111" t="n"/>
      <c r="BA50" s="111" t="n"/>
      <c r="BB50" s="111" t="n"/>
      <c r="BC50" s="111" t="n"/>
      <c r="BD50" s="111" t="n"/>
      <c r="BE50" s="111" t="n"/>
      <c r="BF50" s="111" t="n"/>
      <c r="BG50" s="111" t="n"/>
      <c r="BH50" s="111" t="n"/>
      <c r="BI50" s="111" t="n"/>
      <c r="BJ50" s="111" t="n"/>
      <c r="BK50" s="111" t="n"/>
      <c r="BL50" s="111" t="n"/>
      <c r="BM50" s="111" t="n"/>
      <c r="BN50" s="111" t="n"/>
      <c r="BO50" s="111" t="n"/>
      <c r="BP50" s="111" t="n"/>
      <c r="BQ50" s="111" t="n"/>
      <c r="BR50" s="111" t="n"/>
      <c r="BS50" s="111" t="n"/>
      <c r="BT50" s="111" t="n"/>
      <c r="BU50" s="111" t="n"/>
      <c r="BV50" s="111" t="n"/>
      <c r="BW50" s="111" t="n"/>
      <c r="BX50" s="111" t="n"/>
      <c r="BY50" s="111" t="n"/>
      <c r="BZ50" s="111" t="n"/>
      <c r="CA50" s="111" t="n"/>
      <c r="CB50" s="111" t="n"/>
      <c r="CC50" s="111" t="n"/>
      <c r="CD50" s="111" t="n"/>
      <c r="CE50" s="111" t="n"/>
      <c r="CF50" s="111" t="n"/>
      <c r="CG50" s="111" t="n"/>
      <c r="CH50" s="111" t="n"/>
      <c r="CI50" s="111" t="n"/>
      <c r="CJ50" s="111" t="n"/>
      <c r="CK50" s="111" t="n"/>
      <c r="CL50" s="111" t="n"/>
      <c r="CM50" s="111" t="n"/>
      <c r="CN50" s="111" t="n"/>
      <c r="CO50" s="111" t="n"/>
      <c r="CP50" s="111" t="n"/>
      <c r="CQ50" s="111" t="n"/>
      <c r="CR50" s="111" t="n"/>
      <c r="CS50" s="111" t="n"/>
      <c r="CT50" s="111" t="n"/>
      <c r="CU50" s="111" t="n"/>
      <c r="CV50" s="111" t="n"/>
      <c r="CW50" s="111" t="n"/>
    </row>
    <row r="51" ht="13.15" customHeight="1">
      <c r="A51" s="64" t="inlineStr">
        <is>
          <t>PRIME EPO PLAN (Self-Insured)</t>
        </is>
      </c>
      <c r="B51" s="394">
        <f>Legacy!$E$4</f>
        <v/>
      </c>
      <c r="C51" s="246" t="inlineStr">
        <is>
          <t>EE</t>
        </is>
      </c>
      <c r="D51" s="244" t="n">
        <v>0</v>
      </c>
      <c r="E51" s="395">
        <f>E35</f>
        <v/>
      </c>
      <c r="F51" s="396">
        <f>F35</f>
        <v/>
      </c>
      <c r="G51" s="396">
        <f>G35</f>
        <v/>
      </c>
      <c r="H51" s="397">
        <f>+"Total:"&amp;TEXT(E51/I51-1,"0.00%")&amp;"/ EE:"&amp;TEXT(G51/J51-1,"0.00%")</f>
        <v/>
      </c>
      <c r="I51" s="397">
        <f>+'[2]St Joe &amp; St Mary''s'!E51</f>
        <v/>
      </c>
      <c r="J51" s="397">
        <f>+'[2]St Joe &amp; St Mary''s'!G51</f>
        <v/>
      </c>
      <c r="K51" s="244" t="n">
        <v>28</v>
      </c>
      <c r="L51" s="244" t="n">
        <v>30</v>
      </c>
      <c r="M51" s="244" t="n">
        <v>30</v>
      </c>
      <c r="N51" s="244" t="n">
        <v>29</v>
      </c>
      <c r="O51" s="244" t="n">
        <v>29</v>
      </c>
      <c r="P51" s="244" t="n">
        <v>26</v>
      </c>
      <c r="Q51" s="244" t="n">
        <v>28</v>
      </c>
      <c r="R51" s="244" t="n">
        <v>28</v>
      </c>
      <c r="S51" s="244" t="n">
        <v>30</v>
      </c>
      <c r="T51" s="244" t="n">
        <v>30</v>
      </c>
      <c r="U51" s="244" t="n">
        <v>31</v>
      </c>
      <c r="V51" s="244" t="n">
        <v>31</v>
      </c>
      <c r="W51" s="244" t="n">
        <v>28</v>
      </c>
      <c r="X51" s="244" t="n">
        <v>27</v>
      </c>
      <c r="Y51" s="244" t="n">
        <v>26</v>
      </c>
      <c r="Z51" s="244" t="n">
        <v>24</v>
      </c>
      <c r="AA51" s="244" t="n">
        <v>25</v>
      </c>
      <c r="AB51" s="244" t="n">
        <v>25</v>
      </c>
      <c r="AC51" s="244" t="n">
        <v>23</v>
      </c>
      <c r="AD51" s="244" t="n">
        <v>23</v>
      </c>
      <c r="AE51" s="244" t="n">
        <v>5</v>
      </c>
      <c r="AF51" s="244" t="n">
        <v>4</v>
      </c>
      <c r="AG51" s="244" t="n">
        <v>2</v>
      </c>
      <c r="AH51" s="244" t="n">
        <v>2</v>
      </c>
      <c r="AI51" s="244" t="n">
        <v>1</v>
      </c>
      <c r="AJ51" s="244" t="n">
        <v>0</v>
      </c>
      <c r="AK51" s="244" t="n">
        <v>0</v>
      </c>
      <c r="AL51" s="244" t="n">
        <v>0</v>
      </c>
      <c r="AM51" s="244" t="n">
        <v>0</v>
      </c>
      <c r="AN51" s="244" t="n">
        <v>0</v>
      </c>
      <c r="AO51" s="244" t="n">
        <v>0</v>
      </c>
      <c r="AP51" s="244" t="n">
        <v>0</v>
      </c>
      <c r="AQ51" s="244" t="n">
        <v>0</v>
      </c>
      <c r="AR51" s="244" t="n">
        <v>0</v>
      </c>
      <c r="AS51" s="244" t="n">
        <v>0</v>
      </c>
      <c r="AT51" s="244" t="n">
        <v>0</v>
      </c>
      <c r="AU51" s="244" t="n">
        <v>0</v>
      </c>
      <c r="AV51" s="244" t="n">
        <v>0</v>
      </c>
      <c r="AW51" s="244" t="n">
        <v>0</v>
      </c>
      <c r="AX51" s="244" t="n">
        <v>0</v>
      </c>
      <c r="AY51" s="244" t="n">
        <v>0</v>
      </c>
      <c r="AZ51" s="244" t="n">
        <v>0</v>
      </c>
      <c r="BA51" s="244" t="n">
        <v>0</v>
      </c>
      <c r="BB51" s="244" t="n">
        <v>0</v>
      </c>
      <c r="BC51" s="244" t="n">
        <v>0</v>
      </c>
      <c r="BD51" s="244" t="n">
        <v>0</v>
      </c>
      <c r="BE51" s="244" t="n">
        <v>0</v>
      </c>
      <c r="BF51" s="244" t="n">
        <v>0</v>
      </c>
      <c r="BG51" s="244" t="n">
        <v>0</v>
      </c>
      <c r="BH51" s="244" t="n">
        <v>0</v>
      </c>
      <c r="BI51" s="244" t="n">
        <v>0</v>
      </c>
      <c r="BJ51" s="244" t="n">
        <v>0</v>
      </c>
      <c r="BK51" s="244" t="n">
        <v>0</v>
      </c>
      <c r="BL51" s="244" t="n">
        <v>0</v>
      </c>
      <c r="BM51" s="244" t="n">
        <v>0</v>
      </c>
      <c r="BN51" s="244" t="n">
        <v>0</v>
      </c>
      <c r="BO51" s="244" t="n">
        <v>0</v>
      </c>
      <c r="BP51" s="244" t="n">
        <v>0</v>
      </c>
      <c r="BQ51" s="244" t="n">
        <v>0</v>
      </c>
      <c r="BR51" s="244" t="n">
        <v>0</v>
      </c>
      <c r="BS51" s="244" t="n">
        <v>0</v>
      </c>
      <c r="BT51" s="244" t="n">
        <v>0</v>
      </c>
      <c r="BU51" s="244" t="n">
        <v>0</v>
      </c>
      <c r="BV51" s="244" t="n">
        <v>0</v>
      </c>
      <c r="BW51" s="244" t="n">
        <v>0</v>
      </c>
      <c r="BX51" s="244" t="n">
        <v>0</v>
      </c>
      <c r="BY51" s="244" t="n">
        <v>0</v>
      </c>
      <c r="BZ51" s="244" t="n">
        <v>0</v>
      </c>
      <c r="CA51" s="244" t="n">
        <v>0</v>
      </c>
      <c r="CB51" s="244" t="n">
        <v>0</v>
      </c>
      <c r="CC51" s="244" t="n">
        <v>0</v>
      </c>
      <c r="CD51" s="244" t="n">
        <v>0</v>
      </c>
      <c r="CE51" s="244" t="n">
        <v>0</v>
      </c>
      <c r="CF51" s="244" t="n">
        <v>0</v>
      </c>
      <c r="CG51" s="244" t="n">
        <v>0</v>
      </c>
      <c r="CH51" s="244" t="n">
        <v>0</v>
      </c>
      <c r="CI51" s="244" t="n">
        <v>0</v>
      </c>
      <c r="CJ51" s="244" t="n">
        <v>0</v>
      </c>
      <c r="CK51" s="244" t="n">
        <v>0</v>
      </c>
      <c r="CL51" s="244" t="n">
        <v>0</v>
      </c>
      <c r="CM51" s="244" t="n">
        <v>0</v>
      </c>
      <c r="CN51" s="244" t="n">
        <v>0</v>
      </c>
      <c r="CO51" s="244" t="n">
        <v>0</v>
      </c>
      <c r="CP51" s="244" t="n">
        <v>0</v>
      </c>
      <c r="CQ51" s="244" t="n">
        <v>0</v>
      </c>
      <c r="CR51" s="244" t="n">
        <v>0</v>
      </c>
      <c r="CS51" s="244" t="n">
        <v>0</v>
      </c>
      <c r="CT51" s="244" t="n">
        <v>0</v>
      </c>
      <c r="CU51" s="244" t="n">
        <v>0</v>
      </c>
      <c r="CV51" s="244" t="n">
        <v>0</v>
      </c>
      <c r="CW51" s="244" t="n">
        <v>0</v>
      </c>
    </row>
    <row r="52" ht="13.15" customHeight="1">
      <c r="A52" s="22" t="n"/>
      <c r="B52" s="398" t="n"/>
      <c r="C52" s="246" t="inlineStr">
        <is>
          <t>EE &amp; Spouse</t>
        </is>
      </c>
      <c r="D52" s="244" t="n">
        <v>0</v>
      </c>
      <c r="E52" s="395">
        <f>E36</f>
        <v/>
      </c>
      <c r="F52" s="396">
        <f>F36</f>
        <v/>
      </c>
      <c r="G52" s="396">
        <f>G36</f>
        <v/>
      </c>
      <c r="H52" s="397">
        <f>+"Total:"&amp;TEXT(E52/I52-1,"0.00%")&amp;"/ EE:"&amp;TEXT(G52/J52-1,"0.00%")</f>
        <v/>
      </c>
      <c r="I52" s="397">
        <f>+'[2]St Joe &amp; St Mary''s'!E52</f>
        <v/>
      </c>
      <c r="J52" s="397">
        <f>+'[2]St Joe &amp; St Mary''s'!G52</f>
        <v/>
      </c>
      <c r="K52" s="244" t="n">
        <v>5</v>
      </c>
      <c r="L52" s="244" t="n">
        <v>3</v>
      </c>
      <c r="M52" s="244" t="n">
        <v>3</v>
      </c>
      <c r="N52" s="244" t="n">
        <v>4</v>
      </c>
      <c r="O52" s="244" t="n">
        <v>4</v>
      </c>
      <c r="P52" s="244" t="n">
        <v>4</v>
      </c>
      <c r="Q52" s="244" t="n">
        <v>3</v>
      </c>
      <c r="R52" s="244" t="n">
        <v>3</v>
      </c>
      <c r="S52" s="244" t="n">
        <v>3</v>
      </c>
      <c r="T52" s="244" t="n">
        <v>3</v>
      </c>
      <c r="U52" s="244" t="n">
        <v>3</v>
      </c>
      <c r="V52" s="244" t="n">
        <v>3</v>
      </c>
      <c r="W52" s="244" t="n">
        <v>2</v>
      </c>
      <c r="X52" s="244" t="n">
        <v>2</v>
      </c>
      <c r="Y52" s="244" t="n">
        <v>2</v>
      </c>
      <c r="Z52" s="244" t="n">
        <v>3</v>
      </c>
      <c r="AA52" s="244" t="n">
        <v>3</v>
      </c>
      <c r="AB52" s="244" t="n">
        <v>4</v>
      </c>
      <c r="AC52" s="244" t="n">
        <v>4</v>
      </c>
      <c r="AD52" s="244" t="n">
        <v>4</v>
      </c>
      <c r="AE52" s="244" t="n">
        <v>0</v>
      </c>
      <c r="AF52" s="244" t="n">
        <v>0</v>
      </c>
      <c r="AG52" s="244" t="n">
        <v>0</v>
      </c>
      <c r="AH52" s="244" t="n">
        <v>0</v>
      </c>
      <c r="AI52" s="244" t="n">
        <v>0</v>
      </c>
      <c r="AJ52" s="244" t="n">
        <v>0</v>
      </c>
      <c r="AK52" s="244" t="n">
        <v>0</v>
      </c>
      <c r="AL52" s="244" t="n">
        <v>0</v>
      </c>
      <c r="AM52" s="244" t="n">
        <v>0</v>
      </c>
      <c r="AN52" s="244" t="n">
        <v>0</v>
      </c>
      <c r="AO52" s="244" t="n">
        <v>0</v>
      </c>
      <c r="AP52" s="244" t="n">
        <v>0</v>
      </c>
      <c r="AQ52" s="244" t="n">
        <v>0</v>
      </c>
      <c r="AR52" s="244" t="n">
        <v>0</v>
      </c>
      <c r="AS52" s="244" t="n">
        <v>0</v>
      </c>
      <c r="AT52" s="244" t="n">
        <v>0</v>
      </c>
      <c r="AU52" s="244" t="n">
        <v>0</v>
      </c>
      <c r="AV52" s="244" t="n">
        <v>0</v>
      </c>
      <c r="AW52" s="244" t="n">
        <v>0</v>
      </c>
      <c r="AX52" s="244" t="n">
        <v>0</v>
      </c>
      <c r="AY52" s="244" t="n">
        <v>0</v>
      </c>
      <c r="AZ52" s="244" t="n">
        <v>0</v>
      </c>
      <c r="BA52" s="244" t="n">
        <v>0</v>
      </c>
      <c r="BB52" s="244" t="n">
        <v>0</v>
      </c>
      <c r="BC52" s="244" t="n">
        <v>0</v>
      </c>
      <c r="BD52" s="244" t="n">
        <v>0</v>
      </c>
      <c r="BE52" s="244" t="n">
        <v>0</v>
      </c>
      <c r="BF52" s="244" t="n">
        <v>0</v>
      </c>
      <c r="BG52" s="244" t="n">
        <v>0</v>
      </c>
      <c r="BH52" s="244" t="n">
        <v>0</v>
      </c>
      <c r="BI52" s="244" t="n">
        <v>0</v>
      </c>
      <c r="BJ52" s="244" t="n">
        <v>0</v>
      </c>
      <c r="BK52" s="244" t="n">
        <v>0</v>
      </c>
      <c r="BL52" s="244" t="n">
        <v>0</v>
      </c>
      <c r="BM52" s="244" t="n">
        <v>0</v>
      </c>
      <c r="BN52" s="244" t="n">
        <v>0</v>
      </c>
      <c r="BO52" s="244" t="n">
        <v>0</v>
      </c>
      <c r="BP52" s="244" t="n">
        <v>0</v>
      </c>
      <c r="BQ52" s="244" t="n">
        <v>0</v>
      </c>
      <c r="BR52" s="244" t="n">
        <v>0</v>
      </c>
      <c r="BS52" s="244" t="n">
        <v>0</v>
      </c>
      <c r="BT52" s="244" t="n">
        <v>0</v>
      </c>
      <c r="BU52" s="244" t="n">
        <v>0</v>
      </c>
      <c r="BV52" s="244" t="n">
        <v>0</v>
      </c>
      <c r="BW52" s="244" t="n">
        <v>0</v>
      </c>
      <c r="BX52" s="244" t="n">
        <v>0</v>
      </c>
      <c r="BY52" s="244" t="n">
        <v>0</v>
      </c>
      <c r="BZ52" s="244" t="n">
        <v>0</v>
      </c>
      <c r="CA52" s="244" t="n">
        <v>0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244" t="n">
        <v>0</v>
      </c>
      <c r="CS52" s="244" t="n">
        <v>0</v>
      </c>
      <c r="CT52" s="244" t="n">
        <v>0</v>
      </c>
      <c r="CU52" s="244" t="n">
        <v>0</v>
      </c>
      <c r="CV52" s="244" t="n">
        <v>0</v>
      </c>
      <c r="CW52" s="244" t="n">
        <v>0</v>
      </c>
    </row>
    <row r="53" ht="13.15" customHeight="1">
      <c r="A53" s="22" t="n"/>
      <c r="B53" s="398" t="n"/>
      <c r="C53" s="246" t="inlineStr">
        <is>
          <t>EE &amp; Child(ren)</t>
        </is>
      </c>
      <c r="D53" s="244" t="n">
        <v>0</v>
      </c>
      <c r="E53" s="395">
        <f>E37</f>
        <v/>
      </c>
      <c r="F53" s="396">
        <f>F37</f>
        <v/>
      </c>
      <c r="G53" s="396">
        <f>G37</f>
        <v/>
      </c>
      <c r="H53" s="397">
        <f>+"Total:"&amp;TEXT(E53/I53-1,"0.00%")&amp;"/ EE:"&amp;TEXT(G53/J53-1,"0.00%")</f>
        <v/>
      </c>
      <c r="I53" s="397">
        <f>+'[2]St Joe &amp; St Mary''s'!E53</f>
        <v/>
      </c>
      <c r="J53" s="397">
        <f>+'[2]St Joe &amp; St Mary''s'!G53</f>
        <v/>
      </c>
      <c r="K53" s="244" t="n">
        <v>14</v>
      </c>
      <c r="L53" s="244" t="n">
        <v>13</v>
      </c>
      <c r="M53" s="244" t="n">
        <v>12</v>
      </c>
      <c r="N53" s="244" t="n">
        <v>11</v>
      </c>
      <c r="O53" s="244" t="n">
        <v>10</v>
      </c>
      <c r="P53" s="244" t="n">
        <v>9</v>
      </c>
      <c r="Q53" s="244" t="n">
        <v>7</v>
      </c>
      <c r="R53" s="244" t="n">
        <v>6</v>
      </c>
      <c r="S53" s="244" t="n">
        <v>8</v>
      </c>
      <c r="T53" s="244" t="n">
        <v>9</v>
      </c>
      <c r="U53" s="244" t="n">
        <v>9</v>
      </c>
      <c r="V53" s="244" t="n">
        <v>10</v>
      </c>
      <c r="W53" s="244" t="n">
        <v>9</v>
      </c>
      <c r="X53" s="244" t="n">
        <v>9</v>
      </c>
      <c r="Y53" s="244" t="n">
        <v>9</v>
      </c>
      <c r="Z53" s="244" t="n">
        <v>9</v>
      </c>
      <c r="AA53" s="244" t="n">
        <v>9</v>
      </c>
      <c r="AB53" s="244" t="n">
        <v>10</v>
      </c>
      <c r="AC53" s="244" t="n">
        <v>11</v>
      </c>
      <c r="AD53" s="244" t="n">
        <v>11</v>
      </c>
      <c r="AE53" s="244" t="n">
        <v>4</v>
      </c>
      <c r="AF53" s="244" t="n">
        <v>4</v>
      </c>
      <c r="AG53" s="244" t="n">
        <v>0</v>
      </c>
      <c r="AH53" s="244" t="n">
        <v>0</v>
      </c>
      <c r="AI53" s="244" t="n">
        <v>0</v>
      </c>
      <c r="AJ53" s="244" t="n">
        <v>0</v>
      </c>
      <c r="AK53" s="244" t="n">
        <v>0</v>
      </c>
      <c r="AL53" s="244" t="n">
        <v>0</v>
      </c>
      <c r="AM53" s="244" t="n">
        <v>0</v>
      </c>
      <c r="AN53" s="244" t="n">
        <v>0</v>
      </c>
      <c r="AO53" s="244" t="n">
        <v>0</v>
      </c>
      <c r="AP53" s="244" t="n">
        <v>0</v>
      </c>
      <c r="AQ53" s="244" t="n">
        <v>0</v>
      </c>
      <c r="AR53" s="244" t="n">
        <v>0</v>
      </c>
      <c r="AS53" s="244" t="n">
        <v>0</v>
      </c>
      <c r="AT53" s="244" t="n">
        <v>0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244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t="13.15" customHeight="1">
      <c r="A54" s="22" t="n"/>
      <c r="B54" s="398" t="n"/>
      <c r="C54" s="246" t="inlineStr">
        <is>
          <t>EE &amp; Family</t>
        </is>
      </c>
      <c r="D54" s="245" t="n">
        <v>0</v>
      </c>
      <c r="E54" s="399">
        <f>E38</f>
        <v/>
      </c>
      <c r="F54" s="400">
        <f>F38</f>
        <v/>
      </c>
      <c r="G54" s="400">
        <f>G38</f>
        <v/>
      </c>
      <c r="H54" s="408">
        <f>+"Total:"&amp;TEXT(E54/I54-1,"0.00%")&amp;"/ EE:"&amp;TEXT(G54/J54-1,"0.00%")</f>
        <v/>
      </c>
      <c r="I54" s="397">
        <f>+'[2]St Joe &amp; St Mary''s'!E54</f>
        <v/>
      </c>
      <c r="J54" s="397">
        <f>+'[2]St Joe &amp; St Mary''s'!G54</f>
        <v/>
      </c>
      <c r="K54" s="245" t="n">
        <v>4</v>
      </c>
      <c r="L54" s="245" t="n">
        <v>4</v>
      </c>
      <c r="M54" s="245" t="n">
        <v>5</v>
      </c>
      <c r="N54" s="245" t="n">
        <v>5</v>
      </c>
      <c r="O54" s="245" t="n">
        <v>5</v>
      </c>
      <c r="P54" s="245" t="n">
        <v>5</v>
      </c>
      <c r="Q54" s="245" t="n">
        <v>4</v>
      </c>
      <c r="R54" s="245" t="n">
        <v>4</v>
      </c>
      <c r="S54" s="245" t="n">
        <v>4</v>
      </c>
      <c r="T54" s="245" t="n">
        <v>5</v>
      </c>
      <c r="U54" s="245" t="n">
        <v>4</v>
      </c>
      <c r="V54" s="245" t="n">
        <v>4</v>
      </c>
      <c r="W54" s="245" t="n">
        <v>4</v>
      </c>
      <c r="X54" s="245" t="n">
        <v>4</v>
      </c>
      <c r="Y54" s="245" t="n">
        <v>4</v>
      </c>
      <c r="Z54" s="245" t="n">
        <v>4</v>
      </c>
      <c r="AA54" s="245" t="n">
        <v>4</v>
      </c>
      <c r="AB54" s="245" t="n">
        <v>4</v>
      </c>
      <c r="AC54" s="245" t="n">
        <v>5</v>
      </c>
      <c r="AD54" s="245" t="n">
        <v>5</v>
      </c>
      <c r="AE54" s="245" t="n">
        <v>2</v>
      </c>
      <c r="AF54" s="245" t="n">
        <v>0</v>
      </c>
      <c r="AG54" s="245" t="n">
        <v>0</v>
      </c>
      <c r="AH54" s="245" t="n">
        <v>0</v>
      </c>
      <c r="AI54" s="245" t="n">
        <v>0</v>
      </c>
      <c r="AJ54" s="245" t="n">
        <v>0</v>
      </c>
      <c r="AK54" s="245" t="n">
        <v>0</v>
      </c>
      <c r="AL54" s="245" t="n">
        <v>0</v>
      </c>
      <c r="AM54" s="245" t="n">
        <v>0</v>
      </c>
      <c r="AN54" s="245" t="n">
        <v>0</v>
      </c>
      <c r="AO54" s="245" t="n">
        <v>0</v>
      </c>
      <c r="AP54" s="245" t="n">
        <v>0</v>
      </c>
      <c r="AQ54" s="245" t="n">
        <v>0</v>
      </c>
      <c r="AR54" s="245" t="n">
        <v>0</v>
      </c>
      <c r="AS54" s="245" t="n">
        <v>0</v>
      </c>
      <c r="AT54" s="245" t="n">
        <v>0</v>
      </c>
      <c r="AU54" s="245" t="n">
        <v>0</v>
      </c>
      <c r="AV54" s="245" t="n">
        <v>0</v>
      </c>
      <c r="AW54" s="245" t="n">
        <v>0</v>
      </c>
      <c r="AX54" s="245" t="n">
        <v>0</v>
      </c>
      <c r="AY54" s="245" t="n">
        <v>0</v>
      </c>
      <c r="AZ54" s="245" t="n">
        <v>0</v>
      </c>
      <c r="BA54" s="245" t="n">
        <v>0</v>
      </c>
      <c r="BB54" s="245" t="n">
        <v>0</v>
      </c>
      <c r="BC54" s="245" t="n">
        <v>0</v>
      </c>
      <c r="BD54" s="245" t="n">
        <v>0</v>
      </c>
      <c r="BE54" s="245" t="n">
        <v>0</v>
      </c>
      <c r="BF54" s="245" t="n">
        <v>0</v>
      </c>
      <c r="BG54" s="245" t="n">
        <v>0</v>
      </c>
      <c r="BH54" s="245" t="n">
        <v>0</v>
      </c>
      <c r="BI54" s="245" t="n">
        <v>0</v>
      </c>
      <c r="BJ54" s="245" t="n">
        <v>0</v>
      </c>
      <c r="BK54" s="245" t="n">
        <v>0</v>
      </c>
      <c r="BL54" s="245" t="n">
        <v>0</v>
      </c>
      <c r="BM54" s="245" t="n">
        <v>0</v>
      </c>
      <c r="BN54" s="245" t="n">
        <v>0</v>
      </c>
      <c r="BO54" s="245" t="n">
        <v>0</v>
      </c>
      <c r="BP54" s="245" t="n">
        <v>0</v>
      </c>
      <c r="BQ54" s="245" t="n">
        <v>0</v>
      </c>
      <c r="BR54" s="245" t="n">
        <v>0</v>
      </c>
      <c r="BS54" s="245" t="n">
        <v>0</v>
      </c>
      <c r="BT54" s="245" t="n">
        <v>0</v>
      </c>
      <c r="BU54" s="245" t="n">
        <v>0</v>
      </c>
      <c r="BV54" s="245" t="n">
        <v>0</v>
      </c>
      <c r="BW54" s="245" t="n">
        <v>0</v>
      </c>
      <c r="BX54" s="245" t="n">
        <v>0</v>
      </c>
      <c r="BY54" s="245" t="n">
        <v>0</v>
      </c>
      <c r="BZ54" s="245" t="n">
        <v>0</v>
      </c>
      <c r="CA54" s="245" t="n">
        <v>0</v>
      </c>
      <c r="CB54" s="245" t="n">
        <v>0</v>
      </c>
      <c r="CC54" s="245" t="n">
        <v>0</v>
      </c>
      <c r="CD54" s="245" t="n">
        <v>0</v>
      </c>
      <c r="CE54" s="245" t="n">
        <v>0</v>
      </c>
      <c r="CF54" s="245" t="n">
        <v>0</v>
      </c>
      <c r="CG54" s="245" t="n">
        <v>0</v>
      </c>
      <c r="CH54" s="245" t="n">
        <v>0</v>
      </c>
      <c r="CI54" s="245" t="n">
        <v>0</v>
      </c>
      <c r="CJ54" s="245" t="n">
        <v>0</v>
      </c>
      <c r="CK54" s="245" t="n">
        <v>0</v>
      </c>
      <c r="CL54" s="245" t="n">
        <v>0</v>
      </c>
      <c r="CM54" s="245" t="n">
        <v>0</v>
      </c>
      <c r="CN54" s="245" t="n">
        <v>0</v>
      </c>
      <c r="CO54" s="245" t="n">
        <v>0</v>
      </c>
      <c r="CP54" s="245" t="n">
        <v>0</v>
      </c>
      <c r="CQ54" s="245" t="n">
        <v>0</v>
      </c>
      <c r="CR54" s="245" t="n">
        <v>0</v>
      </c>
      <c r="CS54" s="245" t="n">
        <v>0</v>
      </c>
      <c r="CT54" s="245" t="n">
        <v>0</v>
      </c>
      <c r="CU54" s="245" t="n">
        <v>0</v>
      </c>
      <c r="CV54" s="245" t="n">
        <v>0</v>
      </c>
      <c r="CW54" s="245" t="n">
        <v>0</v>
      </c>
    </row>
    <row r="55" ht="13.15" customHeight="1">
      <c r="A55" s="20" t="n"/>
      <c r="B55" s="398" t="n"/>
      <c r="C55" s="69" t="inlineStr">
        <is>
          <t>Estimated Monthly Premium</t>
        </is>
      </c>
      <c r="D55" s="94">
        <f>SUM(D51:D54)</f>
        <v/>
      </c>
      <c r="E55" s="401">
        <f>SUMPRODUCT(E51:E54,$D51:$D54)</f>
        <v/>
      </c>
      <c r="F55" s="401">
        <f>SUMPRODUCT(F51:F54,$D51:$D54)</f>
        <v/>
      </c>
      <c r="G55" s="401">
        <f>SUMPRODUCT(G51:G54,$D51:$D54)</f>
        <v/>
      </c>
      <c r="H55" s="402" t="n"/>
      <c r="I55" s="402" t="n"/>
      <c r="J55" s="315" t="n"/>
      <c r="K55" s="94">
        <f>SUM(K51:K54)</f>
        <v/>
      </c>
      <c r="L55" s="94">
        <f>SUM(L51:L54)</f>
        <v/>
      </c>
      <c r="M55" s="94">
        <f>SUM(M51:M54)</f>
        <v/>
      </c>
      <c r="N55" s="94">
        <f>SUM(N51:N54)</f>
        <v/>
      </c>
      <c r="O55" s="94">
        <f>SUM(O51:O54)</f>
        <v/>
      </c>
      <c r="P55" s="94">
        <f>SUM(P51:P54)</f>
        <v/>
      </c>
      <c r="Q55" s="94">
        <f>SUM(Q51:Q54)</f>
        <v/>
      </c>
      <c r="R55" s="94">
        <f>SUM(R51:R54)</f>
        <v/>
      </c>
      <c r="S55" s="94">
        <f>SUM(S51:S54)</f>
        <v/>
      </c>
      <c r="T55" s="94">
        <f>SUM(T51:T54)</f>
        <v/>
      </c>
      <c r="U55" s="94">
        <f>SUM(U51:U54)</f>
        <v/>
      </c>
      <c r="V55" s="94">
        <f>SUM(V51:V54)</f>
        <v/>
      </c>
      <c r="W55" s="94">
        <f>SUM(W51:W54)</f>
        <v/>
      </c>
      <c r="X55" s="94">
        <f>SUM(X51:X54)</f>
        <v/>
      </c>
      <c r="Y55" s="94">
        <f>SUM(Y51:Y54)</f>
        <v/>
      </c>
      <c r="Z55" s="94">
        <f>SUM(Z51:Z54)</f>
        <v/>
      </c>
      <c r="AA55" s="94">
        <f>SUM(AA51:AA54)</f>
        <v/>
      </c>
      <c r="AB55" s="94">
        <f>SUM(AB51:AB54)</f>
        <v/>
      </c>
      <c r="AC55" s="94">
        <f>SUM(AC51:AC54)</f>
        <v/>
      </c>
      <c r="AD55" s="94">
        <f>SUM(AD51:AD54)</f>
        <v/>
      </c>
      <c r="AE55" s="94">
        <f>SUM(AE51:AE54)</f>
        <v/>
      </c>
      <c r="AF55" s="94">
        <f>SUM(AF51:AF54)</f>
        <v/>
      </c>
      <c r="AG55" s="94">
        <f>SUM(AG51:AG54)</f>
        <v/>
      </c>
      <c r="AH55" s="94">
        <f>SUM(AH51:AH54)</f>
        <v/>
      </c>
      <c r="AI55" s="94">
        <f>SUM(AI51:AI54)</f>
        <v/>
      </c>
      <c r="AJ55" s="94">
        <f>SUM(AJ51:AJ54)</f>
        <v/>
      </c>
      <c r="AK55" s="94">
        <f>SUM(AK51:AK54)</f>
        <v/>
      </c>
      <c r="AL55" s="94">
        <f>SUM(AL51:AL54)</f>
        <v/>
      </c>
      <c r="AM55" s="94">
        <f>SUM(AM51:AM54)</f>
        <v/>
      </c>
      <c r="AN55" s="94">
        <f>SUM(AN51:AN54)</f>
        <v/>
      </c>
      <c r="AO55" s="94">
        <f>SUM(AO51:AO54)</f>
        <v/>
      </c>
      <c r="AP55" s="94">
        <f>SUM(AP51:AP54)</f>
        <v/>
      </c>
      <c r="AQ55" s="94">
        <f>SUM(AQ51:AQ54)</f>
        <v/>
      </c>
      <c r="AR55" s="94">
        <f>SUM(AR51:AR54)</f>
        <v/>
      </c>
      <c r="AS55" s="94">
        <f>SUM(AS51:AS54)</f>
        <v/>
      </c>
      <c r="AT55" s="94">
        <f>SUM(AT51:AT54)</f>
        <v/>
      </c>
      <c r="AU55" s="94">
        <f>SUM(AU51:AU54)</f>
        <v/>
      </c>
      <c r="AV55" s="94">
        <f>SUM(AV51:AV54)</f>
        <v/>
      </c>
      <c r="AW55" s="94">
        <f>SUM(AW51:AW54)</f>
        <v/>
      </c>
      <c r="AX55" s="94">
        <f>SUM(AX51:AX54)</f>
        <v/>
      </c>
      <c r="AY55" s="94">
        <f>SUM(AY51:AY54)</f>
        <v/>
      </c>
      <c r="AZ55" s="94">
        <f>SUM(AZ51:AZ54)</f>
        <v/>
      </c>
      <c r="BA55" s="94">
        <f>SUM(BA51:BA54)</f>
        <v/>
      </c>
      <c r="BB55" s="94">
        <f>SUM(BB51:BB54)</f>
        <v/>
      </c>
      <c r="BC55" s="94">
        <f>SUM(BC51:BC54)</f>
        <v/>
      </c>
      <c r="BD55" s="94">
        <f>SUM(BD51:BD54)</f>
        <v/>
      </c>
      <c r="BE55" s="94">
        <f>SUM(BE51:BE54)</f>
        <v/>
      </c>
      <c r="BF55" s="94">
        <f>SUM(BF51:BF54)</f>
        <v/>
      </c>
      <c r="BG55" s="94">
        <f>SUM(BG51:BG54)</f>
        <v/>
      </c>
      <c r="BH55" s="94">
        <f>SUM(BH51:BH54)</f>
        <v/>
      </c>
      <c r="BI55" s="94">
        <f>SUM(BI51:BI54)</f>
        <v/>
      </c>
      <c r="BJ55" s="94">
        <f>SUM(BJ51:BJ54)</f>
        <v/>
      </c>
      <c r="BK55" s="94">
        <f>SUM(BK51:BK54)</f>
        <v/>
      </c>
      <c r="BL55" s="94">
        <f>SUM(BL51:BL54)</f>
        <v/>
      </c>
      <c r="BM55" s="94">
        <f>SUM(BM51:BM54)</f>
        <v/>
      </c>
      <c r="BN55" s="94">
        <f>SUM(BN51:BN54)</f>
        <v/>
      </c>
      <c r="BO55" s="94">
        <f>SUM(BO51:BO54)</f>
        <v/>
      </c>
      <c r="BP55" s="94">
        <f>SUM(BP51:BP54)</f>
        <v/>
      </c>
      <c r="BQ55" s="94">
        <f>SUM(BQ51:BQ54)</f>
        <v/>
      </c>
      <c r="BR55" s="94">
        <f>SUM(BR51:BR54)</f>
        <v/>
      </c>
      <c r="BS55" s="94">
        <f>SUM(BS51:BS54)</f>
        <v/>
      </c>
      <c r="BT55" s="94">
        <f>SUM(BT51:BT54)</f>
        <v/>
      </c>
      <c r="BU55" s="94">
        <f>SUM(BU51:BU54)</f>
        <v/>
      </c>
      <c r="BV55" s="94">
        <f>SUM(BV51:BV54)</f>
        <v/>
      </c>
      <c r="BW55" s="94">
        <f>SUM(BW51:BW54)</f>
        <v/>
      </c>
      <c r="BX55" s="94">
        <f>SUM(BX51:BX54)</f>
        <v/>
      </c>
      <c r="BY55" s="94">
        <f>SUM(BY51:BY54)</f>
        <v/>
      </c>
      <c r="BZ55" s="94">
        <f>SUM(BZ51:BZ54)</f>
        <v/>
      </c>
      <c r="CA55" s="94">
        <f>SUM(CA51:CA54)</f>
        <v/>
      </c>
      <c r="CB55" s="94">
        <f>SUM(CB51:CB54)</f>
        <v/>
      </c>
      <c r="CC55" s="94">
        <f>SUM(CC51:CC54)</f>
        <v/>
      </c>
      <c r="CD55" s="94">
        <f>SUM(CD51:CD54)</f>
        <v/>
      </c>
      <c r="CE55" s="94">
        <f>SUM(CE51:CE54)</f>
        <v/>
      </c>
      <c r="CF55" s="94">
        <f>SUM(CF51:CF54)</f>
        <v/>
      </c>
      <c r="CG55" s="94">
        <f>SUM(CG51:CG54)</f>
        <v/>
      </c>
      <c r="CH55" s="94">
        <f>SUM(CH51:CH54)</f>
        <v/>
      </c>
      <c r="CI55" s="94">
        <f>SUM(CI51:CI54)</f>
        <v/>
      </c>
      <c r="CJ55" s="94">
        <f>SUM(CJ51:CJ54)</f>
        <v/>
      </c>
      <c r="CK55" s="94">
        <f>SUM(CK51:CK54)</f>
        <v/>
      </c>
      <c r="CL55" s="94">
        <f>SUM(CL51:CL54)</f>
        <v/>
      </c>
      <c r="CM55" s="94">
        <f>SUM(CM51:CM54)</f>
        <v/>
      </c>
      <c r="CN55" s="94">
        <f>SUM(CN51:CN54)</f>
        <v/>
      </c>
      <c r="CO55" s="94">
        <f>SUM(CO51:CO54)</f>
        <v/>
      </c>
      <c r="CP55" s="94">
        <f>SUM(CP51:CP54)</f>
        <v/>
      </c>
      <c r="CQ55" s="94">
        <f>SUM(CQ51:CQ54)</f>
        <v/>
      </c>
      <c r="CR55" s="94" t="n">
        <v>0</v>
      </c>
      <c r="CS55" s="94">
        <f>SUM(CS51:CS54)</f>
        <v/>
      </c>
      <c r="CT55" s="94">
        <f>SUM(CT51:CT54)</f>
        <v/>
      </c>
      <c r="CU55" s="94">
        <f>SUM(CU51:CU54)</f>
        <v/>
      </c>
      <c r="CV55" s="94">
        <f>SUM(CV51:CV54)</f>
        <v/>
      </c>
      <c r="CW55" s="94">
        <f>SUM(CW51:CW54)</f>
        <v/>
      </c>
    </row>
    <row r="56" ht="13.15" customHeight="1">
      <c r="A56" s="20" t="n"/>
      <c r="B56" s="398" t="n"/>
      <c r="C56" s="12" t="n"/>
      <c r="D56" s="16" t="n"/>
      <c r="E56" s="403" t="n"/>
      <c r="F56" s="403" t="n"/>
      <c r="G56" s="403" t="n"/>
      <c r="H56" s="404" t="n"/>
      <c r="I56" s="404" t="n"/>
      <c r="J56" s="315" t="n"/>
      <c r="K56" s="16" t="n"/>
      <c r="L56" s="16" t="n"/>
      <c r="M56" s="16" t="n"/>
      <c r="N56" s="16" t="n"/>
      <c r="O56" s="16" t="n"/>
      <c r="P56" s="16" t="n"/>
      <c r="Q56" s="16" t="n"/>
      <c r="R56" s="16" t="n"/>
      <c r="S56" s="16" t="n"/>
      <c r="T56" s="16" t="n"/>
      <c r="U56" s="16" t="n"/>
      <c r="V56" s="16" t="n"/>
      <c r="W56" s="16" t="n"/>
      <c r="X56" s="16" t="n"/>
      <c r="Y56" s="16" t="n"/>
      <c r="Z56" s="16" t="n"/>
      <c r="AA56" s="16" t="n"/>
      <c r="AB56" s="16" t="n"/>
      <c r="AC56" s="16" t="n"/>
      <c r="AD56" s="16" t="n"/>
      <c r="AE56" s="16" t="n"/>
      <c r="AF56" s="16" t="n"/>
      <c r="AG56" s="16" t="n"/>
      <c r="AH56" s="16" t="n"/>
      <c r="AI56" s="16" t="n"/>
      <c r="AJ56" s="16" t="n"/>
      <c r="AK56" s="16" t="n"/>
      <c r="AL56" s="16" t="n"/>
      <c r="AM56" s="16" t="n"/>
      <c r="AN56" s="16" t="n"/>
      <c r="AO56" s="16" t="n"/>
      <c r="AP56" s="16" t="n"/>
      <c r="AQ56" s="16" t="n"/>
      <c r="AR56" s="16" t="n"/>
      <c r="AS56" s="16" t="n"/>
      <c r="AT56" s="16" t="n"/>
      <c r="AU56" s="16" t="n"/>
      <c r="AV56" s="16" t="n"/>
      <c r="AW56" s="16" t="n"/>
      <c r="AX56" s="16" t="n"/>
      <c r="AY56" s="16" t="n"/>
      <c r="AZ56" s="16" t="n"/>
      <c r="BA56" s="16" t="n"/>
      <c r="BB56" s="16" t="n"/>
      <c r="BC56" s="16" t="n"/>
      <c r="BD56" s="16" t="n"/>
      <c r="BE56" s="16" t="n"/>
      <c r="BF56" s="16" t="n"/>
      <c r="BG56" s="16" t="n"/>
      <c r="BH56" s="16" t="n"/>
      <c r="BI56" s="16" t="n"/>
      <c r="BJ56" s="16" t="n"/>
      <c r="BK56" s="16" t="n"/>
      <c r="BL56" s="16" t="n"/>
      <c r="BM56" s="16" t="n"/>
      <c r="BN56" s="16" t="n"/>
      <c r="BO56" s="16" t="n"/>
      <c r="BP56" s="16" t="n"/>
      <c r="BQ56" s="16" t="n"/>
      <c r="BR56" s="16" t="n"/>
      <c r="BS56" s="16" t="n"/>
      <c r="BT56" s="16" t="n"/>
      <c r="BU56" s="16" t="n"/>
      <c r="BV56" s="16" t="n"/>
      <c r="BW56" s="16" t="n"/>
      <c r="BX56" s="16" t="n"/>
      <c r="BY56" s="16" t="n"/>
      <c r="BZ56" s="16" t="n"/>
      <c r="CA56" s="16" t="n"/>
      <c r="CB56" s="16" t="n"/>
      <c r="CC56" s="16" t="n"/>
      <c r="CD56" s="16" t="n"/>
      <c r="CE56" s="16" t="n"/>
      <c r="CF56" s="16" t="n"/>
      <c r="CG56" s="16" t="n"/>
      <c r="CH56" s="16" t="n"/>
      <c r="CI56" s="16" t="n"/>
      <c r="CJ56" s="16" t="n"/>
      <c r="CK56" s="16" t="n"/>
      <c r="CL56" s="16" t="n"/>
      <c r="CM56" s="16" t="n"/>
      <c r="CN56" s="16" t="n"/>
      <c r="CO56" s="16" t="n"/>
      <c r="CP56" s="16" t="n"/>
      <c r="CQ56" s="16" t="n"/>
      <c r="CR56" s="16" t="n"/>
      <c r="CS56" s="16" t="n"/>
      <c r="CT56" s="16" t="n"/>
      <c r="CU56" s="16" t="n"/>
      <c r="CV56" s="16" t="n"/>
      <c r="CW56" s="16" t="n"/>
    </row>
    <row r="57" ht="13.15" customHeight="1">
      <c r="A57" s="64" t="inlineStr">
        <is>
          <t xml:space="preserve">PRIME VALUE PLAN (Self-Insured) </t>
        </is>
      </c>
      <c r="B57" s="394">
        <f>Legacy!$E$4</f>
        <v/>
      </c>
      <c r="C57" s="246" t="inlineStr">
        <is>
          <t>EE</t>
        </is>
      </c>
      <c r="D57" s="299" t="n">
        <v>0</v>
      </c>
      <c r="E57" s="395">
        <f>E41</f>
        <v/>
      </c>
      <c r="F57" s="396">
        <f>F41</f>
        <v/>
      </c>
      <c r="G57" s="396">
        <f>G41</f>
        <v/>
      </c>
      <c r="H57" s="397">
        <f>+"Total:"&amp;TEXT(E57/I57-1,"0.00%")&amp;"/ EE:"&amp;TEXT(G57/J57-1,"0.00%")</f>
        <v/>
      </c>
      <c r="I57" s="397">
        <f>+'[2]St Joe &amp; St Mary''s'!E57</f>
        <v/>
      </c>
      <c r="J57" s="397">
        <f>+'[2]St Joe &amp; St Mary''s'!G57</f>
        <v/>
      </c>
      <c r="K57" s="299" t="n">
        <v>0</v>
      </c>
      <c r="L57" s="299" t="n">
        <v>0</v>
      </c>
      <c r="M57" s="299" t="n">
        <v>0</v>
      </c>
      <c r="N57" s="299" t="n">
        <v>0</v>
      </c>
      <c r="O57" s="299" t="n">
        <v>1</v>
      </c>
      <c r="P57" s="299" t="n">
        <v>1</v>
      </c>
      <c r="Q57" s="299" t="n">
        <v>1</v>
      </c>
      <c r="R57" s="299" t="n">
        <v>0</v>
      </c>
      <c r="S57" s="299" t="n">
        <v>0</v>
      </c>
      <c r="T57" s="299" t="n">
        <v>0</v>
      </c>
      <c r="U57" s="299" t="n">
        <v>0</v>
      </c>
      <c r="V57" s="299" t="n">
        <v>0</v>
      </c>
      <c r="W57" s="299" t="n">
        <v>0</v>
      </c>
      <c r="X57" s="299" t="n">
        <v>0</v>
      </c>
      <c r="Y57" s="299" t="n">
        <v>0</v>
      </c>
      <c r="Z57" s="299" t="n">
        <v>0</v>
      </c>
      <c r="AA57" s="299" t="n">
        <v>0</v>
      </c>
      <c r="AB57" s="299" t="n">
        <v>0</v>
      </c>
      <c r="AC57" s="299" t="n">
        <v>0</v>
      </c>
      <c r="AD57" s="299" t="n">
        <v>0</v>
      </c>
      <c r="AE57" s="299" t="n">
        <v>0</v>
      </c>
      <c r="AF57" s="299" t="n">
        <v>0</v>
      </c>
      <c r="AG57" s="299" t="n">
        <v>0</v>
      </c>
      <c r="AH57" s="299" t="n">
        <v>0</v>
      </c>
      <c r="AI57" s="299" t="n">
        <v>0</v>
      </c>
      <c r="AJ57" s="299" t="n">
        <v>0</v>
      </c>
      <c r="AK57" s="299" t="n">
        <v>0</v>
      </c>
      <c r="AL57" s="299" t="n">
        <v>0</v>
      </c>
      <c r="AM57" s="299" t="n">
        <v>0</v>
      </c>
      <c r="AN57" s="299" t="n">
        <v>0</v>
      </c>
      <c r="AO57" s="299" t="n">
        <v>0</v>
      </c>
      <c r="AP57" s="299" t="n">
        <v>0</v>
      </c>
      <c r="AQ57" s="299" t="n">
        <v>0</v>
      </c>
      <c r="AR57" s="299" t="n">
        <v>0</v>
      </c>
      <c r="AS57" s="299" t="n">
        <v>0</v>
      </c>
      <c r="AT57" s="299" t="n">
        <v>0</v>
      </c>
      <c r="AU57" s="299" t="n">
        <v>0</v>
      </c>
      <c r="AV57" s="299" t="n">
        <v>0</v>
      </c>
      <c r="AW57" s="299" t="n">
        <v>0</v>
      </c>
      <c r="AX57" s="299" t="n">
        <v>0</v>
      </c>
      <c r="AY57" s="299" t="n">
        <v>0</v>
      </c>
      <c r="AZ57" s="299" t="n">
        <v>0</v>
      </c>
      <c r="BA57" s="299" t="n">
        <v>0</v>
      </c>
      <c r="BB57" s="299" t="n">
        <v>0</v>
      </c>
      <c r="BC57" s="299" t="n">
        <v>0</v>
      </c>
      <c r="BD57" s="299" t="n">
        <v>0</v>
      </c>
      <c r="BE57" s="299" t="n">
        <v>0</v>
      </c>
      <c r="BF57" s="299" t="n">
        <v>0</v>
      </c>
      <c r="BG57" s="299" t="n">
        <v>0</v>
      </c>
      <c r="BH57" s="299" t="n">
        <v>0</v>
      </c>
      <c r="BI57" s="299" t="n">
        <v>0</v>
      </c>
      <c r="BJ57" s="299" t="n">
        <v>0</v>
      </c>
      <c r="BK57" s="299" t="n">
        <v>0</v>
      </c>
      <c r="BL57" s="299" t="n">
        <v>0</v>
      </c>
      <c r="BM57" s="299" t="n">
        <v>0</v>
      </c>
      <c r="BN57" s="299" t="n">
        <v>0</v>
      </c>
      <c r="BO57" s="299" t="n">
        <v>0</v>
      </c>
      <c r="BP57" s="299" t="n">
        <v>0</v>
      </c>
      <c r="BQ57" s="299" t="n">
        <v>0</v>
      </c>
      <c r="BR57" s="299" t="n">
        <v>0</v>
      </c>
      <c r="BS57" s="299" t="n">
        <v>0</v>
      </c>
      <c r="BT57" s="299" t="n">
        <v>0</v>
      </c>
      <c r="BU57" s="299" t="n">
        <v>0</v>
      </c>
      <c r="BV57" s="299" t="n">
        <v>0</v>
      </c>
      <c r="BW57" s="299" t="n">
        <v>0</v>
      </c>
      <c r="BX57" s="299" t="n">
        <v>0</v>
      </c>
      <c r="BY57" s="299" t="n">
        <v>0</v>
      </c>
      <c r="BZ57" s="299" t="n">
        <v>0</v>
      </c>
      <c r="CA57" s="299" t="n">
        <v>0</v>
      </c>
      <c r="CB57" s="299" t="n">
        <v>0</v>
      </c>
      <c r="CC57" s="299" t="n">
        <v>0</v>
      </c>
      <c r="CD57" s="299" t="n">
        <v>0</v>
      </c>
      <c r="CE57" s="299" t="n">
        <v>0</v>
      </c>
      <c r="CF57" s="299" t="n">
        <v>0</v>
      </c>
      <c r="CG57" s="299" t="n">
        <v>0</v>
      </c>
      <c r="CH57" s="299" t="n">
        <v>0</v>
      </c>
      <c r="CI57" s="299" t="n">
        <v>0</v>
      </c>
      <c r="CJ57" s="299" t="n">
        <v>0</v>
      </c>
      <c r="CK57" s="299" t="n">
        <v>0</v>
      </c>
      <c r="CL57" s="299" t="n">
        <v>0</v>
      </c>
      <c r="CM57" s="299" t="n">
        <v>0</v>
      </c>
      <c r="CN57" s="299" t="n">
        <v>0</v>
      </c>
      <c r="CO57" s="299" t="n">
        <v>0</v>
      </c>
      <c r="CP57" s="299" t="n">
        <v>0</v>
      </c>
      <c r="CQ57" s="299" t="n">
        <v>0</v>
      </c>
      <c r="CR57" s="299" t="n">
        <v>0</v>
      </c>
      <c r="CS57" s="299" t="n">
        <v>0</v>
      </c>
      <c r="CT57" s="299" t="n">
        <v>0</v>
      </c>
      <c r="CU57" s="299" t="n">
        <v>0</v>
      </c>
      <c r="CV57" s="299" t="n">
        <v>0</v>
      </c>
      <c r="CW57" s="299" t="n">
        <v>0</v>
      </c>
    </row>
    <row r="58" ht="13.15" customHeight="1">
      <c r="A58" s="22" t="n"/>
      <c r="B58" s="398" t="n"/>
      <c r="C58" s="246" t="inlineStr">
        <is>
          <t>EE &amp; Spouse</t>
        </is>
      </c>
      <c r="D58" s="299" t="n">
        <v>0</v>
      </c>
      <c r="E58" s="395">
        <f>E42</f>
        <v/>
      </c>
      <c r="F58" s="396">
        <f>F42</f>
        <v/>
      </c>
      <c r="G58" s="396">
        <f>G42</f>
        <v/>
      </c>
      <c r="H58" s="397">
        <f>+"Total:"&amp;TEXT(E58/I58-1,"0.00%")&amp;"/ EE:"&amp;TEXT(G58/J58-1,"0.00%")</f>
        <v/>
      </c>
      <c r="I58" s="397">
        <f>+'[2]St Joe &amp; St Mary''s'!E58</f>
        <v/>
      </c>
      <c r="J58" s="397">
        <f>+'[2]St Joe &amp; St Mary''s'!G58</f>
        <v/>
      </c>
      <c r="K58" s="299" t="n">
        <v>0</v>
      </c>
      <c r="L58" s="299" t="n">
        <v>0</v>
      </c>
      <c r="M58" s="299" t="n">
        <v>0</v>
      </c>
      <c r="N58" s="299" t="n">
        <v>0</v>
      </c>
      <c r="O58" s="299" t="n">
        <v>0</v>
      </c>
      <c r="P58" s="299" t="n">
        <v>0</v>
      </c>
      <c r="Q58" s="299" t="n">
        <v>0</v>
      </c>
      <c r="R58" s="299" t="n">
        <v>0</v>
      </c>
      <c r="S58" s="299" t="n">
        <v>0</v>
      </c>
      <c r="T58" s="299" t="n">
        <v>0</v>
      </c>
      <c r="U58" s="299" t="n">
        <v>0</v>
      </c>
      <c r="V58" s="299" t="n">
        <v>0</v>
      </c>
      <c r="W58" s="299" t="n">
        <v>0</v>
      </c>
      <c r="X58" s="299" t="n">
        <v>0</v>
      </c>
      <c r="Y58" s="299" t="n">
        <v>0</v>
      </c>
      <c r="Z58" s="299" t="n">
        <v>0</v>
      </c>
      <c r="AA58" s="299" t="n">
        <v>0</v>
      </c>
      <c r="AB58" s="299" t="n">
        <v>0</v>
      </c>
      <c r="AC58" s="299" t="n">
        <v>0</v>
      </c>
      <c r="AD58" s="299" t="n">
        <v>0</v>
      </c>
      <c r="AE58" s="299" t="n">
        <v>0</v>
      </c>
      <c r="AF58" s="299" t="n">
        <v>0</v>
      </c>
      <c r="AG58" s="299" t="n">
        <v>0</v>
      </c>
      <c r="AH58" s="299" t="n">
        <v>0</v>
      </c>
      <c r="AI58" s="299" t="n">
        <v>0</v>
      </c>
      <c r="AJ58" s="299" t="n">
        <v>0</v>
      </c>
      <c r="AK58" s="299" t="n">
        <v>0</v>
      </c>
      <c r="AL58" s="299" t="n">
        <v>0</v>
      </c>
      <c r="AM58" s="299" t="n">
        <v>0</v>
      </c>
      <c r="AN58" s="299" t="n">
        <v>0</v>
      </c>
      <c r="AO58" s="299" t="n">
        <v>0</v>
      </c>
      <c r="AP58" s="299" t="n">
        <v>0</v>
      </c>
      <c r="AQ58" s="299" t="n">
        <v>0</v>
      </c>
      <c r="AR58" s="299" t="n">
        <v>0</v>
      </c>
      <c r="AS58" s="299" t="n">
        <v>0</v>
      </c>
      <c r="AT58" s="299" t="n">
        <v>0</v>
      </c>
      <c r="AU58" s="299" t="n">
        <v>0</v>
      </c>
      <c r="AV58" s="299" t="n">
        <v>0</v>
      </c>
      <c r="AW58" s="299" t="n">
        <v>0</v>
      </c>
      <c r="AX58" s="299" t="n">
        <v>0</v>
      </c>
      <c r="AY58" s="299" t="n">
        <v>0</v>
      </c>
      <c r="AZ58" s="299" t="n">
        <v>0</v>
      </c>
      <c r="BA58" s="299" t="n">
        <v>0</v>
      </c>
      <c r="BB58" s="299" t="n">
        <v>0</v>
      </c>
      <c r="BC58" s="299" t="n">
        <v>0</v>
      </c>
      <c r="BD58" s="299" t="n">
        <v>0</v>
      </c>
      <c r="BE58" s="299" t="n">
        <v>0</v>
      </c>
      <c r="BF58" s="299" t="n">
        <v>0</v>
      </c>
      <c r="BG58" s="299" t="n">
        <v>0</v>
      </c>
      <c r="BH58" s="299" t="n">
        <v>0</v>
      </c>
      <c r="BI58" s="299" t="n">
        <v>0</v>
      </c>
      <c r="BJ58" s="299" t="n">
        <v>0</v>
      </c>
      <c r="BK58" s="299" t="n">
        <v>0</v>
      </c>
      <c r="BL58" s="299" t="n">
        <v>0</v>
      </c>
      <c r="BM58" s="299" t="n">
        <v>0</v>
      </c>
      <c r="BN58" s="299" t="n">
        <v>0</v>
      </c>
      <c r="BO58" s="299" t="n">
        <v>0</v>
      </c>
      <c r="BP58" s="299" t="n">
        <v>0</v>
      </c>
      <c r="BQ58" s="299" t="n">
        <v>0</v>
      </c>
      <c r="BR58" s="299" t="n">
        <v>0</v>
      </c>
      <c r="BS58" s="299" t="n">
        <v>0</v>
      </c>
      <c r="BT58" s="299" t="n">
        <v>0</v>
      </c>
      <c r="BU58" s="299" t="n">
        <v>0</v>
      </c>
      <c r="BV58" s="299" t="n">
        <v>0</v>
      </c>
      <c r="BW58" s="299" t="n">
        <v>0</v>
      </c>
      <c r="BX58" s="299" t="n">
        <v>0</v>
      </c>
      <c r="BY58" s="299" t="n">
        <v>0</v>
      </c>
      <c r="BZ58" s="299" t="n">
        <v>0</v>
      </c>
      <c r="CA58" s="299" t="n">
        <v>0</v>
      </c>
      <c r="CB58" s="299" t="n">
        <v>0</v>
      </c>
      <c r="CC58" s="299" t="n">
        <v>0</v>
      </c>
      <c r="CD58" s="299" t="n">
        <v>0</v>
      </c>
      <c r="CE58" s="299" t="n">
        <v>0</v>
      </c>
      <c r="CF58" s="299" t="n">
        <v>0</v>
      </c>
      <c r="CG58" s="299" t="n">
        <v>0</v>
      </c>
      <c r="CH58" s="299" t="n">
        <v>0</v>
      </c>
      <c r="CI58" s="299" t="n">
        <v>0</v>
      </c>
      <c r="CJ58" s="299" t="n">
        <v>0</v>
      </c>
      <c r="CK58" s="299" t="n">
        <v>0</v>
      </c>
      <c r="CL58" s="299" t="n">
        <v>0</v>
      </c>
      <c r="CM58" s="299" t="n">
        <v>0</v>
      </c>
      <c r="CN58" s="299" t="n">
        <v>0</v>
      </c>
      <c r="CO58" s="299" t="n">
        <v>0</v>
      </c>
      <c r="CP58" s="299" t="n">
        <v>0</v>
      </c>
      <c r="CQ58" s="299" t="n">
        <v>0</v>
      </c>
      <c r="CR58" s="299" t="n">
        <v>0</v>
      </c>
      <c r="CS58" s="299" t="n">
        <v>0</v>
      </c>
      <c r="CT58" s="299" t="n">
        <v>0</v>
      </c>
      <c r="CU58" s="299" t="n">
        <v>0</v>
      </c>
      <c r="CV58" s="299" t="n">
        <v>0</v>
      </c>
      <c r="CW58" s="299" t="n">
        <v>0</v>
      </c>
    </row>
    <row r="59" ht="13.15" customHeight="1">
      <c r="A59" s="22" t="n"/>
      <c r="B59" s="398" t="n"/>
      <c r="C59" s="246" t="inlineStr">
        <is>
          <t>EE &amp; Child(ren)</t>
        </is>
      </c>
      <c r="D59" s="299" t="n">
        <v>0</v>
      </c>
      <c r="E59" s="395">
        <f>E43</f>
        <v/>
      </c>
      <c r="F59" s="396">
        <f>F43</f>
        <v/>
      </c>
      <c r="G59" s="396">
        <f>G43</f>
        <v/>
      </c>
      <c r="H59" s="397">
        <f>+"Total:"&amp;TEXT(E59/I59-1,"0.00%")&amp;"/ EE:"&amp;TEXT(G59/J59-1,"0.00%")</f>
        <v/>
      </c>
      <c r="I59" s="397">
        <f>+'[2]St Joe &amp; St Mary''s'!E59</f>
        <v/>
      </c>
      <c r="J59" s="397">
        <f>+'[2]St Joe &amp; St Mary''s'!G59</f>
        <v/>
      </c>
      <c r="K59" s="299" t="n">
        <v>0</v>
      </c>
      <c r="L59" s="299" t="n">
        <v>0</v>
      </c>
      <c r="M59" s="299" t="n">
        <v>0</v>
      </c>
      <c r="N59" s="299" t="n">
        <v>0</v>
      </c>
      <c r="O59" s="299" t="n">
        <v>0</v>
      </c>
      <c r="P59" s="299" t="n">
        <v>0</v>
      </c>
      <c r="Q59" s="299" t="n">
        <v>0</v>
      </c>
      <c r="R59" s="299" t="n">
        <v>0</v>
      </c>
      <c r="S59" s="299" t="n">
        <v>0</v>
      </c>
      <c r="T59" s="299" t="n">
        <v>0</v>
      </c>
      <c r="U59" s="299" t="n">
        <v>0</v>
      </c>
      <c r="V59" s="299" t="n">
        <v>0</v>
      </c>
      <c r="W59" s="299" t="n">
        <v>0</v>
      </c>
      <c r="X59" s="299" t="n">
        <v>0</v>
      </c>
      <c r="Y59" s="299" t="n">
        <v>0</v>
      </c>
      <c r="Z59" s="299" t="n">
        <v>0</v>
      </c>
      <c r="AA59" s="299" t="n">
        <v>0</v>
      </c>
      <c r="AB59" s="299" t="n">
        <v>0</v>
      </c>
      <c r="AC59" s="299" t="n">
        <v>0</v>
      </c>
      <c r="AD59" s="299" t="n">
        <v>0</v>
      </c>
      <c r="AE59" s="299" t="n">
        <v>0</v>
      </c>
      <c r="AF59" s="299" t="n">
        <v>0</v>
      </c>
      <c r="AG59" s="299" t="n">
        <v>0</v>
      </c>
      <c r="AH59" s="299" t="n">
        <v>0</v>
      </c>
      <c r="AI59" s="299" t="n">
        <v>0</v>
      </c>
      <c r="AJ59" s="299" t="n">
        <v>0</v>
      </c>
      <c r="AK59" s="299" t="n">
        <v>0</v>
      </c>
      <c r="AL59" s="299" t="n">
        <v>0</v>
      </c>
      <c r="AM59" s="299" t="n">
        <v>0</v>
      </c>
      <c r="AN59" s="299" t="n">
        <v>0</v>
      </c>
      <c r="AO59" s="299" t="n">
        <v>0</v>
      </c>
      <c r="AP59" s="299" t="n">
        <v>0</v>
      </c>
      <c r="AQ59" s="299" t="n">
        <v>0</v>
      </c>
      <c r="AR59" s="299" t="n">
        <v>0</v>
      </c>
      <c r="AS59" s="299" t="n">
        <v>0</v>
      </c>
      <c r="AT59" s="299" t="n">
        <v>0</v>
      </c>
      <c r="AU59" s="299" t="n">
        <v>0</v>
      </c>
      <c r="AV59" s="299" t="n">
        <v>0</v>
      </c>
      <c r="AW59" s="299" t="n">
        <v>0</v>
      </c>
      <c r="AX59" s="299" t="n">
        <v>0</v>
      </c>
      <c r="AY59" s="299" t="n">
        <v>0</v>
      </c>
      <c r="AZ59" s="299" t="n">
        <v>0</v>
      </c>
      <c r="BA59" s="299" t="n">
        <v>0</v>
      </c>
      <c r="BB59" s="299" t="n">
        <v>0</v>
      </c>
      <c r="BC59" s="299" t="n">
        <v>0</v>
      </c>
      <c r="BD59" s="299" t="n">
        <v>0</v>
      </c>
      <c r="BE59" s="299" t="n">
        <v>0</v>
      </c>
      <c r="BF59" s="299" t="n">
        <v>0</v>
      </c>
      <c r="BG59" s="299" t="n">
        <v>0</v>
      </c>
      <c r="BH59" s="299" t="n">
        <v>0</v>
      </c>
      <c r="BI59" s="299" t="n">
        <v>0</v>
      </c>
      <c r="BJ59" s="299" t="n">
        <v>0</v>
      </c>
      <c r="BK59" s="299" t="n">
        <v>0</v>
      </c>
      <c r="BL59" s="299" t="n">
        <v>0</v>
      </c>
      <c r="BM59" s="299" t="n">
        <v>0</v>
      </c>
      <c r="BN59" s="299" t="n">
        <v>0</v>
      </c>
      <c r="BO59" s="299" t="n">
        <v>0</v>
      </c>
      <c r="BP59" s="299" t="n">
        <v>0</v>
      </c>
      <c r="BQ59" s="299" t="n">
        <v>0</v>
      </c>
      <c r="BR59" s="299" t="n">
        <v>0</v>
      </c>
      <c r="BS59" s="299" t="n">
        <v>0</v>
      </c>
      <c r="BT59" s="299" t="n">
        <v>0</v>
      </c>
      <c r="BU59" s="299" t="n">
        <v>0</v>
      </c>
      <c r="BV59" s="299" t="n">
        <v>0</v>
      </c>
      <c r="BW59" s="299" t="n">
        <v>0</v>
      </c>
      <c r="BX59" s="299" t="n">
        <v>0</v>
      </c>
      <c r="BY59" s="299" t="n">
        <v>0</v>
      </c>
      <c r="BZ59" s="299" t="n">
        <v>0</v>
      </c>
      <c r="CA59" s="299" t="n">
        <v>0</v>
      </c>
      <c r="CB59" s="299" t="n">
        <v>0</v>
      </c>
      <c r="CC59" s="299" t="n">
        <v>0</v>
      </c>
      <c r="CD59" s="299" t="n">
        <v>0</v>
      </c>
      <c r="CE59" s="299" t="n">
        <v>0</v>
      </c>
      <c r="CF59" s="299" t="n">
        <v>0</v>
      </c>
      <c r="CG59" s="299" t="n">
        <v>0</v>
      </c>
      <c r="CH59" s="299" t="n">
        <v>0</v>
      </c>
      <c r="CI59" s="299" t="n">
        <v>0</v>
      </c>
      <c r="CJ59" s="299" t="n">
        <v>0</v>
      </c>
      <c r="CK59" s="299" t="n">
        <v>0</v>
      </c>
      <c r="CL59" s="299" t="n">
        <v>0</v>
      </c>
      <c r="CM59" s="299" t="n">
        <v>0</v>
      </c>
      <c r="CN59" s="299" t="n">
        <v>0</v>
      </c>
      <c r="CO59" s="299" t="n">
        <v>0</v>
      </c>
      <c r="CP59" s="299" t="n">
        <v>0</v>
      </c>
      <c r="CQ59" s="299" t="n">
        <v>0</v>
      </c>
      <c r="CR59" s="299" t="n">
        <v>0</v>
      </c>
      <c r="CS59" s="299" t="n">
        <v>0</v>
      </c>
      <c r="CT59" s="299" t="n">
        <v>0</v>
      </c>
      <c r="CU59" s="299" t="n">
        <v>0</v>
      </c>
      <c r="CV59" s="299" t="n">
        <v>0</v>
      </c>
      <c r="CW59" s="299" t="n">
        <v>0</v>
      </c>
    </row>
    <row r="60" ht="13.15" customHeight="1">
      <c r="A60" s="22" t="n"/>
      <c r="B60" s="398" t="n"/>
      <c r="C60" s="246" t="inlineStr">
        <is>
          <t>EE &amp; Family</t>
        </is>
      </c>
      <c r="D60" s="300" t="n">
        <v>0</v>
      </c>
      <c r="E60" s="399">
        <f>E44</f>
        <v/>
      </c>
      <c r="F60" s="400">
        <f>F44</f>
        <v/>
      </c>
      <c r="G60" s="400">
        <f>G44</f>
        <v/>
      </c>
      <c r="H60" s="408">
        <f>+"Total:"&amp;TEXT(E60/I60-1,"0.00%")&amp;"/ EE:"&amp;TEXT(G60/J60-1,"0.00%")</f>
        <v/>
      </c>
      <c r="I60" s="397">
        <f>+'[2]St Joe &amp; St Mary''s'!E60</f>
        <v/>
      </c>
      <c r="J60" s="397">
        <f>+'[2]St Joe &amp; St Mary''s'!G60</f>
        <v/>
      </c>
      <c r="K60" s="300" t="n">
        <v>1</v>
      </c>
      <c r="L60" s="300" t="n">
        <v>1</v>
      </c>
      <c r="M60" s="300" t="n">
        <v>1</v>
      </c>
      <c r="N60" s="300" t="n">
        <v>1</v>
      </c>
      <c r="O60" s="300" t="n">
        <v>1</v>
      </c>
      <c r="P60" s="300" t="n">
        <v>1</v>
      </c>
      <c r="Q60" s="300" t="n">
        <v>1</v>
      </c>
      <c r="R60" s="300" t="n">
        <v>1</v>
      </c>
      <c r="S60" s="300" t="n">
        <v>1</v>
      </c>
      <c r="T60" s="300" t="n">
        <v>1</v>
      </c>
      <c r="U60" s="300" t="n">
        <v>1</v>
      </c>
      <c r="V60" s="300" t="n">
        <v>1</v>
      </c>
      <c r="W60" s="300" t="n">
        <v>1</v>
      </c>
      <c r="X60" s="300" t="n">
        <v>1</v>
      </c>
      <c r="Y60" s="300" t="n">
        <v>1</v>
      </c>
      <c r="Z60" s="300" t="n">
        <v>1</v>
      </c>
      <c r="AA60" s="300" t="n">
        <v>1</v>
      </c>
      <c r="AB60" s="300" t="n">
        <v>1</v>
      </c>
      <c r="AC60" s="300" t="n">
        <v>1</v>
      </c>
      <c r="AD60" s="300" t="n">
        <v>1</v>
      </c>
      <c r="AE60" s="300" t="n">
        <v>0</v>
      </c>
      <c r="AF60" s="300" t="n">
        <v>0</v>
      </c>
      <c r="AG60" s="300" t="n">
        <v>0</v>
      </c>
      <c r="AH60" s="300" t="n">
        <v>0</v>
      </c>
      <c r="AI60" s="300" t="n">
        <v>0</v>
      </c>
      <c r="AJ60" s="300" t="n">
        <v>0</v>
      </c>
      <c r="AK60" s="300" t="n">
        <v>0</v>
      </c>
      <c r="AL60" s="300" t="n">
        <v>0</v>
      </c>
      <c r="AM60" s="300" t="n">
        <v>0</v>
      </c>
      <c r="AN60" s="300" t="n">
        <v>0</v>
      </c>
      <c r="AO60" s="300" t="n">
        <v>0</v>
      </c>
      <c r="AP60" s="300" t="n">
        <v>0</v>
      </c>
      <c r="AQ60" s="300" t="n">
        <v>0</v>
      </c>
      <c r="AR60" s="300" t="n">
        <v>0</v>
      </c>
      <c r="AS60" s="300" t="n">
        <v>0</v>
      </c>
      <c r="AT60" s="300" t="n">
        <v>0</v>
      </c>
      <c r="AU60" s="300" t="n">
        <v>0</v>
      </c>
      <c r="AV60" s="300" t="n">
        <v>0</v>
      </c>
      <c r="AW60" s="300" t="n">
        <v>0</v>
      </c>
      <c r="AX60" s="300" t="n">
        <v>0</v>
      </c>
      <c r="AY60" s="300" t="n">
        <v>0</v>
      </c>
      <c r="AZ60" s="300" t="n">
        <v>0</v>
      </c>
      <c r="BA60" s="300" t="n">
        <v>0</v>
      </c>
      <c r="BB60" s="300" t="n">
        <v>0</v>
      </c>
      <c r="BC60" s="300" t="n">
        <v>0</v>
      </c>
      <c r="BD60" s="300" t="n">
        <v>0</v>
      </c>
      <c r="BE60" s="300" t="n">
        <v>0</v>
      </c>
      <c r="BF60" s="300" t="n">
        <v>0</v>
      </c>
      <c r="BG60" s="300" t="n">
        <v>0</v>
      </c>
      <c r="BH60" s="300" t="n">
        <v>0</v>
      </c>
      <c r="BI60" s="300" t="n">
        <v>0</v>
      </c>
      <c r="BJ60" s="300" t="n">
        <v>0</v>
      </c>
      <c r="BK60" s="300" t="n">
        <v>0</v>
      </c>
      <c r="BL60" s="300" t="n">
        <v>0</v>
      </c>
      <c r="BM60" s="300" t="n">
        <v>0</v>
      </c>
      <c r="BN60" s="300" t="n">
        <v>0</v>
      </c>
      <c r="BO60" s="300" t="n">
        <v>0</v>
      </c>
      <c r="BP60" s="300" t="n">
        <v>0</v>
      </c>
      <c r="BQ60" s="300" t="n">
        <v>0</v>
      </c>
      <c r="BR60" s="300" t="n">
        <v>0</v>
      </c>
      <c r="BS60" s="300" t="n">
        <v>0</v>
      </c>
      <c r="BT60" s="300" t="n">
        <v>0</v>
      </c>
      <c r="BU60" s="300" t="n">
        <v>0</v>
      </c>
      <c r="BV60" s="300" t="n">
        <v>0</v>
      </c>
      <c r="BW60" s="300" t="n">
        <v>0</v>
      </c>
      <c r="BX60" s="300" t="n">
        <v>0</v>
      </c>
      <c r="BY60" s="300" t="n">
        <v>0</v>
      </c>
      <c r="BZ60" s="300" t="n">
        <v>0</v>
      </c>
      <c r="CA60" s="300" t="n">
        <v>0</v>
      </c>
      <c r="CB60" s="300" t="n">
        <v>0</v>
      </c>
      <c r="CC60" s="300" t="n">
        <v>0</v>
      </c>
      <c r="CD60" s="300" t="n">
        <v>0</v>
      </c>
      <c r="CE60" s="300" t="n">
        <v>0</v>
      </c>
      <c r="CF60" s="300" t="n">
        <v>0</v>
      </c>
      <c r="CG60" s="300" t="n">
        <v>0</v>
      </c>
      <c r="CH60" s="300" t="n">
        <v>0</v>
      </c>
      <c r="CI60" s="300" t="n">
        <v>0</v>
      </c>
      <c r="CJ60" s="300" t="n">
        <v>0</v>
      </c>
      <c r="CK60" s="300" t="n">
        <v>0</v>
      </c>
      <c r="CL60" s="300" t="n">
        <v>0</v>
      </c>
      <c r="CM60" s="300" t="n">
        <v>0</v>
      </c>
      <c r="CN60" s="300" t="n">
        <v>0</v>
      </c>
      <c r="CO60" s="300" t="n">
        <v>0</v>
      </c>
      <c r="CP60" s="300" t="n">
        <v>0</v>
      </c>
      <c r="CQ60" s="300" t="n">
        <v>0</v>
      </c>
      <c r="CR60" s="300" t="n">
        <v>0</v>
      </c>
      <c r="CS60" s="300" t="n">
        <v>0</v>
      </c>
      <c r="CT60" s="300" t="n">
        <v>0</v>
      </c>
      <c r="CU60" s="300" t="n">
        <v>0</v>
      </c>
      <c r="CV60" s="300" t="n">
        <v>0</v>
      </c>
      <c r="CW60" s="300" t="n">
        <v>0</v>
      </c>
    </row>
    <row r="61" ht="13.15" customHeight="1">
      <c r="A61" s="20" t="n"/>
      <c r="B61" s="398" t="n"/>
      <c r="C61" s="69" t="inlineStr">
        <is>
          <t>Estimated Monthly Premium</t>
        </is>
      </c>
      <c r="D61" s="94">
        <f>SUM(D57:D60)</f>
        <v/>
      </c>
      <c r="E61" s="401">
        <f>SUMPRODUCT(E57:E60,$D57:$D60)</f>
        <v/>
      </c>
      <c r="F61" s="401">
        <f>SUMPRODUCT(F57:F60,$D57:$D60)</f>
        <v/>
      </c>
      <c r="G61" s="401">
        <f>SUMPRODUCT(G57:G60,$D57:$D60)</f>
        <v/>
      </c>
      <c r="H61" s="402" t="n"/>
      <c r="I61" s="402" t="n"/>
      <c r="K61" s="94">
        <f>SUM(K57:K60)</f>
        <v/>
      </c>
      <c r="L61" s="94">
        <f>SUM(L57:L60)</f>
        <v/>
      </c>
      <c r="M61" s="94">
        <f>SUM(M57:M60)</f>
        <v/>
      </c>
      <c r="N61" s="94">
        <f>SUM(N57:N60)</f>
        <v/>
      </c>
      <c r="O61" s="94">
        <f>SUM(O57:O60)</f>
        <v/>
      </c>
      <c r="P61" s="94">
        <f>SUM(P57:P60)</f>
        <v/>
      </c>
      <c r="Q61" s="94">
        <f>SUM(Q57:Q60)</f>
        <v/>
      </c>
      <c r="R61" s="94">
        <f>SUM(R57:R60)</f>
        <v/>
      </c>
      <c r="S61" s="94">
        <f>SUM(S57:S60)</f>
        <v/>
      </c>
      <c r="T61" s="94">
        <f>SUM(T57:T60)</f>
        <v/>
      </c>
      <c r="U61" s="94">
        <f>SUM(U57:U60)</f>
        <v/>
      </c>
      <c r="V61" s="94">
        <f>SUM(V57:V60)</f>
        <v/>
      </c>
      <c r="W61" s="94">
        <f>SUM(W57:W60)</f>
        <v/>
      </c>
      <c r="X61" s="94">
        <f>SUM(X57:X60)</f>
        <v/>
      </c>
      <c r="Y61" s="94">
        <f>SUM(Y57:Y60)</f>
        <v/>
      </c>
      <c r="Z61" s="94">
        <f>SUM(Z57:Z60)</f>
        <v/>
      </c>
      <c r="AA61" s="94">
        <f>SUM(AA57:AA60)</f>
        <v/>
      </c>
      <c r="AB61" s="94">
        <f>SUM(AB57:AB60)</f>
        <v/>
      </c>
      <c r="AC61" s="94">
        <f>SUM(AC57:AC60)</f>
        <v/>
      </c>
      <c r="AD61" s="94">
        <f>SUM(AD57:AD60)</f>
        <v/>
      </c>
      <c r="AE61" s="94">
        <f>SUM(AE57:AE60)</f>
        <v/>
      </c>
      <c r="AF61" s="94">
        <f>SUM(AF57:AF60)</f>
        <v/>
      </c>
      <c r="AG61" s="94">
        <f>SUM(AG57:AG60)</f>
        <v/>
      </c>
      <c r="AH61" s="94">
        <f>SUM(AH57:AH60)</f>
        <v/>
      </c>
      <c r="AI61" s="94">
        <f>SUM(AI57:AI60)</f>
        <v/>
      </c>
      <c r="AJ61" s="94">
        <f>SUM(AJ57:AJ60)</f>
        <v/>
      </c>
      <c r="AK61" s="94">
        <f>SUM(AK57:AK60)</f>
        <v/>
      </c>
      <c r="AL61" s="94">
        <f>SUM(AL57:AL60)</f>
        <v/>
      </c>
      <c r="AM61" s="94">
        <f>SUM(AM57:AM60)</f>
        <v/>
      </c>
      <c r="AN61" s="94">
        <f>SUM(AN57:AN60)</f>
        <v/>
      </c>
      <c r="AO61" s="94">
        <f>SUM(AO57:AO60)</f>
        <v/>
      </c>
      <c r="AP61" s="94">
        <f>SUM(AP57:AP60)</f>
        <v/>
      </c>
      <c r="AQ61" s="94">
        <f>SUM(AQ57:AQ60)</f>
        <v/>
      </c>
      <c r="AR61" s="94">
        <f>SUM(AR57:AR60)</f>
        <v/>
      </c>
      <c r="AS61" s="94">
        <f>SUM(AS57:AS60)</f>
        <v/>
      </c>
      <c r="AT61" s="94">
        <f>SUM(AT57:AT60)</f>
        <v/>
      </c>
      <c r="AU61" s="94">
        <f>SUM(AU57:AU60)</f>
        <v/>
      </c>
      <c r="AV61" s="94">
        <f>SUM(AV57:AV60)</f>
        <v/>
      </c>
      <c r="AW61" s="94">
        <f>SUM(AW57:AW60)</f>
        <v/>
      </c>
      <c r="AX61" s="94">
        <f>SUM(AX57:AX60)</f>
        <v/>
      </c>
      <c r="AY61" s="94">
        <f>SUM(AY57:AY60)</f>
        <v/>
      </c>
      <c r="AZ61" s="94">
        <f>SUM(AZ57:AZ60)</f>
        <v/>
      </c>
      <c r="BA61" s="94">
        <f>SUM(BA57:BA60)</f>
        <v/>
      </c>
      <c r="BB61" s="94">
        <f>SUM(BB57:BB60)</f>
        <v/>
      </c>
      <c r="BC61" s="94">
        <f>SUM(BC57:BC60)</f>
        <v/>
      </c>
      <c r="BD61" s="94">
        <f>SUM(BD57:BD60)</f>
        <v/>
      </c>
      <c r="BE61" s="94">
        <f>SUM(BE57:BE60)</f>
        <v/>
      </c>
      <c r="BF61" s="94">
        <f>SUM(BF57:BF60)</f>
        <v/>
      </c>
      <c r="BG61" s="94">
        <f>SUM(BG57:BG60)</f>
        <v/>
      </c>
      <c r="BH61" s="94">
        <f>SUM(BH57:BH60)</f>
        <v/>
      </c>
      <c r="BI61" s="94">
        <f>SUM(BI57:BI60)</f>
        <v/>
      </c>
      <c r="BJ61" s="94">
        <f>SUM(BJ57:BJ60)</f>
        <v/>
      </c>
      <c r="BK61" s="94">
        <f>SUM(BK57:BK60)</f>
        <v/>
      </c>
      <c r="BL61" s="94">
        <f>SUM(BL57:BL60)</f>
        <v/>
      </c>
      <c r="BM61" s="94">
        <f>SUM(BM57:BM60)</f>
        <v/>
      </c>
      <c r="BN61" s="94">
        <f>SUM(BN57:BN60)</f>
        <v/>
      </c>
      <c r="BO61" s="94">
        <f>SUM(BO57:BO60)</f>
        <v/>
      </c>
      <c r="BP61" s="94">
        <f>SUM(BP57:BP60)</f>
        <v/>
      </c>
      <c r="BQ61" s="94">
        <f>SUM(BQ57:BQ60)</f>
        <v/>
      </c>
      <c r="BR61" s="94">
        <f>SUM(BR57:BR60)</f>
        <v/>
      </c>
      <c r="BS61" s="94">
        <f>SUM(BS57:BS60)</f>
        <v/>
      </c>
      <c r="BT61" s="94">
        <f>SUM(BT57:BT60)</f>
        <v/>
      </c>
      <c r="BU61" s="94">
        <f>SUM(BU57:BU60)</f>
        <v/>
      </c>
      <c r="BV61" s="94">
        <f>SUM(BV57:BV60)</f>
        <v/>
      </c>
      <c r="BW61" s="94">
        <f>SUM(BW57:BW60)</f>
        <v/>
      </c>
      <c r="BX61" s="94">
        <f>SUM(BX57:BX60)</f>
        <v/>
      </c>
      <c r="BY61" s="94">
        <f>SUM(BY57:BY60)</f>
        <v/>
      </c>
      <c r="BZ61" s="94">
        <f>SUM(BZ57:BZ60)</f>
        <v/>
      </c>
      <c r="CA61" s="94">
        <f>SUM(CA57:CA60)</f>
        <v/>
      </c>
      <c r="CB61" s="94">
        <f>SUM(CB57:CB60)</f>
        <v/>
      </c>
      <c r="CC61" s="94">
        <f>SUM(CC57:CC60)</f>
        <v/>
      </c>
      <c r="CD61" s="94">
        <f>SUM(CD57:CD60)</f>
        <v/>
      </c>
      <c r="CE61" s="94">
        <f>SUM(CE57:CE60)</f>
        <v/>
      </c>
      <c r="CF61" s="94">
        <f>SUM(CF57:CF60)</f>
        <v/>
      </c>
      <c r="CG61" s="94">
        <f>SUM(CG57:CG60)</f>
        <v/>
      </c>
      <c r="CH61" s="94">
        <f>SUM(CH57:CH60)</f>
        <v/>
      </c>
      <c r="CI61" s="94">
        <f>SUM(CI57:CI60)</f>
        <v/>
      </c>
      <c r="CJ61" s="94">
        <f>SUM(CJ57:CJ60)</f>
        <v/>
      </c>
      <c r="CK61" s="94">
        <f>SUM(CK57:CK60)</f>
        <v/>
      </c>
      <c r="CL61" s="94">
        <f>SUM(CL57:CL60)</f>
        <v/>
      </c>
      <c r="CM61" s="94">
        <f>SUM(CM57:CM60)</f>
        <v/>
      </c>
      <c r="CN61" s="94">
        <f>SUM(CN57:CN60)</f>
        <v/>
      </c>
      <c r="CO61" s="94">
        <f>SUM(CO57:CO60)</f>
        <v/>
      </c>
      <c r="CP61" s="94">
        <f>SUM(CP57:CP60)</f>
        <v/>
      </c>
      <c r="CQ61" s="94">
        <f>SUM(CQ57:CQ60)</f>
        <v/>
      </c>
      <c r="CR61" s="94" t="n">
        <v>0</v>
      </c>
      <c r="CS61" s="94">
        <f>SUM(CS57:CS60)</f>
        <v/>
      </c>
      <c r="CT61" s="94">
        <f>SUM(CT57:CT60)</f>
        <v/>
      </c>
      <c r="CU61" s="94">
        <f>SUM(CU57:CU60)</f>
        <v/>
      </c>
      <c r="CV61" s="94">
        <f>SUM(CV57:CV60)</f>
        <v/>
      </c>
      <c r="CW61" s="94">
        <f>SUM(CW57:CW60)</f>
        <v/>
      </c>
    </row>
    <row r="62" ht="13.15" customHeight="1">
      <c r="A62" s="20" t="n"/>
      <c r="B62" s="398" t="n"/>
      <c r="C62" s="12" t="n"/>
      <c r="D62" s="16" t="n"/>
      <c r="E62" s="403" t="n"/>
      <c r="F62" s="403" t="n"/>
      <c r="G62" s="403" t="n"/>
      <c r="H62" s="404" t="n"/>
      <c r="I62" s="404" t="n"/>
      <c r="K62" s="16" t="n"/>
      <c r="L62" s="16" t="n"/>
      <c r="M62" s="16" t="n"/>
      <c r="N62" s="16" t="n"/>
      <c r="O62" s="16" t="n"/>
      <c r="P62" s="16" t="n"/>
      <c r="Q62" s="16" t="n"/>
      <c r="R62" s="16" t="n"/>
      <c r="S62" s="16" t="n"/>
      <c r="T62" s="16" t="n"/>
      <c r="U62" s="16" t="n"/>
      <c r="V62" s="16" t="n"/>
      <c r="W62" s="16" t="n"/>
      <c r="X62" s="16" t="n"/>
      <c r="Y62" s="16" t="n"/>
      <c r="Z62" s="16" t="n"/>
      <c r="AA62" s="16" t="n"/>
      <c r="AB62" s="16" t="n"/>
      <c r="AC62" s="16" t="n"/>
      <c r="AD62" s="16" t="n"/>
      <c r="AE62" s="16" t="n"/>
      <c r="AF62" s="16" t="n"/>
      <c r="AG62" s="16" t="n"/>
      <c r="AH62" s="16" t="n"/>
      <c r="AI62" s="16" t="n"/>
      <c r="AJ62" s="16" t="n"/>
      <c r="AK62" s="16" t="n"/>
      <c r="AL62" s="16" t="n"/>
      <c r="AM62" s="16" t="n"/>
      <c r="AN62" s="16" t="n"/>
      <c r="AO62" s="16" t="n"/>
      <c r="AP62" s="16" t="n"/>
      <c r="AQ62" s="16" t="n"/>
      <c r="AR62" s="16" t="n"/>
      <c r="AS62" s="16" t="n"/>
      <c r="AT62" s="16" t="n"/>
      <c r="AU62" s="16" t="n"/>
      <c r="AV62" s="16" t="n"/>
      <c r="AW62" s="16" t="n"/>
      <c r="AX62" s="16" t="n"/>
      <c r="AY62" s="16" t="n"/>
      <c r="AZ62" s="16" t="n"/>
      <c r="BA62" s="16" t="n"/>
      <c r="BB62" s="16" t="n"/>
      <c r="BC62" s="16" t="n"/>
      <c r="BD62" s="16" t="n"/>
      <c r="BE62" s="16" t="n"/>
      <c r="BF62" s="16" t="n"/>
      <c r="BG62" s="16" t="n"/>
      <c r="BH62" s="16" t="n"/>
      <c r="BI62" s="16" t="n"/>
      <c r="BJ62" s="16" t="n"/>
      <c r="BK62" s="16" t="n"/>
      <c r="BL62" s="16" t="n"/>
      <c r="BM62" s="16" t="n"/>
      <c r="BN62" s="16" t="n"/>
      <c r="BO62" s="16" t="n"/>
      <c r="BP62" s="16" t="n"/>
      <c r="BQ62" s="16" t="n"/>
      <c r="BR62" s="16" t="n"/>
      <c r="BS62" s="16" t="n"/>
      <c r="BT62" s="16" t="n"/>
      <c r="BU62" s="16" t="n"/>
      <c r="BV62" s="16" t="n"/>
      <c r="BW62" s="16" t="n"/>
      <c r="BX62" s="16" t="n"/>
      <c r="BY62" s="16" t="n"/>
      <c r="BZ62" s="16" t="n"/>
      <c r="CA62" s="16" t="n"/>
      <c r="CB62" s="16" t="n"/>
      <c r="CC62" s="16" t="n"/>
      <c r="CD62" s="16" t="n"/>
      <c r="CE62" s="16" t="n"/>
      <c r="CF62" s="16" t="n"/>
      <c r="CG62" s="16" t="n"/>
      <c r="CH62" s="16" t="n"/>
      <c r="CI62" s="16" t="n"/>
      <c r="CJ62" s="16" t="n"/>
      <c r="CK62" s="16" t="n"/>
      <c r="CL62" s="16" t="n"/>
      <c r="CM62" s="16" t="n"/>
      <c r="CN62" s="16" t="n"/>
      <c r="CO62" s="16" t="n"/>
      <c r="CP62" s="16" t="n"/>
      <c r="CQ62" s="16" t="n"/>
      <c r="CR62" s="16" t="n"/>
      <c r="CS62" s="16" t="n"/>
      <c r="CT62" s="16" t="n"/>
      <c r="CU62" s="16" t="n"/>
      <c r="CV62" s="16" t="n"/>
      <c r="CW62" s="16" t="n"/>
    </row>
    <row r="63" ht="13.15" customHeight="1">
      <c r="A63" s="71" t="inlineStr">
        <is>
          <t>Total Medical Monthly</t>
        </is>
      </c>
      <c r="B63" s="405" t="n"/>
      <c r="C63" s="29" t="inlineStr">
        <is>
          <t>Total Medical Employees</t>
        </is>
      </c>
      <c r="D63" s="30">
        <f>+D55+D61</f>
        <v/>
      </c>
      <c r="E63" s="406">
        <f>+E55+E61</f>
        <v/>
      </c>
      <c r="F63" s="406">
        <f>+F55+F61</f>
        <v/>
      </c>
      <c r="G63" s="406">
        <f>+G55+G61</f>
        <v/>
      </c>
      <c r="H63" s="407" t="n"/>
      <c r="I63" s="407" t="n"/>
      <c r="K63" s="30">
        <f>+K55+K61</f>
        <v/>
      </c>
      <c r="L63" s="30">
        <f>+L55+L61</f>
        <v/>
      </c>
      <c r="M63" s="30">
        <f>+M55+M61</f>
        <v/>
      </c>
      <c r="N63" s="30">
        <f>+N55+N61</f>
        <v/>
      </c>
      <c r="O63" s="30">
        <f>+O55+O61</f>
        <v/>
      </c>
      <c r="P63" s="30">
        <f>+P55+P61</f>
        <v/>
      </c>
      <c r="Q63" s="30">
        <f>+Q55+Q61</f>
        <v/>
      </c>
      <c r="R63" s="30">
        <f>+R55+R61</f>
        <v/>
      </c>
      <c r="S63" s="30">
        <f>+S55+S61</f>
        <v/>
      </c>
      <c r="T63" s="30">
        <f>+T55+T61</f>
        <v/>
      </c>
      <c r="U63" s="30">
        <f>+U55+U61</f>
        <v/>
      </c>
      <c r="V63" s="30">
        <f>+V55+V61</f>
        <v/>
      </c>
      <c r="W63" s="30">
        <f>+W55+W61</f>
        <v/>
      </c>
      <c r="X63" s="30">
        <f>+X55+X61</f>
        <v/>
      </c>
      <c r="Y63" s="30">
        <f>+Y55+Y61</f>
        <v/>
      </c>
      <c r="Z63" s="30">
        <f>+Z55+Z61</f>
        <v/>
      </c>
      <c r="AA63" s="30">
        <f>+AA55+AA61</f>
        <v/>
      </c>
      <c r="AB63" s="30">
        <f>+AB55+AB61</f>
        <v/>
      </c>
      <c r="AC63" s="30">
        <f>+AC55+AC61</f>
        <v/>
      </c>
      <c r="AD63" s="30">
        <f>+AD55+AD61</f>
        <v/>
      </c>
      <c r="AE63" s="30">
        <f>+AE55+AE61</f>
        <v/>
      </c>
      <c r="AF63" s="30">
        <f>+AF55+AF61</f>
        <v/>
      </c>
      <c r="AG63" s="30">
        <f>+AG55+AG61</f>
        <v/>
      </c>
      <c r="AH63" s="30">
        <f>+AH55+AH61</f>
        <v/>
      </c>
      <c r="AI63" s="30">
        <f>+AI55+AI61</f>
        <v/>
      </c>
      <c r="AJ63" s="30">
        <f>+AJ55+AJ61</f>
        <v/>
      </c>
      <c r="AK63" s="30">
        <f>+AK55+AK61</f>
        <v/>
      </c>
      <c r="AL63" s="30">
        <f>+AL55+AL61</f>
        <v/>
      </c>
      <c r="AM63" s="30">
        <f>+AM55+AM61</f>
        <v/>
      </c>
      <c r="AN63" s="30">
        <f>+AN55+AN61</f>
        <v/>
      </c>
      <c r="AO63" s="30">
        <f>+AO55+AO61</f>
        <v/>
      </c>
      <c r="AP63" s="30">
        <f>+AP55+AP61</f>
        <v/>
      </c>
      <c r="AQ63" s="30">
        <f>+AQ55+AQ61</f>
        <v/>
      </c>
      <c r="AR63" s="30">
        <f>+AR55+AR61</f>
        <v/>
      </c>
      <c r="AS63" s="30">
        <f>+AS55+AS61</f>
        <v/>
      </c>
      <c r="AT63" s="30">
        <f>+AT55+AT61</f>
        <v/>
      </c>
      <c r="AU63" s="30">
        <f>+AU55+AU61</f>
        <v/>
      </c>
      <c r="AV63" s="30">
        <f>+AV55+AV61</f>
        <v/>
      </c>
      <c r="AW63" s="30">
        <f>+AW55+AW61</f>
        <v/>
      </c>
      <c r="AX63" s="30">
        <f>+AX55+AX61</f>
        <v/>
      </c>
      <c r="AY63" s="30">
        <f>+AY55+AY61</f>
        <v/>
      </c>
      <c r="AZ63" s="30">
        <f>+AZ55+AZ61</f>
        <v/>
      </c>
      <c r="BA63" s="30">
        <f>+BA55+BA61</f>
        <v/>
      </c>
      <c r="BB63" s="30">
        <f>+BB55+BB61</f>
        <v/>
      </c>
      <c r="BC63" s="30">
        <f>+BC55+BC61</f>
        <v/>
      </c>
      <c r="BD63" s="30">
        <f>+BD55+BD61</f>
        <v/>
      </c>
      <c r="BE63" s="30">
        <f>+BE55+BE61</f>
        <v/>
      </c>
      <c r="BF63" s="30">
        <f>+BF55+BF61</f>
        <v/>
      </c>
      <c r="BG63" s="30">
        <f>+BG55+BG61</f>
        <v/>
      </c>
      <c r="BH63" s="30">
        <f>+BH55+BH61</f>
        <v/>
      </c>
      <c r="BI63" s="30">
        <f>+BI55+BI61</f>
        <v/>
      </c>
      <c r="BJ63" s="30">
        <f>+BJ55+BJ61</f>
        <v/>
      </c>
      <c r="BK63" s="30">
        <f>+BK55+BK61</f>
        <v/>
      </c>
      <c r="BL63" s="30">
        <f>+BL55+BL61</f>
        <v/>
      </c>
      <c r="BM63" s="30">
        <f>+BM55+BM61</f>
        <v/>
      </c>
      <c r="BN63" s="30">
        <f>+BN55+BN61</f>
        <v/>
      </c>
      <c r="BO63" s="30">
        <f>+BO55+BO61</f>
        <v/>
      </c>
      <c r="BP63" s="30">
        <f>+BP55+BP61</f>
        <v/>
      </c>
      <c r="BQ63" s="30">
        <f>+BQ55+BQ61</f>
        <v/>
      </c>
      <c r="BR63" s="30">
        <f>+BR55+BR61</f>
        <v/>
      </c>
      <c r="BS63" s="30">
        <f>+BS55+BS61</f>
        <v/>
      </c>
      <c r="BT63" s="30">
        <f>+BT55+BT61</f>
        <v/>
      </c>
      <c r="BU63" s="30">
        <f>+BU55+BU61</f>
        <v/>
      </c>
      <c r="BV63" s="30">
        <f>+BV55+BV61</f>
        <v/>
      </c>
      <c r="BW63" s="30">
        <f>+BW55+BW61</f>
        <v/>
      </c>
      <c r="BX63" s="30">
        <f>+BX55+BX61</f>
        <v/>
      </c>
      <c r="BY63" s="30">
        <f>+BY55+BY61</f>
        <v/>
      </c>
      <c r="BZ63" s="30">
        <f>+BZ55+BZ61</f>
        <v/>
      </c>
      <c r="CA63" s="30">
        <f>+CA55+CA61</f>
        <v/>
      </c>
      <c r="CB63" s="30">
        <f>+CB55+CB61</f>
        <v/>
      </c>
      <c r="CC63" s="30">
        <f>+CC55+CC61</f>
        <v/>
      </c>
      <c r="CD63" s="30">
        <f>+CD55+CD61</f>
        <v/>
      </c>
      <c r="CE63" s="30">
        <f>+CE55+CE61</f>
        <v/>
      </c>
      <c r="CF63" s="30">
        <f>+CF55+CF61</f>
        <v/>
      </c>
      <c r="CG63" s="30">
        <f>+CG55+CG61</f>
        <v/>
      </c>
      <c r="CH63" s="30">
        <f>+CH55+CH61</f>
        <v/>
      </c>
      <c r="CI63" s="30">
        <f>+CI55+CI61</f>
        <v/>
      </c>
      <c r="CJ63" s="30">
        <f>+CJ55+CJ61</f>
        <v/>
      </c>
      <c r="CK63" s="30">
        <f>+CK55+CK61</f>
        <v/>
      </c>
      <c r="CL63" s="30">
        <f>+CL55+CL61</f>
        <v/>
      </c>
      <c r="CM63" s="30">
        <f>+CM55+CM61</f>
        <v/>
      </c>
      <c r="CN63" s="30">
        <f>+CN55+CN61</f>
        <v/>
      </c>
      <c r="CO63" s="30">
        <f>+CO55+CO61</f>
        <v/>
      </c>
      <c r="CP63" s="30">
        <f>+CP55+CP61</f>
        <v/>
      </c>
      <c r="CQ63" s="30">
        <f>+CQ55+CQ61</f>
        <v/>
      </c>
      <c r="CR63" s="30" t="n">
        <v>0</v>
      </c>
      <c r="CS63" s="30">
        <f>+CS55+CS61</f>
        <v/>
      </c>
      <c r="CT63" s="30">
        <f>+CT55+CT61</f>
        <v/>
      </c>
      <c r="CU63" s="30">
        <f>+CU55+CU61</f>
        <v/>
      </c>
      <c r="CV63" s="30">
        <f>+CV55+CV61</f>
        <v/>
      </c>
      <c r="CW63" s="30">
        <f>+CW55+CW61</f>
        <v/>
      </c>
    </row>
    <row r="64" ht="13.15" customHeight="1">
      <c r="A64" s="71" t="inlineStr">
        <is>
          <t>Total Medical Annual</t>
        </is>
      </c>
      <c r="B64" s="29" t="n"/>
      <c r="C64" s="89" t="n"/>
      <c r="D64" s="30" t="n"/>
      <c r="E64" s="406">
        <f>E63*12</f>
        <v/>
      </c>
      <c r="F64" s="406">
        <f>F63*12</f>
        <v/>
      </c>
      <c r="G64" s="406">
        <f>G63*12</f>
        <v/>
      </c>
      <c r="H64" s="407" t="n"/>
      <c r="I64" s="407" t="n"/>
      <c r="K64" s="30" t="n"/>
      <c r="L64" s="30" t="n"/>
      <c r="M64" s="30" t="n"/>
      <c r="N64" s="30" t="n"/>
      <c r="O64" s="30" t="n"/>
      <c r="P64" s="30" t="n"/>
      <c r="Q64" s="30" t="n"/>
      <c r="R64" s="30" t="n"/>
      <c r="S64" s="30" t="n"/>
      <c r="T64" s="30" t="n"/>
      <c r="U64" s="30" t="n"/>
      <c r="V64" s="30" t="n"/>
      <c r="W64" s="30" t="n"/>
      <c r="X64" s="30" t="n"/>
      <c r="Y64" s="30" t="n"/>
      <c r="Z64" s="30" t="n"/>
      <c r="AA64" s="30" t="n"/>
      <c r="AB64" s="30" t="n"/>
      <c r="AC64" s="30" t="n"/>
      <c r="AD64" s="30" t="n"/>
      <c r="AE64" s="30" t="n"/>
      <c r="AF64" s="30" t="n"/>
      <c r="AG64" s="30" t="n"/>
      <c r="AH64" s="30" t="n"/>
      <c r="AI64" s="30" t="n"/>
      <c r="AJ64" s="30" t="n"/>
      <c r="AK64" s="30" t="n"/>
      <c r="AL64" s="30" t="n"/>
      <c r="AM64" s="30" t="n"/>
      <c r="AN64" s="30" t="n"/>
      <c r="AO64" s="30" t="n"/>
      <c r="AP64" s="30" t="n"/>
      <c r="AQ64" s="30" t="n"/>
      <c r="AR64" s="30" t="n"/>
      <c r="AS64" s="30" t="n"/>
      <c r="AT64" s="30" t="n"/>
      <c r="AU64" s="30" t="n"/>
      <c r="AV64" s="30" t="n"/>
      <c r="AW64" s="30" t="n"/>
      <c r="AX64" s="30" t="n"/>
      <c r="AY64" s="30" t="n"/>
      <c r="AZ64" s="30" t="n"/>
      <c r="BA64" s="30" t="n"/>
      <c r="BB64" s="30" t="n"/>
      <c r="BC64" s="30" t="n"/>
      <c r="BD64" s="30" t="n"/>
      <c r="BE64" s="30" t="n"/>
      <c r="BF64" s="30" t="n"/>
      <c r="BG64" s="30" t="n"/>
      <c r="BH64" s="30" t="n"/>
      <c r="BI64" s="30" t="n"/>
      <c r="BJ64" s="30" t="n"/>
      <c r="BK64" s="30" t="n"/>
      <c r="BL64" s="30" t="n"/>
      <c r="BM64" s="30" t="n"/>
      <c r="BN64" s="30" t="n"/>
      <c r="BO64" s="30" t="n"/>
      <c r="BP64" s="30" t="n"/>
      <c r="BQ64" s="30" t="n"/>
      <c r="BR64" s="30" t="n"/>
      <c r="BS64" s="30" t="n"/>
      <c r="BT64" s="30" t="n"/>
      <c r="BU64" s="30" t="n"/>
      <c r="BV64" s="30" t="n"/>
      <c r="BW64" s="30" t="n"/>
      <c r="BX64" s="30" t="n"/>
      <c r="BY64" s="30" t="n"/>
      <c r="BZ64" s="30" t="n"/>
      <c r="CA64" s="30" t="n"/>
      <c r="CB64" s="30" t="n"/>
      <c r="CC64" s="30" t="n"/>
      <c r="CD64" s="30" t="n"/>
      <c r="CE64" s="30" t="n"/>
      <c r="CF64" s="30" t="n"/>
      <c r="CG64" s="30" t="n"/>
      <c r="CH64" s="30" t="n"/>
      <c r="CI64" s="30" t="n"/>
      <c r="CJ64" s="30" t="n"/>
      <c r="CK64" s="30" t="n"/>
      <c r="CL64" s="30" t="n"/>
      <c r="CM64" s="30" t="n"/>
      <c r="CN64" s="30" t="n"/>
      <c r="CO64" s="30" t="n"/>
      <c r="CP64" s="30" t="n"/>
      <c r="CQ64" s="30" t="n"/>
      <c r="CR64" s="30" t="n"/>
      <c r="CS64" s="30" t="n"/>
      <c r="CT64" s="30" t="n"/>
      <c r="CU64" s="30" t="n"/>
      <c r="CV64" s="30" t="n"/>
      <c r="CW64" s="30" t="n"/>
    </row>
    <row r="65" ht="13.15" customHeight="1">
      <c r="A65" s="20" t="n"/>
      <c r="B65" s="398" t="n"/>
      <c r="C65" s="12" t="n"/>
      <c r="D65" s="16" t="n"/>
      <c r="E65" s="403" t="n"/>
      <c r="F65" s="403" t="n"/>
      <c r="G65" s="403" t="n"/>
      <c r="H65" s="404" t="n"/>
      <c r="I65" s="404" t="n"/>
      <c r="K65" s="16" t="n"/>
      <c r="L65" s="16" t="n"/>
      <c r="M65" s="16" t="n"/>
      <c r="N65" s="16" t="n"/>
      <c r="O65" s="16" t="n"/>
      <c r="P65" s="16" t="n"/>
      <c r="Q65" s="16" t="n"/>
      <c r="R65" s="16" t="n"/>
      <c r="S65" s="16" t="n"/>
      <c r="T65" s="16" t="n"/>
      <c r="U65" s="16" t="n"/>
      <c r="V65" s="16" t="n"/>
      <c r="W65" s="16" t="n"/>
      <c r="X65" s="16" t="n"/>
      <c r="Y65" s="16" t="n"/>
      <c r="Z65" s="16" t="n"/>
      <c r="AA65" s="16" t="n"/>
      <c r="AB65" s="16" t="n"/>
      <c r="AC65" s="16" t="n"/>
      <c r="AD65" s="16" t="n"/>
      <c r="AE65" s="16" t="n"/>
      <c r="AF65" s="16" t="n"/>
      <c r="AG65" s="16" t="n"/>
      <c r="AH65" s="16" t="n"/>
      <c r="AI65" s="16" t="n"/>
      <c r="AJ65" s="16" t="n"/>
      <c r="AK65" s="16" t="n"/>
      <c r="AL65" s="16" t="n"/>
      <c r="AM65" s="16" t="n"/>
      <c r="AN65" s="16" t="n"/>
      <c r="AO65" s="16" t="n"/>
      <c r="AP65" s="16" t="n"/>
      <c r="AQ65" s="16" t="n"/>
      <c r="AR65" s="16" t="n"/>
      <c r="AS65" s="16" t="n"/>
      <c r="AT65" s="16" t="n"/>
      <c r="AU65" s="16" t="n"/>
      <c r="AV65" s="16" t="n"/>
      <c r="AW65" s="16" t="n"/>
      <c r="AX65" s="16" t="n"/>
      <c r="AY65" s="16" t="n"/>
      <c r="AZ65" s="16" t="n"/>
      <c r="BA65" s="16" t="n"/>
      <c r="BB65" s="16" t="n"/>
      <c r="BC65" s="16" t="n"/>
      <c r="BD65" s="16" t="n"/>
      <c r="BE65" s="16" t="n"/>
      <c r="BF65" s="16" t="n"/>
      <c r="BG65" s="16" t="n"/>
      <c r="BH65" s="16" t="n"/>
      <c r="BI65" s="16" t="n"/>
      <c r="BJ65" s="16" t="n"/>
      <c r="BK65" s="16" t="n"/>
      <c r="BL65" s="16" t="n"/>
      <c r="BM65" s="16" t="n"/>
      <c r="BN65" s="16" t="n"/>
      <c r="BO65" s="16" t="n"/>
      <c r="BP65" s="16" t="n"/>
      <c r="BQ65" s="16" t="n"/>
      <c r="BR65" s="16" t="n"/>
      <c r="BS65" s="16" t="n"/>
      <c r="BT65" s="16" t="n"/>
      <c r="BU65" s="16" t="n"/>
      <c r="BV65" s="16" t="n"/>
      <c r="BW65" s="16" t="n"/>
      <c r="BX65" s="16" t="n"/>
      <c r="BY65" s="16" t="n"/>
      <c r="BZ65" s="16" t="n"/>
      <c r="CA65" s="16" t="n"/>
      <c r="CB65" s="16" t="n"/>
      <c r="CC65" s="16" t="n"/>
      <c r="CD65" s="16" t="n"/>
      <c r="CE65" s="16" t="n"/>
      <c r="CF65" s="16" t="n"/>
      <c r="CG65" s="16" t="n"/>
      <c r="CH65" s="16" t="n"/>
      <c r="CI65" s="16" t="n"/>
      <c r="CJ65" s="16" t="n"/>
      <c r="CK65" s="16" t="n"/>
      <c r="CL65" s="16" t="n"/>
      <c r="CM65" s="16" t="n"/>
      <c r="CN65" s="16" t="n"/>
      <c r="CO65" s="16" t="n"/>
      <c r="CP65" s="16" t="n"/>
      <c r="CQ65" s="16" t="n"/>
      <c r="CR65" s="16" t="n"/>
      <c r="CS65" s="16" t="n"/>
      <c r="CT65" s="16" t="n"/>
      <c r="CU65" s="16" t="n"/>
      <c r="CV65" s="16" t="n"/>
      <c r="CW65" s="16" t="n"/>
    </row>
    <row r="66" ht="13.15" customHeight="1">
      <c r="A66" s="76" t="inlineStr">
        <is>
          <t>CPCN Physicians Service (30) STM - Client ID H3564</t>
        </is>
      </c>
      <c r="B66" s="390" t="n"/>
      <c r="C66" s="78" t="n"/>
      <c r="D66" s="111" t="n"/>
      <c r="E66" s="391" t="n"/>
      <c r="F66" s="391" t="n"/>
      <c r="G66" s="391" t="n"/>
      <c r="H66" s="455" t="n"/>
      <c r="I66" s="455" t="n"/>
      <c r="K66" s="111" t="n"/>
      <c r="L66" s="111" t="n"/>
      <c r="M66" s="111" t="n"/>
      <c r="N66" s="111" t="n"/>
      <c r="O66" s="111" t="n"/>
      <c r="P66" s="111" t="n"/>
      <c r="Q66" s="111" t="n"/>
      <c r="R66" s="111" t="n"/>
      <c r="S66" s="111" t="n"/>
      <c r="T66" s="111" t="n"/>
      <c r="U66" s="111" t="n"/>
      <c r="V66" s="111" t="n"/>
      <c r="W66" s="111" t="n"/>
      <c r="X66" s="111" t="n"/>
      <c r="Y66" s="111" t="n"/>
      <c r="Z66" s="111" t="n"/>
      <c r="AA66" s="111" t="n"/>
      <c r="AB66" s="111" t="n"/>
      <c r="AC66" s="111" t="n"/>
      <c r="AD66" s="111" t="n"/>
      <c r="AE66" s="111" t="n"/>
      <c r="AF66" s="111" t="n"/>
      <c r="AG66" s="111" t="n"/>
      <c r="AH66" s="111" t="n"/>
      <c r="AI66" s="111" t="n"/>
      <c r="AJ66" s="111" t="n"/>
      <c r="AK66" s="111" t="n"/>
      <c r="AL66" s="111" t="n"/>
      <c r="AM66" s="111" t="n"/>
      <c r="AN66" s="111" t="n"/>
      <c r="AO66" s="111" t="n"/>
      <c r="AP66" s="111" t="n"/>
      <c r="AQ66" s="111" t="n"/>
      <c r="AR66" s="111" t="n"/>
      <c r="AS66" s="111" t="n"/>
      <c r="AT66" s="111" t="n"/>
      <c r="AU66" s="111" t="n"/>
      <c r="AV66" s="111" t="n"/>
      <c r="AW66" s="111" t="n"/>
      <c r="AX66" s="111" t="n"/>
      <c r="AY66" s="111" t="n"/>
      <c r="AZ66" s="111" t="n"/>
      <c r="BA66" s="111" t="n"/>
      <c r="BB66" s="111" t="n"/>
      <c r="BC66" s="111" t="n"/>
      <c r="BD66" s="111" t="n"/>
      <c r="BE66" s="111" t="n"/>
      <c r="BF66" s="111" t="n"/>
      <c r="BG66" s="111" t="n"/>
      <c r="BH66" s="111" t="n"/>
      <c r="BI66" s="111" t="n"/>
      <c r="BJ66" s="111" t="n"/>
      <c r="BK66" s="111" t="n"/>
      <c r="BL66" s="111" t="n"/>
      <c r="BM66" s="111" t="n"/>
      <c r="BN66" s="111" t="n"/>
      <c r="BO66" s="111" t="n"/>
      <c r="BP66" s="111" t="n"/>
      <c r="BQ66" s="111" t="n"/>
      <c r="BR66" s="111" t="n"/>
      <c r="BS66" s="111" t="n"/>
      <c r="BT66" s="111" t="n"/>
      <c r="BU66" s="111" t="n"/>
      <c r="BV66" s="111" t="n"/>
      <c r="BW66" s="111" t="n"/>
      <c r="BX66" s="111" t="n"/>
      <c r="BY66" s="111" t="n"/>
      <c r="BZ66" s="111" t="n"/>
      <c r="CA66" s="111" t="n"/>
      <c r="CB66" s="111" t="n"/>
      <c r="CC66" s="111" t="n"/>
      <c r="CD66" s="111" t="n"/>
      <c r="CE66" s="111" t="n"/>
      <c r="CF66" s="111" t="n"/>
      <c r="CG66" s="111" t="n"/>
      <c r="CH66" s="111" t="n"/>
      <c r="CI66" s="111" t="n"/>
      <c r="CJ66" s="111" t="n"/>
      <c r="CK66" s="111" t="n"/>
      <c r="CL66" s="111" t="n"/>
      <c r="CM66" s="111" t="n"/>
      <c r="CN66" s="111" t="n"/>
      <c r="CO66" s="111" t="n"/>
      <c r="CP66" s="111" t="n"/>
      <c r="CQ66" s="111" t="n"/>
      <c r="CR66" s="111" t="n"/>
      <c r="CS66" s="111" t="n"/>
      <c r="CT66" s="111" t="n"/>
      <c r="CU66" s="111" t="n"/>
      <c r="CV66" s="111" t="n"/>
      <c r="CW66" s="111" t="n"/>
    </row>
    <row r="67" ht="13.15" customHeight="1">
      <c r="A67" s="64" t="inlineStr">
        <is>
          <t>PRIME EPO PLAN (Self-Insured)</t>
        </is>
      </c>
      <c r="B67" s="394">
        <f>Legacy!$E$4</f>
        <v/>
      </c>
      <c r="C67" s="246" t="inlineStr">
        <is>
          <t>EE</t>
        </is>
      </c>
      <c r="D67" s="299" t="n">
        <v>20</v>
      </c>
      <c r="E67" s="395">
        <f>E51</f>
        <v/>
      </c>
      <c r="F67" s="396">
        <f>F51</f>
        <v/>
      </c>
      <c r="G67" s="396">
        <f>G51</f>
        <v/>
      </c>
      <c r="H67" s="397">
        <f>+"Total:"&amp;TEXT(E67/I67-1,"0.00%")&amp;"/ EE:"&amp;TEXT(G67/J67-1,"0.00%")</f>
        <v/>
      </c>
      <c r="I67" s="397">
        <f>+'[2]St Joe &amp; St Mary''s'!E67</f>
        <v/>
      </c>
      <c r="J67" s="397">
        <f>+'[2]St Joe &amp; St Mary''s'!G67</f>
        <v/>
      </c>
      <c r="K67" s="244" t="n">
        <v>37</v>
      </c>
      <c r="L67" s="244" t="n">
        <v>38</v>
      </c>
      <c r="M67" s="244" t="n">
        <v>35</v>
      </c>
      <c r="N67" s="244" t="n">
        <v>35</v>
      </c>
      <c r="O67" s="244" t="n">
        <v>32</v>
      </c>
      <c r="P67" s="244" t="n">
        <v>36</v>
      </c>
      <c r="Q67" s="244" t="n">
        <v>38</v>
      </c>
      <c r="R67" s="244" t="n">
        <v>39</v>
      </c>
      <c r="S67" s="244" t="n">
        <v>40</v>
      </c>
      <c r="T67" s="244" t="n">
        <v>42</v>
      </c>
      <c r="U67" s="244" t="n">
        <v>39</v>
      </c>
      <c r="V67" s="244" t="n">
        <v>39</v>
      </c>
      <c r="W67" s="244" t="n">
        <v>35</v>
      </c>
      <c r="X67" s="244" t="n">
        <v>34</v>
      </c>
      <c r="Y67" s="244" t="n">
        <v>33</v>
      </c>
      <c r="Z67" s="244" t="n">
        <v>34</v>
      </c>
      <c r="AA67" s="244" t="n">
        <v>36</v>
      </c>
      <c r="AB67" s="244" t="n">
        <v>35</v>
      </c>
      <c r="AC67" s="244" t="n">
        <v>31</v>
      </c>
      <c r="AD67" s="244" t="n">
        <v>31</v>
      </c>
      <c r="AE67" s="244" t="n">
        <v>36</v>
      </c>
      <c r="AF67" s="244" t="n">
        <v>35</v>
      </c>
      <c r="AG67" s="244" t="n">
        <v>37</v>
      </c>
      <c r="AH67" s="244" t="n">
        <v>36</v>
      </c>
      <c r="AI67" s="244" t="n">
        <v>41</v>
      </c>
      <c r="AJ67" s="244" t="n">
        <v>29</v>
      </c>
      <c r="AK67" s="244" t="n">
        <v>28</v>
      </c>
      <c r="AL67" s="244" t="n">
        <v>28</v>
      </c>
      <c r="AM67" s="244" t="n">
        <v>29</v>
      </c>
      <c r="AN67" s="244" t="n">
        <v>23</v>
      </c>
      <c r="AO67" s="244" t="n">
        <v>27</v>
      </c>
      <c r="AP67" s="244" t="n">
        <v>27</v>
      </c>
      <c r="AQ67" s="244" t="n">
        <v>26</v>
      </c>
      <c r="AR67" s="244" t="n">
        <v>24</v>
      </c>
      <c r="AS67" s="244" t="n">
        <v>24</v>
      </c>
      <c r="AT67" s="244" t="n">
        <v>22</v>
      </c>
      <c r="AU67" s="244" t="n">
        <v>23</v>
      </c>
      <c r="AV67" s="244" t="n">
        <v>24</v>
      </c>
      <c r="AW67" s="244" t="n">
        <v>24</v>
      </c>
      <c r="AX67" s="244" t="n">
        <v>24</v>
      </c>
      <c r="AY67" s="244" t="n">
        <v>24</v>
      </c>
      <c r="AZ67" s="244" t="n">
        <v>24</v>
      </c>
      <c r="BA67" s="244" t="n">
        <v>24</v>
      </c>
      <c r="BB67" s="244" t="n">
        <v>23</v>
      </c>
      <c r="BC67" s="244" t="n">
        <v>23</v>
      </c>
      <c r="BD67" s="244" t="n">
        <v>23</v>
      </c>
      <c r="BE67" s="244" t="n">
        <v>24</v>
      </c>
      <c r="BF67" s="244" t="n">
        <v>22</v>
      </c>
      <c r="BG67" s="244" t="n">
        <v>22</v>
      </c>
      <c r="BH67" s="244" t="n">
        <v>22</v>
      </c>
      <c r="BI67" s="244" t="n">
        <v>22</v>
      </c>
      <c r="BJ67" s="244" t="n">
        <v>21</v>
      </c>
      <c r="BK67" s="244" t="n">
        <v>23</v>
      </c>
      <c r="BL67" s="244" t="n">
        <v>23</v>
      </c>
      <c r="BM67" s="244" t="n">
        <v>24</v>
      </c>
      <c r="BN67" s="244" t="n">
        <v>25</v>
      </c>
      <c r="BO67" s="244" t="n">
        <v>24</v>
      </c>
      <c r="BP67" s="244" t="n">
        <v>24</v>
      </c>
      <c r="BQ67" s="299" t="n">
        <v>24</v>
      </c>
      <c r="BR67" s="299" t="n">
        <v>24</v>
      </c>
      <c r="BS67" s="299" t="n">
        <v>23</v>
      </c>
      <c r="BT67" s="299" t="n">
        <v>23</v>
      </c>
      <c r="BU67" s="299" t="n">
        <v>25</v>
      </c>
      <c r="BV67" s="299" t="n">
        <v>22</v>
      </c>
      <c r="BW67" s="299" t="n">
        <v>23</v>
      </c>
      <c r="BX67" s="299" t="n">
        <v>23</v>
      </c>
      <c r="BY67" s="299" t="n">
        <v>21</v>
      </c>
      <c r="BZ67" s="299" t="n">
        <v>22</v>
      </c>
      <c r="CA67" s="299" t="n">
        <v>22</v>
      </c>
      <c r="CB67" s="299" t="n">
        <v>22</v>
      </c>
      <c r="CC67" s="299" t="n">
        <v>22</v>
      </c>
      <c r="CD67" s="299" t="n">
        <v>22</v>
      </c>
      <c r="CE67" s="299" t="n">
        <v>20</v>
      </c>
      <c r="CF67" s="299" t="n">
        <v>20</v>
      </c>
      <c r="CG67" s="299" t="n">
        <v>19</v>
      </c>
      <c r="CH67" s="299" t="n">
        <v>20</v>
      </c>
      <c r="CI67" s="299" t="n">
        <v>20</v>
      </c>
      <c r="CJ67" s="299" t="n">
        <v>20</v>
      </c>
      <c r="CK67" s="299" t="n">
        <v>19</v>
      </c>
      <c r="CL67" s="299" t="n">
        <v>19</v>
      </c>
      <c r="CM67" s="299" t="n">
        <v>16</v>
      </c>
      <c r="CN67" s="299" t="n">
        <v>16</v>
      </c>
      <c r="CO67" s="299" t="n">
        <v>16</v>
      </c>
      <c r="CP67" s="299" t="n">
        <v>18</v>
      </c>
      <c r="CQ67" s="299" t="n">
        <v>20</v>
      </c>
      <c r="CR67" s="299" t="n">
        <v>19</v>
      </c>
      <c r="CS67" s="299" t="n">
        <v>19</v>
      </c>
      <c r="CT67" s="299" t="n">
        <v>19</v>
      </c>
      <c r="CU67" s="299" t="n">
        <v>19</v>
      </c>
      <c r="CV67" s="299" t="n">
        <v>21</v>
      </c>
      <c r="CW67" s="299" t="n">
        <v>21</v>
      </c>
    </row>
    <row r="68" ht="13.15" customHeight="1">
      <c r="A68" s="22" t="n"/>
      <c r="B68" s="398" t="n"/>
      <c r="C68" s="246" t="inlineStr">
        <is>
          <t>EE &amp; Spouse</t>
        </is>
      </c>
      <c r="D68" s="299" t="n">
        <v>4</v>
      </c>
      <c r="E68" s="395">
        <f>E52</f>
        <v/>
      </c>
      <c r="F68" s="396">
        <f>F52</f>
        <v/>
      </c>
      <c r="G68" s="396">
        <f>G52</f>
        <v/>
      </c>
      <c r="H68" s="397">
        <f>+"Total:"&amp;TEXT(E68/I68-1,"0.00%")&amp;"/ EE:"&amp;TEXT(G68/J68-1,"0.00%")</f>
        <v/>
      </c>
      <c r="I68" s="397">
        <f>+'[2]St Joe &amp; St Mary''s'!E68</f>
        <v/>
      </c>
      <c r="J68" s="397">
        <f>+'[2]St Joe &amp; St Mary''s'!G68</f>
        <v/>
      </c>
      <c r="K68" s="244" t="n">
        <v>3</v>
      </c>
      <c r="L68" s="244" t="n">
        <v>3</v>
      </c>
      <c r="M68" s="244" t="n">
        <v>4</v>
      </c>
      <c r="N68" s="244" t="n">
        <v>4</v>
      </c>
      <c r="O68" s="244" t="n">
        <v>4</v>
      </c>
      <c r="P68" s="244" t="n">
        <v>4</v>
      </c>
      <c r="Q68" s="244" t="n">
        <v>3</v>
      </c>
      <c r="R68" s="244" t="n">
        <v>4</v>
      </c>
      <c r="S68" s="244" t="n">
        <v>4</v>
      </c>
      <c r="T68" s="244" t="n">
        <v>4</v>
      </c>
      <c r="U68" s="244" t="n">
        <v>3</v>
      </c>
      <c r="V68" s="244" t="n">
        <v>3</v>
      </c>
      <c r="W68" s="244" t="n">
        <v>3</v>
      </c>
      <c r="X68" s="244" t="n">
        <v>3</v>
      </c>
      <c r="Y68" s="244" t="n">
        <v>4</v>
      </c>
      <c r="Z68" s="244" t="n">
        <v>4</v>
      </c>
      <c r="AA68" s="244" t="n">
        <v>4</v>
      </c>
      <c r="AB68" s="244" t="n">
        <v>4</v>
      </c>
      <c r="AC68" s="244" t="n">
        <v>4</v>
      </c>
      <c r="AD68" s="244" t="n">
        <v>4</v>
      </c>
      <c r="AE68" s="244" t="n">
        <v>4</v>
      </c>
      <c r="AF68" s="244" t="n">
        <v>4</v>
      </c>
      <c r="AG68" s="244" t="n">
        <v>4</v>
      </c>
      <c r="AH68" s="244" t="n">
        <v>4</v>
      </c>
      <c r="AI68" s="244" t="n">
        <v>5</v>
      </c>
      <c r="AJ68" s="244" t="n">
        <v>12</v>
      </c>
      <c r="AK68" s="244" t="n">
        <v>12</v>
      </c>
      <c r="AL68" s="244" t="n">
        <v>13</v>
      </c>
      <c r="AM68" s="244" t="n">
        <v>13</v>
      </c>
      <c r="AN68" s="244" t="n">
        <v>12</v>
      </c>
      <c r="AO68" s="244" t="n">
        <v>14</v>
      </c>
      <c r="AP68" s="244" t="n">
        <v>14</v>
      </c>
      <c r="AQ68" s="244" t="n">
        <v>13</v>
      </c>
      <c r="AR68" s="244" t="n">
        <v>13</v>
      </c>
      <c r="AS68" s="244" t="n">
        <v>12</v>
      </c>
      <c r="AT68" s="244" t="n">
        <v>13</v>
      </c>
      <c r="AU68" s="244" t="n">
        <v>13</v>
      </c>
      <c r="AV68" s="244" t="n">
        <v>13</v>
      </c>
      <c r="AW68" s="244" t="n">
        <v>13</v>
      </c>
      <c r="AX68" s="244" t="n">
        <v>13</v>
      </c>
      <c r="AY68" s="244" t="n">
        <v>13</v>
      </c>
      <c r="AZ68" s="244" t="n">
        <v>13</v>
      </c>
      <c r="BA68" s="244" t="n">
        <v>13</v>
      </c>
      <c r="BB68" s="244" t="n">
        <v>13</v>
      </c>
      <c r="BC68" s="244" t="n">
        <v>13</v>
      </c>
      <c r="BD68" s="244" t="n">
        <v>13</v>
      </c>
      <c r="BE68" s="244" t="n">
        <v>12</v>
      </c>
      <c r="BF68" s="244" t="n">
        <v>14</v>
      </c>
      <c r="BG68" s="244" t="n">
        <v>15</v>
      </c>
      <c r="BH68" s="244" t="n">
        <v>16</v>
      </c>
      <c r="BI68" s="244" t="n">
        <v>15</v>
      </c>
      <c r="BJ68" s="244" t="n">
        <v>14</v>
      </c>
      <c r="BK68" s="244" t="n">
        <v>13</v>
      </c>
      <c r="BL68" s="244" t="n">
        <v>13</v>
      </c>
      <c r="BM68" s="244" t="n">
        <v>11</v>
      </c>
      <c r="BN68" s="244" t="n">
        <v>11</v>
      </c>
      <c r="BO68" s="244" t="n">
        <v>11</v>
      </c>
      <c r="BP68" s="244" t="n">
        <v>10</v>
      </c>
      <c r="BQ68" s="299" t="n">
        <v>9</v>
      </c>
      <c r="BR68" s="299" t="n">
        <v>9</v>
      </c>
      <c r="BS68" s="299" t="n">
        <v>8</v>
      </c>
      <c r="BT68" s="299" t="n">
        <v>8</v>
      </c>
      <c r="BU68" s="299" t="n">
        <v>7</v>
      </c>
      <c r="BV68" s="299" t="n">
        <v>8</v>
      </c>
      <c r="BW68" s="299" t="n">
        <v>8</v>
      </c>
      <c r="BX68" s="299" t="n">
        <v>8</v>
      </c>
      <c r="BY68" s="299" t="n">
        <v>9</v>
      </c>
      <c r="BZ68" s="299" t="n">
        <v>9</v>
      </c>
      <c r="CA68" s="299" t="n">
        <v>9</v>
      </c>
      <c r="CB68" s="299" t="n">
        <v>10</v>
      </c>
      <c r="CC68" s="299" t="n">
        <v>9</v>
      </c>
      <c r="CD68" s="299" t="n">
        <v>9</v>
      </c>
      <c r="CE68" s="299" t="n">
        <v>9</v>
      </c>
      <c r="CF68" s="299" t="n">
        <v>9</v>
      </c>
      <c r="CG68" s="299" t="n">
        <v>9</v>
      </c>
      <c r="CH68" s="299" t="n">
        <v>9</v>
      </c>
      <c r="CI68" s="299" t="n">
        <v>9</v>
      </c>
      <c r="CJ68" s="299" t="n">
        <v>9</v>
      </c>
      <c r="CK68" s="299" t="n">
        <v>9</v>
      </c>
      <c r="CL68" s="299" t="n">
        <v>9</v>
      </c>
      <c r="CM68" s="299" t="n">
        <v>8</v>
      </c>
      <c r="CN68" s="299" t="n">
        <v>8</v>
      </c>
      <c r="CO68" s="299" t="n">
        <v>8</v>
      </c>
      <c r="CP68" s="299" t="n">
        <v>7</v>
      </c>
      <c r="CQ68" s="299" t="n">
        <v>6</v>
      </c>
      <c r="CR68" s="299" t="n">
        <v>6</v>
      </c>
      <c r="CS68" s="299" t="n">
        <v>5</v>
      </c>
      <c r="CT68" s="299" t="n">
        <v>5</v>
      </c>
      <c r="CU68" s="299" t="n">
        <v>4</v>
      </c>
      <c r="CV68" s="299" t="n">
        <v>4</v>
      </c>
      <c r="CW68" s="299" t="n">
        <v>4</v>
      </c>
    </row>
    <row r="69" ht="13.15" customHeight="1">
      <c r="A69" s="22" t="n"/>
      <c r="B69" s="398" t="n"/>
      <c r="C69" s="246" t="inlineStr">
        <is>
          <t>EE &amp; Child(ren)</t>
        </is>
      </c>
      <c r="D69" s="299" t="n">
        <v>10</v>
      </c>
      <c r="E69" s="395">
        <f>E53</f>
        <v/>
      </c>
      <c r="F69" s="396">
        <f>F53</f>
        <v/>
      </c>
      <c r="G69" s="396">
        <f>G53</f>
        <v/>
      </c>
      <c r="H69" s="397">
        <f>+"Total:"&amp;TEXT(E69/I69-1,"0.00%")&amp;"/ EE:"&amp;TEXT(G69/J69-1,"0.00%")</f>
        <v/>
      </c>
      <c r="I69" s="397">
        <f>+'[2]St Joe &amp; St Mary''s'!E69</f>
        <v/>
      </c>
      <c r="J69" s="397">
        <f>+'[2]St Joe &amp; St Mary''s'!G69</f>
        <v/>
      </c>
      <c r="K69" s="244" t="n">
        <v>20</v>
      </c>
      <c r="L69" s="244" t="n">
        <v>21</v>
      </c>
      <c r="M69" s="244" t="n">
        <v>24</v>
      </c>
      <c r="N69" s="244" t="n">
        <v>24</v>
      </c>
      <c r="O69" s="244" t="n">
        <v>25</v>
      </c>
      <c r="P69" s="244" t="n">
        <v>25</v>
      </c>
      <c r="Q69" s="244" t="n">
        <v>25</v>
      </c>
      <c r="R69" s="244" t="n">
        <v>25</v>
      </c>
      <c r="S69" s="244" t="n">
        <v>26</v>
      </c>
      <c r="T69" s="244" t="n">
        <v>27</v>
      </c>
      <c r="U69" s="244" t="n">
        <v>27</v>
      </c>
      <c r="V69" s="244" t="n">
        <v>29</v>
      </c>
      <c r="W69" s="244" t="n">
        <v>30</v>
      </c>
      <c r="X69" s="244" t="n">
        <v>30</v>
      </c>
      <c r="Y69" s="244" t="n">
        <v>30</v>
      </c>
      <c r="Z69" s="244" t="n">
        <v>28</v>
      </c>
      <c r="AA69" s="244" t="n">
        <v>25</v>
      </c>
      <c r="AB69" s="244" t="n">
        <v>25</v>
      </c>
      <c r="AC69" s="244" t="n">
        <v>26</v>
      </c>
      <c r="AD69" s="244" t="n">
        <v>26</v>
      </c>
      <c r="AE69" s="244" t="n">
        <v>27</v>
      </c>
      <c r="AF69" s="244" t="n">
        <v>26</v>
      </c>
      <c r="AG69" s="244" t="n">
        <v>28</v>
      </c>
      <c r="AH69" s="244" t="n">
        <v>28</v>
      </c>
      <c r="AI69" s="244" t="n">
        <v>31</v>
      </c>
      <c r="AJ69" s="244" t="n">
        <v>18</v>
      </c>
      <c r="AK69" s="244" t="n">
        <v>18</v>
      </c>
      <c r="AL69" s="244" t="n">
        <v>17</v>
      </c>
      <c r="AM69" s="244" t="n">
        <v>17</v>
      </c>
      <c r="AN69" s="244" t="n">
        <v>15</v>
      </c>
      <c r="AO69" s="244" t="n">
        <v>16</v>
      </c>
      <c r="AP69" s="244" t="n">
        <v>16</v>
      </c>
      <c r="AQ69" s="244" t="n">
        <v>16</v>
      </c>
      <c r="AR69" s="244" t="n">
        <v>16</v>
      </c>
      <c r="AS69" s="244" t="n">
        <v>16</v>
      </c>
      <c r="AT69" s="244" t="n">
        <v>17</v>
      </c>
      <c r="AU69" s="244" t="n">
        <v>15</v>
      </c>
      <c r="AV69" s="244" t="n">
        <v>15</v>
      </c>
      <c r="AW69" s="244" t="n">
        <v>15</v>
      </c>
      <c r="AX69" s="244" t="n">
        <v>15</v>
      </c>
      <c r="AY69" s="244" t="n">
        <v>15</v>
      </c>
      <c r="AZ69" s="244" t="n">
        <v>15</v>
      </c>
      <c r="BA69" s="244" t="n">
        <v>15</v>
      </c>
      <c r="BB69" s="244" t="n">
        <v>15</v>
      </c>
      <c r="BC69" s="244" t="n">
        <v>15</v>
      </c>
      <c r="BD69" s="244" t="n">
        <v>15</v>
      </c>
      <c r="BE69" s="244" t="n">
        <v>14</v>
      </c>
      <c r="BF69" s="244" t="n">
        <v>14</v>
      </c>
      <c r="BG69" s="244" t="n">
        <v>14</v>
      </c>
      <c r="BH69" s="244" t="n">
        <v>14</v>
      </c>
      <c r="BI69" s="244" t="n">
        <v>13</v>
      </c>
      <c r="BJ69" s="244" t="n">
        <v>14</v>
      </c>
      <c r="BK69" s="244" t="n">
        <v>14</v>
      </c>
      <c r="BL69" s="244" t="n">
        <v>12</v>
      </c>
      <c r="BM69" s="244" t="n">
        <v>12</v>
      </c>
      <c r="BN69" s="244" t="n">
        <v>12</v>
      </c>
      <c r="BO69" s="244" t="n">
        <v>12</v>
      </c>
      <c r="BP69" s="244" t="n">
        <v>11</v>
      </c>
      <c r="BQ69" s="299" t="n">
        <v>10</v>
      </c>
      <c r="BR69" s="299" t="n">
        <v>11</v>
      </c>
      <c r="BS69" s="299" t="n">
        <v>12</v>
      </c>
      <c r="BT69" s="299" t="n">
        <v>14</v>
      </c>
      <c r="BU69" s="299" t="n">
        <v>15</v>
      </c>
      <c r="BV69" s="299" t="n">
        <v>13</v>
      </c>
      <c r="BW69" s="299" t="n">
        <v>14</v>
      </c>
      <c r="BX69" s="299" t="n">
        <v>13</v>
      </c>
      <c r="BY69" s="299" t="n">
        <v>15</v>
      </c>
      <c r="BZ69" s="299" t="n">
        <v>16</v>
      </c>
      <c r="CA69" s="299" t="n">
        <v>15</v>
      </c>
      <c r="CB69" s="299" t="n">
        <v>14</v>
      </c>
      <c r="CC69" s="299" t="n">
        <v>14</v>
      </c>
      <c r="CD69" s="299" t="n">
        <v>13</v>
      </c>
      <c r="CE69" s="299" t="n">
        <v>14</v>
      </c>
      <c r="CF69" s="299" t="n">
        <v>14</v>
      </c>
      <c r="CG69" s="299" t="n">
        <v>14</v>
      </c>
      <c r="CH69" s="299" t="n">
        <v>14</v>
      </c>
      <c r="CI69" s="299" t="n">
        <v>11</v>
      </c>
      <c r="CJ69" s="299" t="n">
        <v>11</v>
      </c>
      <c r="CK69" s="299" t="n">
        <v>11</v>
      </c>
      <c r="CL69" s="299" t="n">
        <v>11</v>
      </c>
      <c r="CM69" s="299" t="n">
        <v>11</v>
      </c>
      <c r="CN69" s="299" t="n">
        <v>11</v>
      </c>
      <c r="CO69" s="299" t="n">
        <v>10</v>
      </c>
      <c r="CP69" s="299" t="n">
        <v>11</v>
      </c>
      <c r="CQ69" s="299" t="n">
        <v>11</v>
      </c>
      <c r="CR69" s="299" t="n">
        <v>11</v>
      </c>
      <c r="CS69" s="299" t="n">
        <v>11</v>
      </c>
      <c r="CT69" s="299" t="n">
        <v>9</v>
      </c>
      <c r="CU69" s="299" t="n">
        <v>10</v>
      </c>
      <c r="CV69" s="299" t="n">
        <v>10</v>
      </c>
      <c r="CW69" s="299" t="n">
        <v>10</v>
      </c>
    </row>
    <row r="70" ht="13.15" customHeight="1">
      <c r="A70" s="22" t="n"/>
      <c r="B70" s="398" t="n"/>
      <c r="C70" s="246" t="inlineStr">
        <is>
          <t>EE &amp; Family</t>
        </is>
      </c>
      <c r="D70" s="299" t="n">
        <v>9</v>
      </c>
      <c r="E70" s="399">
        <f>E54</f>
        <v/>
      </c>
      <c r="F70" s="400">
        <f>F54</f>
        <v/>
      </c>
      <c r="G70" s="400">
        <f>G54</f>
        <v/>
      </c>
      <c r="H70" s="408">
        <f>+"Total:"&amp;TEXT(E70/I70-1,"0.00%")&amp;"/ EE:"&amp;TEXT(G70/J70-1,"0.00%")</f>
        <v/>
      </c>
      <c r="I70" s="397">
        <f>+'[2]St Joe &amp; St Mary''s'!E70</f>
        <v/>
      </c>
      <c r="J70" s="397">
        <f>+'[2]St Joe &amp; St Mary''s'!G70</f>
        <v/>
      </c>
      <c r="K70" s="245" t="n">
        <v>6</v>
      </c>
      <c r="L70" s="245" t="n">
        <v>7</v>
      </c>
      <c r="M70" s="245" t="n">
        <v>8</v>
      </c>
      <c r="N70" s="245" t="n">
        <v>8</v>
      </c>
      <c r="O70" s="245" t="n">
        <v>8</v>
      </c>
      <c r="P70" s="245" t="n">
        <v>8</v>
      </c>
      <c r="Q70" s="245" t="n">
        <v>8</v>
      </c>
      <c r="R70" s="245" t="n">
        <v>7</v>
      </c>
      <c r="S70" s="245" t="n">
        <v>7</v>
      </c>
      <c r="T70" s="245" t="n">
        <v>7</v>
      </c>
      <c r="U70" s="245" t="n">
        <v>7</v>
      </c>
      <c r="V70" s="245" t="n">
        <v>8</v>
      </c>
      <c r="W70" s="245" t="n">
        <v>9</v>
      </c>
      <c r="X70" s="245" t="n">
        <v>9</v>
      </c>
      <c r="Y70" s="245" t="n">
        <v>9</v>
      </c>
      <c r="Z70" s="245" t="n">
        <v>9</v>
      </c>
      <c r="AA70" s="245" t="n">
        <v>7</v>
      </c>
      <c r="AB70" s="245" t="n">
        <v>8</v>
      </c>
      <c r="AC70" s="245" t="n">
        <v>8</v>
      </c>
      <c r="AD70" s="245" t="n">
        <v>8</v>
      </c>
      <c r="AE70" s="245" t="n">
        <v>8</v>
      </c>
      <c r="AF70" s="245" t="n">
        <v>8</v>
      </c>
      <c r="AG70" s="245" t="n">
        <v>9</v>
      </c>
      <c r="AH70" s="245" t="n">
        <v>9</v>
      </c>
      <c r="AI70" s="245" t="n">
        <v>9</v>
      </c>
      <c r="AJ70" s="245" t="n">
        <v>10</v>
      </c>
      <c r="AK70" s="245" t="n">
        <v>10</v>
      </c>
      <c r="AL70" s="245" t="n">
        <v>9</v>
      </c>
      <c r="AM70" s="245" t="n">
        <v>9</v>
      </c>
      <c r="AN70" s="245" t="n">
        <v>8</v>
      </c>
      <c r="AO70" s="245" t="n">
        <v>9</v>
      </c>
      <c r="AP70" s="245" t="n">
        <v>9</v>
      </c>
      <c r="AQ70" s="245" t="n">
        <v>9</v>
      </c>
      <c r="AR70" s="245" t="n">
        <v>8</v>
      </c>
      <c r="AS70" s="245" t="n">
        <v>8</v>
      </c>
      <c r="AT70" s="245" t="n">
        <v>8</v>
      </c>
      <c r="AU70" s="245" t="n">
        <v>8</v>
      </c>
      <c r="AV70" s="245" t="n">
        <v>7</v>
      </c>
      <c r="AW70" s="245" t="n">
        <v>7</v>
      </c>
      <c r="AX70" s="245" t="n">
        <v>7</v>
      </c>
      <c r="AY70" s="245" t="n">
        <v>7</v>
      </c>
      <c r="AZ70" s="245" t="n">
        <v>7</v>
      </c>
      <c r="BA70" s="245" t="n">
        <v>7</v>
      </c>
      <c r="BB70" s="245" t="n">
        <v>7</v>
      </c>
      <c r="BC70" s="245" t="n">
        <v>7</v>
      </c>
      <c r="BD70" s="245" t="n">
        <v>7</v>
      </c>
      <c r="BE70" s="245" t="n">
        <v>7</v>
      </c>
      <c r="BF70" s="245" t="n">
        <v>7</v>
      </c>
      <c r="BG70" s="245" t="n">
        <v>10</v>
      </c>
      <c r="BH70" s="245" t="n">
        <v>10</v>
      </c>
      <c r="BI70" s="245" t="n">
        <v>11</v>
      </c>
      <c r="BJ70" s="245" t="n">
        <v>10</v>
      </c>
      <c r="BK70" s="245" t="n">
        <v>10</v>
      </c>
      <c r="BL70" s="245" t="n">
        <v>10</v>
      </c>
      <c r="BM70" s="245" t="n">
        <v>10</v>
      </c>
      <c r="BN70" s="245" t="n">
        <v>10</v>
      </c>
      <c r="BO70" s="245" t="n">
        <v>11</v>
      </c>
      <c r="BP70" s="245" t="n">
        <v>12</v>
      </c>
      <c r="BQ70" s="299" t="n">
        <v>12</v>
      </c>
      <c r="BR70" s="299" t="n">
        <v>13</v>
      </c>
      <c r="BS70" s="299" t="n">
        <v>12</v>
      </c>
      <c r="BT70" s="299" t="n">
        <v>12</v>
      </c>
      <c r="BU70" s="299" t="n">
        <v>12</v>
      </c>
      <c r="BV70" s="299" t="n">
        <v>12</v>
      </c>
      <c r="BW70" s="299" t="n">
        <v>12</v>
      </c>
      <c r="BX70" s="299" t="n">
        <v>13</v>
      </c>
      <c r="BY70" s="299" t="n">
        <v>13</v>
      </c>
      <c r="BZ70" s="299" t="n">
        <v>12</v>
      </c>
      <c r="CA70" s="299" t="n">
        <v>12</v>
      </c>
      <c r="CB70" s="299" t="n">
        <v>13</v>
      </c>
      <c r="CC70" s="299" t="n">
        <v>12</v>
      </c>
      <c r="CD70" s="299" t="n">
        <v>12</v>
      </c>
      <c r="CE70" s="299" t="n">
        <v>12</v>
      </c>
      <c r="CF70" s="299" t="n">
        <v>11</v>
      </c>
      <c r="CG70" s="299" t="n">
        <v>11</v>
      </c>
      <c r="CH70" s="299" t="n">
        <v>11</v>
      </c>
      <c r="CI70" s="299" t="n">
        <v>11</v>
      </c>
      <c r="CJ70" s="299" t="n">
        <v>11</v>
      </c>
      <c r="CK70" s="299" t="n">
        <v>10</v>
      </c>
      <c r="CL70" s="299" t="n">
        <v>11</v>
      </c>
      <c r="CM70" s="299" t="n">
        <v>10</v>
      </c>
      <c r="CN70" s="299" t="n">
        <v>10</v>
      </c>
      <c r="CO70" s="299" t="n">
        <v>10</v>
      </c>
      <c r="CP70" s="299" t="n">
        <v>10</v>
      </c>
      <c r="CQ70" s="299" t="n">
        <v>9</v>
      </c>
      <c r="CR70" s="299" t="n">
        <v>9</v>
      </c>
      <c r="CS70" s="299" t="n">
        <v>9</v>
      </c>
      <c r="CT70" s="299" t="n">
        <v>9</v>
      </c>
      <c r="CU70" s="299" t="n">
        <v>9</v>
      </c>
      <c r="CV70" s="299" t="n">
        <v>10</v>
      </c>
      <c r="CW70" s="299" t="n">
        <v>9</v>
      </c>
    </row>
    <row r="71" ht="13.15" customHeight="1">
      <c r="A71" s="20" t="n"/>
      <c r="B71" s="398" t="n"/>
      <c r="C71" s="69" t="inlineStr">
        <is>
          <t>Estimated Monthly Premium</t>
        </is>
      </c>
      <c r="D71" s="94">
        <f>SUM(D67:D70)</f>
        <v/>
      </c>
      <c r="E71" s="401">
        <f>SUMPRODUCT(E67:E70,$D67:$D70)</f>
        <v/>
      </c>
      <c r="F71" s="401">
        <f>SUMPRODUCT(F67:F70,$D67:$D70)</f>
        <v/>
      </c>
      <c r="G71" s="401">
        <f>SUMPRODUCT(G67:G70,$D67:$D70)</f>
        <v/>
      </c>
      <c r="H71" s="402" t="n"/>
      <c r="I71" s="402" t="n"/>
      <c r="J71" s="315" t="n"/>
      <c r="K71" s="94">
        <f>SUM(K67:K70)</f>
        <v/>
      </c>
      <c r="L71" s="94">
        <f>SUM(L67:L70)</f>
        <v/>
      </c>
      <c r="M71" s="94">
        <f>SUM(M67:M70)</f>
        <v/>
      </c>
      <c r="N71" s="94">
        <f>SUM(N67:N70)</f>
        <v/>
      </c>
      <c r="O71" s="94">
        <f>SUM(O67:O70)</f>
        <v/>
      </c>
      <c r="P71" s="94">
        <f>SUM(P67:P70)</f>
        <v/>
      </c>
      <c r="Q71" s="94">
        <f>SUM(Q67:Q70)</f>
        <v/>
      </c>
      <c r="R71" s="94">
        <f>SUM(R67:R70)</f>
        <v/>
      </c>
      <c r="S71" s="94">
        <f>SUM(S67:S70)</f>
        <v/>
      </c>
      <c r="T71" s="94">
        <f>SUM(T67:T70)</f>
        <v/>
      </c>
      <c r="U71" s="94">
        <f>SUM(U67:U70)</f>
        <v/>
      </c>
      <c r="V71" s="94">
        <f>SUM(V67:V70)</f>
        <v/>
      </c>
      <c r="W71" s="94">
        <f>SUM(W67:W70)</f>
        <v/>
      </c>
      <c r="X71" s="94">
        <f>SUM(X67:X70)</f>
        <v/>
      </c>
      <c r="Y71" s="94">
        <f>SUM(Y67:Y70)</f>
        <v/>
      </c>
      <c r="Z71" s="94">
        <f>SUM(Z67:Z70)</f>
        <v/>
      </c>
      <c r="AA71" s="94">
        <f>SUM(AA67:AA70)</f>
        <v/>
      </c>
      <c r="AB71" s="94">
        <f>SUM(AB67:AB70)</f>
        <v/>
      </c>
      <c r="AC71" s="94">
        <f>SUM(AC67:AC70)</f>
        <v/>
      </c>
      <c r="AD71" s="94">
        <f>SUM(AD67:AD70)</f>
        <v/>
      </c>
      <c r="AE71" s="94">
        <f>SUM(AE67:AE70)</f>
        <v/>
      </c>
      <c r="AF71" s="94">
        <f>SUM(AF67:AF70)</f>
        <v/>
      </c>
      <c r="AG71" s="94">
        <f>SUM(AG67:AG70)</f>
        <v/>
      </c>
      <c r="AH71" s="94">
        <f>SUM(AH67:AH70)</f>
        <v/>
      </c>
      <c r="AI71" s="94">
        <f>SUM(AI67:AI70)</f>
        <v/>
      </c>
      <c r="AJ71" s="94">
        <f>SUM(AJ67:AJ70)</f>
        <v/>
      </c>
      <c r="AK71" s="94">
        <f>SUM(AK67:AK70)</f>
        <v/>
      </c>
      <c r="AL71" s="94">
        <f>SUM(AL67:AL70)</f>
        <v/>
      </c>
      <c r="AM71" s="94">
        <f>SUM(AM67:AM70)</f>
        <v/>
      </c>
      <c r="AN71" s="94">
        <f>SUM(AN67:AN70)</f>
        <v/>
      </c>
      <c r="AO71" s="94">
        <f>SUM(AO67:AO70)</f>
        <v/>
      </c>
      <c r="AP71" s="94">
        <f>SUM(AP67:AP70)</f>
        <v/>
      </c>
      <c r="AQ71" s="94">
        <f>SUM(AQ67:AQ70)</f>
        <v/>
      </c>
      <c r="AR71" s="94">
        <f>SUM(AR67:AR70)</f>
        <v/>
      </c>
      <c r="AS71" s="94">
        <f>SUM(AS67:AS70)</f>
        <v/>
      </c>
      <c r="AT71" s="94">
        <f>SUM(AT67:AT70)</f>
        <v/>
      </c>
      <c r="AU71" s="94">
        <f>SUM(AU67:AU70)</f>
        <v/>
      </c>
      <c r="AV71" s="94">
        <f>SUM(AV67:AV70)</f>
        <v/>
      </c>
      <c r="AW71" s="94">
        <f>SUM(AW67:AW70)</f>
        <v/>
      </c>
      <c r="AX71" s="94">
        <f>SUM(AX67:AX70)</f>
        <v/>
      </c>
      <c r="AY71" s="94">
        <f>SUM(AY67:AY70)</f>
        <v/>
      </c>
      <c r="AZ71" s="94">
        <f>SUM(AZ67:AZ70)</f>
        <v/>
      </c>
      <c r="BA71" s="94">
        <f>SUM(BA67:BA70)</f>
        <v/>
      </c>
      <c r="BB71" s="94">
        <f>SUM(BB67:BB70)</f>
        <v/>
      </c>
      <c r="BC71" s="94">
        <f>SUM(BC67:BC70)</f>
        <v/>
      </c>
      <c r="BD71" s="94">
        <f>SUM(BD67:BD70)</f>
        <v/>
      </c>
      <c r="BE71" s="94">
        <f>SUM(BE67:BE70)</f>
        <v/>
      </c>
      <c r="BF71" s="94">
        <f>SUM(BF67:BF70)</f>
        <v/>
      </c>
      <c r="BG71" s="94">
        <f>SUM(BG67:BG70)</f>
        <v/>
      </c>
      <c r="BH71" s="94">
        <f>SUM(BH67:BH70)</f>
        <v/>
      </c>
      <c r="BI71" s="94">
        <f>SUM(BI67:BI70)</f>
        <v/>
      </c>
      <c r="BJ71" s="94">
        <f>SUM(BJ67:BJ70)</f>
        <v/>
      </c>
      <c r="BK71" s="94">
        <f>SUM(BK67:BK70)</f>
        <v/>
      </c>
      <c r="BL71" s="94">
        <f>SUM(BL67:BL70)</f>
        <v/>
      </c>
      <c r="BM71" s="94">
        <f>SUM(BM67:BM70)</f>
        <v/>
      </c>
      <c r="BN71" s="94">
        <f>SUM(BN67:BN70)</f>
        <v/>
      </c>
      <c r="BO71" s="94">
        <f>SUM(BO67:BO70)</f>
        <v/>
      </c>
      <c r="BP71" s="94">
        <f>SUM(BP67:BP70)</f>
        <v/>
      </c>
      <c r="BQ71" s="94">
        <f>SUM(BQ67:BQ70)</f>
        <v/>
      </c>
      <c r="BR71" s="94">
        <f>SUM(BR67:BR70)</f>
        <v/>
      </c>
      <c r="BS71" s="94">
        <f>SUM(BS67:BS70)</f>
        <v/>
      </c>
      <c r="BT71" s="94">
        <f>SUM(BT67:BT70)</f>
        <v/>
      </c>
      <c r="BU71" s="94">
        <f>SUM(BU67:BU70)</f>
        <v/>
      </c>
      <c r="BV71" s="94">
        <f>SUM(BV67:BV70)</f>
        <v/>
      </c>
      <c r="BW71" s="94">
        <f>SUM(BW67:BW70)</f>
        <v/>
      </c>
      <c r="BX71" s="94">
        <f>SUM(BX67:BX70)</f>
        <v/>
      </c>
      <c r="BY71" s="94">
        <f>SUM(BY67:BY70)</f>
        <v/>
      </c>
      <c r="BZ71" s="94">
        <f>SUM(BZ67:BZ70)</f>
        <v/>
      </c>
      <c r="CA71" s="94">
        <f>SUM(CA67:CA70)</f>
        <v/>
      </c>
      <c r="CB71" s="94">
        <f>SUM(CB67:CB70)</f>
        <v/>
      </c>
      <c r="CC71" s="94">
        <f>SUM(CC67:CC70)</f>
        <v/>
      </c>
      <c r="CD71" s="94">
        <f>SUM(CD67:CD70)</f>
        <v/>
      </c>
      <c r="CE71" s="94">
        <f>SUM(CE67:CE70)</f>
        <v/>
      </c>
      <c r="CF71" s="94">
        <f>SUM(CF67:CF70)</f>
        <v/>
      </c>
      <c r="CG71" s="94">
        <f>SUM(CG67:CG70)</f>
        <v/>
      </c>
      <c r="CH71" s="94">
        <f>SUM(CH67:CH70)</f>
        <v/>
      </c>
      <c r="CI71" s="94">
        <f>SUM(CI67:CI70)</f>
        <v/>
      </c>
      <c r="CJ71" s="94">
        <f>SUM(CJ67:CJ70)</f>
        <v/>
      </c>
      <c r="CK71" s="94">
        <f>SUM(CK67:CK70)</f>
        <v/>
      </c>
      <c r="CL71" s="94">
        <f>SUM(CL67:CL70)</f>
        <v/>
      </c>
      <c r="CM71" s="94">
        <f>SUM(CM67:CM70)</f>
        <v/>
      </c>
      <c r="CN71" s="94">
        <f>SUM(CN67:CN70)</f>
        <v/>
      </c>
      <c r="CO71" s="94">
        <f>SUM(CO67:CO70)</f>
        <v/>
      </c>
      <c r="CP71" s="94">
        <f>SUM(CP67:CP70)</f>
        <v/>
      </c>
      <c r="CQ71" s="94">
        <f>SUM(CQ67:CQ70)</f>
        <v/>
      </c>
      <c r="CR71" s="94" t="n">
        <v>45</v>
      </c>
      <c r="CS71" s="94">
        <f>SUM(CS67:CS70)</f>
        <v/>
      </c>
      <c r="CT71" s="94">
        <f>SUM(CT67:CT70)</f>
        <v/>
      </c>
      <c r="CU71" s="94">
        <f>SUM(CU67:CU70)</f>
        <v/>
      </c>
      <c r="CV71" s="94">
        <f>SUM(CV67:CV70)</f>
        <v/>
      </c>
      <c r="CW71" s="94">
        <f>SUM(CW67:CW70)</f>
        <v/>
      </c>
    </row>
    <row r="72" ht="13.15" customHeight="1">
      <c r="A72" s="20" t="n"/>
      <c r="B72" s="398" t="n"/>
      <c r="C72" s="12" t="n"/>
      <c r="D72" s="16" t="n"/>
      <c r="E72" s="403" t="n"/>
      <c r="F72" s="403" t="n"/>
      <c r="G72" s="403" t="n"/>
      <c r="H72" s="404" t="n"/>
      <c r="I72" s="404" t="n"/>
      <c r="J72" s="315" t="n"/>
      <c r="K72" s="16" t="n"/>
      <c r="L72" s="16" t="n"/>
      <c r="M72" s="16" t="n"/>
      <c r="N72" s="16" t="n"/>
      <c r="O72" s="16" t="n"/>
      <c r="P72" s="16" t="n"/>
      <c r="Q72" s="16" t="n"/>
      <c r="R72" s="16" t="n"/>
      <c r="S72" s="16" t="n"/>
      <c r="T72" s="16" t="n"/>
      <c r="U72" s="16" t="n"/>
      <c r="V72" s="16" t="n"/>
      <c r="W72" s="16" t="n"/>
      <c r="X72" s="16" t="n"/>
      <c r="Y72" s="16" t="n"/>
      <c r="Z72" s="16" t="n"/>
      <c r="AA72" s="16" t="n"/>
      <c r="AB72" s="16" t="n"/>
      <c r="AC72" s="16" t="n"/>
      <c r="AD72" s="16" t="n"/>
      <c r="AE72" s="16" t="n"/>
      <c r="AF72" s="16" t="n"/>
      <c r="AG72" s="16" t="n"/>
      <c r="AH72" s="16" t="n"/>
      <c r="AI72" s="16" t="n"/>
      <c r="AJ72" s="16" t="n"/>
      <c r="AK72" s="16" t="n"/>
      <c r="AL72" s="16" t="n"/>
      <c r="AM72" s="16" t="n"/>
      <c r="AN72" s="16" t="n"/>
      <c r="AO72" s="16" t="n"/>
      <c r="AP72" s="16" t="n"/>
      <c r="AQ72" s="16" t="n"/>
      <c r="AR72" s="16" t="n"/>
      <c r="AS72" s="16" t="n"/>
      <c r="AT72" s="16" t="n"/>
      <c r="AU72" s="16" t="n"/>
      <c r="AV72" s="16" t="n"/>
      <c r="AW72" s="16" t="n"/>
      <c r="AX72" s="16" t="n"/>
      <c r="AY72" s="16" t="n"/>
      <c r="AZ72" s="16" t="n"/>
      <c r="BA72" s="16" t="n"/>
      <c r="BB72" s="16" t="n"/>
      <c r="BC72" s="16" t="n"/>
      <c r="BD72" s="16" t="n"/>
      <c r="BE72" s="16" t="n"/>
      <c r="BF72" s="16" t="n"/>
      <c r="BG72" s="16" t="n"/>
      <c r="BH72" s="16" t="n"/>
      <c r="BI72" s="16" t="n"/>
      <c r="BJ72" s="16" t="n"/>
      <c r="BK72" s="16" t="n"/>
      <c r="BL72" s="16" t="n"/>
      <c r="BM72" s="16" t="n"/>
      <c r="BN72" s="16" t="n"/>
      <c r="BO72" s="16" t="n"/>
      <c r="BP72" s="16" t="n"/>
      <c r="BQ72" s="16" t="n"/>
      <c r="BR72" s="16" t="n"/>
      <c r="BS72" s="16" t="n"/>
      <c r="BT72" s="16" t="n"/>
      <c r="BU72" s="16" t="n"/>
      <c r="BV72" s="16" t="n"/>
      <c r="BW72" s="16" t="n"/>
      <c r="BX72" s="16" t="n"/>
      <c r="BY72" s="16" t="n"/>
      <c r="BZ72" s="16" t="n"/>
      <c r="CA72" s="16" t="n"/>
      <c r="CB72" s="16" t="n"/>
      <c r="CC72" s="16" t="n"/>
      <c r="CD72" s="16" t="n"/>
      <c r="CE72" s="16" t="n"/>
      <c r="CF72" s="16" t="n"/>
      <c r="CG72" s="16" t="n"/>
      <c r="CH72" s="16" t="n"/>
      <c r="CI72" s="16" t="n"/>
      <c r="CJ72" s="16" t="n"/>
      <c r="CK72" s="16" t="n"/>
      <c r="CL72" s="16" t="n"/>
      <c r="CM72" s="16" t="n"/>
      <c r="CN72" s="16" t="n"/>
      <c r="CO72" s="16" t="n"/>
      <c r="CP72" s="16" t="n"/>
      <c r="CQ72" s="16" t="n"/>
      <c r="CR72" s="16" t="n"/>
      <c r="CS72" s="16" t="n"/>
      <c r="CT72" s="16" t="n"/>
      <c r="CU72" s="16" t="n"/>
      <c r="CV72" s="16" t="n"/>
      <c r="CW72" s="16" t="n"/>
    </row>
    <row r="73" ht="13.15" customHeight="1">
      <c r="A73" s="64" t="inlineStr">
        <is>
          <t xml:space="preserve">PRIME VALUE PLAN (Self-Insured) </t>
        </is>
      </c>
      <c r="B73" s="394">
        <f>Legacy!$E$4</f>
        <v/>
      </c>
      <c r="C73" s="246" t="inlineStr">
        <is>
          <t>EE</t>
        </is>
      </c>
      <c r="D73" s="299" t="n">
        <v>1</v>
      </c>
      <c r="E73" s="395">
        <f>E57</f>
        <v/>
      </c>
      <c r="F73" s="396">
        <f>F57</f>
        <v/>
      </c>
      <c r="G73" s="396">
        <f>G57</f>
        <v/>
      </c>
      <c r="H73" s="397">
        <f>+"Total:"&amp;TEXT(E73/I73-1,"0.00%")&amp;"/ EE:"&amp;TEXT(G73/J73-1,"0.00%")</f>
        <v/>
      </c>
      <c r="I73" s="397">
        <f>+'[2]St Joe &amp; St Mary''s'!E73</f>
        <v/>
      </c>
      <c r="J73" s="397">
        <f>+'[2]St Joe &amp; St Mary''s'!G73</f>
        <v/>
      </c>
      <c r="K73" s="299" t="n">
        <v>0</v>
      </c>
      <c r="L73" s="299" t="n">
        <v>0</v>
      </c>
      <c r="M73" s="299" t="n">
        <v>0</v>
      </c>
      <c r="N73" s="299" t="n">
        <v>0</v>
      </c>
      <c r="O73" s="299" t="n">
        <v>0</v>
      </c>
      <c r="P73" s="299" t="n">
        <v>0</v>
      </c>
      <c r="Q73" s="299" t="n">
        <v>0</v>
      </c>
      <c r="R73" s="299" t="n">
        <v>0</v>
      </c>
      <c r="S73" s="299" t="n">
        <v>0</v>
      </c>
      <c r="T73" s="299" t="n">
        <v>0</v>
      </c>
      <c r="U73" s="299" t="n">
        <v>0</v>
      </c>
      <c r="V73" s="299" t="n">
        <v>0</v>
      </c>
      <c r="W73" s="299" t="n">
        <v>1</v>
      </c>
      <c r="X73" s="299" t="n">
        <v>1</v>
      </c>
      <c r="Y73" s="299" t="n">
        <v>1</v>
      </c>
      <c r="Z73" s="299" t="n">
        <v>1</v>
      </c>
      <c r="AA73" s="299" t="n">
        <v>1</v>
      </c>
      <c r="AB73" s="299" t="n">
        <v>1</v>
      </c>
      <c r="AC73" s="299" t="n">
        <v>1</v>
      </c>
      <c r="AD73" s="299" t="n">
        <v>1</v>
      </c>
      <c r="AE73" s="299" t="n">
        <v>1</v>
      </c>
      <c r="AF73" s="299" t="n">
        <v>1</v>
      </c>
      <c r="AG73" s="299" t="n">
        <v>1</v>
      </c>
      <c r="AH73" s="299" t="n">
        <v>1</v>
      </c>
      <c r="AI73" s="299" t="n">
        <v>0</v>
      </c>
      <c r="AJ73" s="299" t="n">
        <v>0</v>
      </c>
      <c r="AK73" s="299" t="n">
        <v>0</v>
      </c>
      <c r="AL73" s="299" t="n">
        <v>0</v>
      </c>
      <c r="AM73" s="299" t="n">
        <v>0</v>
      </c>
      <c r="AN73" s="299" t="n">
        <v>0</v>
      </c>
      <c r="AO73" s="299" t="n">
        <v>0</v>
      </c>
      <c r="AP73" s="299" t="n">
        <v>0</v>
      </c>
      <c r="AQ73" s="299" t="n">
        <v>0</v>
      </c>
      <c r="AR73" s="299" t="n">
        <v>0</v>
      </c>
      <c r="AS73" s="299" t="n">
        <v>0</v>
      </c>
      <c r="AT73" s="299" t="n">
        <v>0</v>
      </c>
      <c r="AU73" s="299" t="n">
        <v>0</v>
      </c>
      <c r="AV73" s="299" t="n">
        <v>0</v>
      </c>
      <c r="AW73" s="299" t="n">
        <v>0</v>
      </c>
      <c r="AX73" s="299" t="n">
        <v>0</v>
      </c>
      <c r="AY73" s="299" t="n">
        <v>0</v>
      </c>
      <c r="AZ73" s="299" t="n">
        <v>0</v>
      </c>
      <c r="BA73" s="299" t="n">
        <v>0</v>
      </c>
      <c r="BB73" s="299" t="n">
        <v>0</v>
      </c>
      <c r="BC73" s="299" t="n">
        <v>0</v>
      </c>
      <c r="BD73" s="299" t="n">
        <v>0</v>
      </c>
      <c r="BE73" s="299" t="n">
        <v>0</v>
      </c>
      <c r="BF73" s="299" t="n">
        <v>0</v>
      </c>
      <c r="BG73" s="299" t="n">
        <v>0</v>
      </c>
      <c r="BH73" s="299" t="n">
        <v>0</v>
      </c>
      <c r="BI73" s="299" t="n">
        <v>0</v>
      </c>
      <c r="BJ73" s="299" t="n">
        <v>0</v>
      </c>
      <c r="BK73" s="299" t="n">
        <v>0</v>
      </c>
      <c r="BL73" s="299" t="n">
        <v>0</v>
      </c>
      <c r="BM73" s="299" t="n">
        <v>0</v>
      </c>
      <c r="BN73" s="299" t="n">
        <v>0</v>
      </c>
      <c r="BO73" s="299" t="n">
        <v>0</v>
      </c>
      <c r="BP73" s="299" t="n">
        <v>0</v>
      </c>
      <c r="BQ73" s="299" t="n">
        <v>0</v>
      </c>
      <c r="BR73" s="299" t="n">
        <v>0</v>
      </c>
      <c r="BS73" s="299" t="n">
        <v>0</v>
      </c>
      <c r="BT73" s="299" t="n">
        <v>0</v>
      </c>
      <c r="BU73" s="299" t="n">
        <v>0</v>
      </c>
      <c r="BV73" s="299" t="n">
        <v>0</v>
      </c>
      <c r="BW73" s="299" t="n">
        <v>0</v>
      </c>
      <c r="BX73" s="299" t="n">
        <v>0</v>
      </c>
      <c r="BY73" s="299" t="n">
        <v>0</v>
      </c>
      <c r="BZ73" s="299" t="n">
        <v>0</v>
      </c>
      <c r="CA73" s="299" t="n">
        <v>0</v>
      </c>
      <c r="CB73" s="299" t="n">
        <v>1</v>
      </c>
      <c r="CC73" s="299" t="n">
        <v>1</v>
      </c>
      <c r="CD73" s="299" t="n">
        <v>1</v>
      </c>
      <c r="CE73" s="299" t="n">
        <v>1</v>
      </c>
      <c r="CF73" s="299" t="n">
        <v>1</v>
      </c>
      <c r="CG73" s="299" t="n">
        <v>1</v>
      </c>
      <c r="CH73" s="299" t="n">
        <v>1</v>
      </c>
      <c r="CI73" s="299" t="n">
        <v>1</v>
      </c>
      <c r="CJ73" s="299" t="n">
        <v>1</v>
      </c>
      <c r="CK73" s="299" t="n">
        <v>1</v>
      </c>
      <c r="CL73" s="299" t="n">
        <v>1</v>
      </c>
      <c r="CM73" s="299" t="n">
        <v>0</v>
      </c>
      <c r="CN73" s="299" t="n">
        <v>0</v>
      </c>
      <c r="CO73" s="299" t="n">
        <v>1</v>
      </c>
      <c r="CP73" s="299" t="n">
        <v>1</v>
      </c>
      <c r="CQ73" s="299" t="n">
        <v>1</v>
      </c>
      <c r="CR73" s="299" t="n">
        <v>1</v>
      </c>
      <c r="CS73" s="299" t="n">
        <v>1</v>
      </c>
      <c r="CT73" s="299" t="n">
        <v>1</v>
      </c>
      <c r="CU73" s="299" t="n">
        <v>1</v>
      </c>
      <c r="CV73" s="299" t="n">
        <v>1</v>
      </c>
      <c r="CW73" s="299" t="n">
        <v>1</v>
      </c>
    </row>
    <row r="74" ht="13.15" customHeight="1">
      <c r="A74" s="22" t="n"/>
      <c r="B74" s="398" t="n"/>
      <c r="C74" s="246" t="inlineStr">
        <is>
          <t>EE &amp; Spouse</t>
        </is>
      </c>
      <c r="D74" s="299" t="n">
        <v>0</v>
      </c>
      <c r="E74" s="395">
        <f>E58</f>
        <v/>
      </c>
      <c r="F74" s="396">
        <f>F58</f>
        <v/>
      </c>
      <c r="G74" s="396">
        <f>G58</f>
        <v/>
      </c>
      <c r="H74" s="397">
        <f>+"Total:"&amp;TEXT(E74/I74-1,"0.00%")&amp;"/ EE:"&amp;TEXT(G74/J74-1,"0.00%")</f>
        <v/>
      </c>
      <c r="I74" s="397">
        <f>+'[2]St Joe &amp; St Mary''s'!E74</f>
        <v/>
      </c>
      <c r="J74" s="397">
        <f>+'[2]St Joe &amp; St Mary''s'!G74</f>
        <v/>
      </c>
      <c r="K74" s="299" t="n">
        <v>0</v>
      </c>
      <c r="L74" s="299" t="n">
        <v>0</v>
      </c>
      <c r="M74" s="299" t="n">
        <v>0</v>
      </c>
      <c r="N74" s="299" t="n">
        <v>0</v>
      </c>
      <c r="O74" s="299" t="n">
        <v>0</v>
      </c>
      <c r="P74" s="299" t="n">
        <v>0</v>
      </c>
      <c r="Q74" s="299" t="n">
        <v>0</v>
      </c>
      <c r="R74" s="299" t="n">
        <v>0</v>
      </c>
      <c r="S74" s="299" t="n">
        <v>0</v>
      </c>
      <c r="T74" s="299" t="n">
        <v>0</v>
      </c>
      <c r="U74" s="299" t="n">
        <v>0</v>
      </c>
      <c r="V74" s="299" t="n">
        <v>0</v>
      </c>
      <c r="W74" s="299" t="n">
        <v>1</v>
      </c>
      <c r="X74" s="299" t="n">
        <v>1</v>
      </c>
      <c r="Y74" s="299" t="n">
        <v>1</v>
      </c>
      <c r="Z74" s="299" t="n">
        <v>1</v>
      </c>
      <c r="AA74" s="299" t="n">
        <v>1</v>
      </c>
      <c r="AB74" s="299" t="n">
        <v>1</v>
      </c>
      <c r="AC74" s="299" t="n">
        <v>1</v>
      </c>
      <c r="AD74" s="299" t="n">
        <v>1</v>
      </c>
      <c r="AE74" s="299" t="n">
        <v>1</v>
      </c>
      <c r="AF74" s="299" t="n">
        <v>1</v>
      </c>
      <c r="AG74" s="299" t="n">
        <v>1</v>
      </c>
      <c r="AH74" s="299" t="n">
        <v>1</v>
      </c>
      <c r="AI74" s="299" t="n">
        <v>1</v>
      </c>
      <c r="AJ74" s="299" t="n">
        <v>0</v>
      </c>
      <c r="AK74" s="299" t="n">
        <v>0</v>
      </c>
      <c r="AL74" s="299" t="n">
        <v>0</v>
      </c>
      <c r="AM74" s="299" t="n">
        <v>0</v>
      </c>
      <c r="AN74" s="299" t="n">
        <v>0</v>
      </c>
      <c r="AO74" s="299" t="n">
        <v>0</v>
      </c>
      <c r="AP74" s="299" t="n">
        <v>0</v>
      </c>
      <c r="AQ74" s="299" t="n">
        <v>0</v>
      </c>
      <c r="AR74" s="299" t="n">
        <v>0</v>
      </c>
      <c r="AS74" s="299" t="n">
        <v>0</v>
      </c>
      <c r="AT74" s="299" t="n">
        <v>0</v>
      </c>
      <c r="AU74" s="299" t="n">
        <v>0</v>
      </c>
      <c r="AV74" s="299" t="n">
        <v>0</v>
      </c>
      <c r="AW74" s="299" t="n">
        <v>0</v>
      </c>
      <c r="AX74" s="299" t="n">
        <v>0</v>
      </c>
      <c r="AY74" s="299" t="n">
        <v>0</v>
      </c>
      <c r="AZ74" s="299" t="n">
        <v>0</v>
      </c>
      <c r="BA74" s="299" t="n">
        <v>0</v>
      </c>
      <c r="BB74" s="299" t="n">
        <v>0</v>
      </c>
      <c r="BC74" s="299" t="n">
        <v>0</v>
      </c>
      <c r="BD74" s="299" t="n">
        <v>0</v>
      </c>
      <c r="BE74" s="299" t="n">
        <v>0</v>
      </c>
      <c r="BF74" s="299" t="n">
        <v>0</v>
      </c>
      <c r="BG74" s="299" t="n">
        <v>0</v>
      </c>
      <c r="BH74" s="299" t="n">
        <v>0</v>
      </c>
      <c r="BI74" s="299" t="n">
        <v>0</v>
      </c>
      <c r="BJ74" s="299" t="n">
        <v>0</v>
      </c>
      <c r="BK74" s="299" t="n">
        <v>0</v>
      </c>
      <c r="BL74" s="299" t="n">
        <v>0</v>
      </c>
      <c r="BM74" s="299" t="n">
        <v>0</v>
      </c>
      <c r="BN74" s="299" t="n">
        <v>0</v>
      </c>
      <c r="BO74" s="299" t="n">
        <v>0</v>
      </c>
      <c r="BP74" s="299" t="n">
        <v>0</v>
      </c>
      <c r="BQ74" s="299" t="n">
        <v>0</v>
      </c>
      <c r="BR74" s="299" t="n">
        <v>0</v>
      </c>
      <c r="BS74" s="299" t="n">
        <v>0</v>
      </c>
      <c r="BT74" s="299" t="n">
        <v>0</v>
      </c>
      <c r="BU74" s="299" t="n">
        <v>0</v>
      </c>
      <c r="BV74" s="299" t="n">
        <v>0</v>
      </c>
      <c r="BW74" s="299" t="n">
        <v>0</v>
      </c>
      <c r="BX74" s="299" t="n">
        <v>0</v>
      </c>
      <c r="BY74" s="299" t="n">
        <v>0</v>
      </c>
      <c r="BZ74" s="299" t="n">
        <v>0</v>
      </c>
      <c r="CA74" s="299" t="n">
        <v>0</v>
      </c>
      <c r="CB74" s="299" t="n">
        <v>0</v>
      </c>
      <c r="CC74" s="299" t="n">
        <v>0</v>
      </c>
      <c r="CD74" s="299" t="n">
        <v>0</v>
      </c>
      <c r="CE74" s="299" t="n">
        <v>0</v>
      </c>
      <c r="CF74" s="299" t="n">
        <v>0</v>
      </c>
      <c r="CG74" s="299" t="n">
        <v>0</v>
      </c>
      <c r="CH74" s="299" t="n">
        <v>0</v>
      </c>
      <c r="CI74" s="299" t="n">
        <v>0</v>
      </c>
      <c r="CJ74" s="299" t="n">
        <v>0</v>
      </c>
      <c r="CK74" s="299" t="n">
        <v>0</v>
      </c>
      <c r="CL74" s="299" t="n">
        <v>0</v>
      </c>
      <c r="CM74" s="299" t="n">
        <v>0</v>
      </c>
      <c r="CN74" s="299" t="n">
        <v>0</v>
      </c>
      <c r="CO74" s="299" t="n">
        <v>0</v>
      </c>
      <c r="CP74" s="299" t="n">
        <v>0</v>
      </c>
      <c r="CQ74" s="299" t="n">
        <v>0</v>
      </c>
      <c r="CR74" s="299" t="n">
        <v>0</v>
      </c>
      <c r="CS74" s="299" t="n">
        <v>0</v>
      </c>
      <c r="CT74" s="299" t="n">
        <v>0</v>
      </c>
      <c r="CU74" s="299" t="n">
        <v>0</v>
      </c>
      <c r="CV74" s="299" t="n">
        <v>0</v>
      </c>
      <c r="CW74" s="299" t="n">
        <v>0</v>
      </c>
    </row>
    <row r="75" ht="13.15" customHeight="1">
      <c r="A75" s="22" t="n"/>
      <c r="B75" s="398" t="n"/>
      <c r="C75" s="246" t="inlineStr">
        <is>
          <t>EE &amp; Child(ren)</t>
        </is>
      </c>
      <c r="D75" s="299" t="n">
        <v>0</v>
      </c>
      <c r="E75" s="395">
        <f>E59</f>
        <v/>
      </c>
      <c r="F75" s="396">
        <f>F59</f>
        <v/>
      </c>
      <c r="G75" s="396">
        <f>G59</f>
        <v/>
      </c>
      <c r="H75" s="397">
        <f>+"Total:"&amp;TEXT(E75/I75-1,"0.00%")&amp;"/ EE:"&amp;TEXT(G75/J75-1,"0.00%")</f>
        <v/>
      </c>
      <c r="I75" s="397">
        <f>+'[2]St Joe &amp; St Mary''s'!E75</f>
        <v/>
      </c>
      <c r="J75" s="397">
        <f>+'[2]St Joe &amp; St Mary''s'!G75</f>
        <v/>
      </c>
      <c r="K75" s="299" t="n">
        <v>0</v>
      </c>
      <c r="L75" s="299" t="n">
        <v>0</v>
      </c>
      <c r="M75" s="299" t="n">
        <v>0</v>
      </c>
      <c r="N75" s="299" t="n">
        <v>0</v>
      </c>
      <c r="O75" s="299" t="n">
        <v>0</v>
      </c>
      <c r="P75" s="299" t="n">
        <v>0</v>
      </c>
      <c r="Q75" s="299" t="n">
        <v>0</v>
      </c>
      <c r="R75" s="299" t="n">
        <v>0</v>
      </c>
      <c r="S75" s="299" t="n">
        <v>0</v>
      </c>
      <c r="T75" s="299" t="n">
        <v>0</v>
      </c>
      <c r="U75" s="299" t="n">
        <v>0</v>
      </c>
      <c r="V75" s="299" t="n">
        <v>0</v>
      </c>
      <c r="W75" s="299" t="n">
        <v>2</v>
      </c>
      <c r="X75" s="299" t="n">
        <v>2</v>
      </c>
      <c r="Y75" s="299" t="n">
        <v>2</v>
      </c>
      <c r="Z75" s="299" t="n">
        <v>2</v>
      </c>
      <c r="AA75" s="299" t="n">
        <v>2</v>
      </c>
      <c r="AB75" s="299" t="n">
        <v>2</v>
      </c>
      <c r="AC75" s="299" t="n">
        <v>2</v>
      </c>
      <c r="AD75" s="299" t="n">
        <v>2</v>
      </c>
      <c r="AE75" s="299" t="n">
        <v>1</v>
      </c>
      <c r="AF75" s="299" t="n">
        <v>1</v>
      </c>
      <c r="AG75" s="299" t="n">
        <v>1</v>
      </c>
      <c r="AH75" s="299" t="n">
        <v>1</v>
      </c>
      <c r="AI75" s="299" t="n">
        <v>0</v>
      </c>
      <c r="AJ75" s="299" t="n">
        <v>0</v>
      </c>
      <c r="AK75" s="299" t="n">
        <v>0</v>
      </c>
      <c r="AL75" s="299" t="n">
        <v>0</v>
      </c>
      <c r="AM75" s="299" t="n">
        <v>0</v>
      </c>
      <c r="AN75" s="299" t="n">
        <v>0</v>
      </c>
      <c r="AO75" s="299" t="n">
        <v>0</v>
      </c>
      <c r="AP75" s="299" t="n">
        <v>0</v>
      </c>
      <c r="AQ75" s="299" t="n">
        <v>0</v>
      </c>
      <c r="AR75" s="299" t="n">
        <v>0</v>
      </c>
      <c r="AS75" s="299" t="n">
        <v>0</v>
      </c>
      <c r="AT75" s="299" t="n">
        <v>0</v>
      </c>
      <c r="AU75" s="299" t="n">
        <v>0</v>
      </c>
      <c r="AV75" s="299" t="n">
        <v>0</v>
      </c>
      <c r="AW75" s="299" t="n">
        <v>0</v>
      </c>
      <c r="AX75" s="299" t="n">
        <v>0</v>
      </c>
      <c r="AY75" s="299" t="n">
        <v>0</v>
      </c>
      <c r="AZ75" s="299" t="n">
        <v>0</v>
      </c>
      <c r="BA75" s="299" t="n">
        <v>0</v>
      </c>
      <c r="BB75" s="299" t="n">
        <v>0</v>
      </c>
      <c r="BC75" s="299" t="n">
        <v>0</v>
      </c>
      <c r="BD75" s="299" t="n">
        <v>0</v>
      </c>
      <c r="BE75" s="299" t="n">
        <v>0</v>
      </c>
      <c r="BF75" s="299" t="n">
        <v>0</v>
      </c>
      <c r="BG75" s="299" t="n">
        <v>0</v>
      </c>
      <c r="BH75" s="299" t="n">
        <v>0</v>
      </c>
      <c r="BI75" s="299" t="n">
        <v>0</v>
      </c>
      <c r="BJ75" s="299" t="n">
        <v>0</v>
      </c>
      <c r="BK75" s="299" t="n">
        <v>0</v>
      </c>
      <c r="BL75" s="299" t="n">
        <v>0</v>
      </c>
      <c r="BM75" s="299" t="n">
        <v>0</v>
      </c>
      <c r="BN75" s="299" t="n">
        <v>0</v>
      </c>
      <c r="BO75" s="299" t="n">
        <v>0</v>
      </c>
      <c r="BP75" s="299" t="n">
        <v>0</v>
      </c>
      <c r="BQ75" s="299" t="n">
        <v>0</v>
      </c>
      <c r="BR75" s="299" t="n">
        <v>0</v>
      </c>
      <c r="BS75" s="299" t="n">
        <v>0</v>
      </c>
      <c r="BT75" s="299" t="n">
        <v>0</v>
      </c>
      <c r="BU75" s="299" t="n">
        <v>0</v>
      </c>
      <c r="BV75" s="299" t="n">
        <v>0</v>
      </c>
      <c r="BW75" s="299" t="n">
        <v>0</v>
      </c>
      <c r="BX75" s="299" t="n">
        <v>0</v>
      </c>
      <c r="BY75" s="299" t="n">
        <v>0</v>
      </c>
      <c r="BZ75" s="299" t="n">
        <v>0</v>
      </c>
      <c r="CA75" s="299" t="n">
        <v>0</v>
      </c>
      <c r="CB75" s="299" t="n">
        <v>0</v>
      </c>
      <c r="CC75" s="299" t="n">
        <v>0</v>
      </c>
      <c r="CD75" s="299" t="n">
        <v>0</v>
      </c>
      <c r="CE75" s="299" t="n">
        <v>0</v>
      </c>
      <c r="CF75" s="299" t="n">
        <v>0</v>
      </c>
      <c r="CG75" s="299" t="n">
        <v>0</v>
      </c>
      <c r="CH75" s="299" t="n">
        <v>0</v>
      </c>
      <c r="CI75" s="299" t="n">
        <v>0</v>
      </c>
      <c r="CJ75" s="299" t="n">
        <v>0</v>
      </c>
      <c r="CK75" s="299" t="n">
        <v>0</v>
      </c>
      <c r="CL75" s="299" t="n">
        <v>0</v>
      </c>
      <c r="CM75" s="299" t="n">
        <v>0</v>
      </c>
      <c r="CN75" s="299" t="n">
        <v>0</v>
      </c>
      <c r="CO75" s="299" t="n">
        <v>0</v>
      </c>
      <c r="CP75" s="299" t="n">
        <v>0</v>
      </c>
      <c r="CQ75" s="299" t="n">
        <v>0</v>
      </c>
      <c r="CR75" s="299" t="n">
        <v>0</v>
      </c>
      <c r="CS75" s="299" t="n">
        <v>0</v>
      </c>
      <c r="CT75" s="299" t="n">
        <v>0</v>
      </c>
      <c r="CU75" s="299" t="n">
        <v>0</v>
      </c>
      <c r="CV75" s="299" t="n">
        <v>0</v>
      </c>
      <c r="CW75" s="299" t="n">
        <v>0</v>
      </c>
    </row>
    <row r="76" ht="13.15" customHeight="1">
      <c r="A76" s="22" t="n"/>
      <c r="B76" s="398" t="n"/>
      <c r="C76" s="246" t="inlineStr">
        <is>
          <t>EE &amp; Family</t>
        </is>
      </c>
      <c r="D76" s="300" t="n">
        <v>1</v>
      </c>
      <c r="E76" s="399">
        <f>E60</f>
        <v/>
      </c>
      <c r="F76" s="400">
        <f>F60</f>
        <v/>
      </c>
      <c r="G76" s="400">
        <f>G60</f>
        <v/>
      </c>
      <c r="H76" s="408">
        <f>+"Total:"&amp;TEXT(E76/I76-1,"0.00%")&amp;"/ EE:"&amp;TEXT(G76/J76-1,"0.00%")</f>
        <v/>
      </c>
      <c r="I76" s="397">
        <f>+'[2]St Joe &amp; St Mary''s'!E76</f>
        <v/>
      </c>
      <c r="J76" s="397">
        <f>+'[2]St Joe &amp; St Mary''s'!G76</f>
        <v/>
      </c>
      <c r="K76" s="300" t="n">
        <v>1</v>
      </c>
      <c r="L76" s="300" t="n">
        <v>1</v>
      </c>
      <c r="M76" s="300" t="n">
        <v>3</v>
      </c>
      <c r="N76" s="300" t="n">
        <v>3</v>
      </c>
      <c r="O76" s="300" t="n">
        <v>3</v>
      </c>
      <c r="P76" s="300" t="n">
        <v>3</v>
      </c>
      <c r="Q76" s="300" t="n">
        <v>3</v>
      </c>
      <c r="R76" s="300" t="n">
        <v>3</v>
      </c>
      <c r="S76" s="300" t="n">
        <v>3</v>
      </c>
      <c r="T76" s="300" t="n">
        <v>2</v>
      </c>
      <c r="U76" s="300" t="n">
        <v>2</v>
      </c>
      <c r="V76" s="300" t="n">
        <v>2</v>
      </c>
      <c r="W76" s="300" t="n">
        <v>2</v>
      </c>
      <c r="X76" s="300" t="n">
        <v>2</v>
      </c>
      <c r="Y76" s="300" t="n">
        <v>2</v>
      </c>
      <c r="Z76" s="300" t="n">
        <v>2</v>
      </c>
      <c r="AA76" s="300" t="n">
        <v>3</v>
      </c>
      <c r="AB76" s="300" t="n">
        <v>3</v>
      </c>
      <c r="AC76" s="300" t="n">
        <v>3</v>
      </c>
      <c r="AD76" s="300" t="n">
        <v>3</v>
      </c>
      <c r="AE76" s="300" t="n">
        <v>3</v>
      </c>
      <c r="AF76" s="300" t="n">
        <v>3</v>
      </c>
      <c r="AG76" s="300" t="n">
        <v>3</v>
      </c>
      <c r="AH76" s="300" t="n">
        <v>3</v>
      </c>
      <c r="AI76" s="300" t="n">
        <v>4</v>
      </c>
      <c r="AJ76" s="300" t="n">
        <v>0</v>
      </c>
      <c r="AK76" s="300" t="n">
        <v>0</v>
      </c>
      <c r="AL76" s="300" t="n">
        <v>0</v>
      </c>
      <c r="AM76" s="300" t="n">
        <v>0</v>
      </c>
      <c r="AN76" s="300" t="n">
        <v>0</v>
      </c>
      <c r="AO76" s="300" t="n">
        <v>0</v>
      </c>
      <c r="AP76" s="300" t="n">
        <v>0</v>
      </c>
      <c r="AQ76" s="300" t="n">
        <v>0</v>
      </c>
      <c r="AR76" s="300" t="n">
        <v>0</v>
      </c>
      <c r="AS76" s="300" t="n">
        <v>0</v>
      </c>
      <c r="AT76" s="300" t="n">
        <v>0</v>
      </c>
      <c r="AU76" s="300" t="n">
        <v>0</v>
      </c>
      <c r="AV76" s="300" t="n">
        <v>0</v>
      </c>
      <c r="AW76" s="300" t="n">
        <v>0</v>
      </c>
      <c r="AX76" s="300" t="n">
        <v>0</v>
      </c>
      <c r="AY76" s="300" t="n">
        <v>0</v>
      </c>
      <c r="AZ76" s="300" t="n">
        <v>0</v>
      </c>
      <c r="BA76" s="300" t="n">
        <v>0</v>
      </c>
      <c r="BB76" s="300" t="n">
        <v>0</v>
      </c>
      <c r="BC76" s="300" t="n">
        <v>0</v>
      </c>
      <c r="BD76" s="300" t="n">
        <v>0</v>
      </c>
      <c r="BE76" s="300" t="n">
        <v>0</v>
      </c>
      <c r="BF76" s="300" t="n">
        <v>0</v>
      </c>
      <c r="BG76" s="300" t="n">
        <v>0</v>
      </c>
      <c r="BH76" s="300" t="n">
        <v>0</v>
      </c>
      <c r="BI76" s="300" t="n">
        <v>0</v>
      </c>
      <c r="BJ76" s="300" t="n">
        <v>0</v>
      </c>
      <c r="BK76" s="300" t="n">
        <v>0</v>
      </c>
      <c r="BL76" s="300" t="n">
        <v>0</v>
      </c>
      <c r="BM76" s="300" t="n">
        <v>0</v>
      </c>
      <c r="BN76" s="300" t="n">
        <v>0</v>
      </c>
      <c r="BO76" s="300" t="n">
        <v>0</v>
      </c>
      <c r="BP76" s="300" t="n">
        <v>0</v>
      </c>
      <c r="BQ76" s="300" t="n">
        <v>0</v>
      </c>
      <c r="BR76" s="300" t="n">
        <v>0</v>
      </c>
      <c r="BS76" s="300" t="n">
        <v>0</v>
      </c>
      <c r="BT76" s="300" t="n">
        <v>0</v>
      </c>
      <c r="BU76" s="300" t="n">
        <v>0</v>
      </c>
      <c r="BV76" s="300" t="n">
        <v>0</v>
      </c>
      <c r="BW76" s="300" t="n">
        <v>0</v>
      </c>
      <c r="BX76" s="300" t="n">
        <v>0</v>
      </c>
      <c r="BY76" s="300" t="n">
        <v>0</v>
      </c>
      <c r="BZ76" s="300" t="n">
        <v>0</v>
      </c>
      <c r="CA76" s="300" t="n">
        <v>0</v>
      </c>
      <c r="CB76" s="300" t="n">
        <v>0</v>
      </c>
      <c r="CC76" s="300" t="n">
        <v>0</v>
      </c>
      <c r="CD76" s="300" t="n">
        <v>0</v>
      </c>
      <c r="CE76" s="300" t="n">
        <v>0</v>
      </c>
      <c r="CF76" s="300" t="n">
        <v>0</v>
      </c>
      <c r="CG76" s="300" t="n">
        <v>1</v>
      </c>
      <c r="CH76" s="300" t="n">
        <v>1</v>
      </c>
      <c r="CI76" s="300" t="n">
        <v>1</v>
      </c>
      <c r="CJ76" s="300" t="n">
        <v>1</v>
      </c>
      <c r="CK76" s="300" t="n">
        <v>1</v>
      </c>
      <c r="CL76" s="300" t="n">
        <v>1</v>
      </c>
      <c r="CM76" s="300" t="n">
        <v>1</v>
      </c>
      <c r="CN76" s="300" t="n">
        <v>1</v>
      </c>
      <c r="CO76" s="300" t="n">
        <v>1</v>
      </c>
      <c r="CP76" s="300" t="n">
        <v>1</v>
      </c>
      <c r="CQ76" s="300" t="n">
        <v>1</v>
      </c>
      <c r="CR76" s="300" t="n">
        <v>1</v>
      </c>
      <c r="CS76" s="300" t="n">
        <v>1</v>
      </c>
      <c r="CT76" s="300" t="n">
        <v>1</v>
      </c>
      <c r="CU76" s="300" t="n">
        <v>1</v>
      </c>
      <c r="CV76" s="300" t="n">
        <v>1</v>
      </c>
      <c r="CW76" s="300" t="n">
        <v>1</v>
      </c>
    </row>
    <row r="77" ht="13.15" customHeight="1">
      <c r="A77" s="20" t="n"/>
      <c r="B77" s="398" t="n"/>
      <c r="C77" s="69" t="inlineStr">
        <is>
          <t>Estimated Monthly Premium</t>
        </is>
      </c>
      <c r="D77" s="94">
        <f>SUM(D73:D76)</f>
        <v/>
      </c>
      <c r="E77" s="401">
        <f>SUMPRODUCT(E73:E76,$D73:$D76)</f>
        <v/>
      </c>
      <c r="F77" s="401">
        <f>SUMPRODUCT(F73:F76,$D73:$D76)</f>
        <v/>
      </c>
      <c r="G77" s="401">
        <f>SUMPRODUCT(G73:G76,$D73:$D76)</f>
        <v/>
      </c>
      <c r="H77" s="402" t="n"/>
      <c r="I77" s="402" t="n"/>
      <c r="K77" s="94">
        <f>SUM(K73:K76)</f>
        <v/>
      </c>
      <c r="L77" s="94">
        <f>SUM(L73:L76)</f>
        <v/>
      </c>
      <c r="M77" s="94">
        <f>SUM(M73:M76)</f>
        <v/>
      </c>
      <c r="N77" s="94">
        <f>SUM(N73:N76)</f>
        <v/>
      </c>
      <c r="O77" s="94">
        <f>SUM(O73:O76)</f>
        <v/>
      </c>
      <c r="P77" s="94">
        <f>SUM(P73:P76)</f>
        <v/>
      </c>
      <c r="Q77" s="94">
        <f>SUM(Q73:Q76)</f>
        <v/>
      </c>
      <c r="R77" s="94">
        <f>SUM(R73:R76)</f>
        <v/>
      </c>
      <c r="S77" s="94">
        <f>SUM(S73:S76)</f>
        <v/>
      </c>
      <c r="T77" s="94">
        <f>SUM(T73:T76)</f>
        <v/>
      </c>
      <c r="U77" s="94">
        <f>SUM(U73:U76)</f>
        <v/>
      </c>
      <c r="V77" s="94">
        <f>SUM(V73:V76)</f>
        <v/>
      </c>
      <c r="W77" s="94">
        <f>SUM(W73:W76)</f>
        <v/>
      </c>
      <c r="X77" s="94">
        <f>SUM(X73:X76)</f>
        <v/>
      </c>
      <c r="Y77" s="94">
        <f>SUM(Y73:Y76)</f>
        <v/>
      </c>
      <c r="Z77" s="94">
        <f>SUM(Z73:Z76)</f>
        <v/>
      </c>
      <c r="AA77" s="94">
        <f>SUM(AA73:AA76)</f>
        <v/>
      </c>
      <c r="AB77" s="94">
        <f>SUM(AB73:AB76)</f>
        <v/>
      </c>
      <c r="AC77" s="94">
        <f>SUM(AC73:AC76)</f>
        <v/>
      </c>
      <c r="AD77" s="94">
        <f>SUM(AD73:AD76)</f>
        <v/>
      </c>
      <c r="AE77" s="94">
        <f>SUM(AE73:AE76)</f>
        <v/>
      </c>
      <c r="AF77" s="94">
        <f>SUM(AF73:AF76)</f>
        <v/>
      </c>
      <c r="AG77" s="94">
        <f>SUM(AG73:AG76)</f>
        <v/>
      </c>
      <c r="AH77" s="94">
        <f>SUM(AH73:AH76)</f>
        <v/>
      </c>
      <c r="AI77" s="94">
        <f>SUM(AI73:AI76)</f>
        <v/>
      </c>
      <c r="AJ77" s="94">
        <f>SUM(AJ73:AJ76)</f>
        <v/>
      </c>
      <c r="AK77" s="94">
        <f>SUM(AK73:AK76)</f>
        <v/>
      </c>
      <c r="AL77" s="94">
        <f>SUM(AL73:AL76)</f>
        <v/>
      </c>
      <c r="AM77" s="94">
        <f>SUM(AM73:AM76)</f>
        <v/>
      </c>
      <c r="AN77" s="94">
        <f>SUM(AN73:AN76)</f>
        <v/>
      </c>
      <c r="AO77" s="94">
        <f>SUM(AO73:AO76)</f>
        <v/>
      </c>
      <c r="AP77" s="94">
        <f>SUM(AP73:AP76)</f>
        <v/>
      </c>
      <c r="AQ77" s="94">
        <f>SUM(AQ73:AQ76)</f>
        <v/>
      </c>
      <c r="AR77" s="94">
        <f>SUM(AR73:AR76)</f>
        <v/>
      </c>
      <c r="AS77" s="94">
        <f>SUM(AS73:AS76)</f>
        <v/>
      </c>
      <c r="AT77" s="94">
        <f>SUM(AT73:AT76)</f>
        <v/>
      </c>
      <c r="AU77" s="94">
        <f>SUM(AU73:AU76)</f>
        <v/>
      </c>
      <c r="AV77" s="94">
        <f>SUM(AV73:AV76)</f>
        <v/>
      </c>
      <c r="AW77" s="94">
        <f>SUM(AW73:AW76)</f>
        <v/>
      </c>
      <c r="AX77" s="94">
        <f>SUM(AX73:AX76)</f>
        <v/>
      </c>
      <c r="AY77" s="94">
        <f>SUM(AY73:AY76)</f>
        <v/>
      </c>
      <c r="AZ77" s="94">
        <f>SUM(AZ73:AZ76)</f>
        <v/>
      </c>
      <c r="BA77" s="94">
        <f>SUM(BA73:BA76)</f>
        <v/>
      </c>
      <c r="BB77" s="94">
        <f>SUM(BB73:BB76)</f>
        <v/>
      </c>
      <c r="BC77" s="94">
        <f>SUM(BC73:BC76)</f>
        <v/>
      </c>
      <c r="BD77" s="94">
        <f>SUM(BD73:BD76)</f>
        <v/>
      </c>
      <c r="BE77" s="94">
        <f>SUM(BE73:BE76)</f>
        <v/>
      </c>
      <c r="BF77" s="94">
        <f>SUM(BF73:BF76)</f>
        <v/>
      </c>
      <c r="BG77" s="94">
        <f>SUM(BG73:BG76)</f>
        <v/>
      </c>
      <c r="BH77" s="94">
        <f>SUM(BH73:BH76)</f>
        <v/>
      </c>
      <c r="BI77" s="94">
        <f>SUM(BI73:BI76)</f>
        <v/>
      </c>
      <c r="BJ77" s="94">
        <f>SUM(BJ73:BJ76)</f>
        <v/>
      </c>
      <c r="BK77" s="94">
        <f>SUM(BK73:BK76)</f>
        <v/>
      </c>
      <c r="BL77" s="94">
        <f>SUM(BL73:BL76)</f>
        <v/>
      </c>
      <c r="BM77" s="94">
        <f>SUM(BM73:BM76)</f>
        <v/>
      </c>
      <c r="BN77" s="94">
        <f>SUM(BN73:BN76)</f>
        <v/>
      </c>
      <c r="BO77" s="94">
        <f>SUM(BO73:BO76)</f>
        <v/>
      </c>
      <c r="BP77" s="94">
        <f>SUM(BP73:BP76)</f>
        <v/>
      </c>
      <c r="BQ77" s="94">
        <f>SUM(BQ73:BQ76)</f>
        <v/>
      </c>
      <c r="BR77" s="94">
        <f>SUM(BR73:BR76)</f>
        <v/>
      </c>
      <c r="BS77" s="94">
        <f>SUM(BS73:BS76)</f>
        <v/>
      </c>
      <c r="BT77" s="94">
        <f>SUM(BT73:BT76)</f>
        <v/>
      </c>
      <c r="BU77" s="94">
        <f>SUM(BU73:BU76)</f>
        <v/>
      </c>
      <c r="BV77" s="94">
        <f>SUM(BV73:BV76)</f>
        <v/>
      </c>
      <c r="BW77" s="94">
        <f>SUM(BW73:BW76)</f>
        <v/>
      </c>
      <c r="BX77" s="94">
        <f>SUM(BX73:BX76)</f>
        <v/>
      </c>
      <c r="BY77" s="94">
        <f>SUM(BY73:BY76)</f>
        <v/>
      </c>
      <c r="BZ77" s="94">
        <f>SUM(BZ73:BZ76)</f>
        <v/>
      </c>
      <c r="CA77" s="94">
        <f>SUM(CA73:CA76)</f>
        <v/>
      </c>
      <c r="CB77" s="94">
        <f>SUM(CB73:CB76)</f>
        <v/>
      </c>
      <c r="CC77" s="94">
        <f>SUM(CC73:CC76)</f>
        <v/>
      </c>
      <c r="CD77" s="94">
        <f>SUM(CD73:CD76)</f>
        <v/>
      </c>
      <c r="CE77" s="94">
        <f>SUM(CE73:CE76)</f>
        <v/>
      </c>
      <c r="CF77" s="94">
        <f>SUM(CF73:CF76)</f>
        <v/>
      </c>
      <c r="CG77" s="94">
        <f>SUM(CG73:CG76)</f>
        <v/>
      </c>
      <c r="CH77" s="94">
        <f>SUM(CH73:CH76)</f>
        <v/>
      </c>
      <c r="CI77" s="94">
        <f>SUM(CI73:CI76)</f>
        <v/>
      </c>
      <c r="CJ77" s="94">
        <f>SUM(CJ73:CJ76)</f>
        <v/>
      </c>
      <c r="CK77" s="94">
        <f>SUM(CK73:CK76)</f>
        <v/>
      </c>
      <c r="CL77" s="94">
        <f>SUM(CL73:CL76)</f>
        <v/>
      </c>
      <c r="CM77" s="94">
        <f>SUM(CM73:CM76)</f>
        <v/>
      </c>
      <c r="CN77" s="94">
        <f>SUM(CN73:CN76)</f>
        <v/>
      </c>
      <c r="CO77" s="94">
        <f>SUM(CO73:CO76)</f>
        <v/>
      </c>
      <c r="CP77" s="94">
        <f>SUM(CP73:CP76)</f>
        <v/>
      </c>
      <c r="CQ77" s="94">
        <f>SUM(CQ73:CQ76)</f>
        <v/>
      </c>
      <c r="CR77" s="94" t="n">
        <v>2</v>
      </c>
      <c r="CS77" s="94">
        <f>SUM(CS73:CS76)</f>
        <v/>
      </c>
      <c r="CT77" s="94">
        <f>SUM(CT73:CT76)</f>
        <v/>
      </c>
      <c r="CU77" s="94">
        <f>SUM(CU73:CU76)</f>
        <v/>
      </c>
      <c r="CV77" s="94">
        <f>SUM(CV73:CV76)</f>
        <v/>
      </c>
      <c r="CW77" s="94">
        <f>SUM(CW73:CW76)</f>
        <v/>
      </c>
    </row>
    <row r="78" ht="13.15" customHeight="1">
      <c r="A78" s="20" t="n"/>
      <c r="B78" s="398" t="n"/>
      <c r="C78" s="12" t="n"/>
      <c r="D78" s="16" t="n"/>
      <c r="E78" s="403" t="n"/>
      <c r="F78" s="403" t="n"/>
      <c r="G78" s="403" t="n"/>
      <c r="H78" s="404" t="n"/>
      <c r="I78" s="404" t="n"/>
      <c r="K78" s="16" t="n"/>
      <c r="L78" s="16" t="n"/>
      <c r="M78" s="16" t="n"/>
      <c r="N78" s="16" t="n"/>
      <c r="O78" s="16" t="n"/>
      <c r="P78" s="16" t="n"/>
      <c r="Q78" s="16" t="n"/>
      <c r="R78" s="16" t="n"/>
      <c r="S78" s="16" t="n"/>
      <c r="T78" s="16" t="n"/>
      <c r="U78" s="16" t="n"/>
      <c r="V78" s="16" t="n"/>
      <c r="W78" s="16" t="n"/>
      <c r="X78" s="16" t="n"/>
      <c r="Y78" s="16" t="n"/>
      <c r="Z78" s="16" t="n"/>
      <c r="AA78" s="16" t="n"/>
      <c r="AB78" s="16" t="n"/>
      <c r="AC78" s="16" t="n"/>
      <c r="AD78" s="16" t="n"/>
      <c r="AE78" s="16" t="n"/>
      <c r="AF78" s="16" t="n"/>
      <c r="AG78" s="16" t="n"/>
      <c r="AH78" s="16" t="n"/>
      <c r="AI78" s="16" t="n"/>
      <c r="AJ78" s="16" t="n"/>
      <c r="AK78" s="16" t="n"/>
      <c r="AL78" s="16" t="n"/>
      <c r="AM78" s="16" t="n"/>
      <c r="AN78" s="16" t="n"/>
      <c r="AO78" s="16" t="n"/>
      <c r="AP78" s="16" t="n"/>
      <c r="AQ78" s="16" t="n"/>
      <c r="AR78" s="16" t="n"/>
      <c r="AS78" s="16" t="n"/>
      <c r="AT78" s="16" t="n"/>
      <c r="AU78" s="16" t="n"/>
      <c r="AV78" s="16" t="n"/>
      <c r="AW78" s="16" t="n"/>
      <c r="AX78" s="16" t="n"/>
      <c r="AY78" s="16" t="n"/>
      <c r="AZ78" s="16" t="n"/>
      <c r="BA78" s="16" t="n"/>
      <c r="BB78" s="16" t="n"/>
      <c r="BC78" s="16" t="n"/>
      <c r="BD78" s="16" t="n"/>
      <c r="BE78" s="16" t="n"/>
      <c r="BF78" s="16" t="n"/>
      <c r="BG78" s="16" t="n"/>
      <c r="BH78" s="16" t="n"/>
      <c r="BI78" s="16" t="n"/>
      <c r="BJ78" s="16" t="n"/>
      <c r="BK78" s="16" t="n"/>
      <c r="BL78" s="16" t="n"/>
      <c r="BM78" s="16" t="n"/>
      <c r="BN78" s="16" t="n"/>
      <c r="BO78" s="16" t="n"/>
      <c r="BP78" s="16" t="n"/>
      <c r="BQ78" s="16" t="n"/>
      <c r="BR78" s="16" t="n"/>
      <c r="BS78" s="16" t="n"/>
      <c r="BT78" s="16" t="n"/>
      <c r="BU78" s="16" t="n"/>
      <c r="BV78" s="16" t="n"/>
      <c r="BW78" s="16" t="n"/>
      <c r="BX78" s="16" t="n"/>
      <c r="BY78" s="16" t="n"/>
      <c r="BZ78" s="16" t="n"/>
      <c r="CA78" s="16" t="n"/>
      <c r="CB78" s="16" t="n"/>
      <c r="CC78" s="16" t="n"/>
      <c r="CD78" s="16" t="n"/>
      <c r="CE78" s="16" t="n"/>
      <c r="CF78" s="16" t="n"/>
      <c r="CG78" s="16" t="n"/>
      <c r="CH78" s="16" t="n"/>
      <c r="CI78" s="16" t="n"/>
      <c r="CJ78" s="16" t="n"/>
      <c r="CK78" s="16" t="n"/>
      <c r="CL78" s="16" t="n"/>
      <c r="CM78" s="16" t="n"/>
      <c r="CN78" s="16" t="n"/>
      <c r="CO78" s="16" t="n"/>
      <c r="CP78" s="16" t="n"/>
      <c r="CQ78" s="16" t="n"/>
      <c r="CR78" s="16" t="n"/>
      <c r="CS78" s="16" t="n"/>
      <c r="CT78" s="16" t="n"/>
      <c r="CU78" s="16" t="n"/>
      <c r="CV78" s="16" t="n"/>
      <c r="CW78" s="16" t="n"/>
    </row>
    <row r="79" ht="13.15" customHeight="1">
      <c r="A79" s="71" t="inlineStr">
        <is>
          <t>Total Medical Monthly</t>
        </is>
      </c>
      <c r="B79" s="405" t="n"/>
      <c r="C79" s="29" t="inlineStr">
        <is>
          <t>Total Medical Employees</t>
        </is>
      </c>
      <c r="D79" s="30">
        <f>+D71+D77</f>
        <v/>
      </c>
      <c r="E79" s="406">
        <f>+E71+E77</f>
        <v/>
      </c>
      <c r="F79" s="406">
        <f>+F71+F77</f>
        <v/>
      </c>
      <c r="G79" s="406">
        <f>+G71+G77</f>
        <v/>
      </c>
      <c r="H79" s="407" t="n"/>
      <c r="I79" s="407" t="n"/>
      <c r="K79" s="30">
        <f>+K71+K77</f>
        <v/>
      </c>
      <c r="L79" s="30">
        <f>+L71+L77</f>
        <v/>
      </c>
      <c r="M79" s="30">
        <f>+M71+M77</f>
        <v/>
      </c>
      <c r="N79" s="30">
        <f>+N71+N77</f>
        <v/>
      </c>
      <c r="O79" s="30">
        <f>+O71+O77</f>
        <v/>
      </c>
      <c r="P79" s="30">
        <f>+P71+P77</f>
        <v/>
      </c>
      <c r="Q79" s="30">
        <f>+Q71+Q77</f>
        <v/>
      </c>
      <c r="R79" s="30">
        <f>+R71+R77</f>
        <v/>
      </c>
      <c r="S79" s="30">
        <f>+S71+S77</f>
        <v/>
      </c>
      <c r="T79" s="30">
        <f>+T71+T77</f>
        <v/>
      </c>
      <c r="U79" s="30">
        <f>+U71+U77</f>
        <v/>
      </c>
      <c r="V79" s="30">
        <f>+V71+V77</f>
        <v/>
      </c>
      <c r="W79" s="30">
        <f>+W71+W77</f>
        <v/>
      </c>
      <c r="X79" s="30">
        <f>+X71+X77</f>
        <v/>
      </c>
      <c r="Y79" s="30">
        <f>+Y71+Y77</f>
        <v/>
      </c>
      <c r="Z79" s="30">
        <f>+Z71+Z77</f>
        <v/>
      </c>
      <c r="AA79" s="30">
        <f>+AA71+AA77</f>
        <v/>
      </c>
      <c r="AB79" s="30">
        <f>+AB71+AB77</f>
        <v/>
      </c>
      <c r="AC79" s="30">
        <f>+AC71+AC77</f>
        <v/>
      </c>
      <c r="AD79" s="30">
        <f>+AD71+AD77</f>
        <v/>
      </c>
      <c r="AE79" s="30">
        <f>+AE71+AE77</f>
        <v/>
      </c>
      <c r="AF79" s="30">
        <f>+AF71+AF77</f>
        <v/>
      </c>
      <c r="AG79" s="30">
        <f>+AG71+AG77</f>
        <v/>
      </c>
      <c r="AH79" s="30">
        <f>+AH71+AH77</f>
        <v/>
      </c>
      <c r="AI79" s="30">
        <f>+AI71+AI77</f>
        <v/>
      </c>
      <c r="AJ79" s="30">
        <f>+AJ71+AJ77</f>
        <v/>
      </c>
      <c r="AK79" s="30">
        <f>+AK71+AK77</f>
        <v/>
      </c>
      <c r="AL79" s="30">
        <f>+AL71+AL77</f>
        <v/>
      </c>
      <c r="AM79" s="30">
        <f>+AM71+AM77</f>
        <v/>
      </c>
      <c r="AN79" s="30">
        <f>+AN71+AN77</f>
        <v/>
      </c>
      <c r="AO79" s="30">
        <f>+AO71+AO77</f>
        <v/>
      </c>
      <c r="AP79" s="30">
        <f>+AP71+AP77</f>
        <v/>
      </c>
      <c r="AQ79" s="30">
        <f>+AQ71+AQ77</f>
        <v/>
      </c>
      <c r="AR79" s="30">
        <f>+AR71+AR77</f>
        <v/>
      </c>
      <c r="AS79" s="30">
        <f>+AS71+AS77</f>
        <v/>
      </c>
      <c r="AT79" s="30">
        <f>+AT71+AT77</f>
        <v/>
      </c>
      <c r="AU79" s="30">
        <f>+AU71+AU77</f>
        <v/>
      </c>
      <c r="AV79" s="30">
        <f>+AV71+AV77</f>
        <v/>
      </c>
      <c r="AW79" s="30">
        <f>+AW71+AW77</f>
        <v/>
      </c>
      <c r="AX79" s="30">
        <f>+AX71+AX77</f>
        <v/>
      </c>
      <c r="AY79" s="30">
        <f>+AY71+AY77</f>
        <v/>
      </c>
      <c r="AZ79" s="30">
        <f>+AZ71+AZ77</f>
        <v/>
      </c>
      <c r="BA79" s="30">
        <f>+BA71+BA77</f>
        <v/>
      </c>
      <c r="BB79" s="30">
        <f>+BB71+BB77</f>
        <v/>
      </c>
      <c r="BC79" s="30">
        <f>+BC71+BC77</f>
        <v/>
      </c>
      <c r="BD79" s="30">
        <f>+BD71+BD77</f>
        <v/>
      </c>
      <c r="BE79" s="30">
        <f>+BE71+BE77</f>
        <v/>
      </c>
      <c r="BF79" s="30">
        <f>+BF71+BF77</f>
        <v/>
      </c>
      <c r="BG79" s="30">
        <f>+BG71+BG77</f>
        <v/>
      </c>
      <c r="BH79" s="30">
        <f>+BH71+BH77</f>
        <v/>
      </c>
      <c r="BI79" s="30">
        <f>+BI71+BI77</f>
        <v/>
      </c>
      <c r="BJ79" s="30">
        <f>+BJ71+BJ77</f>
        <v/>
      </c>
      <c r="BK79" s="30">
        <f>+BK71+BK77</f>
        <v/>
      </c>
      <c r="BL79" s="30">
        <f>+BL71+BL77</f>
        <v/>
      </c>
      <c r="BM79" s="30">
        <f>+BM71+BM77</f>
        <v/>
      </c>
      <c r="BN79" s="30">
        <f>+BN71+BN77</f>
        <v/>
      </c>
      <c r="BO79" s="30">
        <f>+BO71+BO77</f>
        <v/>
      </c>
      <c r="BP79" s="30">
        <f>+BP71+BP77</f>
        <v/>
      </c>
      <c r="BQ79" s="30">
        <f>+BQ71+BQ77</f>
        <v/>
      </c>
      <c r="BR79" s="30">
        <f>+BR71+BR77</f>
        <v/>
      </c>
      <c r="BS79" s="30">
        <f>+BS71+BS77</f>
        <v/>
      </c>
      <c r="BT79" s="30">
        <f>+BT71+BT77</f>
        <v/>
      </c>
      <c r="BU79" s="30">
        <f>+BU71+BU77</f>
        <v/>
      </c>
      <c r="BV79" s="30">
        <f>+BV71+BV77</f>
        <v/>
      </c>
      <c r="BW79" s="30">
        <f>+BW71+BW77</f>
        <v/>
      </c>
      <c r="BX79" s="30">
        <f>+BX71+BX77</f>
        <v/>
      </c>
      <c r="BY79" s="30">
        <f>+BY71+BY77</f>
        <v/>
      </c>
      <c r="BZ79" s="30">
        <f>+BZ71+BZ77</f>
        <v/>
      </c>
      <c r="CA79" s="30">
        <f>+CA71+CA77</f>
        <v/>
      </c>
      <c r="CB79" s="30">
        <f>+CB71+CB77</f>
        <v/>
      </c>
      <c r="CC79" s="30">
        <f>+CC71+CC77</f>
        <v/>
      </c>
      <c r="CD79" s="30">
        <f>+CD71+CD77</f>
        <v/>
      </c>
      <c r="CE79" s="30">
        <f>+CE71+CE77</f>
        <v/>
      </c>
      <c r="CF79" s="30">
        <f>+CF71+CF77</f>
        <v/>
      </c>
      <c r="CG79" s="30">
        <f>+CG71+CG77</f>
        <v/>
      </c>
      <c r="CH79" s="30">
        <f>+CH71+CH77</f>
        <v/>
      </c>
      <c r="CI79" s="30">
        <f>+CI71+CI77</f>
        <v/>
      </c>
      <c r="CJ79" s="30">
        <f>+CJ71+CJ77</f>
        <v/>
      </c>
      <c r="CK79" s="30">
        <f>+CK71+CK77</f>
        <v/>
      </c>
      <c r="CL79" s="30">
        <f>+CL71+CL77</f>
        <v/>
      </c>
      <c r="CM79" s="30">
        <f>+CM71+CM77</f>
        <v/>
      </c>
      <c r="CN79" s="30">
        <f>+CN71+CN77</f>
        <v/>
      </c>
      <c r="CO79" s="30">
        <f>+CO71+CO77</f>
        <v/>
      </c>
      <c r="CP79" s="30">
        <f>+CP71+CP77</f>
        <v/>
      </c>
      <c r="CQ79" s="30">
        <f>+CQ71+CQ77</f>
        <v/>
      </c>
      <c r="CR79" s="30" t="n">
        <v>47</v>
      </c>
      <c r="CS79" s="30">
        <f>+CS71+CS77</f>
        <v/>
      </c>
      <c r="CT79" s="30">
        <f>+CT71+CT77</f>
        <v/>
      </c>
      <c r="CU79" s="30">
        <f>+CU71+CU77</f>
        <v/>
      </c>
      <c r="CV79" s="30">
        <f>+CV71+CV77</f>
        <v/>
      </c>
      <c r="CW79" s="30">
        <f>+CW71+CW77</f>
        <v/>
      </c>
    </row>
    <row r="80" ht="13.15" customHeight="1">
      <c r="A80" s="71" t="inlineStr">
        <is>
          <t>Total Medical Annual</t>
        </is>
      </c>
      <c r="B80" s="29" t="n"/>
      <c r="C80" s="89" t="n"/>
      <c r="D80" s="30" t="n"/>
      <c r="E80" s="406">
        <f>E79*12</f>
        <v/>
      </c>
      <c r="F80" s="406">
        <f>F79*12</f>
        <v/>
      </c>
      <c r="G80" s="406">
        <f>G79*12</f>
        <v/>
      </c>
      <c r="H80" s="407" t="n"/>
      <c r="I80" s="407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  <c r="AL80" s="30" t="n"/>
      <c r="AM80" s="30" t="n"/>
      <c r="AN80" s="30" t="n"/>
      <c r="AO80" s="30" t="n"/>
      <c r="AP80" s="30" t="n"/>
      <c r="AQ80" s="30" t="n"/>
      <c r="AR80" s="30" t="n"/>
      <c r="AS80" s="30" t="n"/>
      <c r="AT80" s="30" t="n"/>
      <c r="AU80" s="30" t="n"/>
      <c r="AV80" s="30" t="n"/>
      <c r="AW80" s="30" t="n"/>
      <c r="AX80" s="30" t="n"/>
      <c r="AY80" s="30" t="n"/>
      <c r="AZ80" s="30" t="n"/>
      <c r="BA80" s="30" t="n"/>
      <c r="BB80" s="30" t="n"/>
      <c r="BC80" s="30" t="n"/>
      <c r="BD80" s="30" t="n"/>
      <c r="BE80" s="30" t="n"/>
      <c r="BF80" s="30" t="n"/>
      <c r="BG80" s="30" t="n"/>
      <c r="BH80" s="30" t="n"/>
      <c r="BI80" s="30" t="n"/>
      <c r="BJ80" s="30" t="n"/>
      <c r="BK80" s="30" t="n"/>
      <c r="BL80" s="30" t="n"/>
      <c r="BM80" s="30" t="n"/>
      <c r="BN80" s="30" t="n"/>
      <c r="BO80" s="30" t="n"/>
      <c r="BP80" s="30" t="n"/>
      <c r="BQ80" s="30" t="n"/>
      <c r="BR80" s="30" t="n"/>
      <c r="BS80" s="30" t="n"/>
      <c r="BT80" s="30" t="n"/>
      <c r="BU80" s="30" t="n"/>
      <c r="BV80" s="30" t="n"/>
      <c r="BW80" s="30" t="n"/>
      <c r="BX80" s="30" t="n"/>
      <c r="BY80" s="30" t="n"/>
      <c r="BZ80" s="30" t="n"/>
      <c r="CA80" s="30" t="n"/>
      <c r="CB80" s="30" t="n"/>
      <c r="CC80" s="30" t="n"/>
      <c r="CD80" s="30" t="n"/>
      <c r="CE80" s="30" t="n"/>
      <c r="CF80" s="30" t="n"/>
      <c r="CG80" s="30" t="n"/>
      <c r="CH80" s="30" t="n"/>
      <c r="CI80" s="30" t="n"/>
      <c r="CJ80" s="30" t="n"/>
      <c r="CK80" s="30" t="n"/>
      <c r="CL80" s="30" t="n"/>
      <c r="CM80" s="30" t="n"/>
      <c r="CN80" s="30" t="n"/>
      <c r="CO80" s="30" t="n"/>
      <c r="CP80" s="30" t="n"/>
      <c r="CQ80" s="30" t="n"/>
      <c r="CR80" s="30" t="n"/>
      <c r="CS80" s="30" t="n"/>
      <c r="CT80" s="30" t="n"/>
      <c r="CU80" s="30" t="n"/>
      <c r="CV80" s="30" t="n"/>
      <c r="CW80" s="30" t="n"/>
    </row>
    <row r="81" ht="13.15" customHeight="1">
      <c r="A81" s="20" t="n"/>
      <c r="B81" s="398" t="n"/>
      <c r="C81" s="12" t="n"/>
      <c r="D81" s="16" t="n"/>
      <c r="E81" s="403" t="n"/>
      <c r="F81" s="403" t="n"/>
      <c r="G81" s="403" t="n"/>
      <c r="H81" s="404" t="n"/>
      <c r="I81" s="404" t="n"/>
      <c r="K81" s="16" t="n"/>
      <c r="L81" s="16" t="n"/>
      <c r="M81" s="16" t="n"/>
      <c r="N81" s="16" t="n"/>
      <c r="O81" s="16" t="n"/>
      <c r="P81" s="16" t="n"/>
      <c r="Q81" s="16" t="n"/>
      <c r="R81" s="16" t="n"/>
      <c r="S81" s="16" t="n"/>
      <c r="T81" s="16" t="n"/>
      <c r="U81" s="16" t="n"/>
      <c r="V81" s="16" t="n"/>
      <c r="W81" s="16" t="n"/>
      <c r="X81" s="16" t="n"/>
      <c r="Y81" s="16" t="n"/>
      <c r="Z81" s="16" t="n"/>
      <c r="AA81" s="16" t="n"/>
      <c r="AB81" s="16" t="n"/>
      <c r="AC81" s="16" t="n"/>
      <c r="AD81" s="16" t="n"/>
      <c r="AE81" s="16" t="n"/>
      <c r="AF81" s="16" t="n"/>
      <c r="AG81" s="16" t="n"/>
      <c r="AH81" s="16" t="n"/>
      <c r="AI81" s="16" t="n"/>
      <c r="AJ81" s="16" t="n"/>
      <c r="AK81" s="16" t="n"/>
      <c r="AL81" s="16" t="n"/>
      <c r="AM81" s="16" t="n"/>
      <c r="AN81" s="16" t="n"/>
      <c r="AO81" s="16" t="n"/>
      <c r="AP81" s="16" t="n"/>
      <c r="AQ81" s="16" t="n"/>
      <c r="AR81" s="16" t="n"/>
      <c r="AS81" s="16" t="n"/>
      <c r="AT81" s="16" t="n"/>
      <c r="AU81" s="16" t="n"/>
      <c r="AV81" s="16" t="n"/>
      <c r="AW81" s="16" t="n"/>
      <c r="AX81" s="16" t="n"/>
      <c r="AY81" s="16" t="n"/>
      <c r="AZ81" s="16" t="n"/>
      <c r="BA81" s="16" t="n"/>
      <c r="BB81" s="16" t="n"/>
      <c r="BC81" s="16" t="n"/>
      <c r="BD81" s="16" t="n"/>
      <c r="BE81" s="16" t="n"/>
      <c r="BF81" s="16" t="n"/>
      <c r="BG81" s="16" t="n"/>
      <c r="BH81" s="16" t="n"/>
      <c r="BI81" s="16" t="n"/>
      <c r="BJ81" s="16" t="n"/>
      <c r="BK81" s="16" t="n"/>
      <c r="BL81" s="16" t="n"/>
      <c r="BM81" s="16" t="n"/>
      <c r="BN81" s="16" t="n"/>
      <c r="BO81" s="16" t="n"/>
      <c r="BP81" s="16" t="n"/>
      <c r="BQ81" s="16" t="n"/>
      <c r="BR81" s="16" t="n"/>
      <c r="BS81" s="16" t="n"/>
      <c r="BT81" s="16" t="n"/>
      <c r="BU81" s="16" t="n"/>
      <c r="BV81" s="16" t="n"/>
      <c r="BW81" s="16" t="n"/>
      <c r="BX81" s="16" t="n"/>
      <c r="BY81" s="16" t="n"/>
      <c r="BZ81" s="16" t="n"/>
      <c r="CA81" s="16" t="n"/>
      <c r="CB81" s="16" t="n"/>
      <c r="CC81" s="16" t="n"/>
      <c r="CD81" s="16" t="n"/>
      <c r="CE81" s="16" t="n"/>
      <c r="CF81" s="16" t="n"/>
      <c r="CG81" s="16" t="n"/>
      <c r="CH81" s="16" t="n"/>
      <c r="CI81" s="16" t="n"/>
      <c r="CJ81" s="16" t="n"/>
      <c r="CK81" s="16" t="n"/>
      <c r="CL81" s="16" t="n"/>
      <c r="CM81" s="16" t="n"/>
      <c r="CN81" s="16" t="n"/>
      <c r="CO81" s="16" t="n"/>
      <c r="CP81" s="16" t="n"/>
      <c r="CQ81" s="16" t="n"/>
      <c r="CR81" s="16" t="n"/>
      <c r="CS81" s="16" t="n"/>
      <c r="CT81" s="16" t="n"/>
      <c r="CU81" s="16" t="n"/>
      <c r="CV81" s="16" t="n"/>
      <c r="CW81" s="16" t="n"/>
    </row>
    <row r="82" ht="13.15" customHeight="1">
      <c r="A82" s="76" t="inlineStr">
        <is>
          <t>CPCN Physicians Service (32) STJ - Client ID H3565</t>
        </is>
      </c>
      <c r="B82" s="390" t="n"/>
      <c r="C82" s="78" t="n"/>
      <c r="D82" s="111" t="n"/>
      <c r="E82" s="391" t="n"/>
      <c r="F82" s="391" t="n"/>
      <c r="G82" s="391" t="n"/>
      <c r="H82" s="455" t="n"/>
      <c r="I82" s="455" t="n"/>
      <c r="K82" s="111" t="n"/>
      <c r="L82" s="111" t="n"/>
      <c r="M82" s="111" t="n"/>
      <c r="N82" s="111" t="n"/>
      <c r="O82" s="111" t="n"/>
      <c r="P82" s="111" t="n"/>
      <c r="Q82" s="111" t="n"/>
      <c r="R82" s="111" t="n"/>
      <c r="S82" s="111" t="n"/>
      <c r="T82" s="111" t="n"/>
      <c r="U82" s="111" t="n"/>
      <c r="V82" s="111" t="n"/>
      <c r="W82" s="111" t="n"/>
      <c r="X82" s="111" t="n"/>
      <c r="Y82" s="111" t="n"/>
      <c r="Z82" s="111" t="n"/>
      <c r="AA82" s="111" t="n"/>
      <c r="AB82" s="111" t="n"/>
      <c r="AC82" s="111" t="n"/>
      <c r="AD82" s="111" t="n"/>
      <c r="AE82" s="111" t="n"/>
      <c r="AF82" s="111" t="n"/>
      <c r="AG82" s="111" t="n"/>
      <c r="AH82" s="111" t="n"/>
      <c r="AI82" s="111" t="n"/>
      <c r="AJ82" s="111" t="n"/>
      <c r="AK82" s="111" t="n"/>
      <c r="AL82" s="111" t="n"/>
      <c r="AM82" s="111" t="n"/>
      <c r="AN82" s="111" t="n"/>
      <c r="AO82" s="111" t="n"/>
      <c r="AP82" s="111" t="n"/>
      <c r="AQ82" s="111" t="n"/>
      <c r="AR82" s="111" t="n"/>
      <c r="AS82" s="111" t="n"/>
      <c r="AT82" s="111" t="n"/>
      <c r="AU82" s="111" t="n"/>
      <c r="AV82" s="111" t="n"/>
      <c r="AW82" s="111" t="n"/>
      <c r="AX82" s="111" t="n"/>
      <c r="AY82" s="111" t="n"/>
      <c r="AZ82" s="111" t="n"/>
      <c r="BA82" s="111" t="n"/>
      <c r="BB82" s="111" t="n"/>
      <c r="BC82" s="111" t="n"/>
      <c r="BD82" s="111" t="n"/>
      <c r="BE82" s="111" t="n"/>
      <c r="BF82" s="111" t="n"/>
      <c r="BG82" s="111" t="n"/>
      <c r="BH82" s="111" t="n"/>
      <c r="BI82" s="111" t="n"/>
      <c r="BJ82" s="111" t="n"/>
      <c r="BK82" s="111" t="n"/>
      <c r="BL82" s="111" t="n"/>
      <c r="BM82" s="111" t="n"/>
      <c r="BN82" s="111" t="n"/>
      <c r="BO82" s="111" t="n"/>
      <c r="BP82" s="111" t="n"/>
      <c r="BQ82" s="111" t="n"/>
      <c r="BR82" s="111" t="n"/>
      <c r="BS82" s="111" t="n"/>
      <c r="BT82" s="111" t="n"/>
      <c r="BU82" s="111" t="n"/>
      <c r="BV82" s="111" t="n"/>
      <c r="BW82" s="111" t="n"/>
      <c r="BX82" s="111" t="n"/>
      <c r="BY82" s="111" t="n"/>
      <c r="BZ82" s="111" t="n"/>
      <c r="CA82" s="111" t="n"/>
      <c r="CB82" s="111" t="n"/>
      <c r="CC82" s="111" t="n"/>
      <c r="CD82" s="111" t="n"/>
      <c r="CE82" s="111" t="n"/>
      <c r="CF82" s="111" t="n"/>
      <c r="CG82" s="111" t="n"/>
      <c r="CH82" s="111" t="n"/>
      <c r="CI82" s="111" t="n"/>
      <c r="CJ82" s="111" t="n"/>
      <c r="CK82" s="111" t="n"/>
      <c r="CL82" s="111" t="n"/>
      <c r="CM82" s="111" t="n"/>
      <c r="CN82" s="111" t="n"/>
      <c r="CO82" s="111" t="n"/>
      <c r="CP82" s="111" t="n"/>
      <c r="CQ82" s="111" t="n"/>
      <c r="CR82" s="111" t="n"/>
      <c r="CS82" s="111" t="n"/>
      <c r="CT82" s="111" t="n"/>
      <c r="CU82" s="111" t="n"/>
      <c r="CV82" s="111" t="n"/>
      <c r="CW82" s="111" t="n"/>
    </row>
    <row r="83" ht="13.15" customHeight="1">
      <c r="A83" s="64" t="inlineStr">
        <is>
          <t>PRIME EPO PLAN (Self-Insured)</t>
        </is>
      </c>
      <c r="B83" s="394">
        <f>Legacy!$E$4</f>
        <v/>
      </c>
      <c r="C83" s="246" t="inlineStr">
        <is>
          <t>EE</t>
        </is>
      </c>
      <c r="D83" s="244" t="n">
        <v>15</v>
      </c>
      <c r="E83" s="395">
        <f>E51</f>
        <v/>
      </c>
      <c r="F83" s="396">
        <f>F51</f>
        <v/>
      </c>
      <c r="G83" s="396">
        <f>G51</f>
        <v/>
      </c>
      <c r="H83" s="397">
        <f>+"Total:"&amp;TEXT(E83/I83-1,"0.00%")&amp;"/ EE:"&amp;TEXT(G83/J83-1,"0.00%")</f>
        <v/>
      </c>
      <c r="I83" s="397">
        <f>+'[2]St Joe &amp; St Mary''s'!E83</f>
        <v/>
      </c>
      <c r="J83" s="397">
        <f>+'[2]St Joe &amp; St Mary''s'!G83</f>
        <v/>
      </c>
      <c r="K83" s="244" t="n">
        <v>26</v>
      </c>
      <c r="L83" s="244" t="n">
        <v>27</v>
      </c>
      <c r="M83" s="244" t="n">
        <v>27</v>
      </c>
      <c r="N83" s="244" t="n">
        <v>25</v>
      </c>
      <c r="O83" s="244" t="n">
        <v>26</v>
      </c>
      <c r="P83" s="244" t="n">
        <v>26</v>
      </c>
      <c r="Q83" s="244" t="n">
        <v>26</v>
      </c>
      <c r="R83" s="244" t="n">
        <v>27</v>
      </c>
      <c r="S83" s="244" t="n">
        <v>28</v>
      </c>
      <c r="T83" s="244" t="n">
        <v>28</v>
      </c>
      <c r="U83" s="244" t="n">
        <v>27</v>
      </c>
      <c r="V83" s="244" t="n">
        <v>28</v>
      </c>
      <c r="W83" s="244" t="n">
        <v>26</v>
      </c>
      <c r="X83" s="244" t="n">
        <v>26</v>
      </c>
      <c r="Y83" s="244" t="n">
        <v>26</v>
      </c>
      <c r="Z83" s="244" t="n">
        <v>26</v>
      </c>
      <c r="AA83" s="244" t="n">
        <v>26</v>
      </c>
      <c r="AB83" s="244" t="n">
        <v>26</v>
      </c>
      <c r="AC83" s="244" t="n">
        <v>26</v>
      </c>
      <c r="AD83" s="244" t="n">
        <v>26</v>
      </c>
      <c r="AE83" s="244" t="n">
        <v>26</v>
      </c>
      <c r="AF83" s="244" t="n">
        <v>26</v>
      </c>
      <c r="AG83" s="244" t="n">
        <v>26</v>
      </c>
      <c r="AH83" s="244" t="n">
        <v>26</v>
      </c>
      <c r="AI83" s="244" t="n">
        <v>27</v>
      </c>
      <c r="AJ83" s="244" t="n">
        <v>41</v>
      </c>
      <c r="AK83" s="244" t="n">
        <v>42</v>
      </c>
      <c r="AL83" s="244" t="n">
        <v>47</v>
      </c>
      <c r="AM83" s="244" t="n">
        <v>45</v>
      </c>
      <c r="AN83" s="244" t="n">
        <v>45</v>
      </c>
      <c r="AO83" s="244" t="n">
        <v>46</v>
      </c>
      <c r="AP83" s="244" t="n">
        <v>47</v>
      </c>
      <c r="AQ83" s="244" t="n">
        <v>46</v>
      </c>
      <c r="AR83" s="244" t="n">
        <v>46</v>
      </c>
      <c r="AS83" s="244" t="n">
        <v>46</v>
      </c>
      <c r="AT83" s="244" t="n">
        <v>45</v>
      </c>
      <c r="AU83" s="244" t="n">
        <v>49</v>
      </c>
      <c r="AV83" s="244" t="n">
        <v>45</v>
      </c>
      <c r="AW83" s="244" t="n">
        <v>43</v>
      </c>
      <c r="AX83" s="244" t="n">
        <v>43</v>
      </c>
      <c r="AY83" s="244" t="n">
        <v>42</v>
      </c>
      <c r="AZ83" s="244" t="n">
        <v>40</v>
      </c>
      <c r="BA83" s="244" t="n">
        <v>40</v>
      </c>
      <c r="BB83" s="244" t="n">
        <v>42</v>
      </c>
      <c r="BC83" s="244" t="n">
        <v>40</v>
      </c>
      <c r="BD83" s="244" t="n">
        <v>39</v>
      </c>
      <c r="BE83" s="244" t="n">
        <v>39</v>
      </c>
      <c r="BF83" s="244" t="n">
        <v>39</v>
      </c>
      <c r="BG83" s="244" t="n">
        <v>44</v>
      </c>
      <c r="BH83" s="244" t="n">
        <v>47</v>
      </c>
      <c r="BI83" s="244" t="n">
        <v>39</v>
      </c>
      <c r="BJ83" s="244" t="n">
        <v>41</v>
      </c>
      <c r="BK83" s="244" t="n">
        <v>40</v>
      </c>
      <c r="BL83" s="244" t="n">
        <v>42</v>
      </c>
      <c r="BM83" s="244" t="n">
        <v>43</v>
      </c>
      <c r="BN83" s="244" t="n">
        <v>42</v>
      </c>
      <c r="BO83" s="244" t="n">
        <v>47</v>
      </c>
      <c r="BP83" s="244" t="n">
        <v>47</v>
      </c>
      <c r="BQ83" s="244" t="n">
        <v>47</v>
      </c>
      <c r="BR83" s="244" t="n">
        <v>46</v>
      </c>
      <c r="BS83" s="244" t="n">
        <v>48</v>
      </c>
      <c r="BT83" s="244" t="n">
        <v>47</v>
      </c>
      <c r="BU83" s="244" t="n">
        <v>46</v>
      </c>
      <c r="BV83" s="244" t="n">
        <v>48</v>
      </c>
      <c r="BW83" s="244" t="n">
        <v>46</v>
      </c>
      <c r="BX83" s="244" t="n">
        <v>42</v>
      </c>
      <c r="BY83" s="244" t="n">
        <v>33</v>
      </c>
      <c r="BZ83" s="244" t="n">
        <v>34</v>
      </c>
      <c r="CA83" s="244" t="n">
        <v>31</v>
      </c>
      <c r="CB83" s="244" t="n">
        <v>29</v>
      </c>
      <c r="CC83" s="244" t="n">
        <v>27</v>
      </c>
      <c r="CD83" s="244" t="n">
        <v>28</v>
      </c>
      <c r="CE83" s="244" t="n">
        <v>31</v>
      </c>
      <c r="CF83" s="244" t="n">
        <v>31</v>
      </c>
      <c r="CG83" s="244" t="n">
        <v>32</v>
      </c>
      <c r="CH83" s="244" t="n">
        <v>31</v>
      </c>
      <c r="CI83" s="244" t="n">
        <v>30</v>
      </c>
      <c r="CJ83" s="244" t="n">
        <v>30</v>
      </c>
      <c r="CK83" s="244" t="n">
        <v>28</v>
      </c>
      <c r="CL83" s="244" t="n">
        <v>26</v>
      </c>
      <c r="CM83" s="244" t="n">
        <v>25</v>
      </c>
      <c r="CN83" s="244" t="n">
        <v>24</v>
      </c>
      <c r="CO83" s="244" t="n">
        <v>24</v>
      </c>
      <c r="CP83" s="244" t="n">
        <v>21</v>
      </c>
      <c r="CQ83" s="244" t="n">
        <v>19</v>
      </c>
      <c r="CR83" s="244" t="n">
        <v>18</v>
      </c>
      <c r="CS83" s="244" t="n">
        <v>17</v>
      </c>
      <c r="CT83" s="244" t="n">
        <v>18</v>
      </c>
      <c r="CU83" s="244" t="n">
        <v>17</v>
      </c>
      <c r="CV83" s="244" t="n">
        <v>17</v>
      </c>
      <c r="CW83" s="244" t="n">
        <v>16</v>
      </c>
    </row>
    <row r="84" ht="13.15" customHeight="1">
      <c r="A84" s="22" t="n"/>
      <c r="B84" s="398" t="n"/>
      <c r="C84" s="246" t="inlineStr">
        <is>
          <t>EE &amp; Spouse</t>
        </is>
      </c>
      <c r="D84" s="244" t="n">
        <v>5</v>
      </c>
      <c r="E84" s="395">
        <f>E52</f>
        <v/>
      </c>
      <c r="F84" s="396">
        <f>F52</f>
        <v/>
      </c>
      <c r="G84" s="396">
        <f>G52</f>
        <v/>
      </c>
      <c r="H84" s="397">
        <f>+"Total:"&amp;TEXT(E84/I84-1,"0.00%")&amp;"/ EE:"&amp;TEXT(G84/J84-1,"0.00%")</f>
        <v/>
      </c>
      <c r="I84" s="397">
        <f>+'[2]St Joe &amp; St Mary''s'!E84</f>
        <v/>
      </c>
      <c r="J84" s="397">
        <f>+'[2]St Joe &amp; St Mary''s'!G84</f>
        <v/>
      </c>
      <c r="K84" s="244" t="n">
        <v>15</v>
      </c>
      <c r="L84" s="244" t="n">
        <v>15</v>
      </c>
      <c r="M84" s="244" t="n">
        <v>15</v>
      </c>
      <c r="N84" s="244" t="n">
        <v>15</v>
      </c>
      <c r="O84" s="244" t="n">
        <v>14</v>
      </c>
      <c r="P84" s="244" t="n">
        <v>14</v>
      </c>
      <c r="Q84" s="244" t="n">
        <v>14</v>
      </c>
      <c r="R84" s="244" t="n">
        <v>15</v>
      </c>
      <c r="S84" s="244" t="n">
        <v>14</v>
      </c>
      <c r="T84" s="244" t="n">
        <v>15</v>
      </c>
      <c r="U84" s="244" t="n">
        <v>15</v>
      </c>
      <c r="V84" s="244" t="n">
        <v>14</v>
      </c>
      <c r="W84" s="244" t="n">
        <v>11</v>
      </c>
      <c r="X84" s="244" t="n">
        <v>11</v>
      </c>
      <c r="Y84" s="244" t="n">
        <v>11</v>
      </c>
      <c r="Z84" s="244" t="n">
        <v>13</v>
      </c>
      <c r="AA84" s="244" t="n">
        <v>13</v>
      </c>
      <c r="AB84" s="244" t="n">
        <v>12</v>
      </c>
      <c r="AC84" s="244" t="n">
        <v>12</v>
      </c>
      <c r="AD84" s="244" t="n">
        <v>12</v>
      </c>
      <c r="AE84" s="244" t="n">
        <v>12</v>
      </c>
      <c r="AF84" s="244" t="n">
        <v>13</v>
      </c>
      <c r="AG84" s="244" t="n">
        <v>13</v>
      </c>
      <c r="AH84" s="244" t="n">
        <v>13</v>
      </c>
      <c r="AI84" s="244" t="n">
        <v>13</v>
      </c>
      <c r="AJ84" s="244" t="n">
        <v>3</v>
      </c>
      <c r="AK84" s="244" t="n">
        <v>3</v>
      </c>
      <c r="AL84" s="244" t="n">
        <v>3</v>
      </c>
      <c r="AM84" s="244" t="n">
        <v>3</v>
      </c>
      <c r="AN84" s="244" t="n">
        <v>3</v>
      </c>
      <c r="AO84" s="244" t="n">
        <v>3</v>
      </c>
      <c r="AP84" s="244" t="n">
        <v>3</v>
      </c>
      <c r="AQ84" s="244" t="n">
        <v>3</v>
      </c>
      <c r="AR84" s="244" t="n">
        <v>3</v>
      </c>
      <c r="AS84" s="244" t="n">
        <v>3</v>
      </c>
      <c r="AT84" s="244" t="n">
        <v>3</v>
      </c>
      <c r="AU84" s="244" t="n">
        <v>4</v>
      </c>
      <c r="AV84" s="244" t="n">
        <v>4</v>
      </c>
      <c r="AW84" s="244" t="n">
        <v>4</v>
      </c>
      <c r="AX84" s="244" t="n">
        <v>4</v>
      </c>
      <c r="AY84" s="244" t="n">
        <v>4</v>
      </c>
      <c r="AZ84" s="244" t="n">
        <v>4</v>
      </c>
      <c r="BA84" s="244" t="n">
        <v>4</v>
      </c>
      <c r="BB84" s="244" t="n">
        <v>4</v>
      </c>
      <c r="BC84" s="244" t="n">
        <v>4</v>
      </c>
      <c r="BD84" s="244" t="n">
        <v>4</v>
      </c>
      <c r="BE84" s="244" t="n">
        <v>5</v>
      </c>
      <c r="BF84" s="244" t="n">
        <v>5</v>
      </c>
      <c r="BG84" s="244" t="n">
        <v>5</v>
      </c>
      <c r="BH84" s="244" t="n">
        <v>4</v>
      </c>
      <c r="BI84" s="244" t="n">
        <v>5</v>
      </c>
      <c r="BJ84" s="244" t="n">
        <v>6</v>
      </c>
      <c r="BK84" s="244" t="n">
        <v>5</v>
      </c>
      <c r="BL84" s="244" t="n">
        <v>5</v>
      </c>
      <c r="BM84" s="244" t="n">
        <v>5</v>
      </c>
      <c r="BN84" s="244" t="n">
        <v>6</v>
      </c>
      <c r="BO84" s="244" t="n">
        <v>6</v>
      </c>
      <c r="BP84" s="244" t="n">
        <v>7</v>
      </c>
      <c r="BQ84" s="244" t="n">
        <v>7</v>
      </c>
      <c r="BR84" s="244" t="n">
        <v>8</v>
      </c>
      <c r="BS84" s="244" t="n">
        <v>7</v>
      </c>
      <c r="BT84" s="244" t="n">
        <v>6</v>
      </c>
      <c r="BU84" s="244" t="n">
        <v>6</v>
      </c>
      <c r="BV84" s="244" t="n">
        <v>6</v>
      </c>
      <c r="BW84" s="244" t="n">
        <v>6</v>
      </c>
      <c r="BX84" s="244" t="n">
        <v>6</v>
      </c>
      <c r="BY84" s="244" t="n">
        <v>5</v>
      </c>
      <c r="BZ84" s="244" t="n">
        <v>5</v>
      </c>
      <c r="CA84" s="244" t="n">
        <v>5</v>
      </c>
      <c r="CB84" s="244" t="n">
        <v>5</v>
      </c>
      <c r="CC84" s="244" t="n">
        <v>5</v>
      </c>
      <c r="CD84" s="244" t="n">
        <v>5</v>
      </c>
      <c r="CE84" s="244" t="n">
        <v>5</v>
      </c>
      <c r="CF84" s="244" t="n">
        <v>5</v>
      </c>
      <c r="CG84" s="244" t="n">
        <v>3</v>
      </c>
      <c r="CH84" s="244" t="n">
        <v>3</v>
      </c>
      <c r="CI84" s="244" t="n">
        <v>3</v>
      </c>
      <c r="CJ84" s="244" t="n">
        <v>4</v>
      </c>
      <c r="CK84" s="244" t="n">
        <v>5</v>
      </c>
      <c r="CL84" s="244" t="n">
        <v>5</v>
      </c>
      <c r="CM84" s="244" t="n">
        <v>5</v>
      </c>
      <c r="CN84" s="244" t="n">
        <v>5</v>
      </c>
      <c r="CO84" s="244" t="n">
        <v>5</v>
      </c>
      <c r="CP84" s="244" t="n">
        <v>6</v>
      </c>
      <c r="CQ84" s="244" t="n">
        <v>6</v>
      </c>
      <c r="CR84" s="244" t="n">
        <v>6</v>
      </c>
      <c r="CS84" s="244" t="n">
        <v>5</v>
      </c>
      <c r="CT84" s="244" t="n">
        <v>6</v>
      </c>
      <c r="CU84" s="244" t="n">
        <v>6</v>
      </c>
      <c r="CV84" s="244" t="n">
        <v>6</v>
      </c>
      <c r="CW84" s="244" t="n">
        <v>6</v>
      </c>
    </row>
    <row r="85" ht="13.15" customHeight="1">
      <c r="A85" s="22" t="n"/>
      <c r="B85" s="398" t="n"/>
      <c r="C85" s="246" t="inlineStr">
        <is>
          <t>EE &amp; Child(ren)</t>
        </is>
      </c>
      <c r="D85" s="244" t="n">
        <v>8</v>
      </c>
      <c r="E85" s="395">
        <f>E53</f>
        <v/>
      </c>
      <c r="F85" s="396">
        <f>F53</f>
        <v/>
      </c>
      <c r="G85" s="396">
        <f>G53</f>
        <v/>
      </c>
      <c r="H85" s="397">
        <f>+"Total:"&amp;TEXT(E85/I85-1,"0.00%")&amp;"/ EE:"&amp;TEXT(G85/J85-1,"0.00%")</f>
        <v/>
      </c>
      <c r="I85" s="397">
        <f>+'[2]St Joe &amp; St Mary''s'!E85</f>
        <v/>
      </c>
      <c r="J85" s="397">
        <f>+'[2]St Joe &amp; St Mary''s'!G85</f>
        <v/>
      </c>
      <c r="K85" s="244" t="n">
        <v>11</v>
      </c>
      <c r="L85" s="244" t="n">
        <v>14</v>
      </c>
      <c r="M85" s="244" t="n">
        <v>13</v>
      </c>
      <c r="N85" s="244" t="n">
        <v>13</v>
      </c>
      <c r="O85" s="244" t="n">
        <v>14</v>
      </c>
      <c r="P85" s="244" t="n">
        <v>16</v>
      </c>
      <c r="Q85" s="244" t="n">
        <v>16</v>
      </c>
      <c r="R85" s="244" t="n">
        <v>17</v>
      </c>
      <c r="S85" s="244" t="n">
        <v>17</v>
      </c>
      <c r="T85" s="244" t="n">
        <v>16</v>
      </c>
      <c r="U85" s="244" t="n">
        <v>16</v>
      </c>
      <c r="V85" s="244" t="n">
        <v>17</v>
      </c>
      <c r="W85" s="244" t="n">
        <v>15</v>
      </c>
      <c r="X85" s="244" t="n">
        <v>15</v>
      </c>
      <c r="Y85" s="244" t="n">
        <v>15</v>
      </c>
      <c r="Z85" s="244" t="n">
        <v>17</v>
      </c>
      <c r="AA85" s="244" t="n">
        <v>17</v>
      </c>
      <c r="AB85" s="244" t="n">
        <v>17</v>
      </c>
      <c r="AC85" s="244" t="n">
        <v>18</v>
      </c>
      <c r="AD85" s="244" t="n">
        <v>17</v>
      </c>
      <c r="AE85" s="244" t="n">
        <v>18</v>
      </c>
      <c r="AF85" s="244" t="n">
        <v>18</v>
      </c>
      <c r="AG85" s="244" t="n">
        <v>17</v>
      </c>
      <c r="AH85" s="244" t="n">
        <v>17</v>
      </c>
      <c r="AI85" s="244" t="n">
        <v>16</v>
      </c>
      <c r="AJ85" s="244" t="n">
        <v>29</v>
      </c>
      <c r="AK85" s="244" t="n">
        <v>27</v>
      </c>
      <c r="AL85" s="244" t="n">
        <v>29</v>
      </c>
      <c r="AM85" s="244" t="n">
        <v>28</v>
      </c>
      <c r="AN85" s="244" t="n">
        <v>28</v>
      </c>
      <c r="AO85" s="244" t="n">
        <v>29</v>
      </c>
      <c r="AP85" s="244" t="n">
        <v>31</v>
      </c>
      <c r="AQ85" s="244" t="n">
        <v>31</v>
      </c>
      <c r="AR85" s="244" t="n">
        <v>28</v>
      </c>
      <c r="AS85" s="244" t="n">
        <v>27</v>
      </c>
      <c r="AT85" s="244" t="n">
        <v>26</v>
      </c>
      <c r="AU85" s="244" t="n">
        <v>24</v>
      </c>
      <c r="AV85" s="244" t="n">
        <v>24</v>
      </c>
      <c r="AW85" s="244" t="n">
        <v>26</v>
      </c>
      <c r="AX85" s="244" t="n">
        <v>28</v>
      </c>
      <c r="AY85" s="244" t="n">
        <v>29</v>
      </c>
      <c r="AZ85" s="244" t="n">
        <v>29</v>
      </c>
      <c r="BA85" s="244" t="n">
        <v>29</v>
      </c>
      <c r="BB85" s="244" t="n">
        <v>29</v>
      </c>
      <c r="BC85" s="244" t="n">
        <v>30</v>
      </c>
      <c r="BD85" s="244" t="n">
        <v>29</v>
      </c>
      <c r="BE85" s="244" t="n">
        <v>29</v>
      </c>
      <c r="BF85" s="244" t="n">
        <v>28</v>
      </c>
      <c r="BG85" s="244" t="n">
        <v>27</v>
      </c>
      <c r="BH85" s="244" t="n">
        <v>27</v>
      </c>
      <c r="BI85" s="244" t="n">
        <v>25</v>
      </c>
      <c r="BJ85" s="244" t="n">
        <v>25</v>
      </c>
      <c r="BK85" s="244" t="n">
        <v>25</v>
      </c>
      <c r="BL85" s="244" t="n">
        <v>28</v>
      </c>
      <c r="BM85" s="244" t="n">
        <v>26</v>
      </c>
      <c r="BN85" s="244" t="n">
        <v>26</v>
      </c>
      <c r="BO85" s="244" t="n">
        <v>25</v>
      </c>
      <c r="BP85" s="244" t="n">
        <v>26</v>
      </c>
      <c r="BQ85" s="244" t="n">
        <v>26</v>
      </c>
      <c r="BR85" s="244" t="n">
        <v>26</v>
      </c>
      <c r="BS85" s="244" t="n">
        <v>26</v>
      </c>
      <c r="BT85" s="244" t="n">
        <v>24</v>
      </c>
      <c r="BU85" s="244" t="n">
        <v>23</v>
      </c>
      <c r="BV85" s="244" t="n">
        <v>24</v>
      </c>
      <c r="BW85" s="244" t="n">
        <v>20</v>
      </c>
      <c r="BX85" s="244" t="n">
        <v>18</v>
      </c>
      <c r="BY85" s="244" t="n">
        <v>16</v>
      </c>
      <c r="BZ85" s="244" t="n">
        <v>15</v>
      </c>
      <c r="CA85" s="244" t="n">
        <v>15</v>
      </c>
      <c r="CB85" s="244" t="n">
        <v>12</v>
      </c>
      <c r="CC85" s="244" t="n">
        <v>13</v>
      </c>
      <c r="CD85" s="244" t="n">
        <v>13</v>
      </c>
      <c r="CE85" s="244" t="n">
        <v>12</v>
      </c>
      <c r="CF85" s="244" t="n">
        <v>12</v>
      </c>
      <c r="CG85" s="244" t="n">
        <v>11</v>
      </c>
      <c r="CH85" s="244" t="n">
        <v>11</v>
      </c>
      <c r="CI85" s="244" t="n">
        <v>12</v>
      </c>
      <c r="CJ85" s="244" t="n">
        <v>11</v>
      </c>
      <c r="CK85" s="244" t="n">
        <v>11</v>
      </c>
      <c r="CL85" s="244" t="n">
        <v>11</v>
      </c>
      <c r="CM85" s="244" t="n">
        <v>11</v>
      </c>
      <c r="CN85" s="244" t="n">
        <v>11</v>
      </c>
      <c r="CO85" s="244" t="n">
        <v>12</v>
      </c>
      <c r="CP85" s="244" t="n">
        <v>10</v>
      </c>
      <c r="CQ85" s="244" t="n">
        <v>10</v>
      </c>
      <c r="CR85" s="244" t="n">
        <v>10</v>
      </c>
      <c r="CS85" s="244" t="n">
        <v>9</v>
      </c>
      <c r="CT85" s="244" t="n">
        <v>9</v>
      </c>
      <c r="CU85" s="244" t="n">
        <v>9</v>
      </c>
      <c r="CV85" s="244" t="n">
        <v>9</v>
      </c>
      <c r="CW85" s="244" t="n">
        <v>8</v>
      </c>
    </row>
    <row r="86" ht="13.15" customHeight="1">
      <c r="A86" s="22" t="n"/>
      <c r="B86" s="398" t="n"/>
      <c r="C86" s="246" t="inlineStr">
        <is>
          <t>EE &amp; Family</t>
        </is>
      </c>
      <c r="D86" s="245" t="n">
        <v>7</v>
      </c>
      <c r="E86" s="399">
        <f>E54</f>
        <v/>
      </c>
      <c r="F86" s="400">
        <f>F54</f>
        <v/>
      </c>
      <c r="G86" s="400">
        <f>G54</f>
        <v/>
      </c>
      <c r="H86" s="408">
        <f>+"Total:"&amp;TEXT(E86/I86-1,"0.00%")&amp;"/ EE:"&amp;TEXT(G86/J86-1,"0.00%")</f>
        <v/>
      </c>
      <c r="I86" s="397">
        <f>+'[2]St Joe &amp; St Mary''s'!E86</f>
        <v/>
      </c>
      <c r="J86" s="397">
        <f>+'[2]St Joe &amp; St Mary''s'!G86</f>
        <v/>
      </c>
      <c r="K86" s="245" t="n">
        <v>11</v>
      </c>
      <c r="L86" s="245" t="n">
        <v>10</v>
      </c>
      <c r="M86" s="245" t="n">
        <v>11</v>
      </c>
      <c r="N86" s="245" t="n">
        <v>11</v>
      </c>
      <c r="O86" s="245" t="n">
        <v>11</v>
      </c>
      <c r="P86" s="245" t="n">
        <v>9</v>
      </c>
      <c r="Q86" s="245" t="n">
        <v>9</v>
      </c>
      <c r="R86" s="245" t="n">
        <v>9</v>
      </c>
      <c r="S86" s="245" t="n">
        <v>9</v>
      </c>
      <c r="T86" s="245" t="n">
        <v>8</v>
      </c>
      <c r="U86" s="245" t="n">
        <v>6</v>
      </c>
      <c r="V86" s="245" t="n">
        <v>6</v>
      </c>
      <c r="W86" s="245" t="n">
        <v>6</v>
      </c>
      <c r="X86" s="245" t="n">
        <v>6</v>
      </c>
      <c r="Y86" s="245" t="n">
        <v>6</v>
      </c>
      <c r="Z86" s="245" t="n">
        <v>5</v>
      </c>
      <c r="AA86" s="245" t="n">
        <v>6</v>
      </c>
      <c r="AB86" s="245" t="n">
        <v>8</v>
      </c>
      <c r="AC86" s="245" t="n">
        <v>8</v>
      </c>
      <c r="AD86" s="245" t="n">
        <v>8</v>
      </c>
      <c r="AE86" s="245" t="n">
        <v>7</v>
      </c>
      <c r="AF86" s="245" t="n">
        <v>7</v>
      </c>
      <c r="AG86" s="245" t="n">
        <v>7</v>
      </c>
      <c r="AH86" s="245" t="n">
        <v>7</v>
      </c>
      <c r="AI86" s="245" t="n">
        <v>10</v>
      </c>
      <c r="AJ86" s="245" t="n">
        <v>10</v>
      </c>
      <c r="AK86" s="245" t="n">
        <v>10</v>
      </c>
      <c r="AL86" s="245" t="n">
        <v>8</v>
      </c>
      <c r="AM86" s="245" t="n">
        <v>9</v>
      </c>
      <c r="AN86" s="245" t="n">
        <v>9</v>
      </c>
      <c r="AO86" s="245" t="n">
        <v>9</v>
      </c>
      <c r="AP86" s="245" t="n">
        <v>10</v>
      </c>
      <c r="AQ86" s="245" t="n">
        <v>10</v>
      </c>
      <c r="AR86" s="245" t="n">
        <v>9</v>
      </c>
      <c r="AS86" s="245" t="n">
        <v>8</v>
      </c>
      <c r="AT86" s="245" t="n">
        <v>8</v>
      </c>
      <c r="AU86" s="245" t="n">
        <v>8</v>
      </c>
      <c r="AV86" s="245" t="n">
        <v>9</v>
      </c>
      <c r="AW86" s="245" t="n">
        <v>8</v>
      </c>
      <c r="AX86" s="245" t="n">
        <v>6</v>
      </c>
      <c r="AY86" s="245" t="n">
        <v>7</v>
      </c>
      <c r="AZ86" s="245" t="n">
        <v>6</v>
      </c>
      <c r="BA86" s="245" t="n">
        <v>6</v>
      </c>
      <c r="BB86" s="245" t="n">
        <v>6</v>
      </c>
      <c r="BC86" s="245" t="n">
        <v>6</v>
      </c>
      <c r="BD86" s="245" t="n">
        <v>5</v>
      </c>
      <c r="BE86" s="245" t="n">
        <v>5</v>
      </c>
      <c r="BF86" s="245" t="n">
        <v>5</v>
      </c>
      <c r="BG86" s="245" t="n">
        <v>6</v>
      </c>
      <c r="BH86" s="245" t="n">
        <v>6</v>
      </c>
      <c r="BI86" s="245" t="n">
        <v>6</v>
      </c>
      <c r="BJ86" s="245" t="n">
        <v>8</v>
      </c>
      <c r="BK86" s="245" t="n">
        <v>8</v>
      </c>
      <c r="BL86" s="245" t="n">
        <v>6</v>
      </c>
      <c r="BM86" s="245" t="n">
        <v>6</v>
      </c>
      <c r="BN86" s="245" t="n">
        <v>6</v>
      </c>
      <c r="BO86" s="245" t="n">
        <v>6</v>
      </c>
      <c r="BP86" s="245" t="n">
        <v>6</v>
      </c>
      <c r="BQ86" s="245" t="n">
        <v>6</v>
      </c>
      <c r="BR86" s="245" t="n">
        <v>6</v>
      </c>
      <c r="BS86" s="245" t="n">
        <v>8</v>
      </c>
      <c r="BT86" s="245" t="n">
        <v>9</v>
      </c>
      <c r="BU86" s="245" t="n">
        <v>9</v>
      </c>
      <c r="BV86" s="245" t="n">
        <v>10</v>
      </c>
      <c r="BW86" s="245" t="n">
        <v>9</v>
      </c>
      <c r="BX86" s="245" t="n">
        <v>10</v>
      </c>
      <c r="BY86" s="245" t="n">
        <v>9</v>
      </c>
      <c r="BZ86" s="245" t="n">
        <v>10</v>
      </c>
      <c r="CA86" s="245" t="n">
        <v>12</v>
      </c>
      <c r="CB86" s="245" t="n">
        <v>12</v>
      </c>
      <c r="CC86" s="245" t="n">
        <v>12</v>
      </c>
      <c r="CD86" s="245" t="n">
        <v>12</v>
      </c>
      <c r="CE86" s="245" t="n">
        <v>12</v>
      </c>
      <c r="CF86" s="245" t="n">
        <v>12</v>
      </c>
      <c r="CG86" s="245" t="n">
        <v>13</v>
      </c>
      <c r="CH86" s="245" t="n">
        <v>11</v>
      </c>
      <c r="CI86" s="245" t="n">
        <v>11</v>
      </c>
      <c r="CJ86" s="245" t="n">
        <v>12</v>
      </c>
      <c r="CK86" s="245" t="n">
        <v>12</v>
      </c>
      <c r="CL86" s="245" t="n">
        <v>12</v>
      </c>
      <c r="CM86" s="245" t="n">
        <v>10</v>
      </c>
      <c r="CN86" s="245" t="n">
        <v>10</v>
      </c>
      <c r="CO86" s="245" t="n">
        <v>10</v>
      </c>
      <c r="CP86" s="245" t="n">
        <v>7</v>
      </c>
      <c r="CQ86" s="245" t="n">
        <v>7</v>
      </c>
      <c r="CR86" s="245" t="n">
        <v>7</v>
      </c>
      <c r="CS86" s="245" t="n">
        <v>8</v>
      </c>
      <c r="CT86" s="245" t="n">
        <v>8</v>
      </c>
      <c r="CU86" s="245" t="n">
        <v>7</v>
      </c>
      <c r="CV86" s="245" t="n">
        <v>7</v>
      </c>
      <c r="CW86" s="245" t="n">
        <v>8</v>
      </c>
    </row>
    <row r="87" ht="13.15" customHeight="1">
      <c r="A87" s="20" t="n"/>
      <c r="B87" s="398" t="n"/>
      <c r="C87" s="69" t="inlineStr">
        <is>
          <t>Estimated Monthly Premium</t>
        </is>
      </c>
      <c r="D87" s="94">
        <f>SUM(D83:D86)</f>
        <v/>
      </c>
      <c r="E87" s="401">
        <f>SUMPRODUCT(E83:E86,$D83:$D86)</f>
        <v/>
      </c>
      <c r="F87" s="401">
        <f>SUMPRODUCT(F83:F86,$D83:$D86)</f>
        <v/>
      </c>
      <c r="G87" s="401">
        <f>SUMPRODUCT(G83:G86,$D83:$D86)</f>
        <v/>
      </c>
      <c r="H87" s="402" t="n"/>
      <c r="I87" s="402" t="n"/>
      <c r="J87" s="315" t="n"/>
      <c r="K87" s="94">
        <f>SUM(K83:K86)</f>
        <v/>
      </c>
      <c r="L87" s="94">
        <f>SUM(L83:L86)</f>
        <v/>
      </c>
      <c r="M87" s="94">
        <f>SUM(M83:M86)</f>
        <v/>
      </c>
      <c r="N87" s="94">
        <f>SUM(N83:N86)</f>
        <v/>
      </c>
      <c r="O87" s="94">
        <f>SUM(O83:O86)</f>
        <v/>
      </c>
      <c r="P87" s="94">
        <f>SUM(P83:P86)</f>
        <v/>
      </c>
      <c r="Q87" s="94">
        <f>SUM(Q83:Q86)</f>
        <v/>
      </c>
      <c r="R87" s="94">
        <f>SUM(R83:R86)</f>
        <v/>
      </c>
      <c r="S87" s="94">
        <f>SUM(S83:S86)</f>
        <v/>
      </c>
      <c r="T87" s="94">
        <f>SUM(T83:T86)</f>
        <v/>
      </c>
      <c r="U87" s="94">
        <f>SUM(U83:U86)</f>
        <v/>
      </c>
      <c r="V87" s="94">
        <f>SUM(V83:V86)</f>
        <v/>
      </c>
      <c r="W87" s="94">
        <f>SUM(W83:W86)</f>
        <v/>
      </c>
      <c r="X87" s="94">
        <f>SUM(X83:X86)</f>
        <v/>
      </c>
      <c r="Y87" s="94">
        <f>SUM(Y83:Y86)</f>
        <v/>
      </c>
      <c r="Z87" s="94">
        <f>SUM(Z83:Z86)</f>
        <v/>
      </c>
      <c r="AA87" s="94">
        <f>SUM(AA83:AA86)</f>
        <v/>
      </c>
      <c r="AB87" s="94">
        <f>SUM(AB83:AB86)</f>
        <v/>
      </c>
      <c r="AC87" s="94">
        <f>SUM(AC83:AC86)</f>
        <v/>
      </c>
      <c r="AD87" s="94">
        <f>SUM(AD83:AD86)</f>
        <v/>
      </c>
      <c r="AE87" s="94">
        <f>SUM(AE83:AE86)</f>
        <v/>
      </c>
      <c r="AF87" s="94">
        <f>SUM(AF83:AF86)</f>
        <v/>
      </c>
      <c r="AG87" s="94">
        <f>SUM(AG83:AG86)</f>
        <v/>
      </c>
      <c r="AH87" s="94">
        <f>SUM(AH83:AH86)</f>
        <v/>
      </c>
      <c r="AI87" s="94">
        <f>SUM(AI83:AI86)</f>
        <v/>
      </c>
      <c r="AJ87" s="94">
        <f>SUM(AJ83:AJ86)</f>
        <v/>
      </c>
      <c r="AK87" s="94">
        <f>SUM(AK83:AK86)</f>
        <v/>
      </c>
      <c r="AL87" s="94">
        <f>SUM(AL83:AL86)</f>
        <v/>
      </c>
      <c r="AM87" s="94">
        <f>SUM(AM83:AM86)</f>
        <v/>
      </c>
      <c r="AN87" s="94">
        <f>SUM(AN83:AN86)</f>
        <v/>
      </c>
      <c r="AO87" s="94">
        <f>SUM(AO83:AO86)</f>
        <v/>
      </c>
      <c r="AP87" s="94">
        <f>SUM(AP83:AP86)</f>
        <v/>
      </c>
      <c r="AQ87" s="94">
        <f>SUM(AQ83:AQ86)</f>
        <v/>
      </c>
      <c r="AR87" s="94">
        <f>SUM(AR83:AR86)</f>
        <v/>
      </c>
      <c r="AS87" s="94">
        <f>SUM(AS83:AS86)</f>
        <v/>
      </c>
      <c r="AT87" s="94">
        <f>SUM(AT83:AT86)</f>
        <v/>
      </c>
      <c r="AU87" s="94">
        <f>SUM(AU83:AU86)</f>
        <v/>
      </c>
      <c r="AV87" s="94">
        <f>SUM(AV83:AV86)</f>
        <v/>
      </c>
      <c r="AW87" s="94">
        <f>SUM(AW83:AW86)</f>
        <v/>
      </c>
      <c r="AX87" s="94">
        <f>SUM(AX83:AX86)</f>
        <v/>
      </c>
      <c r="AY87" s="94">
        <f>SUM(AY83:AY86)</f>
        <v/>
      </c>
      <c r="AZ87" s="94">
        <f>SUM(AZ83:AZ86)</f>
        <v/>
      </c>
      <c r="BA87" s="94">
        <f>SUM(BA83:BA86)</f>
        <v/>
      </c>
      <c r="BB87" s="94">
        <f>SUM(BB83:BB86)</f>
        <v/>
      </c>
      <c r="BC87" s="94">
        <f>SUM(BC83:BC86)</f>
        <v/>
      </c>
      <c r="BD87" s="94">
        <f>SUM(BD83:BD86)</f>
        <v/>
      </c>
      <c r="BE87" s="94">
        <f>SUM(BE83:BE86)</f>
        <v/>
      </c>
      <c r="BF87" s="94">
        <f>SUM(BF83:BF86)</f>
        <v/>
      </c>
      <c r="BG87" s="94">
        <f>SUM(BG83:BG86)</f>
        <v/>
      </c>
      <c r="BH87" s="94">
        <f>SUM(BH83:BH86)</f>
        <v/>
      </c>
      <c r="BI87" s="94">
        <f>SUM(BI83:BI86)</f>
        <v/>
      </c>
      <c r="BJ87" s="94">
        <f>SUM(BJ83:BJ86)</f>
        <v/>
      </c>
      <c r="BK87" s="94">
        <f>SUM(BK83:BK86)</f>
        <v/>
      </c>
      <c r="BL87" s="94">
        <f>SUM(BL83:BL86)</f>
        <v/>
      </c>
      <c r="BM87" s="94">
        <f>SUM(BM83:BM86)</f>
        <v/>
      </c>
      <c r="BN87" s="94">
        <f>SUM(BN83:BN86)</f>
        <v/>
      </c>
      <c r="BO87" s="94">
        <f>SUM(BO83:BO86)</f>
        <v/>
      </c>
      <c r="BP87" s="94">
        <f>SUM(BP83:BP86)</f>
        <v/>
      </c>
      <c r="BQ87" s="94">
        <f>SUM(BQ83:BQ86)</f>
        <v/>
      </c>
      <c r="BR87" s="94">
        <f>SUM(BR83:BR86)</f>
        <v/>
      </c>
      <c r="BS87" s="94">
        <f>SUM(BS83:BS86)</f>
        <v/>
      </c>
      <c r="BT87" s="94">
        <f>SUM(BT83:BT86)</f>
        <v/>
      </c>
      <c r="BU87" s="94">
        <f>SUM(BU83:BU86)</f>
        <v/>
      </c>
      <c r="BV87" s="94">
        <f>SUM(BV83:BV86)</f>
        <v/>
      </c>
      <c r="BW87" s="94">
        <f>SUM(BW83:BW86)</f>
        <v/>
      </c>
      <c r="BX87" s="94">
        <f>SUM(BX83:BX86)</f>
        <v/>
      </c>
      <c r="BY87" s="94">
        <f>SUM(BY83:BY86)</f>
        <v/>
      </c>
      <c r="BZ87" s="94">
        <f>SUM(BZ83:BZ86)</f>
        <v/>
      </c>
      <c r="CA87" s="94">
        <f>SUM(CA83:CA86)</f>
        <v/>
      </c>
      <c r="CB87" s="94">
        <f>SUM(CB83:CB86)</f>
        <v/>
      </c>
      <c r="CC87" s="94">
        <f>SUM(CC83:CC86)</f>
        <v/>
      </c>
      <c r="CD87" s="94">
        <f>SUM(CD83:CD86)</f>
        <v/>
      </c>
      <c r="CE87" s="94">
        <f>SUM(CE83:CE86)</f>
        <v/>
      </c>
      <c r="CF87" s="94">
        <f>SUM(CF83:CF86)</f>
        <v/>
      </c>
      <c r="CG87" s="94">
        <f>SUM(CG83:CG86)</f>
        <v/>
      </c>
      <c r="CH87" s="94">
        <f>SUM(CH83:CH86)</f>
        <v/>
      </c>
      <c r="CI87" s="94">
        <f>SUM(CI83:CI86)</f>
        <v/>
      </c>
      <c r="CJ87" s="94">
        <f>SUM(CJ83:CJ86)</f>
        <v/>
      </c>
      <c r="CK87" s="94">
        <f>SUM(CK83:CK86)</f>
        <v/>
      </c>
      <c r="CL87" s="94">
        <f>SUM(CL83:CL86)</f>
        <v/>
      </c>
      <c r="CM87" s="94">
        <f>SUM(CM83:CM86)</f>
        <v/>
      </c>
      <c r="CN87" s="94">
        <f>SUM(CN83:CN86)</f>
        <v/>
      </c>
      <c r="CO87" s="94">
        <f>SUM(CO83:CO86)</f>
        <v/>
      </c>
      <c r="CP87" s="94">
        <f>SUM(CP83:CP86)</f>
        <v/>
      </c>
      <c r="CQ87" s="94">
        <f>SUM(CQ83:CQ86)</f>
        <v/>
      </c>
      <c r="CR87" s="94" t="n">
        <v>41</v>
      </c>
      <c r="CS87" s="94">
        <f>SUM(CS83:CS86)</f>
        <v/>
      </c>
      <c r="CT87" s="94">
        <f>SUM(CT83:CT86)</f>
        <v/>
      </c>
      <c r="CU87" s="94">
        <f>SUM(CU83:CU86)</f>
        <v/>
      </c>
      <c r="CV87" s="94">
        <f>SUM(CV83:CV86)</f>
        <v/>
      </c>
      <c r="CW87" s="94">
        <f>SUM(CW83:CW86)</f>
        <v/>
      </c>
    </row>
    <row r="88" ht="13.15" customHeight="1">
      <c r="A88" s="20" t="n"/>
      <c r="B88" s="398" t="n"/>
      <c r="C88" s="12" t="n"/>
      <c r="D88" s="16" t="n"/>
      <c r="E88" s="403" t="n"/>
      <c r="F88" s="403" t="n"/>
      <c r="G88" s="403" t="n"/>
      <c r="H88" s="404" t="n"/>
      <c r="I88" s="404" t="n"/>
      <c r="J88" s="315" t="n"/>
      <c r="K88" s="16" t="n"/>
      <c r="L88" s="16" t="n"/>
      <c r="M88" s="16" t="n"/>
      <c r="N88" s="16" t="n"/>
      <c r="O88" s="16" t="n"/>
      <c r="P88" s="16" t="n"/>
      <c r="Q88" s="16" t="n"/>
      <c r="R88" s="16" t="n"/>
      <c r="S88" s="16" t="n"/>
      <c r="T88" s="16" t="n"/>
      <c r="U88" s="16" t="n"/>
      <c r="V88" s="16" t="n"/>
      <c r="W88" s="16" t="n"/>
      <c r="X88" s="16" t="n"/>
      <c r="Y88" s="16" t="n"/>
      <c r="Z88" s="16" t="n"/>
      <c r="AA88" s="16" t="n"/>
      <c r="AB88" s="16" t="n"/>
      <c r="AC88" s="16" t="n"/>
      <c r="AD88" s="16" t="n"/>
      <c r="AE88" s="16" t="n"/>
      <c r="AF88" s="16" t="n"/>
      <c r="AG88" s="16" t="n"/>
      <c r="AH88" s="16" t="n"/>
      <c r="AI88" s="16" t="n"/>
      <c r="AJ88" s="16" t="n"/>
      <c r="AK88" s="16" t="n"/>
      <c r="AL88" s="16" t="n"/>
      <c r="AM88" s="16" t="n"/>
      <c r="AN88" s="16" t="n"/>
      <c r="AO88" s="16" t="n"/>
      <c r="AP88" s="16" t="n"/>
      <c r="AQ88" s="16" t="n"/>
      <c r="AR88" s="16" t="n"/>
      <c r="AS88" s="16" t="n"/>
      <c r="AT88" s="16" t="n"/>
      <c r="AU88" s="16" t="n"/>
      <c r="AV88" s="16" t="n"/>
      <c r="AW88" s="16" t="n"/>
      <c r="AX88" s="16" t="n"/>
      <c r="AY88" s="16" t="n"/>
      <c r="AZ88" s="16" t="n"/>
      <c r="BA88" s="16" t="n"/>
      <c r="BB88" s="16" t="n"/>
      <c r="BC88" s="16" t="n"/>
      <c r="BD88" s="16" t="n"/>
      <c r="BE88" s="16" t="n"/>
      <c r="BF88" s="16" t="n"/>
      <c r="BG88" s="16" t="n"/>
      <c r="BH88" s="16" t="n"/>
      <c r="BI88" s="16" t="n"/>
      <c r="BJ88" s="16" t="n"/>
      <c r="BK88" s="16" t="n"/>
      <c r="BL88" s="16" t="n"/>
      <c r="BM88" s="16" t="n"/>
      <c r="BN88" s="16" t="n"/>
      <c r="BO88" s="16" t="n"/>
      <c r="BP88" s="16" t="n"/>
      <c r="BQ88" s="16" t="n"/>
      <c r="BR88" s="16" t="n"/>
      <c r="BS88" s="16" t="n"/>
      <c r="BT88" s="16" t="n"/>
      <c r="BU88" s="16" t="n"/>
      <c r="BV88" s="16" t="n"/>
      <c r="BW88" s="16" t="n"/>
      <c r="BX88" s="16" t="n"/>
      <c r="BY88" s="16" t="n"/>
      <c r="BZ88" s="16" t="n"/>
      <c r="CA88" s="16" t="n"/>
      <c r="CB88" s="16" t="n"/>
      <c r="CC88" s="16" t="n"/>
      <c r="CD88" s="16" t="n"/>
      <c r="CE88" s="16" t="n"/>
      <c r="CF88" s="16" t="n"/>
      <c r="CG88" s="16" t="n"/>
      <c r="CH88" s="16" t="n"/>
      <c r="CI88" s="16" t="n"/>
      <c r="CJ88" s="16" t="n"/>
      <c r="CK88" s="16" t="n"/>
      <c r="CL88" s="16" t="n"/>
      <c r="CM88" s="16" t="n"/>
      <c r="CN88" s="16" t="n"/>
      <c r="CO88" s="16" t="n"/>
      <c r="CP88" s="16" t="n"/>
      <c r="CQ88" s="16" t="n"/>
      <c r="CR88" s="16" t="n"/>
      <c r="CS88" s="16" t="n"/>
      <c r="CT88" s="16" t="n"/>
      <c r="CU88" s="16" t="n"/>
      <c r="CV88" s="16" t="n"/>
      <c r="CW88" s="16" t="n"/>
    </row>
    <row r="89" ht="13.15" customHeight="1">
      <c r="A89" s="64" t="inlineStr">
        <is>
          <t xml:space="preserve">PRIME VALUE PLAN (Self-Insured) </t>
        </is>
      </c>
      <c r="B89" s="394">
        <f>Legacy!$E$4</f>
        <v/>
      </c>
      <c r="C89" s="246" t="inlineStr">
        <is>
          <t>EE</t>
        </is>
      </c>
      <c r="D89" s="299" t="n">
        <v>1</v>
      </c>
      <c r="E89" s="395">
        <f>E57</f>
        <v/>
      </c>
      <c r="F89" s="396">
        <f>F57</f>
        <v/>
      </c>
      <c r="G89" s="396">
        <f>G57</f>
        <v/>
      </c>
      <c r="H89" s="397">
        <f>+"Total:"&amp;TEXT(E89/I89-1,"0.00%")&amp;"/ EE:"&amp;TEXT(G89/J89-1,"0.00%")</f>
        <v/>
      </c>
      <c r="I89" s="397">
        <f>+'[2]St Joe &amp; St Mary''s'!E89</f>
        <v/>
      </c>
      <c r="J89" s="397">
        <f>+'[2]St Joe &amp; St Mary''s'!G89</f>
        <v/>
      </c>
      <c r="K89" s="299" t="n">
        <v>0</v>
      </c>
      <c r="L89" s="299" t="n">
        <v>0</v>
      </c>
      <c r="M89" s="299" t="n">
        <v>1</v>
      </c>
      <c r="N89" s="299" t="n">
        <v>1</v>
      </c>
      <c r="O89" s="299" t="n">
        <v>1</v>
      </c>
      <c r="P89" s="299" t="n">
        <v>1</v>
      </c>
      <c r="Q89" s="299" t="n">
        <v>1</v>
      </c>
      <c r="R89" s="299" t="n">
        <v>1</v>
      </c>
      <c r="S89" s="299" t="n">
        <v>1</v>
      </c>
      <c r="T89" s="299" t="n">
        <v>1</v>
      </c>
      <c r="U89" s="299" t="n">
        <v>1</v>
      </c>
      <c r="V89" s="299" t="n">
        <v>1</v>
      </c>
      <c r="W89" s="299" t="n">
        <v>0</v>
      </c>
      <c r="X89" s="299" t="n">
        <v>0</v>
      </c>
      <c r="Y89" s="299" t="n">
        <v>0</v>
      </c>
      <c r="Z89" s="299" t="n">
        <v>1</v>
      </c>
      <c r="AA89" s="299" t="n">
        <v>1</v>
      </c>
      <c r="AB89" s="299" t="n">
        <v>1</v>
      </c>
      <c r="AC89" s="299" t="n">
        <v>1</v>
      </c>
      <c r="AD89" s="299" t="n">
        <v>1</v>
      </c>
      <c r="AE89" s="299" t="n">
        <v>1</v>
      </c>
      <c r="AF89" s="299" t="n">
        <v>0</v>
      </c>
      <c r="AG89" s="299" t="n">
        <v>0</v>
      </c>
      <c r="AH89" s="299" t="n">
        <v>0</v>
      </c>
      <c r="AI89" s="299" t="n">
        <v>0</v>
      </c>
      <c r="AJ89" s="299" t="n">
        <v>0</v>
      </c>
      <c r="AK89" s="299" t="n">
        <v>0</v>
      </c>
      <c r="AL89" s="299" t="n">
        <v>0</v>
      </c>
      <c r="AM89" s="299" t="n">
        <v>0</v>
      </c>
      <c r="AN89" s="299" t="n">
        <v>0</v>
      </c>
      <c r="AO89" s="299" t="n">
        <v>0</v>
      </c>
      <c r="AP89" s="299" t="n">
        <v>0</v>
      </c>
      <c r="AQ89" s="299" t="n">
        <v>0</v>
      </c>
      <c r="AR89" s="299" t="n">
        <v>0</v>
      </c>
      <c r="AS89" s="299" t="n">
        <v>0</v>
      </c>
      <c r="AT89" s="299" t="n">
        <v>0</v>
      </c>
      <c r="AU89" s="299" t="n">
        <v>2</v>
      </c>
      <c r="AV89" s="299" t="n">
        <v>1</v>
      </c>
      <c r="AW89" s="299" t="n">
        <v>0</v>
      </c>
      <c r="AX89" s="299" t="n">
        <v>0</v>
      </c>
      <c r="AY89" s="299" t="n">
        <v>0</v>
      </c>
      <c r="AZ89" s="299" t="n">
        <v>0</v>
      </c>
      <c r="BA89" s="299" t="n">
        <v>0</v>
      </c>
      <c r="BB89" s="299" t="n">
        <v>0</v>
      </c>
      <c r="BC89" s="299" t="n">
        <v>0</v>
      </c>
      <c r="BD89" s="299" t="n">
        <v>0</v>
      </c>
      <c r="BE89" s="299" t="n"/>
      <c r="BF89" s="299" t="n">
        <v>0</v>
      </c>
      <c r="BG89" s="299" t="n">
        <v>0</v>
      </c>
      <c r="BH89" s="299" t="n">
        <v>0</v>
      </c>
      <c r="BI89" s="299" t="n">
        <v>0</v>
      </c>
      <c r="BJ89" s="299" t="n">
        <v>1</v>
      </c>
      <c r="BK89" s="299" t="n">
        <v>1</v>
      </c>
      <c r="BL89" s="299" t="n">
        <v>2</v>
      </c>
      <c r="BM89" s="299" t="n">
        <v>2</v>
      </c>
      <c r="BN89" s="299" t="n">
        <v>2</v>
      </c>
      <c r="BO89" s="299" t="n">
        <v>2</v>
      </c>
      <c r="BP89" s="299" t="n">
        <v>2</v>
      </c>
      <c r="BQ89" s="299" t="n">
        <v>3</v>
      </c>
      <c r="BR89" s="299" t="n">
        <v>2</v>
      </c>
      <c r="BS89" s="299" t="n">
        <v>1</v>
      </c>
      <c r="BT89" s="299" t="n">
        <v>1</v>
      </c>
      <c r="BU89" s="299" t="n">
        <v>1</v>
      </c>
      <c r="BV89" s="299" t="n">
        <v>1</v>
      </c>
      <c r="BW89" s="299" t="n">
        <v>1</v>
      </c>
      <c r="BX89" s="299" t="n">
        <v>1</v>
      </c>
      <c r="BY89" s="299" t="n">
        <v>0</v>
      </c>
      <c r="BZ89" s="299" t="n">
        <v>0</v>
      </c>
      <c r="CA89" s="299" t="n">
        <v>0</v>
      </c>
      <c r="CB89" s="299" t="n">
        <v>0</v>
      </c>
      <c r="CC89" s="299" t="n">
        <v>0</v>
      </c>
      <c r="CD89" s="299" t="n">
        <v>0</v>
      </c>
      <c r="CE89" s="299" t="n">
        <v>1</v>
      </c>
      <c r="CF89" s="299" t="n">
        <v>3</v>
      </c>
      <c r="CG89" s="299" t="n">
        <v>3</v>
      </c>
      <c r="CH89" s="299" t="n">
        <v>3</v>
      </c>
      <c r="CI89" s="299" t="n">
        <v>3</v>
      </c>
      <c r="CJ89" s="299" t="n">
        <v>3</v>
      </c>
      <c r="CK89" s="299" t="n">
        <v>3</v>
      </c>
      <c r="CL89" s="299" t="n">
        <v>2</v>
      </c>
      <c r="CM89" s="299" t="n">
        <v>2</v>
      </c>
      <c r="CN89" s="299" t="n">
        <v>2</v>
      </c>
      <c r="CO89" s="299" t="n">
        <v>2</v>
      </c>
      <c r="CP89" s="299" t="n">
        <v>2</v>
      </c>
      <c r="CQ89" s="299" t="n">
        <v>1</v>
      </c>
      <c r="CR89" s="299" t="n">
        <v>1</v>
      </c>
      <c r="CS89" s="299" t="n">
        <v>2</v>
      </c>
      <c r="CT89" s="299" t="n">
        <v>1</v>
      </c>
      <c r="CU89" s="299" t="n">
        <v>1</v>
      </c>
      <c r="CV89" s="299" t="n">
        <v>1</v>
      </c>
      <c r="CW89" s="299" t="n">
        <v>1</v>
      </c>
    </row>
    <row r="90" ht="13.15" customHeight="1">
      <c r="A90" s="22" t="n"/>
      <c r="B90" s="398" t="n"/>
      <c r="C90" s="246" t="inlineStr">
        <is>
          <t>EE &amp; Spouse</t>
        </is>
      </c>
      <c r="D90" s="299" t="n">
        <v>1</v>
      </c>
      <c r="E90" s="395">
        <f>E58</f>
        <v/>
      </c>
      <c r="F90" s="396">
        <f>F58</f>
        <v/>
      </c>
      <c r="G90" s="396">
        <f>G58</f>
        <v/>
      </c>
      <c r="H90" s="397">
        <f>+"Total:"&amp;TEXT(E90/I90-1,"0.00%")&amp;"/ EE:"&amp;TEXT(G90/J90-1,"0.00%")</f>
        <v/>
      </c>
      <c r="I90" s="397">
        <f>+'[2]St Joe &amp; St Mary''s'!E90</f>
        <v/>
      </c>
      <c r="J90" s="397">
        <f>+'[2]St Joe &amp; St Mary''s'!G90</f>
        <v/>
      </c>
      <c r="K90" s="299" t="n">
        <v>0</v>
      </c>
      <c r="L90" s="299" t="n">
        <v>0</v>
      </c>
      <c r="M90" s="299" t="n">
        <v>0</v>
      </c>
      <c r="N90" s="299" t="n">
        <v>0</v>
      </c>
      <c r="O90" s="299" t="n">
        <v>0</v>
      </c>
      <c r="P90" s="299" t="n">
        <v>0</v>
      </c>
      <c r="Q90" s="299" t="n">
        <v>0</v>
      </c>
      <c r="R90" s="299" t="n">
        <v>0</v>
      </c>
      <c r="S90" s="299" t="n">
        <v>0</v>
      </c>
      <c r="T90" s="299" t="n">
        <v>0</v>
      </c>
      <c r="U90" s="299" t="n">
        <v>0</v>
      </c>
      <c r="V90" s="299" t="n">
        <v>0</v>
      </c>
      <c r="W90" s="299" t="n">
        <v>1</v>
      </c>
      <c r="X90" s="299" t="n">
        <v>1</v>
      </c>
      <c r="Y90" s="299" t="n">
        <v>1</v>
      </c>
      <c r="Z90" s="299" t="n">
        <v>0</v>
      </c>
      <c r="AA90" s="299" t="n">
        <v>0</v>
      </c>
      <c r="AB90" s="299" t="n">
        <v>0</v>
      </c>
      <c r="AC90" s="299" t="n">
        <v>0</v>
      </c>
      <c r="AD90" s="299" t="n">
        <v>0</v>
      </c>
      <c r="AE90" s="299" t="n">
        <v>0</v>
      </c>
      <c r="AF90" s="299" t="n">
        <v>0</v>
      </c>
      <c r="AG90" s="299" t="n">
        <v>0</v>
      </c>
      <c r="AH90" s="299" t="n">
        <v>0</v>
      </c>
      <c r="AI90" s="299" t="n">
        <v>0</v>
      </c>
      <c r="AJ90" s="299" t="n">
        <v>1</v>
      </c>
      <c r="AK90" s="299" t="n">
        <v>1</v>
      </c>
      <c r="AL90" s="299" t="n">
        <v>1</v>
      </c>
      <c r="AM90" s="299" t="n">
        <v>1</v>
      </c>
      <c r="AN90" s="299" t="n">
        <v>1</v>
      </c>
      <c r="AO90" s="299" t="n">
        <v>1</v>
      </c>
      <c r="AP90" s="299" t="n">
        <v>1</v>
      </c>
      <c r="AQ90" s="299" t="n">
        <v>1</v>
      </c>
      <c r="AR90" s="299" t="n">
        <v>1</v>
      </c>
      <c r="AS90" s="299" t="n">
        <v>1</v>
      </c>
      <c r="AT90" s="299" t="n">
        <v>1</v>
      </c>
      <c r="AU90" s="299" t="n">
        <v>1</v>
      </c>
      <c r="AV90" s="299" t="n">
        <v>1</v>
      </c>
      <c r="AW90" s="299" t="n">
        <v>1</v>
      </c>
      <c r="AX90" s="299" t="n">
        <v>1</v>
      </c>
      <c r="AY90" s="299" t="n">
        <v>1</v>
      </c>
      <c r="AZ90" s="299" t="n">
        <v>1</v>
      </c>
      <c r="BA90" s="299" t="n">
        <v>1</v>
      </c>
      <c r="BB90" s="299" t="n">
        <v>1</v>
      </c>
      <c r="BC90" s="299" t="n">
        <v>1</v>
      </c>
      <c r="BD90" s="299" t="n">
        <v>1</v>
      </c>
      <c r="BE90" s="299" t="n">
        <v>1</v>
      </c>
      <c r="BF90" s="299" t="n">
        <v>1</v>
      </c>
      <c r="BG90" s="299" t="n">
        <v>1</v>
      </c>
      <c r="BH90" s="299" t="n">
        <v>1</v>
      </c>
      <c r="BI90" s="299" t="n">
        <v>1</v>
      </c>
      <c r="BJ90" s="299" t="n">
        <v>1</v>
      </c>
      <c r="BK90" s="299" t="n">
        <v>1</v>
      </c>
      <c r="BL90" s="299" t="n">
        <v>1</v>
      </c>
      <c r="BM90" s="299" t="n">
        <v>1</v>
      </c>
      <c r="BN90" s="299" t="n">
        <v>1</v>
      </c>
      <c r="BO90" s="299" t="n">
        <v>1</v>
      </c>
      <c r="BP90" s="299" t="n">
        <v>1</v>
      </c>
      <c r="BQ90" s="299" t="n">
        <v>1</v>
      </c>
      <c r="BR90" s="299" t="n">
        <v>1</v>
      </c>
      <c r="BS90" s="299" t="n">
        <v>1</v>
      </c>
      <c r="BT90" s="299" t="n">
        <v>1</v>
      </c>
      <c r="BU90" s="299" t="n">
        <v>1</v>
      </c>
      <c r="BV90" s="299" t="n">
        <v>1</v>
      </c>
      <c r="BW90" s="299" t="n">
        <v>1</v>
      </c>
      <c r="BX90" s="299" t="n">
        <v>1</v>
      </c>
      <c r="BY90" s="299" t="n">
        <v>1</v>
      </c>
      <c r="BZ90" s="299" t="n">
        <v>1</v>
      </c>
      <c r="CA90" s="299" t="n">
        <v>1</v>
      </c>
      <c r="CB90" s="299" t="n">
        <v>2</v>
      </c>
      <c r="CC90" s="299" t="n">
        <v>2</v>
      </c>
      <c r="CD90" s="299" t="n">
        <v>1</v>
      </c>
      <c r="CE90" s="299" t="n">
        <v>1</v>
      </c>
      <c r="CF90" s="299" t="n">
        <v>1</v>
      </c>
      <c r="CG90" s="299" t="n">
        <v>1</v>
      </c>
      <c r="CH90" s="299" t="n">
        <v>1</v>
      </c>
      <c r="CI90" s="299" t="n">
        <v>1</v>
      </c>
      <c r="CJ90" s="299" t="n">
        <v>1</v>
      </c>
      <c r="CK90" s="299" t="n">
        <v>1</v>
      </c>
      <c r="CL90" s="299" t="n">
        <v>1</v>
      </c>
      <c r="CM90" s="299" t="n">
        <v>1</v>
      </c>
      <c r="CN90" s="299" t="n">
        <v>1</v>
      </c>
      <c r="CO90" s="299" t="n">
        <v>1</v>
      </c>
      <c r="CP90" s="299" t="n">
        <v>1</v>
      </c>
      <c r="CQ90" s="299" t="n">
        <v>1</v>
      </c>
      <c r="CR90" s="299" t="n">
        <v>1</v>
      </c>
      <c r="CS90" s="299" t="n">
        <v>1</v>
      </c>
      <c r="CT90" s="299" t="n">
        <v>1</v>
      </c>
      <c r="CU90" s="299" t="n">
        <v>1</v>
      </c>
      <c r="CV90" s="299" t="n">
        <v>1</v>
      </c>
      <c r="CW90" s="299" t="n">
        <v>1</v>
      </c>
    </row>
    <row r="91" ht="13.15" customHeight="1">
      <c r="A91" s="22" t="n"/>
      <c r="B91" s="398" t="n"/>
      <c r="C91" s="246" t="inlineStr">
        <is>
          <t>EE &amp; Child(ren)</t>
        </is>
      </c>
      <c r="D91" s="299" t="n">
        <v>0</v>
      </c>
      <c r="E91" s="395">
        <f>E59</f>
        <v/>
      </c>
      <c r="F91" s="396">
        <f>F59</f>
        <v/>
      </c>
      <c r="G91" s="396">
        <f>G59</f>
        <v/>
      </c>
      <c r="H91" s="397">
        <f>+"Total:"&amp;TEXT(E91/I91-1,"0.00%")&amp;"/ EE:"&amp;TEXT(G91/J91-1,"0.00%")</f>
        <v/>
      </c>
      <c r="I91" s="397">
        <f>+'[2]St Joe &amp; St Mary''s'!E91</f>
        <v/>
      </c>
      <c r="J91" s="397">
        <f>+'[2]St Joe &amp; St Mary''s'!G91</f>
        <v/>
      </c>
      <c r="K91" s="299" t="n">
        <v>0</v>
      </c>
      <c r="L91" s="299" t="n">
        <v>0</v>
      </c>
      <c r="M91" s="299" t="n">
        <v>0</v>
      </c>
      <c r="N91" s="299" t="n">
        <v>0</v>
      </c>
      <c r="O91" s="299" t="n">
        <v>0</v>
      </c>
      <c r="P91" s="299" t="n">
        <v>0</v>
      </c>
      <c r="Q91" s="299" t="n">
        <v>0</v>
      </c>
      <c r="R91" s="299" t="n">
        <v>0</v>
      </c>
      <c r="S91" s="299" t="n">
        <v>0</v>
      </c>
      <c r="T91" s="299" t="n">
        <v>0</v>
      </c>
      <c r="U91" s="299" t="n">
        <v>0</v>
      </c>
      <c r="V91" s="299" t="n">
        <v>0</v>
      </c>
      <c r="W91" s="299" t="n">
        <v>0</v>
      </c>
      <c r="X91" s="299" t="n">
        <v>0</v>
      </c>
      <c r="Y91" s="299" t="n">
        <v>0</v>
      </c>
      <c r="Z91" s="299" t="n">
        <v>0</v>
      </c>
      <c r="AA91" s="299" t="n">
        <v>0</v>
      </c>
      <c r="AB91" s="299" t="n">
        <v>0</v>
      </c>
      <c r="AC91" s="299" t="n">
        <v>0</v>
      </c>
      <c r="AD91" s="299" t="n">
        <v>0</v>
      </c>
      <c r="AE91" s="299" t="n">
        <v>0</v>
      </c>
      <c r="AF91" s="299" t="n">
        <v>0</v>
      </c>
      <c r="AG91" s="299" t="n">
        <v>0</v>
      </c>
      <c r="AH91" s="299" t="n">
        <v>0</v>
      </c>
      <c r="AI91" s="299" t="n">
        <v>0</v>
      </c>
      <c r="AJ91" s="299" t="n">
        <v>0</v>
      </c>
      <c r="AK91" s="299" t="n">
        <v>0</v>
      </c>
      <c r="AL91" s="299" t="n">
        <v>0</v>
      </c>
      <c r="AM91" s="299" t="n">
        <v>0</v>
      </c>
      <c r="AN91" s="299" t="n">
        <v>0</v>
      </c>
      <c r="AO91" s="299" t="n">
        <v>0</v>
      </c>
      <c r="AP91" s="299" t="n">
        <v>0</v>
      </c>
      <c r="AQ91" s="299" t="n">
        <v>0</v>
      </c>
      <c r="AR91" s="299" t="n">
        <v>0</v>
      </c>
      <c r="AS91" s="299" t="n">
        <v>0</v>
      </c>
      <c r="AT91" s="299" t="n">
        <v>0</v>
      </c>
      <c r="AU91" s="299" t="n">
        <v>0</v>
      </c>
      <c r="AV91" s="299" t="n">
        <v>0</v>
      </c>
      <c r="AW91" s="299" t="n">
        <v>0</v>
      </c>
      <c r="AX91" s="299" t="n">
        <v>0</v>
      </c>
      <c r="AY91" s="299" t="n">
        <v>0</v>
      </c>
      <c r="AZ91" s="299" t="n">
        <v>0</v>
      </c>
      <c r="BA91" s="299" t="n">
        <v>0</v>
      </c>
      <c r="BB91" s="299" t="n">
        <v>0</v>
      </c>
      <c r="BC91" s="299" t="n">
        <v>0</v>
      </c>
      <c r="BD91" s="299" t="n">
        <v>0</v>
      </c>
      <c r="BE91" s="299" t="n"/>
      <c r="BF91" s="299" t="n">
        <v>0</v>
      </c>
      <c r="BG91" s="299" t="n">
        <v>0</v>
      </c>
      <c r="BH91" s="299" t="n">
        <v>0</v>
      </c>
      <c r="BI91" s="299" t="n">
        <v>0</v>
      </c>
      <c r="BJ91" s="299" t="n">
        <v>0</v>
      </c>
      <c r="BK91" s="299" t="n">
        <v>0</v>
      </c>
      <c r="BL91" s="299" t="n">
        <v>0</v>
      </c>
      <c r="BM91" s="299" t="n">
        <v>0</v>
      </c>
      <c r="BN91" s="299" t="n">
        <v>0</v>
      </c>
      <c r="BO91" s="299" t="n">
        <v>0</v>
      </c>
      <c r="BP91" s="299" t="n">
        <v>0</v>
      </c>
      <c r="BQ91" s="299" t="n">
        <v>0</v>
      </c>
      <c r="BR91" s="299" t="n">
        <v>0</v>
      </c>
      <c r="BS91" s="299" t="n">
        <v>0</v>
      </c>
      <c r="BT91" s="299" t="n">
        <v>0</v>
      </c>
      <c r="BU91" s="299" t="n">
        <v>0</v>
      </c>
      <c r="BV91" s="299" t="n">
        <v>0</v>
      </c>
      <c r="BW91" s="299" t="n">
        <v>0</v>
      </c>
      <c r="BX91" s="299" t="n">
        <v>0</v>
      </c>
      <c r="BY91" s="299" t="n">
        <v>1</v>
      </c>
      <c r="BZ91" s="299" t="n">
        <v>1</v>
      </c>
      <c r="CA91" s="299" t="n">
        <v>1</v>
      </c>
      <c r="CB91" s="299" t="n">
        <v>1</v>
      </c>
      <c r="CC91" s="299" t="n">
        <v>1</v>
      </c>
      <c r="CD91" s="299" t="n">
        <v>1</v>
      </c>
      <c r="CE91" s="299" t="n">
        <v>1</v>
      </c>
      <c r="CF91" s="299" t="n">
        <v>1</v>
      </c>
      <c r="CG91" s="299" t="n">
        <v>2</v>
      </c>
      <c r="CH91" s="299" t="n">
        <v>2</v>
      </c>
      <c r="CI91" s="299" t="n">
        <v>2</v>
      </c>
      <c r="CJ91" s="299" t="n">
        <v>2</v>
      </c>
      <c r="CK91" s="299" t="n">
        <v>2</v>
      </c>
      <c r="CL91" s="299" t="n">
        <v>1</v>
      </c>
      <c r="CM91" s="299" t="n">
        <v>1</v>
      </c>
      <c r="CN91" s="299" t="n">
        <v>1</v>
      </c>
      <c r="CO91" s="299" t="n">
        <v>1</v>
      </c>
      <c r="CP91" s="299" t="n">
        <v>0</v>
      </c>
      <c r="CQ91" s="299" t="n">
        <v>0</v>
      </c>
      <c r="CR91" s="299" t="n">
        <v>0</v>
      </c>
      <c r="CS91" s="299" t="n">
        <v>0</v>
      </c>
      <c r="CT91" s="299" t="n">
        <v>0</v>
      </c>
      <c r="CU91" s="299" t="n">
        <v>0</v>
      </c>
      <c r="CV91" s="299" t="n">
        <v>0</v>
      </c>
      <c r="CW91" s="299" t="n">
        <v>0</v>
      </c>
    </row>
    <row r="92" ht="13.15" customHeight="1">
      <c r="A92" s="22" t="n"/>
      <c r="B92" s="398" t="n"/>
      <c r="C92" s="246" t="inlineStr">
        <is>
          <t>EE &amp; Family</t>
        </is>
      </c>
      <c r="D92" s="300" t="n">
        <v>1</v>
      </c>
      <c r="E92" s="399">
        <f>E60</f>
        <v/>
      </c>
      <c r="F92" s="400">
        <f>F60</f>
        <v/>
      </c>
      <c r="G92" s="400">
        <f>G60</f>
        <v/>
      </c>
      <c r="H92" s="408">
        <f>+"Total:"&amp;TEXT(E92/I92-1,"0.00%")&amp;"/ EE:"&amp;TEXT(G92/J92-1,"0.00%")</f>
        <v/>
      </c>
      <c r="I92" s="397">
        <f>+'[2]St Joe &amp; St Mary''s'!E92</f>
        <v/>
      </c>
      <c r="J92" s="397">
        <f>+'[2]St Joe &amp; St Mary''s'!G92</f>
        <v/>
      </c>
      <c r="K92" s="300" t="n">
        <v>2</v>
      </c>
      <c r="L92" s="300" t="n">
        <v>2</v>
      </c>
      <c r="M92" s="300" t="n">
        <v>2</v>
      </c>
      <c r="N92" s="300" t="n">
        <v>2</v>
      </c>
      <c r="O92" s="300" t="n">
        <v>2</v>
      </c>
      <c r="P92" s="300" t="n">
        <v>2</v>
      </c>
      <c r="Q92" s="300" t="n">
        <v>2</v>
      </c>
      <c r="R92" s="300" t="n">
        <v>2</v>
      </c>
      <c r="S92" s="300" t="n">
        <v>2</v>
      </c>
      <c r="T92" s="300" t="n">
        <v>2</v>
      </c>
      <c r="U92" s="300" t="n">
        <v>2</v>
      </c>
      <c r="V92" s="300" t="n">
        <v>2</v>
      </c>
      <c r="W92" s="300" t="n">
        <v>3</v>
      </c>
      <c r="X92" s="300" t="n">
        <v>3</v>
      </c>
      <c r="Y92" s="300" t="n">
        <v>3</v>
      </c>
      <c r="Z92" s="300" t="n">
        <v>3</v>
      </c>
      <c r="AA92" s="300" t="n">
        <v>3</v>
      </c>
      <c r="AB92" s="300" t="n">
        <v>3</v>
      </c>
      <c r="AC92" s="300" t="n">
        <v>3</v>
      </c>
      <c r="AD92" s="300" t="n">
        <v>3</v>
      </c>
      <c r="AE92" s="300" t="n">
        <v>3</v>
      </c>
      <c r="AF92" s="300" t="n">
        <v>3</v>
      </c>
      <c r="AG92" s="300" t="n">
        <v>3</v>
      </c>
      <c r="AH92" s="300" t="n">
        <v>3</v>
      </c>
      <c r="AI92" s="300" t="n">
        <v>0</v>
      </c>
      <c r="AJ92" s="300" t="n">
        <v>4</v>
      </c>
      <c r="AK92" s="300" t="n">
        <v>4</v>
      </c>
      <c r="AL92" s="300" t="n">
        <v>4</v>
      </c>
      <c r="AM92" s="300" t="n">
        <v>4</v>
      </c>
      <c r="AN92" s="300" t="n">
        <v>5</v>
      </c>
      <c r="AO92" s="300" t="n">
        <v>5</v>
      </c>
      <c r="AP92" s="300" t="n">
        <v>5</v>
      </c>
      <c r="AQ92" s="300" t="n">
        <v>5</v>
      </c>
      <c r="AR92" s="300" t="n">
        <v>5</v>
      </c>
      <c r="AS92" s="300" t="n">
        <v>5</v>
      </c>
      <c r="AT92" s="300" t="n">
        <v>5</v>
      </c>
      <c r="AU92" s="300" t="n">
        <v>3</v>
      </c>
      <c r="AV92" s="300" t="n">
        <v>3</v>
      </c>
      <c r="AW92" s="300" t="n">
        <v>2</v>
      </c>
      <c r="AX92" s="300" t="n">
        <v>2</v>
      </c>
      <c r="AY92" s="300" t="n">
        <v>2</v>
      </c>
      <c r="AZ92" s="300" t="n">
        <v>3</v>
      </c>
      <c r="BA92" s="300" t="n">
        <v>3</v>
      </c>
      <c r="BB92" s="300" t="n">
        <v>3</v>
      </c>
      <c r="BC92" s="300" t="n">
        <v>3</v>
      </c>
      <c r="BD92" s="300" t="n">
        <v>3</v>
      </c>
      <c r="BE92" s="300" t="n">
        <v>3</v>
      </c>
      <c r="BF92" s="300" t="n">
        <v>3</v>
      </c>
      <c r="BG92" s="300" t="n">
        <v>2</v>
      </c>
      <c r="BH92" s="300" t="n">
        <v>2</v>
      </c>
      <c r="BI92" s="300" t="n">
        <v>1</v>
      </c>
      <c r="BJ92" s="300" t="n">
        <v>1</v>
      </c>
      <c r="BK92" s="300" t="n">
        <v>1</v>
      </c>
      <c r="BL92" s="300" t="n">
        <v>1</v>
      </c>
      <c r="BM92" s="300" t="n">
        <v>1</v>
      </c>
      <c r="BN92" s="300" t="n">
        <v>1</v>
      </c>
      <c r="BO92" s="300" t="n">
        <v>1</v>
      </c>
      <c r="BP92" s="300" t="n">
        <v>1</v>
      </c>
      <c r="BQ92" s="300" t="n">
        <v>1</v>
      </c>
      <c r="BR92" s="300" t="n">
        <v>1</v>
      </c>
      <c r="BS92" s="300" t="n">
        <v>0</v>
      </c>
      <c r="BT92" s="300" t="n">
        <v>0</v>
      </c>
      <c r="BU92" s="300" t="n">
        <v>0</v>
      </c>
      <c r="BV92" s="300" t="n">
        <v>0</v>
      </c>
      <c r="BW92" s="300" t="n">
        <v>0</v>
      </c>
      <c r="BX92" s="300" t="n">
        <v>0</v>
      </c>
      <c r="BY92" s="300" t="n">
        <v>0</v>
      </c>
      <c r="BZ92" s="300" t="n">
        <v>0</v>
      </c>
      <c r="CA92" s="300" t="n">
        <v>0</v>
      </c>
      <c r="CB92" s="300" t="n">
        <v>0</v>
      </c>
      <c r="CC92" s="300" t="n">
        <v>0</v>
      </c>
      <c r="CD92" s="300" t="n">
        <v>0</v>
      </c>
      <c r="CE92" s="300" t="n">
        <v>0</v>
      </c>
      <c r="CF92" s="300" t="n">
        <v>1</v>
      </c>
      <c r="CG92" s="300" t="n">
        <v>1</v>
      </c>
      <c r="CH92" s="300" t="n">
        <v>1</v>
      </c>
      <c r="CI92" s="300" t="n">
        <v>1</v>
      </c>
      <c r="CJ92" s="300" t="n">
        <v>1</v>
      </c>
      <c r="CK92" s="300" t="n">
        <v>1</v>
      </c>
      <c r="CL92" s="300" t="n">
        <v>1</v>
      </c>
      <c r="CM92" s="300" t="n">
        <v>1</v>
      </c>
      <c r="CN92" s="300" t="n">
        <v>1</v>
      </c>
      <c r="CO92" s="300" t="n">
        <v>1</v>
      </c>
      <c r="CP92" s="300" t="n">
        <v>1</v>
      </c>
      <c r="CQ92" s="300" t="n">
        <v>0</v>
      </c>
      <c r="CR92" s="300" t="n">
        <v>0</v>
      </c>
      <c r="CS92" s="300" t="n">
        <v>0</v>
      </c>
      <c r="CT92" s="300" t="n">
        <v>0</v>
      </c>
      <c r="CU92" s="300" t="n">
        <v>0</v>
      </c>
      <c r="CV92" s="300" t="n">
        <v>1</v>
      </c>
      <c r="CW92" s="300" t="n">
        <v>1</v>
      </c>
    </row>
    <row r="93" ht="13.15" customHeight="1">
      <c r="A93" s="20" t="n"/>
      <c r="B93" s="398" t="n"/>
      <c r="C93" s="69" t="inlineStr">
        <is>
          <t>Estimated Monthly Premium</t>
        </is>
      </c>
      <c r="D93" s="94">
        <f>SUM(D89:D92)</f>
        <v/>
      </c>
      <c r="E93" s="401">
        <f>SUMPRODUCT(E89:E92,$D89:$D92)</f>
        <v/>
      </c>
      <c r="F93" s="401">
        <f>SUMPRODUCT(F89:F92,$D89:$D92)</f>
        <v/>
      </c>
      <c r="G93" s="401">
        <f>SUMPRODUCT(G89:G92,$D89:$D92)</f>
        <v/>
      </c>
      <c r="H93" s="402" t="n"/>
      <c r="I93" s="402" t="n"/>
      <c r="K93" s="94">
        <f>SUM(K89:K92)</f>
        <v/>
      </c>
      <c r="L93" s="94">
        <f>SUM(L89:L92)</f>
        <v/>
      </c>
      <c r="M93" s="94">
        <f>SUM(M89:M92)</f>
        <v/>
      </c>
      <c r="N93" s="94">
        <f>SUM(N89:N92)</f>
        <v/>
      </c>
      <c r="O93" s="94">
        <f>SUM(O89:O92)</f>
        <v/>
      </c>
      <c r="P93" s="94">
        <f>SUM(P89:P92)</f>
        <v/>
      </c>
      <c r="Q93" s="94">
        <f>SUM(Q89:Q92)</f>
        <v/>
      </c>
      <c r="R93" s="94">
        <f>SUM(R89:R92)</f>
        <v/>
      </c>
      <c r="S93" s="94">
        <f>SUM(S89:S92)</f>
        <v/>
      </c>
      <c r="T93" s="94">
        <f>SUM(T89:T92)</f>
        <v/>
      </c>
      <c r="U93" s="94">
        <f>SUM(U89:U92)</f>
        <v/>
      </c>
      <c r="V93" s="94">
        <f>SUM(V89:V92)</f>
        <v/>
      </c>
      <c r="W93" s="94">
        <f>SUM(W89:W92)</f>
        <v/>
      </c>
      <c r="X93" s="94">
        <f>SUM(X89:X92)</f>
        <v/>
      </c>
      <c r="Y93" s="94">
        <f>SUM(Y89:Y92)</f>
        <v/>
      </c>
      <c r="Z93" s="94">
        <f>SUM(Z89:Z92)</f>
        <v/>
      </c>
      <c r="AA93" s="94">
        <f>SUM(AA89:AA92)</f>
        <v/>
      </c>
      <c r="AB93" s="94">
        <f>SUM(AB89:AB92)</f>
        <v/>
      </c>
      <c r="AC93" s="94">
        <f>SUM(AC89:AC92)</f>
        <v/>
      </c>
      <c r="AD93" s="94">
        <f>SUM(AD89:AD92)</f>
        <v/>
      </c>
      <c r="AE93" s="94">
        <f>SUM(AE89:AE92)</f>
        <v/>
      </c>
      <c r="AF93" s="94">
        <f>SUM(AF89:AF92)</f>
        <v/>
      </c>
      <c r="AG93" s="94">
        <f>SUM(AG89:AG92)</f>
        <v/>
      </c>
      <c r="AH93" s="94">
        <f>SUM(AH89:AH92)</f>
        <v/>
      </c>
      <c r="AI93" s="94">
        <f>SUM(AI89:AI92)</f>
        <v/>
      </c>
      <c r="AJ93" s="94">
        <f>SUM(AJ89:AJ92)</f>
        <v/>
      </c>
      <c r="AK93" s="94">
        <f>SUM(AK89:AK92)</f>
        <v/>
      </c>
      <c r="AL93" s="94">
        <f>SUM(AL89:AL92)</f>
        <v/>
      </c>
      <c r="AM93" s="94">
        <f>SUM(AM89:AM92)</f>
        <v/>
      </c>
      <c r="AN93" s="94">
        <f>SUM(AN89:AN92)</f>
        <v/>
      </c>
      <c r="AO93" s="94">
        <f>SUM(AO89:AO92)</f>
        <v/>
      </c>
      <c r="AP93" s="94">
        <f>SUM(AP89:AP92)</f>
        <v/>
      </c>
      <c r="AQ93" s="94">
        <f>SUM(AQ89:AQ92)</f>
        <v/>
      </c>
      <c r="AR93" s="94">
        <f>SUM(AR89:AR92)</f>
        <v/>
      </c>
      <c r="AS93" s="94">
        <f>SUM(AS89:AS92)</f>
        <v/>
      </c>
      <c r="AT93" s="94">
        <f>SUM(AT89:AT92)</f>
        <v/>
      </c>
      <c r="AU93" s="94">
        <f>SUM(AU89:AU92)</f>
        <v/>
      </c>
      <c r="AV93" s="94">
        <f>SUM(AV89:AV92)</f>
        <v/>
      </c>
      <c r="AW93" s="94">
        <f>SUM(AW89:AW92)</f>
        <v/>
      </c>
      <c r="AX93" s="94">
        <f>SUM(AX89:AX92)</f>
        <v/>
      </c>
      <c r="AY93" s="94">
        <f>SUM(AY89:AY92)</f>
        <v/>
      </c>
      <c r="AZ93" s="94">
        <f>SUM(AZ89:AZ92)</f>
        <v/>
      </c>
      <c r="BA93" s="94">
        <f>SUM(BA89:BA92)</f>
        <v/>
      </c>
      <c r="BB93" s="94">
        <f>SUM(BB89:BB92)</f>
        <v/>
      </c>
      <c r="BC93" s="94">
        <f>SUM(BC89:BC92)</f>
        <v/>
      </c>
      <c r="BD93" s="94">
        <f>SUM(BD89:BD92)</f>
        <v/>
      </c>
      <c r="BE93" s="94">
        <f>SUM(BE89:BE92)</f>
        <v/>
      </c>
      <c r="BF93" s="94">
        <f>SUM(BF89:BF92)</f>
        <v/>
      </c>
      <c r="BG93" s="94">
        <f>SUM(BG89:BG92)</f>
        <v/>
      </c>
      <c r="BH93" s="94">
        <f>SUM(BH89:BH92)</f>
        <v/>
      </c>
      <c r="BI93" s="94">
        <f>SUM(BI89:BI92)</f>
        <v/>
      </c>
      <c r="BJ93" s="94">
        <f>SUM(BJ89:BJ92)</f>
        <v/>
      </c>
      <c r="BK93" s="94">
        <f>SUM(BK89:BK92)</f>
        <v/>
      </c>
      <c r="BL93" s="94">
        <f>SUM(BL89:BL92)</f>
        <v/>
      </c>
      <c r="BM93" s="94">
        <f>SUM(BM89:BM92)</f>
        <v/>
      </c>
      <c r="BN93" s="94">
        <f>SUM(BN89:BN92)</f>
        <v/>
      </c>
      <c r="BO93" s="94">
        <f>SUM(BO89:BO92)</f>
        <v/>
      </c>
      <c r="BP93" s="94">
        <f>SUM(BP89:BP92)</f>
        <v/>
      </c>
      <c r="BQ93" s="94">
        <f>SUM(BQ89:BQ92)</f>
        <v/>
      </c>
      <c r="BR93" s="94">
        <f>SUM(BR89:BR92)</f>
        <v/>
      </c>
      <c r="BS93" s="94">
        <f>SUM(BS89:BS92)</f>
        <v/>
      </c>
      <c r="BT93" s="94">
        <f>SUM(BT89:BT92)</f>
        <v/>
      </c>
      <c r="BU93" s="94">
        <f>SUM(BU89:BU92)</f>
        <v/>
      </c>
      <c r="BV93" s="94">
        <f>SUM(BV89:BV92)</f>
        <v/>
      </c>
      <c r="BW93" s="94">
        <f>SUM(BW89:BW92)</f>
        <v/>
      </c>
      <c r="BX93" s="94">
        <f>SUM(BX89:BX92)</f>
        <v/>
      </c>
      <c r="BY93" s="94">
        <f>SUM(BY89:BY92)</f>
        <v/>
      </c>
      <c r="BZ93" s="94">
        <f>SUM(BZ89:BZ92)</f>
        <v/>
      </c>
      <c r="CA93" s="94">
        <f>SUM(CA89:CA92)</f>
        <v/>
      </c>
      <c r="CB93" s="94">
        <f>SUM(CB89:CB92)</f>
        <v/>
      </c>
      <c r="CC93" s="94">
        <f>SUM(CC89:CC92)</f>
        <v/>
      </c>
      <c r="CD93" s="94">
        <f>SUM(CD89:CD92)</f>
        <v/>
      </c>
      <c r="CE93" s="94">
        <f>SUM(CE89:CE92)</f>
        <v/>
      </c>
      <c r="CF93" s="94">
        <f>SUM(CF89:CF92)</f>
        <v/>
      </c>
      <c r="CG93" s="94">
        <f>SUM(CG89:CG92)</f>
        <v/>
      </c>
      <c r="CH93" s="94">
        <f>SUM(CH89:CH92)</f>
        <v/>
      </c>
      <c r="CI93" s="94">
        <f>SUM(CI89:CI92)</f>
        <v/>
      </c>
      <c r="CJ93" s="94">
        <f>SUM(CJ89:CJ92)</f>
        <v/>
      </c>
      <c r="CK93" s="94">
        <f>SUM(CK89:CK92)</f>
        <v/>
      </c>
      <c r="CL93" s="94">
        <f>SUM(CL89:CL92)</f>
        <v/>
      </c>
      <c r="CM93" s="94">
        <f>SUM(CM89:CM92)</f>
        <v/>
      </c>
      <c r="CN93" s="94">
        <f>SUM(CN89:CN92)</f>
        <v/>
      </c>
      <c r="CO93" s="94">
        <f>SUM(CO89:CO92)</f>
        <v/>
      </c>
      <c r="CP93" s="94">
        <f>SUM(CP89:CP92)</f>
        <v/>
      </c>
      <c r="CQ93" s="94">
        <f>SUM(CQ89:CQ92)</f>
        <v/>
      </c>
      <c r="CR93" s="94" t="n">
        <v>2</v>
      </c>
      <c r="CS93" s="94">
        <f>SUM(CS89:CS92)</f>
        <v/>
      </c>
      <c r="CT93" s="94">
        <f>SUM(CT89:CT92)</f>
        <v/>
      </c>
      <c r="CU93" s="94">
        <f>SUM(CU89:CU92)</f>
        <v/>
      </c>
      <c r="CV93" s="94">
        <f>SUM(CV89:CV92)</f>
        <v/>
      </c>
      <c r="CW93" s="94">
        <f>SUM(CW89:CW92)</f>
        <v/>
      </c>
    </row>
    <row r="94" ht="13.15" customHeight="1">
      <c r="A94" s="20" t="n"/>
      <c r="B94" s="398" t="n"/>
      <c r="C94" s="12" t="n"/>
      <c r="D94" s="16" t="n"/>
      <c r="E94" s="403" t="n"/>
      <c r="F94" s="403" t="n"/>
      <c r="G94" s="403" t="n"/>
      <c r="H94" s="404" t="n"/>
      <c r="I94" s="404" t="n"/>
      <c r="K94" s="16" t="n"/>
      <c r="L94" s="16" t="n"/>
      <c r="M94" s="16" t="n"/>
      <c r="N94" s="16" t="n"/>
      <c r="O94" s="16" t="n"/>
      <c r="P94" s="16" t="n"/>
      <c r="Q94" s="16" t="n"/>
      <c r="R94" s="16" t="n"/>
      <c r="S94" s="16" t="n"/>
      <c r="T94" s="16" t="n"/>
      <c r="U94" s="16" t="n"/>
      <c r="V94" s="16" t="n"/>
      <c r="W94" s="16" t="n"/>
      <c r="X94" s="16" t="n"/>
      <c r="Y94" s="16" t="n"/>
      <c r="Z94" s="16" t="n"/>
      <c r="AA94" s="16" t="n"/>
      <c r="AB94" s="16" t="n"/>
      <c r="AC94" s="16" t="n"/>
      <c r="AD94" s="16" t="n"/>
      <c r="AE94" s="16" t="n"/>
      <c r="AF94" s="16" t="n"/>
      <c r="AG94" s="16" t="n"/>
      <c r="AH94" s="16" t="n"/>
      <c r="AI94" s="16" t="n"/>
      <c r="AJ94" s="16" t="n"/>
      <c r="AK94" s="16" t="n"/>
      <c r="AL94" s="16" t="n"/>
      <c r="AM94" s="16" t="n"/>
      <c r="AN94" s="16" t="n"/>
      <c r="AO94" s="16" t="n"/>
      <c r="AP94" s="16" t="n"/>
      <c r="AQ94" s="16" t="n"/>
      <c r="AR94" s="16" t="n"/>
      <c r="AS94" s="16" t="n"/>
      <c r="AT94" s="16" t="n"/>
      <c r="AU94" s="16" t="n"/>
      <c r="AV94" s="16" t="n"/>
      <c r="AW94" s="16" t="n"/>
      <c r="AX94" s="16" t="n"/>
      <c r="AY94" s="16" t="n"/>
      <c r="AZ94" s="16" t="n"/>
      <c r="BA94" s="16" t="n"/>
      <c r="BB94" s="16" t="n"/>
      <c r="BC94" s="16" t="n"/>
      <c r="BD94" s="16" t="n"/>
      <c r="BE94" s="16" t="n"/>
      <c r="BF94" s="16" t="n"/>
      <c r="BG94" s="16" t="n"/>
      <c r="BH94" s="16" t="n"/>
      <c r="BI94" s="16" t="n"/>
      <c r="BJ94" s="16" t="n"/>
      <c r="BK94" s="16" t="n"/>
      <c r="BL94" s="16" t="n"/>
      <c r="BM94" s="16" t="n"/>
      <c r="BN94" s="16" t="n"/>
      <c r="BO94" s="16" t="n"/>
      <c r="BP94" s="16" t="n"/>
      <c r="BQ94" s="16" t="n"/>
      <c r="BR94" s="16" t="n"/>
      <c r="BS94" s="16" t="n"/>
      <c r="BT94" s="16" t="n"/>
      <c r="BU94" s="16" t="n"/>
      <c r="BV94" s="16" t="n"/>
      <c r="BW94" s="16" t="n"/>
      <c r="BX94" s="16" t="n"/>
      <c r="BY94" s="16" t="n"/>
      <c r="BZ94" s="16" t="n"/>
      <c r="CA94" s="16" t="n"/>
      <c r="CB94" s="16" t="n"/>
      <c r="CC94" s="16" t="n"/>
      <c r="CD94" s="16" t="n"/>
      <c r="CE94" s="16" t="n"/>
      <c r="CF94" s="16" t="n"/>
      <c r="CG94" s="16" t="n"/>
      <c r="CH94" s="16" t="n"/>
      <c r="CI94" s="16" t="n"/>
      <c r="CJ94" s="16" t="n"/>
      <c r="CK94" s="16" t="n"/>
      <c r="CL94" s="16" t="n"/>
      <c r="CM94" s="16" t="n"/>
      <c r="CN94" s="16" t="n"/>
      <c r="CO94" s="16" t="n"/>
      <c r="CP94" s="16" t="n"/>
      <c r="CQ94" s="16" t="n"/>
      <c r="CR94" s="16" t="n"/>
      <c r="CS94" s="16" t="n"/>
      <c r="CT94" s="16" t="n"/>
      <c r="CU94" s="16" t="n"/>
      <c r="CV94" s="16" t="n"/>
      <c r="CW94" s="16" t="n"/>
    </row>
    <row r="95" ht="13.15" customHeight="1">
      <c r="A95" s="71" t="inlineStr">
        <is>
          <t>Total Medical Monthly</t>
        </is>
      </c>
      <c r="B95" s="405" t="n"/>
      <c r="C95" s="29" t="inlineStr">
        <is>
          <t>Total Medical Employees</t>
        </is>
      </c>
      <c r="D95" s="30">
        <f>+D87+D93</f>
        <v/>
      </c>
      <c r="E95" s="406">
        <f>+E87+E93</f>
        <v/>
      </c>
      <c r="F95" s="406">
        <f>+F87+F93</f>
        <v/>
      </c>
      <c r="G95" s="406">
        <f>+G87+G93</f>
        <v/>
      </c>
      <c r="H95" s="407" t="n"/>
      <c r="I95" s="407" t="n"/>
      <c r="K95" s="30">
        <f>+K87+K93</f>
        <v/>
      </c>
      <c r="L95" s="30">
        <f>+L87+L93</f>
        <v/>
      </c>
      <c r="M95" s="30">
        <f>+M87+M93</f>
        <v/>
      </c>
      <c r="N95" s="30">
        <f>+N87+N93</f>
        <v/>
      </c>
      <c r="O95" s="30">
        <f>+O87+O93</f>
        <v/>
      </c>
      <c r="P95" s="30">
        <f>+P87+P93</f>
        <v/>
      </c>
      <c r="Q95" s="30">
        <f>+Q87+Q93</f>
        <v/>
      </c>
      <c r="R95" s="30">
        <f>+R87+R93</f>
        <v/>
      </c>
      <c r="S95" s="30">
        <f>+S87+S93</f>
        <v/>
      </c>
      <c r="T95" s="30">
        <f>+T87+T93</f>
        <v/>
      </c>
      <c r="U95" s="30">
        <f>+U87+U93</f>
        <v/>
      </c>
      <c r="V95" s="30">
        <f>+V87+V93</f>
        <v/>
      </c>
      <c r="W95" s="30">
        <f>+W87+W93</f>
        <v/>
      </c>
      <c r="X95" s="30">
        <f>+X87+X93</f>
        <v/>
      </c>
      <c r="Y95" s="30">
        <f>+Y87+Y93</f>
        <v/>
      </c>
      <c r="Z95" s="30">
        <f>+Z87+Z93</f>
        <v/>
      </c>
      <c r="AA95" s="30">
        <f>+AA87+AA93</f>
        <v/>
      </c>
      <c r="AB95" s="30">
        <f>+AB87+AB93</f>
        <v/>
      </c>
      <c r="AC95" s="30">
        <f>+AC87+AC93</f>
        <v/>
      </c>
      <c r="AD95" s="30">
        <f>+AD87+AD93</f>
        <v/>
      </c>
      <c r="AE95" s="30">
        <f>+AE87+AE93</f>
        <v/>
      </c>
      <c r="AF95" s="30">
        <f>+AF87+AF93</f>
        <v/>
      </c>
      <c r="AG95" s="30">
        <f>+AG87+AG93</f>
        <v/>
      </c>
      <c r="AH95" s="30">
        <f>+AH87+AH93</f>
        <v/>
      </c>
      <c r="AI95" s="30">
        <f>+AI87+AI93</f>
        <v/>
      </c>
      <c r="AJ95" s="30">
        <f>+AJ87+AJ93</f>
        <v/>
      </c>
      <c r="AK95" s="30">
        <f>+AK87+AK93</f>
        <v/>
      </c>
      <c r="AL95" s="30">
        <f>+AL87+AL93</f>
        <v/>
      </c>
      <c r="AM95" s="30">
        <f>+AM87+AM93</f>
        <v/>
      </c>
      <c r="AN95" s="30">
        <f>+AN87+AN93</f>
        <v/>
      </c>
      <c r="AO95" s="30">
        <f>+AO87+AO93</f>
        <v/>
      </c>
      <c r="AP95" s="30">
        <f>+AP87+AP93</f>
        <v/>
      </c>
      <c r="AQ95" s="30">
        <f>+AQ87+AQ93</f>
        <v/>
      </c>
      <c r="AR95" s="30">
        <f>+AR87+AR93</f>
        <v/>
      </c>
      <c r="AS95" s="30">
        <f>+AS87+AS93</f>
        <v/>
      </c>
      <c r="AT95" s="30">
        <f>+AT87+AT93</f>
        <v/>
      </c>
      <c r="AU95" s="30">
        <f>+AU87+AU93</f>
        <v/>
      </c>
      <c r="AV95" s="30">
        <f>+AV87+AV93</f>
        <v/>
      </c>
      <c r="AW95" s="30">
        <f>+AW87+AW93</f>
        <v/>
      </c>
      <c r="AX95" s="30">
        <f>+AX87+AX93</f>
        <v/>
      </c>
      <c r="AY95" s="30">
        <f>+AY87+AY93</f>
        <v/>
      </c>
      <c r="AZ95" s="30">
        <f>+AZ87+AZ93</f>
        <v/>
      </c>
      <c r="BA95" s="30">
        <f>+BA87+BA93</f>
        <v/>
      </c>
      <c r="BB95" s="30">
        <f>+BB87+BB93</f>
        <v/>
      </c>
      <c r="BC95" s="30">
        <f>+BC87+BC93</f>
        <v/>
      </c>
      <c r="BD95" s="30">
        <f>+BD87+BD93</f>
        <v/>
      </c>
      <c r="BE95" s="30">
        <f>+BE87+BE93</f>
        <v/>
      </c>
      <c r="BF95" s="30">
        <f>+BF87+BF93</f>
        <v/>
      </c>
      <c r="BG95" s="30">
        <f>+BG87+BG93</f>
        <v/>
      </c>
      <c r="BH95" s="30">
        <f>+BH87+BH93</f>
        <v/>
      </c>
      <c r="BI95" s="30">
        <f>+BI87+BI93</f>
        <v/>
      </c>
      <c r="BJ95" s="30">
        <f>+BJ87+BJ93</f>
        <v/>
      </c>
      <c r="BK95" s="30">
        <f>+BK87+BK93</f>
        <v/>
      </c>
      <c r="BL95" s="30">
        <f>+BL87+BL93</f>
        <v/>
      </c>
      <c r="BM95" s="30">
        <f>+BM87+BM93</f>
        <v/>
      </c>
      <c r="BN95" s="30">
        <f>+BN87+BN93</f>
        <v/>
      </c>
      <c r="BO95" s="30">
        <f>+BO87+BO93</f>
        <v/>
      </c>
      <c r="BP95" s="30">
        <f>+BP87+BP93</f>
        <v/>
      </c>
      <c r="BQ95" s="30">
        <f>+BQ87+BQ93</f>
        <v/>
      </c>
      <c r="BR95" s="30">
        <f>+BR87+BR93</f>
        <v/>
      </c>
      <c r="BS95" s="30">
        <f>+BS87+BS93</f>
        <v/>
      </c>
      <c r="BT95" s="30">
        <f>+BT87+BT93</f>
        <v/>
      </c>
      <c r="BU95" s="30">
        <f>+BU87+BU93</f>
        <v/>
      </c>
      <c r="BV95" s="30">
        <f>+BV87+BV93</f>
        <v/>
      </c>
      <c r="BW95" s="30">
        <f>+BW87+BW93</f>
        <v/>
      </c>
      <c r="BX95" s="30">
        <f>+BX87+BX93</f>
        <v/>
      </c>
      <c r="BY95" s="30">
        <f>+BY87+BY93</f>
        <v/>
      </c>
      <c r="BZ95" s="30">
        <f>+BZ87+BZ93</f>
        <v/>
      </c>
      <c r="CA95" s="30">
        <f>+CA87+CA93</f>
        <v/>
      </c>
      <c r="CB95" s="30">
        <f>+CB87+CB93</f>
        <v/>
      </c>
      <c r="CC95" s="30">
        <f>+CC87+CC93</f>
        <v/>
      </c>
      <c r="CD95" s="30">
        <f>+CD87+CD93</f>
        <v/>
      </c>
      <c r="CE95" s="30">
        <f>+CE87+CE93</f>
        <v/>
      </c>
      <c r="CF95" s="30">
        <f>+CF87+CF93</f>
        <v/>
      </c>
      <c r="CG95" s="30">
        <f>+CG87+CG93</f>
        <v/>
      </c>
      <c r="CH95" s="30">
        <f>+CH87+CH93</f>
        <v/>
      </c>
      <c r="CI95" s="30">
        <f>+CI87+CI93</f>
        <v/>
      </c>
      <c r="CJ95" s="30">
        <f>+CJ87+CJ93</f>
        <v/>
      </c>
      <c r="CK95" s="30">
        <f>+CK87+CK93</f>
        <v/>
      </c>
      <c r="CL95" s="30">
        <f>+CL87+CL93</f>
        <v/>
      </c>
      <c r="CM95" s="30">
        <f>+CM87+CM93</f>
        <v/>
      </c>
      <c r="CN95" s="30">
        <f>+CN87+CN93</f>
        <v/>
      </c>
      <c r="CO95" s="30">
        <f>+CO87+CO93</f>
        <v/>
      </c>
      <c r="CP95" s="30">
        <f>+CP87+CP93</f>
        <v/>
      </c>
      <c r="CQ95" s="30">
        <f>+CQ87+CQ93</f>
        <v/>
      </c>
      <c r="CR95" s="30" t="n">
        <v>43</v>
      </c>
      <c r="CS95" s="30">
        <f>+CS87+CS93</f>
        <v/>
      </c>
      <c r="CT95" s="30">
        <f>+CT87+CT93</f>
        <v/>
      </c>
      <c r="CU95" s="30">
        <f>+CU87+CU93</f>
        <v/>
      </c>
      <c r="CV95" s="30">
        <f>+CV87+CV93</f>
        <v/>
      </c>
      <c r="CW95" s="30">
        <f>+CW87+CW93</f>
        <v/>
      </c>
    </row>
    <row r="96" ht="13.15" customHeight="1">
      <c r="A96" s="71" t="inlineStr">
        <is>
          <t>Total Medical Annual</t>
        </is>
      </c>
      <c r="B96" s="29" t="n"/>
      <c r="C96" s="89" t="n"/>
      <c r="D96" s="30" t="n"/>
      <c r="E96" s="406">
        <f>E95*12</f>
        <v/>
      </c>
      <c r="F96" s="406">
        <f>F95*12</f>
        <v/>
      </c>
      <c r="G96" s="406">
        <f>G95*12</f>
        <v/>
      </c>
      <c r="H96" s="407" t="n"/>
      <c r="I96" s="407" t="n"/>
      <c r="K96" s="30" t="n"/>
      <c r="L96" s="30" t="n"/>
      <c r="M96" s="30" t="n"/>
      <c r="N96" s="30" t="n"/>
      <c r="O96" s="30" t="n"/>
      <c r="P96" s="30" t="n"/>
      <c r="Q96" s="30" t="n"/>
      <c r="R96" s="30" t="n"/>
      <c r="S96" s="30" t="n"/>
      <c r="T96" s="30" t="n"/>
      <c r="U96" s="30" t="n"/>
      <c r="V96" s="30" t="n"/>
      <c r="W96" s="30" t="n"/>
      <c r="X96" s="30" t="n"/>
      <c r="Y96" s="30" t="n"/>
      <c r="Z96" s="30" t="n"/>
      <c r="AA96" s="30" t="n"/>
      <c r="AB96" s="30" t="n"/>
      <c r="AC96" s="30" t="n"/>
      <c r="AD96" s="30" t="n"/>
      <c r="AE96" s="30" t="n"/>
      <c r="AF96" s="30" t="n"/>
      <c r="AG96" s="30" t="n"/>
      <c r="AH96" s="30" t="n"/>
      <c r="AI96" s="30" t="n"/>
      <c r="AJ96" s="30" t="n"/>
      <c r="AK96" s="30" t="n"/>
      <c r="AL96" s="30" t="n"/>
      <c r="AM96" s="30" t="n"/>
      <c r="AN96" s="30" t="n"/>
      <c r="AO96" s="30" t="n"/>
      <c r="AP96" s="30" t="n"/>
      <c r="AQ96" s="30" t="n"/>
      <c r="AR96" s="30" t="n"/>
      <c r="AS96" s="30" t="n"/>
      <c r="AT96" s="30" t="n"/>
      <c r="AU96" s="30" t="n"/>
      <c r="AV96" s="30" t="n"/>
      <c r="AW96" s="30" t="n"/>
      <c r="AX96" s="30" t="n"/>
      <c r="AY96" s="30" t="n"/>
      <c r="AZ96" s="30" t="n"/>
      <c r="BA96" s="30" t="n"/>
      <c r="BB96" s="30" t="n"/>
      <c r="BC96" s="30" t="n"/>
      <c r="BD96" s="30" t="n"/>
      <c r="BE96" s="30" t="n"/>
      <c r="BF96" s="30" t="n"/>
      <c r="BG96" s="30" t="n"/>
      <c r="BH96" s="30" t="n"/>
      <c r="BI96" s="30" t="n"/>
      <c r="BJ96" s="30" t="n"/>
      <c r="BK96" s="30" t="n"/>
      <c r="BL96" s="30" t="n"/>
      <c r="BM96" s="30" t="n"/>
      <c r="BN96" s="30" t="n"/>
      <c r="BO96" s="30" t="n"/>
      <c r="BP96" s="30" t="n"/>
      <c r="BQ96" s="30" t="n"/>
      <c r="BR96" s="30" t="n"/>
      <c r="BS96" s="30" t="n"/>
      <c r="BT96" s="30" t="n"/>
      <c r="BU96" s="30" t="n"/>
      <c r="BV96" s="30" t="n"/>
      <c r="BW96" s="30" t="n"/>
      <c r="BX96" s="30" t="n"/>
      <c r="BY96" s="30" t="n"/>
      <c r="BZ96" s="30" t="n"/>
      <c r="CA96" s="30" t="n"/>
      <c r="CB96" s="30" t="n"/>
      <c r="CC96" s="30" t="n"/>
      <c r="CD96" s="30" t="n"/>
      <c r="CE96" s="30" t="n"/>
      <c r="CF96" s="30" t="n"/>
      <c r="CG96" s="30" t="n"/>
      <c r="CH96" s="30" t="n"/>
      <c r="CI96" s="30" t="n"/>
      <c r="CJ96" s="30" t="n"/>
      <c r="CK96" s="30" t="n"/>
      <c r="CL96" s="30" t="n"/>
      <c r="CM96" s="30" t="n"/>
      <c r="CN96" s="30" t="n"/>
      <c r="CO96" s="30" t="n"/>
      <c r="CP96" s="30" t="n"/>
      <c r="CQ96" s="30" t="n"/>
      <c r="CR96" s="30" t="n"/>
      <c r="CS96" s="30" t="n"/>
      <c r="CT96" s="30" t="n"/>
      <c r="CU96" s="30" t="n"/>
      <c r="CV96" s="30" t="n"/>
      <c r="CW96" s="30" t="n"/>
    </row>
    <row r="97" ht="13.15" customFormat="1" customHeight="1" s="315">
      <c r="A97" s="20" t="n"/>
      <c r="B97" s="398" t="n"/>
      <c r="C97" s="12" t="n"/>
      <c r="D97" s="16" t="n"/>
      <c r="E97" s="403" t="n"/>
      <c r="F97" s="403" t="n"/>
      <c r="G97" s="403" t="n"/>
      <c r="H97" s="404" t="n"/>
      <c r="I97" s="404" t="n"/>
      <c r="K97" s="16" t="n"/>
      <c r="L97" s="16" t="n"/>
      <c r="M97" s="16" t="n"/>
      <c r="N97" s="16" t="n"/>
      <c r="O97" s="16" t="n"/>
      <c r="P97" s="16" t="n"/>
      <c r="Q97" s="16" t="n"/>
      <c r="R97" s="16" t="n"/>
      <c r="S97" s="16" t="n"/>
      <c r="T97" s="16" t="n"/>
      <c r="U97" s="16" t="n"/>
      <c r="V97" s="16" t="n"/>
      <c r="W97" s="16" t="n"/>
      <c r="X97" s="16" t="n"/>
      <c r="Y97" s="16" t="n"/>
      <c r="Z97" s="16" t="n"/>
      <c r="AA97" s="16" t="n"/>
      <c r="AB97" s="16" t="n"/>
      <c r="AC97" s="16" t="n"/>
      <c r="AD97" s="16" t="n"/>
      <c r="AE97" s="16" t="n"/>
      <c r="AF97" s="16" t="n"/>
      <c r="AG97" s="16" t="n"/>
      <c r="AH97" s="16" t="n"/>
      <c r="AI97" s="16" t="n"/>
      <c r="AJ97" s="16" t="n"/>
      <c r="AK97" s="16" t="n"/>
      <c r="AL97" s="16" t="n"/>
      <c r="AM97" s="16" t="n"/>
      <c r="AN97" s="16" t="n"/>
      <c r="AO97" s="16" t="n"/>
      <c r="AP97" s="16" t="n"/>
      <c r="AQ97" s="16" t="n"/>
      <c r="AR97" s="16" t="n"/>
      <c r="AS97" s="16" t="n"/>
      <c r="AT97" s="16" t="n"/>
      <c r="AU97" s="16" t="n"/>
      <c r="AV97" s="16" t="n"/>
      <c r="AW97" s="16" t="n"/>
      <c r="AX97" s="16" t="n"/>
      <c r="AY97" s="16" t="n"/>
      <c r="AZ97" s="16" t="n"/>
      <c r="BA97" s="16" t="n"/>
      <c r="BB97" s="16" t="n"/>
      <c r="BC97" s="16" t="n"/>
      <c r="BD97" s="16" t="n"/>
      <c r="BE97" s="16" t="n"/>
      <c r="BF97" s="16" t="n"/>
      <c r="BG97" s="16" t="n"/>
      <c r="BH97" s="16" t="n"/>
      <c r="BI97" s="16" t="n"/>
      <c r="BJ97" s="16" t="n"/>
      <c r="BK97" s="16" t="n"/>
      <c r="BL97" s="16" t="n"/>
      <c r="BM97" s="16" t="n"/>
      <c r="BN97" s="16" t="n"/>
      <c r="BO97" s="16" t="n"/>
      <c r="BP97" s="16" t="n"/>
      <c r="BQ97" s="16" t="n"/>
      <c r="BR97" s="16" t="n"/>
      <c r="BS97" s="16" t="n"/>
      <c r="BT97" s="16" t="n"/>
      <c r="BU97" s="16" t="n"/>
      <c r="BV97" s="16" t="n"/>
      <c r="BW97" s="16" t="n"/>
      <c r="BX97" s="16" t="n"/>
      <c r="BY97" s="16" t="n"/>
      <c r="BZ97" s="16" t="n"/>
      <c r="CA97" s="16" t="n"/>
      <c r="CB97" s="16" t="n"/>
      <c r="CC97" s="16" t="n"/>
      <c r="CD97" s="16" t="n"/>
      <c r="CE97" s="16" t="n"/>
      <c r="CF97" s="16" t="n"/>
      <c r="CG97" s="16" t="n"/>
      <c r="CH97" s="16" t="n"/>
      <c r="CI97" s="16" t="n"/>
      <c r="CJ97" s="16" t="n"/>
      <c r="CK97" s="16" t="n"/>
      <c r="CL97" s="16" t="n"/>
      <c r="CM97" s="16" t="n"/>
      <c r="CN97" s="16" t="n"/>
      <c r="CO97" s="16" t="n"/>
      <c r="CP97" s="16" t="n"/>
      <c r="CQ97" s="16" t="n"/>
      <c r="CR97" s="16" t="n"/>
      <c r="CS97" s="16" t="n"/>
      <c r="CT97" s="16" t="n"/>
      <c r="CU97" s="16" t="n"/>
      <c r="CV97" s="16" t="n"/>
      <c r="CW97" s="16" t="n"/>
    </row>
    <row r="98" ht="13.15" customHeight="1">
      <c r="A98" s="76" t="inlineStr">
        <is>
          <t>St. Mary's Surgical Center - Client ID H3566</t>
        </is>
      </c>
      <c r="B98" s="390" t="n"/>
      <c r="C98" s="78" t="n"/>
      <c r="D98" s="111" t="n"/>
      <c r="E98" s="391" t="n"/>
      <c r="F98" s="391" t="n"/>
      <c r="G98" s="391" t="n"/>
      <c r="H98" s="455" t="n"/>
      <c r="I98" s="455" t="n"/>
      <c r="K98" s="496" t="inlineStr">
        <is>
          <t>New for 3-2018</t>
        </is>
      </c>
      <c r="L98" s="497" t="n"/>
      <c r="M98" s="111" t="n"/>
      <c r="N98" s="111" t="n"/>
      <c r="O98" s="111" t="n"/>
      <c r="P98" s="111" t="n"/>
      <c r="Q98" s="111" t="n"/>
      <c r="R98" s="111" t="n"/>
      <c r="S98" s="111" t="n"/>
      <c r="T98" s="111" t="n"/>
      <c r="U98" s="111" t="n"/>
      <c r="V98" s="111" t="n"/>
      <c r="W98" s="111" t="n"/>
      <c r="X98" s="111" t="n"/>
      <c r="Y98" s="111" t="n"/>
      <c r="Z98" s="111" t="n"/>
      <c r="AA98" s="111" t="n"/>
      <c r="AB98" s="111" t="n"/>
      <c r="AC98" s="111" t="n"/>
      <c r="AD98" s="111" t="n"/>
      <c r="AE98" s="111" t="n"/>
      <c r="AF98" s="111" t="n"/>
      <c r="AG98" s="111" t="n"/>
      <c r="AH98" s="111" t="n"/>
      <c r="AI98" s="111" t="n"/>
      <c r="AJ98" s="111" t="n"/>
      <c r="AK98" s="111" t="n"/>
      <c r="AL98" s="111" t="n"/>
      <c r="AM98" s="111" t="n"/>
      <c r="AN98" s="111" t="n"/>
      <c r="AO98" s="111" t="n"/>
      <c r="AP98" s="111" t="n"/>
      <c r="AQ98" s="111" t="n"/>
      <c r="AR98" s="111" t="n"/>
      <c r="AS98" s="111" t="n"/>
      <c r="AT98" s="111" t="n"/>
      <c r="AU98" s="111" t="n"/>
      <c r="AV98" s="111" t="n"/>
      <c r="AW98" s="111" t="n"/>
      <c r="AX98" s="111" t="n"/>
      <c r="AY98" s="111" t="n"/>
      <c r="AZ98" s="111" t="n"/>
      <c r="BA98" s="111" t="n"/>
      <c r="BB98" s="111" t="n"/>
      <c r="BC98" s="111" t="n"/>
      <c r="BD98" s="111" t="n"/>
      <c r="BE98" s="111" t="n"/>
      <c r="BF98" s="111" t="n"/>
      <c r="BG98" s="111" t="n"/>
      <c r="BH98" s="111" t="n"/>
      <c r="BI98" s="111" t="n"/>
      <c r="BJ98" s="111" t="n"/>
      <c r="BK98" s="111" t="n"/>
      <c r="BL98" s="111" t="n"/>
      <c r="BM98" s="111" t="n"/>
      <c r="BN98" s="111" t="n"/>
      <c r="BO98" s="111" t="n"/>
      <c r="BP98" s="111" t="n"/>
      <c r="BQ98" s="111" t="n"/>
      <c r="BR98" s="111" t="n"/>
      <c r="BS98" s="111" t="n"/>
      <c r="BT98" s="111" t="n"/>
      <c r="BU98" s="111" t="n"/>
      <c r="BV98" s="111" t="n"/>
      <c r="BW98" s="111" t="n"/>
      <c r="BX98" s="111" t="n"/>
      <c r="BY98" s="111" t="n"/>
      <c r="BZ98" s="111" t="n"/>
      <c r="CA98" s="111" t="n"/>
      <c r="CB98" s="111" t="n"/>
      <c r="CC98" s="111" t="n"/>
      <c r="CD98" s="111" t="n"/>
      <c r="CE98" s="111" t="n"/>
      <c r="CF98" s="111" t="n"/>
      <c r="CG98" s="111" t="n"/>
      <c r="CH98" s="111" t="n"/>
      <c r="CI98" s="111" t="n"/>
      <c r="CJ98" s="111" t="n"/>
      <c r="CK98" s="111" t="n"/>
      <c r="CL98" s="111" t="n"/>
      <c r="CM98" s="111" t="n"/>
      <c r="CN98" s="111" t="n"/>
      <c r="CO98" s="111" t="n"/>
      <c r="CP98" s="111" t="n"/>
      <c r="CQ98" s="111" t="n"/>
      <c r="CR98" s="111" t="n"/>
      <c r="CS98" s="111" t="n"/>
      <c r="CT98" s="111" t="n"/>
      <c r="CU98" s="111" t="n"/>
      <c r="CV98" s="111" t="n"/>
      <c r="CW98" s="111" t="n"/>
    </row>
    <row r="99" ht="13.15" customHeight="1">
      <c r="A99" s="64" t="inlineStr">
        <is>
          <t>PRIME EPO PLAN (Self-Insured)</t>
        </is>
      </c>
      <c r="B99" s="394">
        <f>Legacy!$E$4</f>
        <v/>
      </c>
      <c r="C99" s="246" t="inlineStr">
        <is>
          <t>EE</t>
        </is>
      </c>
      <c r="D99" s="244" t="n">
        <v>7</v>
      </c>
      <c r="E99" s="395">
        <f>E67</f>
        <v/>
      </c>
      <c r="F99" s="396">
        <f>F67</f>
        <v/>
      </c>
      <c r="G99" s="396">
        <f>G67</f>
        <v/>
      </c>
      <c r="H99" s="397">
        <f>+"Total:"&amp;TEXT(E99/I99-1,"0.00%")&amp;"/ EE:"&amp;TEXT(G99/J99-1,"0.00%")</f>
        <v/>
      </c>
      <c r="I99" s="397">
        <f>+'[2]St Joe &amp; St Mary''s'!E99</f>
        <v/>
      </c>
      <c r="J99" s="397">
        <f>+'[2]St Joe &amp; St Mary''s'!G99</f>
        <v/>
      </c>
      <c r="K99" s="498" t="n"/>
      <c r="L99" s="499" t="n"/>
      <c r="M99" s="244" t="n">
        <v>3</v>
      </c>
      <c r="N99" s="244" t="n">
        <v>4</v>
      </c>
      <c r="O99" s="244" t="n">
        <v>3</v>
      </c>
      <c r="P99" s="244" t="n">
        <v>2</v>
      </c>
      <c r="Q99" s="244" t="n">
        <v>2</v>
      </c>
      <c r="R99" s="244" t="n">
        <v>2</v>
      </c>
      <c r="S99" s="244" t="n">
        <v>2</v>
      </c>
      <c r="T99" s="244" t="n">
        <v>2</v>
      </c>
      <c r="U99" s="244" t="n">
        <v>2</v>
      </c>
      <c r="V99" s="244" t="n">
        <v>2</v>
      </c>
      <c r="W99" s="244" t="n">
        <v>1</v>
      </c>
      <c r="X99" s="244" t="n">
        <v>2</v>
      </c>
      <c r="Y99" s="244" t="n">
        <v>2</v>
      </c>
      <c r="Z99" s="244" t="n">
        <v>2</v>
      </c>
      <c r="AA99" s="244" t="n">
        <v>3</v>
      </c>
      <c r="AB99" s="244" t="n">
        <v>3</v>
      </c>
      <c r="AC99" s="244" t="n">
        <v>3</v>
      </c>
      <c r="AD99" s="244" t="n">
        <v>3</v>
      </c>
      <c r="AE99" s="244" t="n">
        <v>3</v>
      </c>
      <c r="AF99" s="244" t="n">
        <v>3</v>
      </c>
      <c r="AG99" s="244" t="n">
        <v>4</v>
      </c>
      <c r="AH99" s="244" t="n">
        <v>4</v>
      </c>
      <c r="AI99" s="244" t="n">
        <v>4</v>
      </c>
      <c r="AJ99" s="244" t="n">
        <v>5</v>
      </c>
      <c r="AK99" s="244" t="n">
        <v>5</v>
      </c>
      <c r="AL99" s="244" t="n">
        <v>5</v>
      </c>
      <c r="AM99" s="244" t="n">
        <v>5</v>
      </c>
      <c r="AN99" s="244" t="n">
        <v>5</v>
      </c>
      <c r="AO99" s="244" t="n">
        <v>5</v>
      </c>
      <c r="AP99" s="244" t="n">
        <v>5</v>
      </c>
      <c r="AQ99" s="244" t="n">
        <v>5</v>
      </c>
      <c r="AR99" s="244" t="n">
        <v>5</v>
      </c>
      <c r="AS99" s="244" t="n">
        <v>5</v>
      </c>
      <c r="AT99" s="244" t="n">
        <v>6</v>
      </c>
      <c r="AU99" s="244" t="n">
        <v>6</v>
      </c>
      <c r="AV99" s="244" t="n">
        <v>6</v>
      </c>
      <c r="AW99" s="244" t="n">
        <v>6</v>
      </c>
      <c r="AX99" s="244" t="n">
        <v>6</v>
      </c>
      <c r="AY99" s="244" t="n">
        <v>6</v>
      </c>
      <c r="AZ99" s="244" t="n">
        <v>6</v>
      </c>
      <c r="BA99" s="244" t="n">
        <v>6</v>
      </c>
      <c r="BB99" s="244" t="n">
        <v>5</v>
      </c>
      <c r="BC99" s="244" t="n">
        <v>5</v>
      </c>
      <c r="BD99" s="244" t="n">
        <v>5</v>
      </c>
      <c r="BE99" s="244" t="n">
        <v>5</v>
      </c>
      <c r="BF99" s="244" t="n">
        <v>5</v>
      </c>
      <c r="BG99" s="244" t="n">
        <v>5</v>
      </c>
      <c r="BH99" s="244" t="n">
        <v>5</v>
      </c>
      <c r="BI99" s="244" t="n">
        <v>5</v>
      </c>
      <c r="BJ99" s="244" t="n">
        <v>5</v>
      </c>
      <c r="BK99" s="244" t="n">
        <v>5</v>
      </c>
      <c r="BL99" s="244" t="n">
        <v>5</v>
      </c>
      <c r="BM99" s="244" t="n">
        <v>5</v>
      </c>
      <c r="BN99" s="244" t="n">
        <v>5</v>
      </c>
      <c r="BO99" s="244" t="n">
        <v>5</v>
      </c>
      <c r="BP99" s="244" t="n">
        <v>5</v>
      </c>
      <c r="BQ99" s="244" t="n">
        <v>5</v>
      </c>
      <c r="BR99" s="244" t="n">
        <v>5</v>
      </c>
      <c r="BS99" s="244" t="n">
        <v>5</v>
      </c>
      <c r="BT99" s="244" t="n">
        <v>5</v>
      </c>
      <c r="BU99" s="244" t="n">
        <v>5</v>
      </c>
      <c r="BV99" s="244" t="n">
        <v>5</v>
      </c>
      <c r="BW99" s="244" t="n">
        <v>5</v>
      </c>
      <c r="BX99" s="244" t="n">
        <v>5</v>
      </c>
      <c r="BY99" s="244" t="n">
        <v>5</v>
      </c>
      <c r="BZ99" s="244" t="n">
        <v>5</v>
      </c>
      <c r="CA99" s="244" t="n">
        <v>5</v>
      </c>
      <c r="CB99" s="244" t="n">
        <v>6</v>
      </c>
      <c r="CC99" s="244" t="n">
        <v>6</v>
      </c>
      <c r="CD99" s="244" t="n">
        <v>6</v>
      </c>
      <c r="CE99" s="244" t="n">
        <v>6</v>
      </c>
      <c r="CF99" s="244" t="n">
        <v>7</v>
      </c>
      <c r="CG99" s="244" t="n">
        <v>8</v>
      </c>
      <c r="CH99" s="244" t="n">
        <v>8</v>
      </c>
      <c r="CI99" s="244" t="n">
        <v>8</v>
      </c>
      <c r="CJ99" s="244" t="n">
        <v>8</v>
      </c>
      <c r="CK99" s="244" t="n">
        <v>8</v>
      </c>
      <c r="CL99" s="244" t="n">
        <v>8</v>
      </c>
      <c r="CM99" s="244" t="n">
        <v>8</v>
      </c>
      <c r="CN99" s="244" t="n">
        <v>8</v>
      </c>
      <c r="CO99" s="244" t="n">
        <v>8</v>
      </c>
      <c r="CP99" s="244" t="n">
        <v>8</v>
      </c>
      <c r="CQ99" s="244" t="n">
        <v>8</v>
      </c>
      <c r="CR99" s="244" t="n">
        <v>7</v>
      </c>
      <c r="CS99" s="244" t="n">
        <v>7</v>
      </c>
      <c r="CT99" s="244" t="n">
        <v>7</v>
      </c>
      <c r="CU99" s="244" t="n">
        <v>5</v>
      </c>
      <c r="CV99" s="244" t="n">
        <v>6</v>
      </c>
      <c r="CW99" s="244" t="n">
        <v>7</v>
      </c>
    </row>
    <row r="100" ht="13.15" customHeight="1">
      <c r="A100" s="22" t="n"/>
      <c r="B100" s="398" t="n"/>
      <c r="C100" s="246" t="inlineStr">
        <is>
          <t>EE &amp; Spouse</t>
        </is>
      </c>
      <c r="D100" s="244" t="n">
        <v>1</v>
      </c>
      <c r="E100" s="395">
        <f>E68</f>
        <v/>
      </c>
      <c r="F100" s="396">
        <f>F68</f>
        <v/>
      </c>
      <c r="G100" s="396">
        <f>G68</f>
        <v/>
      </c>
      <c r="H100" s="397">
        <f>+"Total:"&amp;TEXT(E100/I100-1,"0.00%")&amp;"/ EE:"&amp;TEXT(G100/J100-1,"0.00%")</f>
        <v/>
      </c>
      <c r="I100" s="397">
        <f>+'[2]St Joe &amp; St Mary''s'!E100</f>
        <v/>
      </c>
      <c r="J100" s="397">
        <f>+'[2]St Joe &amp; St Mary''s'!G100</f>
        <v/>
      </c>
      <c r="K100" s="498" t="n"/>
      <c r="L100" s="499" t="n"/>
      <c r="M100" s="244" t="n">
        <v>0</v>
      </c>
      <c r="N100" s="244" t="n">
        <v>0</v>
      </c>
      <c r="O100" s="244" t="n">
        <v>0</v>
      </c>
      <c r="P100" s="244" t="n">
        <v>0</v>
      </c>
      <c r="Q100" s="244" t="n">
        <v>0</v>
      </c>
      <c r="R100" s="244" t="n">
        <v>0</v>
      </c>
      <c r="S100" s="244" t="n">
        <v>0</v>
      </c>
      <c r="T100" s="244" t="n">
        <v>0</v>
      </c>
      <c r="U100" s="244" t="n">
        <v>0</v>
      </c>
      <c r="V100" s="244" t="n">
        <v>0</v>
      </c>
      <c r="W100" s="244" t="n">
        <v>0</v>
      </c>
      <c r="X100" s="244" t="n">
        <v>0</v>
      </c>
      <c r="Y100" s="244" t="n">
        <v>0</v>
      </c>
      <c r="Z100" s="244" t="n">
        <v>0</v>
      </c>
      <c r="AA100" s="244" t="n">
        <v>0</v>
      </c>
      <c r="AB100" s="244" t="n">
        <v>0</v>
      </c>
      <c r="AC100" s="244" t="n">
        <v>0</v>
      </c>
      <c r="AD100" s="244" t="n">
        <v>0</v>
      </c>
      <c r="AE100" s="244" t="n">
        <v>0</v>
      </c>
      <c r="AF100" s="244" t="n">
        <v>0</v>
      </c>
      <c r="AG100" s="244" t="n">
        <v>0</v>
      </c>
      <c r="AH100" s="244" t="n">
        <v>0</v>
      </c>
      <c r="AI100" s="244" t="n">
        <v>0</v>
      </c>
      <c r="AJ100" s="244" t="n">
        <v>0</v>
      </c>
      <c r="AK100" s="244" t="n">
        <v>0</v>
      </c>
      <c r="AL100" s="244" t="n">
        <v>0</v>
      </c>
      <c r="AM100" s="244" t="n">
        <v>0</v>
      </c>
      <c r="AN100" s="244" t="n">
        <v>0</v>
      </c>
      <c r="AO100" s="244" t="n">
        <v>0</v>
      </c>
      <c r="AP100" s="244" t="n">
        <v>0</v>
      </c>
      <c r="AQ100" s="244" t="n">
        <v>1</v>
      </c>
      <c r="AR100" s="244" t="n">
        <v>1</v>
      </c>
      <c r="AS100" s="244" t="n">
        <v>1</v>
      </c>
      <c r="AT100" s="244" t="n">
        <v>1</v>
      </c>
      <c r="AU100" s="244" t="n">
        <v>1</v>
      </c>
      <c r="AV100" s="244" t="n">
        <v>1</v>
      </c>
      <c r="AW100" s="244" t="n">
        <v>1</v>
      </c>
      <c r="AX100" s="244" t="n">
        <v>1</v>
      </c>
      <c r="AY100" s="244" t="n">
        <v>0</v>
      </c>
      <c r="AZ100" s="244" t="n">
        <v>0</v>
      </c>
      <c r="BA100" s="244" t="n">
        <v>0</v>
      </c>
      <c r="BB100" s="244" t="n">
        <v>0</v>
      </c>
      <c r="BC100" s="244" t="n">
        <v>0</v>
      </c>
      <c r="BD100" s="244" t="n">
        <v>0</v>
      </c>
      <c r="BE100" s="244" t="n">
        <v>0</v>
      </c>
      <c r="BF100" s="244" t="n">
        <v>0</v>
      </c>
      <c r="BG100" s="244" t="n">
        <v>0</v>
      </c>
      <c r="BH100" s="244" t="n">
        <v>0</v>
      </c>
      <c r="BI100" s="244" t="n">
        <v>0</v>
      </c>
      <c r="BJ100" s="244" t="n">
        <v>0</v>
      </c>
      <c r="BK100" s="244" t="n">
        <v>0</v>
      </c>
      <c r="BL100" s="244" t="n">
        <v>0</v>
      </c>
      <c r="BM100" s="244" t="n">
        <v>0</v>
      </c>
      <c r="BN100" s="244" t="n">
        <v>0</v>
      </c>
      <c r="BO100" s="244" t="n">
        <v>0</v>
      </c>
      <c r="BP100" s="244" t="n">
        <v>0</v>
      </c>
      <c r="BQ100" s="244" t="n">
        <v>0</v>
      </c>
      <c r="BR100" s="244" t="n">
        <v>0</v>
      </c>
      <c r="BS100" s="244" t="n">
        <v>0</v>
      </c>
      <c r="BT100" s="244" t="n">
        <v>0</v>
      </c>
      <c r="BU100" s="244" t="n">
        <v>0</v>
      </c>
      <c r="BV100" s="244" t="n">
        <v>0</v>
      </c>
      <c r="BW100" s="244" t="n">
        <v>0</v>
      </c>
      <c r="BX100" s="244" t="n">
        <v>0</v>
      </c>
      <c r="BY100" s="244" t="n">
        <v>0</v>
      </c>
      <c r="BZ100" s="244" t="n">
        <v>0</v>
      </c>
      <c r="CA100" s="244" t="n">
        <v>0</v>
      </c>
      <c r="CB100" s="244" t="n">
        <v>0</v>
      </c>
      <c r="CC100" s="244" t="n">
        <v>0</v>
      </c>
      <c r="CD100" s="244" t="n">
        <v>0</v>
      </c>
      <c r="CE100" s="244" t="n">
        <v>0</v>
      </c>
      <c r="CF100" s="244" t="n">
        <v>0</v>
      </c>
      <c r="CG100" s="244" t="n">
        <v>0</v>
      </c>
      <c r="CH100" s="244" t="n">
        <v>0</v>
      </c>
      <c r="CI100" s="244" t="n">
        <v>0</v>
      </c>
      <c r="CJ100" s="244" t="n">
        <v>0</v>
      </c>
      <c r="CK100" s="244" t="n">
        <v>0</v>
      </c>
      <c r="CL100" s="244" t="n">
        <v>0</v>
      </c>
      <c r="CM100" s="244" t="n">
        <v>0</v>
      </c>
      <c r="CN100" s="244" t="n">
        <v>1</v>
      </c>
      <c r="CO100" s="244" t="n">
        <v>1</v>
      </c>
      <c r="CP100" s="244" t="n">
        <v>1</v>
      </c>
      <c r="CQ100" s="244" t="n">
        <v>1</v>
      </c>
      <c r="CR100" s="244" t="n">
        <v>1</v>
      </c>
      <c r="CS100" s="244" t="n">
        <v>1</v>
      </c>
      <c r="CT100" s="244" t="n">
        <v>1</v>
      </c>
      <c r="CU100" s="244" t="n">
        <v>1</v>
      </c>
      <c r="CV100" s="244" t="n">
        <v>1</v>
      </c>
      <c r="CW100" s="244" t="n">
        <v>1</v>
      </c>
    </row>
    <row r="101" ht="13.15" customHeight="1">
      <c r="A101" s="22" t="n"/>
      <c r="B101" s="398" t="n"/>
      <c r="C101" s="246" t="inlineStr">
        <is>
          <t>EE &amp; Child(ren)</t>
        </is>
      </c>
      <c r="D101" s="244" t="n">
        <v>3</v>
      </c>
      <c r="E101" s="395">
        <f>E69</f>
        <v/>
      </c>
      <c r="F101" s="396">
        <f>F69</f>
        <v/>
      </c>
      <c r="G101" s="396">
        <f>G69</f>
        <v/>
      </c>
      <c r="H101" s="397">
        <f>+"Total:"&amp;TEXT(E101/I101-1,"0.00%")&amp;"/ EE:"&amp;TEXT(G101/J101-1,"0.00%")</f>
        <v/>
      </c>
      <c r="I101" s="397">
        <f>+'[2]St Joe &amp; St Mary''s'!E101</f>
        <v/>
      </c>
      <c r="J101" s="397">
        <f>+'[2]St Joe &amp; St Mary''s'!G101</f>
        <v/>
      </c>
      <c r="K101" s="498" t="n"/>
      <c r="L101" s="499" t="n"/>
      <c r="M101" s="244" t="n">
        <v>2</v>
      </c>
      <c r="N101" s="244" t="n">
        <v>2</v>
      </c>
      <c r="O101" s="244" t="n">
        <v>2</v>
      </c>
      <c r="P101" s="244" t="n">
        <v>2</v>
      </c>
      <c r="Q101" s="244" t="n">
        <v>2</v>
      </c>
      <c r="R101" s="244" t="n">
        <v>2</v>
      </c>
      <c r="S101" s="244" t="n">
        <v>3</v>
      </c>
      <c r="T101" s="244" t="n">
        <v>3</v>
      </c>
      <c r="U101" s="244" t="n">
        <v>2</v>
      </c>
      <c r="V101" s="244" t="n">
        <v>2</v>
      </c>
      <c r="W101" s="244" t="n">
        <v>2</v>
      </c>
      <c r="X101" s="244" t="n">
        <v>2</v>
      </c>
      <c r="Y101" s="244" t="n">
        <v>2</v>
      </c>
      <c r="Z101" s="244" t="n">
        <v>3</v>
      </c>
      <c r="AA101" s="244" t="n">
        <v>2</v>
      </c>
      <c r="AB101" s="244" t="n">
        <v>2</v>
      </c>
      <c r="AC101" s="244" t="n">
        <v>2</v>
      </c>
      <c r="AD101" s="244" t="n">
        <v>2</v>
      </c>
      <c r="AE101" s="244" t="n">
        <v>2</v>
      </c>
      <c r="AF101" s="244" t="n">
        <v>2</v>
      </c>
      <c r="AG101" s="244" t="n">
        <v>2</v>
      </c>
      <c r="AH101" s="244" t="n">
        <v>2</v>
      </c>
      <c r="AI101" s="244" t="n">
        <v>2</v>
      </c>
      <c r="AJ101" s="244" t="n">
        <v>2</v>
      </c>
      <c r="AK101" s="244" t="n">
        <v>2</v>
      </c>
      <c r="AL101" s="244" t="n">
        <v>2</v>
      </c>
      <c r="AM101" s="244" t="n">
        <v>2</v>
      </c>
      <c r="AN101" s="244" t="n">
        <v>2</v>
      </c>
      <c r="AO101" s="244" t="n">
        <v>1</v>
      </c>
      <c r="AP101" s="244" t="n">
        <v>1</v>
      </c>
      <c r="AQ101" s="244" t="n">
        <v>1</v>
      </c>
      <c r="AR101" s="244" t="n">
        <v>1</v>
      </c>
      <c r="AS101" s="244" t="n">
        <v>1</v>
      </c>
      <c r="AT101" s="244" t="n">
        <v>1</v>
      </c>
      <c r="AU101" s="244" t="n">
        <v>2</v>
      </c>
      <c r="AV101" s="244" t="n">
        <v>2</v>
      </c>
      <c r="AW101" s="244" t="n">
        <v>2</v>
      </c>
      <c r="AX101" s="244" t="n">
        <v>2</v>
      </c>
      <c r="AY101" s="244" t="n">
        <v>2</v>
      </c>
      <c r="AZ101" s="244" t="n">
        <v>2</v>
      </c>
      <c r="BA101" s="244" t="n">
        <v>2</v>
      </c>
      <c r="BB101" s="244" t="n">
        <v>3</v>
      </c>
      <c r="BC101" s="244" t="n">
        <v>4</v>
      </c>
      <c r="BD101" s="244" t="n">
        <v>4</v>
      </c>
      <c r="BE101" s="244" t="n">
        <v>3</v>
      </c>
      <c r="BF101" s="244" t="n">
        <v>3</v>
      </c>
      <c r="BG101" s="244" t="n">
        <v>3</v>
      </c>
      <c r="BH101" s="244" t="n">
        <v>3</v>
      </c>
      <c r="BI101" s="244" t="n">
        <v>3</v>
      </c>
      <c r="BJ101" s="244" t="n">
        <v>3</v>
      </c>
      <c r="BK101" s="244" t="n">
        <v>3</v>
      </c>
      <c r="BL101" s="244" t="n">
        <v>3</v>
      </c>
      <c r="BM101" s="244" t="n">
        <v>3</v>
      </c>
      <c r="BN101" s="244" t="n">
        <v>3</v>
      </c>
      <c r="BO101" s="244" t="n">
        <v>3</v>
      </c>
      <c r="BP101" s="244" t="n">
        <v>3</v>
      </c>
      <c r="BQ101" s="244" t="n">
        <v>3</v>
      </c>
      <c r="BR101" s="244" t="n">
        <v>3</v>
      </c>
      <c r="BS101" s="244" t="n">
        <v>3</v>
      </c>
      <c r="BT101" s="244" t="n">
        <v>3</v>
      </c>
      <c r="BU101" s="244" t="n">
        <v>3</v>
      </c>
      <c r="BV101" s="244" t="n">
        <v>3</v>
      </c>
      <c r="BW101" s="244" t="n">
        <v>3</v>
      </c>
      <c r="BX101" s="244" t="n">
        <v>3</v>
      </c>
      <c r="BY101" s="244" t="n">
        <v>2</v>
      </c>
      <c r="BZ101" s="244" t="n">
        <v>2</v>
      </c>
      <c r="CA101" s="244" t="n">
        <v>2</v>
      </c>
      <c r="CB101" s="244" t="n">
        <v>3</v>
      </c>
      <c r="CC101" s="244" t="n">
        <v>3</v>
      </c>
      <c r="CD101" s="244" t="n">
        <v>3</v>
      </c>
      <c r="CE101" s="244" t="n">
        <v>4</v>
      </c>
      <c r="CF101" s="244" t="n">
        <v>4</v>
      </c>
      <c r="CG101" s="244" t="n">
        <v>4</v>
      </c>
      <c r="CH101" s="244" t="n">
        <v>4</v>
      </c>
      <c r="CI101" s="244" t="n">
        <v>4</v>
      </c>
      <c r="CJ101" s="244" t="n">
        <v>4</v>
      </c>
      <c r="CK101" s="244" t="n">
        <v>4</v>
      </c>
      <c r="CL101" s="244" t="n">
        <v>4</v>
      </c>
      <c r="CM101" s="244" t="n">
        <v>4</v>
      </c>
      <c r="CN101" s="244" t="n">
        <v>4</v>
      </c>
      <c r="CO101" s="244" t="n">
        <v>4</v>
      </c>
      <c r="CP101" s="244" t="n">
        <v>4</v>
      </c>
      <c r="CQ101" s="244" t="n">
        <v>4</v>
      </c>
      <c r="CR101" s="244" t="n">
        <v>3</v>
      </c>
      <c r="CS101" s="244" t="n">
        <v>3</v>
      </c>
      <c r="CT101" s="244" t="n">
        <v>3</v>
      </c>
      <c r="CU101" s="244" t="n">
        <v>3</v>
      </c>
      <c r="CV101" s="244" t="n">
        <v>3</v>
      </c>
      <c r="CW101" s="244" t="n">
        <v>3</v>
      </c>
    </row>
    <row r="102" ht="13.15" customHeight="1">
      <c r="A102" s="22" t="n"/>
      <c r="B102" s="398" t="n"/>
      <c r="C102" s="246" t="inlineStr">
        <is>
          <t>EE &amp; Family</t>
        </is>
      </c>
      <c r="D102" s="245" t="n">
        <v>0</v>
      </c>
      <c r="E102" s="399">
        <f>E70</f>
        <v/>
      </c>
      <c r="F102" s="400">
        <f>F70</f>
        <v/>
      </c>
      <c r="G102" s="400">
        <f>G70</f>
        <v/>
      </c>
      <c r="H102" s="408">
        <f>+"Total:"&amp;TEXT(E102/I102-1,"0.00%")&amp;"/ EE:"&amp;TEXT(G102/J102-1,"0.00%")</f>
        <v/>
      </c>
      <c r="I102" s="397">
        <f>+'[2]St Joe &amp; St Mary''s'!E102</f>
        <v/>
      </c>
      <c r="J102" s="397">
        <f>+'[2]St Joe &amp; St Mary''s'!G102</f>
        <v/>
      </c>
      <c r="K102" s="498" t="n"/>
      <c r="L102" s="499" t="n"/>
      <c r="M102" s="245" t="n">
        <v>2</v>
      </c>
      <c r="N102" s="245" t="n">
        <v>2</v>
      </c>
      <c r="O102" s="245" t="n">
        <v>2</v>
      </c>
      <c r="P102" s="245" t="n">
        <v>2</v>
      </c>
      <c r="Q102" s="245" t="n">
        <v>3</v>
      </c>
      <c r="R102" s="245" t="n">
        <v>3</v>
      </c>
      <c r="S102" s="245" t="n">
        <v>2</v>
      </c>
      <c r="T102" s="245" t="n">
        <v>2</v>
      </c>
      <c r="U102" s="245" t="n">
        <v>2</v>
      </c>
      <c r="V102" s="245" t="n">
        <v>2</v>
      </c>
      <c r="W102" s="245" t="n">
        <v>2</v>
      </c>
      <c r="X102" s="245" t="n">
        <v>2</v>
      </c>
      <c r="Y102" s="245" t="n">
        <v>2</v>
      </c>
      <c r="Z102" s="245" t="n">
        <v>1</v>
      </c>
      <c r="AA102" s="245" t="n">
        <v>1</v>
      </c>
      <c r="AB102" s="245" t="n">
        <v>1</v>
      </c>
      <c r="AC102" s="245" t="n">
        <v>1</v>
      </c>
      <c r="AD102" s="245" t="n">
        <v>1</v>
      </c>
      <c r="AE102" s="245" t="n">
        <v>0</v>
      </c>
      <c r="AF102" s="245" t="n">
        <v>0</v>
      </c>
      <c r="AG102" s="245" t="n">
        <v>0</v>
      </c>
      <c r="AH102" s="245" t="n">
        <v>0</v>
      </c>
      <c r="AI102" s="245" t="n">
        <v>0</v>
      </c>
      <c r="AJ102" s="245" t="n">
        <v>1</v>
      </c>
      <c r="AK102" s="245" t="n">
        <v>0</v>
      </c>
      <c r="AL102" s="245" t="n">
        <v>0</v>
      </c>
      <c r="AM102" s="245" t="n">
        <v>0</v>
      </c>
      <c r="AN102" s="245" t="n">
        <v>0</v>
      </c>
      <c r="AO102" s="245" t="n">
        <v>0</v>
      </c>
      <c r="AP102" s="245" t="n">
        <v>0</v>
      </c>
      <c r="AQ102" s="245" t="n">
        <v>0</v>
      </c>
      <c r="AR102" s="245" t="n">
        <v>0</v>
      </c>
      <c r="AS102" s="245" t="n">
        <v>0</v>
      </c>
      <c r="AT102" s="245" t="n">
        <v>0</v>
      </c>
      <c r="AU102" s="245" t="n">
        <v>0</v>
      </c>
      <c r="AV102" s="245" t="n">
        <v>0</v>
      </c>
      <c r="AW102" s="245" t="n">
        <v>0</v>
      </c>
      <c r="AX102" s="245" t="n">
        <v>0</v>
      </c>
      <c r="AY102" s="245" t="n">
        <v>0</v>
      </c>
      <c r="AZ102" s="245" t="n">
        <v>1</v>
      </c>
      <c r="BA102" s="245" t="n">
        <v>1</v>
      </c>
      <c r="BB102" s="245" t="n">
        <v>1</v>
      </c>
      <c r="BC102" s="245" t="n">
        <v>1</v>
      </c>
      <c r="BD102" s="245" t="n">
        <v>1</v>
      </c>
      <c r="BE102" s="245" t="n">
        <v>1</v>
      </c>
      <c r="BF102" s="245" t="n">
        <v>1</v>
      </c>
      <c r="BG102" s="245" t="n">
        <v>1</v>
      </c>
      <c r="BH102" s="245" t="n">
        <v>1</v>
      </c>
      <c r="BI102" s="245" t="n">
        <v>1</v>
      </c>
      <c r="BJ102" s="245" t="n">
        <v>1</v>
      </c>
      <c r="BK102" s="245" t="n">
        <v>1</v>
      </c>
      <c r="BL102" s="245" t="n">
        <v>1</v>
      </c>
      <c r="BM102" s="245" t="n">
        <v>1</v>
      </c>
      <c r="BN102" s="245" t="n">
        <v>1</v>
      </c>
      <c r="BO102" s="245" t="n">
        <v>1</v>
      </c>
      <c r="BP102" s="245" t="n">
        <v>1</v>
      </c>
      <c r="BQ102" s="245" t="n">
        <v>1</v>
      </c>
      <c r="BR102" s="245" t="n">
        <v>1</v>
      </c>
      <c r="BS102" s="245" t="n">
        <v>1</v>
      </c>
      <c r="BT102" s="245" t="n">
        <v>1</v>
      </c>
      <c r="BU102" s="245" t="n">
        <v>1</v>
      </c>
      <c r="BV102" s="245" t="n">
        <v>1</v>
      </c>
      <c r="BW102" s="245" t="n">
        <v>0</v>
      </c>
      <c r="BX102" s="245" t="n">
        <v>0</v>
      </c>
      <c r="BY102" s="245" t="n">
        <v>0</v>
      </c>
      <c r="BZ102" s="245" t="n">
        <v>0</v>
      </c>
      <c r="CA102" s="245" t="n">
        <v>0</v>
      </c>
      <c r="CB102" s="245" t="n">
        <v>0</v>
      </c>
      <c r="CC102" s="245" t="n">
        <v>0</v>
      </c>
      <c r="CD102" s="245" t="n">
        <v>0</v>
      </c>
      <c r="CE102" s="245" t="n">
        <v>0</v>
      </c>
      <c r="CF102" s="245" t="n">
        <v>0</v>
      </c>
      <c r="CG102" s="245" t="n">
        <v>0</v>
      </c>
      <c r="CH102" s="245" t="n">
        <v>0</v>
      </c>
      <c r="CI102" s="245" t="n">
        <v>0</v>
      </c>
      <c r="CJ102" s="245" t="n">
        <v>0</v>
      </c>
      <c r="CK102" s="245" t="n">
        <v>0</v>
      </c>
      <c r="CL102" s="245" t="n">
        <v>0</v>
      </c>
      <c r="CM102" s="245" t="n">
        <v>0</v>
      </c>
      <c r="CN102" s="245" t="n">
        <v>0</v>
      </c>
      <c r="CO102" s="245" t="n">
        <v>0</v>
      </c>
      <c r="CP102" s="245" t="n">
        <v>0</v>
      </c>
      <c r="CQ102" s="245" t="n">
        <v>0</v>
      </c>
      <c r="CR102" s="245" t="n">
        <v>0</v>
      </c>
      <c r="CS102" s="245" t="n">
        <v>0</v>
      </c>
      <c r="CT102" s="245" t="n">
        <v>0</v>
      </c>
      <c r="CU102" s="245" t="n">
        <v>0</v>
      </c>
      <c r="CV102" s="245" t="n">
        <v>0</v>
      </c>
      <c r="CW102" s="245" t="n">
        <v>0</v>
      </c>
    </row>
    <row r="103" ht="13.15" customHeight="1">
      <c r="A103" s="20" t="n"/>
      <c r="B103" s="398" t="n"/>
      <c r="C103" s="69" t="inlineStr">
        <is>
          <t>Estimated Monthly Premium</t>
        </is>
      </c>
      <c r="D103" s="94">
        <f>SUM(D99:D102)</f>
        <v/>
      </c>
      <c r="E103" s="401">
        <f>SUMPRODUCT(E99:E102,$D99:$D102)</f>
        <v/>
      </c>
      <c r="F103" s="401">
        <f>SUMPRODUCT(F99:F102,$D99:$D102)</f>
        <v/>
      </c>
      <c r="G103" s="401">
        <f>SUMPRODUCT(G99:G102,$D99:$D102)</f>
        <v/>
      </c>
      <c r="H103" s="402" t="n"/>
      <c r="I103" s="402" t="n"/>
      <c r="J103" s="315" t="n"/>
      <c r="K103" s="498" t="n"/>
      <c r="L103" s="499" t="n"/>
      <c r="M103" s="94">
        <f>SUM(M99:M102)</f>
        <v/>
      </c>
      <c r="N103" s="94">
        <f>SUM(N99:N102)</f>
        <v/>
      </c>
      <c r="O103" s="94">
        <f>SUM(O99:O102)</f>
        <v/>
      </c>
      <c r="P103" s="94">
        <f>SUM(P99:P102)</f>
        <v/>
      </c>
      <c r="Q103" s="94">
        <f>SUM(Q99:Q102)</f>
        <v/>
      </c>
      <c r="R103" s="94">
        <f>SUM(R99:R102)</f>
        <v/>
      </c>
      <c r="S103" s="94">
        <f>SUM(S99:S102)</f>
        <v/>
      </c>
      <c r="T103" s="94">
        <f>SUM(T99:T102)</f>
        <v/>
      </c>
      <c r="U103" s="94">
        <f>SUM(U99:U102)</f>
        <v/>
      </c>
      <c r="V103" s="94">
        <f>SUM(V99:V102)</f>
        <v/>
      </c>
      <c r="W103" s="94">
        <f>SUM(W99:W102)</f>
        <v/>
      </c>
      <c r="X103" s="94">
        <f>SUM(X99:X102)</f>
        <v/>
      </c>
      <c r="Y103" s="94">
        <f>SUM(Y99:Y102)</f>
        <v/>
      </c>
      <c r="Z103" s="94">
        <f>SUM(Z99:Z102)</f>
        <v/>
      </c>
      <c r="AA103" s="94">
        <f>SUM(AA99:AA102)</f>
        <v/>
      </c>
      <c r="AB103" s="94">
        <f>SUM(AB99:AB102)</f>
        <v/>
      </c>
      <c r="AC103" s="94">
        <f>SUM(AC99:AC102)</f>
        <v/>
      </c>
      <c r="AD103" s="94">
        <f>SUM(AD99:AD102)</f>
        <v/>
      </c>
      <c r="AE103" s="94">
        <f>SUM(AE99:AE102)</f>
        <v/>
      </c>
      <c r="AF103" s="94">
        <f>SUM(AF99:AF102)</f>
        <v/>
      </c>
      <c r="AG103" s="94">
        <f>SUM(AG99:AG102)</f>
        <v/>
      </c>
      <c r="AH103" s="94">
        <f>SUM(AH99:AH102)</f>
        <v/>
      </c>
      <c r="AI103" s="94">
        <f>SUM(AI99:AI102)</f>
        <v/>
      </c>
      <c r="AJ103" s="94">
        <f>SUM(AJ99:AJ102)</f>
        <v/>
      </c>
      <c r="AK103" s="94">
        <f>SUM(AK99:AK102)</f>
        <v/>
      </c>
      <c r="AL103" s="94">
        <f>SUM(AL99:AL102)</f>
        <v/>
      </c>
      <c r="AM103" s="94">
        <f>SUM(AM99:AM102)</f>
        <v/>
      </c>
      <c r="AN103" s="94">
        <f>SUM(AN99:AN102)</f>
        <v/>
      </c>
      <c r="AO103" s="94">
        <f>SUM(AO99:AO102)</f>
        <v/>
      </c>
      <c r="AP103" s="94">
        <f>SUM(AP99:AP102)</f>
        <v/>
      </c>
      <c r="AQ103" s="94">
        <f>SUM(AQ99:AQ102)</f>
        <v/>
      </c>
      <c r="AR103" s="94">
        <f>SUM(AR99:AR102)</f>
        <v/>
      </c>
      <c r="AS103" s="94">
        <f>SUM(AS99:AS102)</f>
        <v/>
      </c>
      <c r="AT103" s="94">
        <f>SUM(AT99:AT102)</f>
        <v/>
      </c>
      <c r="AU103" s="94">
        <f>SUM(AU99:AU102)</f>
        <v/>
      </c>
      <c r="AV103" s="94">
        <f>SUM(AV99:AV102)</f>
        <v/>
      </c>
      <c r="AW103" s="94">
        <f>SUM(AW99:AW102)</f>
        <v/>
      </c>
      <c r="AX103" s="94">
        <f>SUM(AX99:AX102)</f>
        <v/>
      </c>
      <c r="AY103" s="94">
        <f>SUM(AY99:AY102)</f>
        <v/>
      </c>
      <c r="AZ103" s="94">
        <f>SUM(AZ99:AZ102)</f>
        <v/>
      </c>
      <c r="BA103" s="94">
        <f>SUM(BA99:BA102)</f>
        <v/>
      </c>
      <c r="BB103" s="94">
        <f>SUM(BB99:BB102)</f>
        <v/>
      </c>
      <c r="BC103" s="94">
        <f>SUM(BC99:BC102)</f>
        <v/>
      </c>
      <c r="BD103" s="94">
        <f>SUM(BD99:BD102)</f>
        <v/>
      </c>
      <c r="BE103" s="94">
        <f>SUM(BE99:BE102)</f>
        <v/>
      </c>
      <c r="BF103" s="94">
        <f>SUM(BF99:BF102)</f>
        <v/>
      </c>
      <c r="BG103" s="94">
        <f>SUM(BG99:BG102)</f>
        <v/>
      </c>
      <c r="BH103" s="94">
        <f>SUM(BH99:BH102)</f>
        <v/>
      </c>
      <c r="BI103" s="94">
        <f>SUM(BI99:BI102)</f>
        <v/>
      </c>
      <c r="BJ103" s="94">
        <f>SUM(BJ99:BJ102)</f>
        <v/>
      </c>
      <c r="BK103" s="94">
        <f>SUM(BK99:BK102)</f>
        <v/>
      </c>
      <c r="BL103" s="94">
        <f>SUM(BL99:BL102)</f>
        <v/>
      </c>
      <c r="BM103" s="94">
        <f>SUM(BM99:BM102)</f>
        <v/>
      </c>
      <c r="BN103" s="94">
        <f>SUM(BN99:BN102)</f>
        <v/>
      </c>
      <c r="BO103" s="94">
        <f>SUM(BO99:BO102)</f>
        <v/>
      </c>
      <c r="BP103" s="94">
        <f>SUM(BP99:BP102)</f>
        <v/>
      </c>
      <c r="BQ103" s="94">
        <f>SUM(BQ99:BQ102)</f>
        <v/>
      </c>
      <c r="BR103" s="94">
        <f>SUM(BR99:BR102)</f>
        <v/>
      </c>
      <c r="BS103" s="94">
        <f>SUM(BS99:BS102)</f>
        <v/>
      </c>
      <c r="BT103" s="94">
        <f>SUM(BT99:BT102)</f>
        <v/>
      </c>
      <c r="BU103" s="94">
        <f>SUM(BU99:BU102)</f>
        <v/>
      </c>
      <c r="BV103" s="94">
        <f>SUM(BV99:BV102)</f>
        <v/>
      </c>
      <c r="BW103" s="94">
        <f>SUM(BW99:BW102)</f>
        <v/>
      </c>
      <c r="BX103" s="94">
        <f>SUM(BX99:BX102)</f>
        <v/>
      </c>
      <c r="BY103" s="94">
        <f>SUM(BY99:BY102)</f>
        <v/>
      </c>
      <c r="BZ103" s="94">
        <f>SUM(BZ99:BZ102)</f>
        <v/>
      </c>
      <c r="CA103" s="94">
        <f>SUM(CA99:CA102)</f>
        <v/>
      </c>
      <c r="CB103" s="94">
        <f>SUM(CB99:CB102)</f>
        <v/>
      </c>
      <c r="CC103" s="94">
        <f>SUM(CC99:CC102)</f>
        <v/>
      </c>
      <c r="CD103" s="94">
        <f>SUM(CD99:CD102)</f>
        <v/>
      </c>
      <c r="CE103" s="94">
        <f>SUM(CE99:CE102)</f>
        <v/>
      </c>
      <c r="CF103" s="94">
        <f>SUM(CF99:CF102)</f>
        <v/>
      </c>
      <c r="CG103" s="94">
        <f>SUM(CG99:CG102)</f>
        <v/>
      </c>
      <c r="CH103" s="94">
        <f>SUM(CH99:CH102)</f>
        <v/>
      </c>
      <c r="CI103" s="94">
        <f>SUM(CI99:CI102)</f>
        <v/>
      </c>
      <c r="CJ103" s="94">
        <f>SUM(CJ99:CJ102)</f>
        <v/>
      </c>
      <c r="CK103" s="94">
        <f>SUM(CK99:CK102)</f>
        <v/>
      </c>
      <c r="CL103" s="94">
        <f>SUM(CL99:CL102)</f>
        <v/>
      </c>
      <c r="CM103" s="94">
        <f>SUM(CM99:CM102)</f>
        <v/>
      </c>
      <c r="CN103" s="94">
        <f>SUM(CN99:CN102)</f>
        <v/>
      </c>
      <c r="CO103" s="94">
        <f>SUM(CO99:CO102)</f>
        <v/>
      </c>
      <c r="CP103" s="94">
        <f>SUM(CP99:CP102)</f>
        <v/>
      </c>
      <c r="CQ103" s="94">
        <f>SUM(CQ99:CQ102)</f>
        <v/>
      </c>
      <c r="CR103" s="94" t="n">
        <v>11</v>
      </c>
      <c r="CS103" s="94">
        <f>SUM(CS99:CS102)</f>
        <v/>
      </c>
      <c r="CT103" s="94">
        <f>SUM(CT99:CT102)</f>
        <v/>
      </c>
      <c r="CU103" s="94">
        <f>SUM(CU99:CU102)</f>
        <v/>
      </c>
      <c r="CV103" s="94">
        <f>SUM(CV99:CV102)</f>
        <v/>
      </c>
      <c r="CW103" s="94">
        <f>SUM(CW99:CW102)</f>
        <v/>
      </c>
    </row>
    <row r="104" ht="13.15" customHeight="1">
      <c r="A104" s="20" t="n"/>
      <c r="B104" s="398" t="n"/>
      <c r="C104" s="12" t="n"/>
      <c r="D104" s="16" t="n"/>
      <c r="E104" s="403" t="n"/>
      <c r="F104" s="403" t="n"/>
      <c r="G104" s="403" t="n"/>
      <c r="H104" s="404" t="n"/>
      <c r="I104" s="404" t="n"/>
      <c r="J104" s="315" t="n"/>
      <c r="K104" s="498" t="n"/>
      <c r="L104" s="499" t="n"/>
      <c r="M104" s="16" t="n"/>
      <c r="N104" s="16" t="n"/>
      <c r="O104" s="16" t="n"/>
      <c r="P104" s="16" t="n"/>
      <c r="Q104" s="16" t="n"/>
      <c r="R104" s="16" t="n"/>
      <c r="S104" s="16" t="n"/>
      <c r="T104" s="16" t="n"/>
      <c r="U104" s="16" t="n"/>
      <c r="V104" s="16" t="n"/>
      <c r="W104" s="16" t="n"/>
      <c r="X104" s="16" t="n"/>
      <c r="Y104" s="16" t="n"/>
      <c r="Z104" s="16" t="n"/>
      <c r="AA104" s="16" t="n"/>
      <c r="AB104" s="16" t="n"/>
      <c r="AC104" s="16" t="n"/>
      <c r="AD104" s="16" t="n"/>
      <c r="AE104" s="16" t="n"/>
      <c r="AF104" s="16" t="n"/>
      <c r="AG104" s="16" t="n"/>
      <c r="AH104" s="16" t="n"/>
      <c r="AI104" s="16" t="n"/>
      <c r="AJ104" s="16" t="n"/>
      <c r="AK104" s="16" t="n"/>
      <c r="AL104" s="16" t="n"/>
      <c r="AM104" s="16" t="n"/>
      <c r="AN104" s="16" t="n"/>
      <c r="AO104" s="16" t="n"/>
      <c r="AP104" s="16" t="n"/>
      <c r="AQ104" s="16" t="n"/>
      <c r="AR104" s="16" t="n"/>
      <c r="AS104" s="16" t="n"/>
      <c r="AT104" s="16" t="n"/>
      <c r="AU104" s="16" t="n"/>
      <c r="AV104" s="16" t="n"/>
      <c r="AW104" s="16" t="n"/>
      <c r="AX104" s="16" t="n"/>
      <c r="AY104" s="16" t="n"/>
      <c r="AZ104" s="16" t="n"/>
      <c r="BA104" s="16" t="n"/>
      <c r="BB104" s="16" t="n"/>
      <c r="BC104" s="16" t="n"/>
      <c r="BD104" s="16" t="n"/>
      <c r="BE104" s="16" t="n"/>
      <c r="BF104" s="16" t="n"/>
      <c r="BG104" s="16" t="n"/>
      <c r="BH104" s="16" t="n"/>
      <c r="BI104" s="16" t="n"/>
      <c r="BJ104" s="16" t="n"/>
      <c r="BK104" s="16" t="n"/>
      <c r="BL104" s="16" t="n"/>
      <c r="BM104" s="16" t="n"/>
      <c r="BN104" s="16" t="n"/>
      <c r="BO104" s="16" t="n"/>
      <c r="BP104" s="16" t="n"/>
      <c r="BQ104" s="16" t="n"/>
      <c r="BR104" s="16" t="n"/>
      <c r="BS104" s="16" t="n"/>
      <c r="BT104" s="16" t="n"/>
      <c r="BU104" s="16" t="n"/>
      <c r="BV104" s="16" t="n"/>
      <c r="BW104" s="16" t="n"/>
      <c r="BX104" s="16" t="n"/>
      <c r="BY104" s="16" t="n"/>
      <c r="BZ104" s="16" t="n"/>
      <c r="CA104" s="16" t="n"/>
      <c r="CB104" s="16" t="n"/>
      <c r="CC104" s="16" t="n"/>
      <c r="CD104" s="16" t="n"/>
      <c r="CE104" s="16" t="n"/>
      <c r="CF104" s="16" t="n"/>
      <c r="CG104" s="16" t="n"/>
      <c r="CH104" s="16" t="n"/>
      <c r="CI104" s="16" t="n"/>
      <c r="CJ104" s="16" t="n"/>
      <c r="CK104" s="16" t="n"/>
      <c r="CL104" s="16" t="n"/>
      <c r="CM104" s="16" t="n"/>
      <c r="CN104" s="16" t="n"/>
      <c r="CO104" s="16" t="n"/>
      <c r="CP104" s="16" t="n"/>
      <c r="CQ104" s="16" t="n"/>
      <c r="CR104" s="16" t="n"/>
      <c r="CS104" s="16" t="n"/>
      <c r="CT104" s="16" t="n"/>
      <c r="CU104" s="16" t="n"/>
      <c r="CV104" s="16" t="n"/>
      <c r="CW104" s="16" t="n"/>
    </row>
    <row r="105" ht="13.15" customHeight="1">
      <c r="A105" s="64" t="inlineStr">
        <is>
          <t xml:space="preserve">PRIME VALUE PLAN (Self-Insured) </t>
        </is>
      </c>
      <c r="B105" s="394">
        <f>Legacy!$E$4</f>
        <v/>
      </c>
      <c r="C105" s="246" t="inlineStr">
        <is>
          <t>EE</t>
        </is>
      </c>
      <c r="D105" s="299" t="n">
        <v>1</v>
      </c>
      <c r="E105" s="395">
        <f>E73</f>
        <v/>
      </c>
      <c r="F105" s="396">
        <f>F73</f>
        <v/>
      </c>
      <c r="G105" s="396">
        <f>G73</f>
        <v/>
      </c>
      <c r="H105" s="397">
        <f>+"Total:"&amp;TEXT(E105/I105-1,"0.00%")&amp;"/ EE:"&amp;TEXT(G105/J105-1,"0.00%")</f>
        <v/>
      </c>
      <c r="I105" s="397">
        <f>+'[2]St Joe &amp; St Mary''s'!E105</f>
        <v/>
      </c>
      <c r="J105" s="397">
        <f>+'[2]St Joe &amp; St Mary''s'!G105</f>
        <v/>
      </c>
      <c r="K105" s="498" t="n"/>
      <c r="L105" s="499" t="n"/>
      <c r="M105" s="299" t="n">
        <v>0</v>
      </c>
      <c r="N105" s="299" t="n">
        <v>0</v>
      </c>
      <c r="O105" s="299" t="n">
        <v>0</v>
      </c>
      <c r="P105" s="299" t="n">
        <v>0</v>
      </c>
      <c r="Q105" s="299" t="n">
        <v>0</v>
      </c>
      <c r="R105" s="299" t="n">
        <v>0</v>
      </c>
      <c r="S105" s="299" t="n">
        <v>0</v>
      </c>
      <c r="T105" s="299" t="n">
        <v>1</v>
      </c>
      <c r="U105" s="299" t="n">
        <v>1</v>
      </c>
      <c r="V105" s="299" t="n">
        <v>1</v>
      </c>
      <c r="W105" s="299" t="n">
        <v>1</v>
      </c>
      <c r="X105" s="299" t="n">
        <v>1</v>
      </c>
      <c r="Y105" s="299" t="n">
        <v>1</v>
      </c>
      <c r="Z105" s="299" t="n">
        <v>1</v>
      </c>
      <c r="AA105" s="299" t="n">
        <v>1</v>
      </c>
      <c r="AB105" s="299" t="n">
        <v>1</v>
      </c>
      <c r="AC105" s="299" t="n">
        <v>1</v>
      </c>
      <c r="AD105" s="299" t="n">
        <v>1</v>
      </c>
      <c r="AE105" s="299" t="n">
        <v>1</v>
      </c>
      <c r="AF105" s="299" t="n">
        <v>1</v>
      </c>
      <c r="AG105" s="299" t="n">
        <v>0</v>
      </c>
      <c r="AH105" s="299" t="n">
        <v>0</v>
      </c>
      <c r="AI105" s="299" t="n">
        <v>0</v>
      </c>
      <c r="AJ105" s="299" t="n">
        <v>0</v>
      </c>
      <c r="AK105" s="299" t="n">
        <v>0</v>
      </c>
      <c r="AL105" s="299" t="n">
        <v>0</v>
      </c>
      <c r="AM105" s="299" t="n">
        <v>0</v>
      </c>
      <c r="AN105" s="299" t="n">
        <v>0</v>
      </c>
      <c r="AO105" s="299" t="n">
        <v>0</v>
      </c>
      <c r="AP105" s="299" t="n">
        <v>0</v>
      </c>
      <c r="AQ105" s="299" t="n">
        <v>0</v>
      </c>
      <c r="AR105" s="299" t="n">
        <v>0</v>
      </c>
      <c r="AS105" s="299" t="n">
        <v>0</v>
      </c>
      <c r="AT105" s="299" t="n">
        <v>0</v>
      </c>
      <c r="AU105" s="299" t="n">
        <v>0</v>
      </c>
      <c r="AV105" s="299" t="n">
        <v>0</v>
      </c>
      <c r="AW105" s="299" t="n">
        <v>0</v>
      </c>
      <c r="AX105" s="299" t="n">
        <v>0</v>
      </c>
      <c r="AY105" s="299" t="n">
        <v>0</v>
      </c>
      <c r="AZ105" s="299" t="n">
        <v>0</v>
      </c>
      <c r="BA105" s="299" t="n">
        <v>0</v>
      </c>
      <c r="BB105" s="299" t="n">
        <v>0</v>
      </c>
      <c r="BC105" s="299" t="n">
        <v>0</v>
      </c>
      <c r="BD105" s="299" t="n">
        <v>0</v>
      </c>
      <c r="BE105" s="299" t="n">
        <v>0</v>
      </c>
      <c r="BF105" s="299" t="n">
        <v>0</v>
      </c>
      <c r="BG105" s="299" t="n">
        <v>0</v>
      </c>
      <c r="BH105" s="299" t="n">
        <v>0</v>
      </c>
      <c r="BI105" s="299" t="n">
        <v>0</v>
      </c>
      <c r="BJ105" s="299" t="n">
        <v>0</v>
      </c>
      <c r="BK105" s="299" t="n">
        <v>0</v>
      </c>
      <c r="BL105" s="299" t="n">
        <v>0</v>
      </c>
      <c r="BM105" s="299" t="n">
        <v>0</v>
      </c>
      <c r="BN105" s="299" t="n">
        <v>0</v>
      </c>
      <c r="BO105" s="299" t="n">
        <v>0</v>
      </c>
      <c r="BP105" s="299" t="n">
        <v>0</v>
      </c>
      <c r="BQ105" s="299" t="n">
        <v>0</v>
      </c>
      <c r="BR105" s="299" t="n">
        <v>0</v>
      </c>
      <c r="BS105" s="299" t="n">
        <v>0</v>
      </c>
      <c r="BT105" s="299" t="n">
        <v>0</v>
      </c>
      <c r="BU105" s="299" t="n">
        <v>0</v>
      </c>
      <c r="BV105" s="299" t="n">
        <v>0</v>
      </c>
      <c r="BW105" s="299" t="n">
        <v>0</v>
      </c>
      <c r="BX105" s="299" t="n">
        <v>0</v>
      </c>
      <c r="BY105" s="299" t="n">
        <v>0</v>
      </c>
      <c r="BZ105" s="299" t="n">
        <v>0</v>
      </c>
      <c r="CA105" s="299" t="n">
        <v>0</v>
      </c>
      <c r="CB105" s="299" t="n">
        <v>1</v>
      </c>
      <c r="CC105" s="299" t="n">
        <v>1</v>
      </c>
      <c r="CD105" s="299" t="n">
        <v>1</v>
      </c>
      <c r="CE105" s="299" t="n">
        <v>1</v>
      </c>
      <c r="CF105" s="299" t="n">
        <v>1</v>
      </c>
      <c r="CG105" s="299" t="n">
        <v>1</v>
      </c>
      <c r="CH105" s="299" t="n">
        <v>1</v>
      </c>
      <c r="CI105" s="299" t="n">
        <v>1</v>
      </c>
      <c r="CJ105" s="299" t="n">
        <v>1</v>
      </c>
      <c r="CK105" s="299" t="n">
        <v>1</v>
      </c>
      <c r="CL105" s="299" t="n">
        <v>1</v>
      </c>
      <c r="CM105" s="299" t="n">
        <v>1</v>
      </c>
      <c r="CN105" s="299" t="n">
        <v>2</v>
      </c>
      <c r="CO105" s="299" t="n">
        <v>2</v>
      </c>
      <c r="CP105" s="299" t="n">
        <v>1</v>
      </c>
      <c r="CQ105" s="299" t="n">
        <v>1</v>
      </c>
      <c r="CR105" s="299" t="n">
        <v>1</v>
      </c>
      <c r="CS105" s="299" t="n">
        <v>1</v>
      </c>
      <c r="CT105" s="299" t="n">
        <v>1</v>
      </c>
      <c r="CU105" s="299" t="n">
        <v>1</v>
      </c>
      <c r="CV105" s="299" t="n">
        <v>1</v>
      </c>
      <c r="CW105" s="299" t="n">
        <v>1</v>
      </c>
    </row>
    <row r="106" ht="13.15" customHeight="1">
      <c r="A106" s="22" t="n"/>
      <c r="B106" s="398" t="n"/>
      <c r="C106" s="246" t="inlineStr">
        <is>
          <t>EE &amp; Spouse</t>
        </is>
      </c>
      <c r="D106" s="299" t="n">
        <v>0</v>
      </c>
      <c r="E106" s="395">
        <f>E74</f>
        <v/>
      </c>
      <c r="F106" s="396">
        <f>F74</f>
        <v/>
      </c>
      <c r="G106" s="396">
        <f>G74</f>
        <v/>
      </c>
      <c r="H106" s="397">
        <f>+"Total:"&amp;TEXT(E106/I106-1,"0.00%")&amp;"/ EE:"&amp;TEXT(G106/J106-1,"0.00%")</f>
        <v/>
      </c>
      <c r="I106" s="397">
        <f>+'[2]St Joe &amp; St Mary''s'!E106</f>
        <v/>
      </c>
      <c r="J106" s="397">
        <f>+'[2]St Joe &amp; St Mary''s'!G106</f>
        <v/>
      </c>
      <c r="K106" s="498" t="n"/>
      <c r="L106" s="499" t="n"/>
      <c r="M106" s="299" t="n">
        <v>1</v>
      </c>
      <c r="N106" s="299" t="n">
        <v>1</v>
      </c>
      <c r="O106" s="299" t="n">
        <v>1</v>
      </c>
      <c r="P106" s="299" t="n">
        <v>1</v>
      </c>
      <c r="Q106" s="299" t="n">
        <v>1</v>
      </c>
      <c r="R106" s="299" t="n">
        <v>1</v>
      </c>
      <c r="S106" s="299" t="n">
        <v>1</v>
      </c>
      <c r="T106" s="299" t="n">
        <v>0</v>
      </c>
      <c r="U106" s="299" t="n">
        <v>0</v>
      </c>
      <c r="V106" s="299" t="n">
        <v>0</v>
      </c>
      <c r="W106" s="299" t="n">
        <v>0</v>
      </c>
      <c r="X106" s="299" t="n">
        <v>0</v>
      </c>
      <c r="Y106" s="299" t="n">
        <v>0</v>
      </c>
      <c r="Z106" s="299" t="n">
        <v>0</v>
      </c>
      <c r="AA106" s="299" t="n">
        <v>0</v>
      </c>
      <c r="AB106" s="299" t="n">
        <v>0</v>
      </c>
      <c r="AC106" s="299" t="n">
        <v>0</v>
      </c>
      <c r="AD106" s="299" t="n">
        <v>0</v>
      </c>
      <c r="AE106" s="299" t="n">
        <v>0</v>
      </c>
      <c r="AF106" s="299" t="n">
        <v>0</v>
      </c>
      <c r="AG106" s="299" t="n">
        <v>0</v>
      </c>
      <c r="AH106" s="299" t="n">
        <v>0</v>
      </c>
      <c r="AI106" s="299" t="n">
        <v>0</v>
      </c>
      <c r="AJ106" s="299" t="n">
        <v>0</v>
      </c>
      <c r="AK106" s="299" t="n">
        <v>0</v>
      </c>
      <c r="AL106" s="299" t="n">
        <v>0</v>
      </c>
      <c r="AM106" s="299" t="n">
        <v>0</v>
      </c>
      <c r="AN106" s="299" t="n">
        <v>0</v>
      </c>
      <c r="AO106" s="299" t="n">
        <v>0</v>
      </c>
      <c r="AP106" s="299" t="n">
        <v>0</v>
      </c>
      <c r="AQ106" s="299" t="n">
        <v>0</v>
      </c>
      <c r="AR106" s="299" t="n">
        <v>0</v>
      </c>
      <c r="AS106" s="299" t="n">
        <v>0</v>
      </c>
      <c r="AT106" s="299" t="n">
        <v>0</v>
      </c>
      <c r="AU106" s="299" t="n">
        <v>0</v>
      </c>
      <c r="AV106" s="299" t="n">
        <v>0</v>
      </c>
      <c r="AW106" s="299" t="n">
        <v>0</v>
      </c>
      <c r="AX106" s="299" t="n">
        <v>0</v>
      </c>
      <c r="AY106" s="299" t="n">
        <v>0</v>
      </c>
      <c r="AZ106" s="299" t="n">
        <v>0</v>
      </c>
      <c r="BA106" s="299" t="n">
        <v>0</v>
      </c>
      <c r="BB106" s="299" t="n">
        <v>0</v>
      </c>
      <c r="BC106" s="299" t="n">
        <v>0</v>
      </c>
      <c r="BD106" s="299" t="n">
        <v>0</v>
      </c>
      <c r="BE106" s="299" t="n">
        <v>0</v>
      </c>
      <c r="BF106" s="299" t="n">
        <v>0</v>
      </c>
      <c r="BG106" s="299" t="n">
        <v>0</v>
      </c>
      <c r="BH106" s="299" t="n">
        <v>0</v>
      </c>
      <c r="BI106" s="299" t="n">
        <v>0</v>
      </c>
      <c r="BJ106" s="299" t="n">
        <v>0</v>
      </c>
      <c r="BK106" s="299" t="n">
        <v>0</v>
      </c>
      <c r="BL106" s="299" t="n">
        <v>0</v>
      </c>
      <c r="BM106" s="299" t="n">
        <v>0</v>
      </c>
      <c r="BN106" s="299" t="n">
        <v>0</v>
      </c>
      <c r="BO106" s="299" t="n">
        <v>0</v>
      </c>
      <c r="BP106" s="299" t="n">
        <v>0</v>
      </c>
      <c r="BQ106" s="299" t="n">
        <v>0</v>
      </c>
      <c r="BR106" s="299" t="n">
        <v>0</v>
      </c>
      <c r="BS106" s="299" t="n">
        <v>0</v>
      </c>
      <c r="BT106" s="299" t="n">
        <v>0</v>
      </c>
      <c r="BU106" s="299" t="n">
        <v>0</v>
      </c>
      <c r="BV106" s="299" t="n">
        <v>0</v>
      </c>
      <c r="BW106" s="299" t="n">
        <v>0</v>
      </c>
      <c r="BX106" s="299" t="n">
        <v>0</v>
      </c>
      <c r="BY106" s="299" t="n">
        <v>0</v>
      </c>
      <c r="BZ106" s="299" t="n">
        <v>0</v>
      </c>
      <c r="CA106" s="299" t="n">
        <v>0</v>
      </c>
      <c r="CB106" s="299" t="n">
        <v>0</v>
      </c>
      <c r="CC106" s="299" t="n">
        <v>0</v>
      </c>
      <c r="CD106" s="299" t="n">
        <v>0</v>
      </c>
      <c r="CE106" s="299" t="n">
        <v>0</v>
      </c>
      <c r="CF106" s="299" t="n">
        <v>0</v>
      </c>
      <c r="CG106" s="299" t="n">
        <v>0</v>
      </c>
      <c r="CH106" s="299" t="n">
        <v>0</v>
      </c>
      <c r="CI106" s="299" t="n">
        <v>0</v>
      </c>
      <c r="CJ106" s="299" t="n">
        <v>0</v>
      </c>
      <c r="CK106" s="299" t="n">
        <v>0</v>
      </c>
      <c r="CL106" s="299" t="n">
        <v>0</v>
      </c>
      <c r="CM106" s="299" t="n">
        <v>0</v>
      </c>
      <c r="CN106" s="299" t="n">
        <v>0</v>
      </c>
      <c r="CO106" s="299" t="n">
        <v>0</v>
      </c>
      <c r="CP106" s="299" t="n">
        <v>0</v>
      </c>
      <c r="CQ106" s="299" t="n">
        <v>0</v>
      </c>
      <c r="CR106" s="299" t="n">
        <v>0</v>
      </c>
      <c r="CS106" s="299" t="n">
        <v>0</v>
      </c>
      <c r="CT106" s="299" t="n">
        <v>0</v>
      </c>
      <c r="CU106" s="299" t="n">
        <v>0</v>
      </c>
      <c r="CV106" s="299" t="n">
        <v>0</v>
      </c>
      <c r="CW106" s="299" t="n">
        <v>0</v>
      </c>
    </row>
    <row r="107" ht="13.15" customHeight="1">
      <c r="A107" s="22" t="n"/>
      <c r="B107" s="398" t="n"/>
      <c r="C107" s="246" t="inlineStr">
        <is>
          <t>EE &amp; Child(ren)</t>
        </is>
      </c>
      <c r="D107" s="299" t="n">
        <v>1</v>
      </c>
      <c r="E107" s="395">
        <f>E75</f>
        <v/>
      </c>
      <c r="F107" s="396">
        <f>F75</f>
        <v/>
      </c>
      <c r="G107" s="396">
        <f>G75</f>
        <v/>
      </c>
      <c r="H107" s="397">
        <f>+"Total:"&amp;TEXT(E107/I107-1,"0.00%")&amp;"/ EE:"&amp;TEXT(G107/J107-1,"0.00%")</f>
        <v/>
      </c>
      <c r="I107" s="397">
        <f>+'[2]St Joe &amp; St Mary''s'!E107</f>
        <v/>
      </c>
      <c r="J107" s="397">
        <f>+'[2]St Joe &amp; St Mary''s'!G107</f>
        <v/>
      </c>
      <c r="K107" s="498" t="n"/>
      <c r="L107" s="499" t="n"/>
      <c r="M107" s="299" t="n">
        <v>0</v>
      </c>
      <c r="N107" s="299" t="n">
        <v>0</v>
      </c>
      <c r="O107" s="299" t="n">
        <v>0</v>
      </c>
      <c r="P107" s="299" t="n">
        <v>0</v>
      </c>
      <c r="Q107" s="299" t="n">
        <v>0</v>
      </c>
      <c r="R107" s="299" t="n">
        <v>0</v>
      </c>
      <c r="S107" s="299" t="n">
        <v>0</v>
      </c>
      <c r="T107" s="299" t="n">
        <v>0</v>
      </c>
      <c r="U107" s="299" t="n">
        <v>0</v>
      </c>
      <c r="V107" s="299" t="n">
        <v>0</v>
      </c>
      <c r="W107" s="299" t="n">
        <v>0</v>
      </c>
      <c r="X107" s="299" t="n">
        <v>0</v>
      </c>
      <c r="Y107" s="299" t="n">
        <v>0</v>
      </c>
      <c r="Z107" s="299" t="n">
        <v>0</v>
      </c>
      <c r="AA107" s="299" t="n">
        <v>0</v>
      </c>
      <c r="AB107" s="299" t="n">
        <v>0</v>
      </c>
      <c r="AC107" s="299" t="n">
        <v>0</v>
      </c>
      <c r="AD107" s="299" t="n">
        <v>0</v>
      </c>
      <c r="AE107" s="299" t="n">
        <v>0</v>
      </c>
      <c r="AF107" s="299" t="n">
        <v>0</v>
      </c>
      <c r="AG107" s="299" t="n">
        <v>0</v>
      </c>
      <c r="AH107" s="299" t="n">
        <v>0</v>
      </c>
      <c r="AI107" s="299" t="n">
        <v>0</v>
      </c>
      <c r="AJ107" s="299" t="n">
        <v>0</v>
      </c>
      <c r="AK107" s="299" t="n">
        <v>0</v>
      </c>
      <c r="AL107" s="299" t="n">
        <v>0</v>
      </c>
      <c r="AM107" s="299" t="n">
        <v>0</v>
      </c>
      <c r="AN107" s="299" t="n">
        <v>0</v>
      </c>
      <c r="AO107" s="299" t="n">
        <v>0</v>
      </c>
      <c r="AP107" s="299" t="n">
        <v>0</v>
      </c>
      <c r="AQ107" s="299" t="n">
        <v>0</v>
      </c>
      <c r="AR107" s="299" t="n">
        <v>0</v>
      </c>
      <c r="AS107" s="299" t="n">
        <v>0</v>
      </c>
      <c r="AT107" s="299" t="n">
        <v>0</v>
      </c>
      <c r="AU107" s="299" t="n">
        <v>0</v>
      </c>
      <c r="AV107" s="299" t="n">
        <v>0</v>
      </c>
      <c r="AW107" s="299" t="n">
        <v>0</v>
      </c>
      <c r="AX107" s="299" t="n">
        <v>0</v>
      </c>
      <c r="AY107" s="299" t="n">
        <v>0</v>
      </c>
      <c r="AZ107" s="299" t="n">
        <v>0</v>
      </c>
      <c r="BA107" s="299" t="n">
        <v>0</v>
      </c>
      <c r="BB107" s="299" t="n">
        <v>0</v>
      </c>
      <c r="BC107" s="299" t="n">
        <v>0</v>
      </c>
      <c r="BD107" s="299" t="n">
        <v>0</v>
      </c>
      <c r="BE107" s="299" t="n">
        <v>0</v>
      </c>
      <c r="BF107" s="299" t="n">
        <v>0</v>
      </c>
      <c r="BG107" s="299" t="n">
        <v>0</v>
      </c>
      <c r="BH107" s="299" t="n">
        <v>0</v>
      </c>
      <c r="BI107" s="299" t="n">
        <v>0</v>
      </c>
      <c r="BJ107" s="299" t="n">
        <v>0</v>
      </c>
      <c r="BK107" s="299" t="n">
        <v>0</v>
      </c>
      <c r="BL107" s="299" t="n">
        <v>0</v>
      </c>
      <c r="BM107" s="299" t="n">
        <v>0</v>
      </c>
      <c r="BN107" s="299" t="n">
        <v>0</v>
      </c>
      <c r="BO107" s="299" t="n">
        <v>0</v>
      </c>
      <c r="BP107" s="299" t="n">
        <v>0</v>
      </c>
      <c r="BQ107" s="299" t="n">
        <v>0</v>
      </c>
      <c r="BR107" s="299" t="n">
        <v>0</v>
      </c>
      <c r="BS107" s="299" t="n">
        <v>0</v>
      </c>
      <c r="BT107" s="299" t="n">
        <v>0</v>
      </c>
      <c r="BU107" s="299" t="n">
        <v>0</v>
      </c>
      <c r="BV107" s="299" t="n">
        <v>0</v>
      </c>
      <c r="BW107" s="299" t="n">
        <v>0</v>
      </c>
      <c r="BX107" s="299" t="n">
        <v>0</v>
      </c>
      <c r="BY107" s="299" t="n">
        <v>0</v>
      </c>
      <c r="BZ107" s="299" t="n">
        <v>0</v>
      </c>
      <c r="CA107" s="299" t="n">
        <v>0</v>
      </c>
      <c r="CB107" s="299" t="n">
        <v>0</v>
      </c>
      <c r="CC107" s="299" t="n">
        <v>0</v>
      </c>
      <c r="CD107" s="299" t="n">
        <v>0</v>
      </c>
      <c r="CE107" s="299" t="n">
        <v>0</v>
      </c>
      <c r="CF107" s="299" t="n">
        <v>0</v>
      </c>
      <c r="CG107" s="299" t="n">
        <v>0</v>
      </c>
      <c r="CH107" s="299" t="n">
        <v>0</v>
      </c>
      <c r="CI107" s="299" t="n">
        <v>0</v>
      </c>
      <c r="CJ107" s="299" t="n">
        <v>0</v>
      </c>
      <c r="CK107" s="299" t="n">
        <v>0</v>
      </c>
      <c r="CL107" s="299" t="n">
        <v>0</v>
      </c>
      <c r="CM107" s="299" t="n">
        <v>0</v>
      </c>
      <c r="CN107" s="299" t="n">
        <v>0</v>
      </c>
      <c r="CO107" s="299" t="n">
        <v>0</v>
      </c>
      <c r="CP107" s="299" t="n">
        <v>0</v>
      </c>
      <c r="CQ107" s="299" t="n">
        <v>0</v>
      </c>
      <c r="CR107" s="299" t="n">
        <v>0</v>
      </c>
      <c r="CS107" s="299" t="n">
        <v>0</v>
      </c>
      <c r="CT107" s="299" t="n">
        <v>0</v>
      </c>
      <c r="CU107" s="299" t="n">
        <v>1</v>
      </c>
      <c r="CV107" s="299" t="n">
        <v>1</v>
      </c>
      <c r="CW107" s="299" t="n">
        <v>1</v>
      </c>
    </row>
    <row r="108" ht="13.15" customHeight="1">
      <c r="A108" s="22" t="n"/>
      <c r="B108" s="398" t="n"/>
      <c r="C108" s="246" t="inlineStr">
        <is>
          <t>EE &amp; Family</t>
        </is>
      </c>
      <c r="D108" s="300" t="n">
        <v>0</v>
      </c>
      <c r="E108" s="399">
        <f>E76</f>
        <v/>
      </c>
      <c r="F108" s="400">
        <f>F76</f>
        <v/>
      </c>
      <c r="G108" s="400">
        <f>G76</f>
        <v/>
      </c>
      <c r="H108" s="408">
        <f>+"Total:"&amp;TEXT(E108/I108-1,"0.00%")&amp;"/ EE:"&amp;TEXT(G108/J108-1,"0.00%")</f>
        <v/>
      </c>
      <c r="I108" s="397">
        <f>+'[2]St Joe &amp; St Mary''s'!E108</f>
        <v/>
      </c>
      <c r="J108" s="397">
        <f>+'[2]St Joe &amp; St Mary''s'!G108</f>
        <v/>
      </c>
      <c r="K108" s="498" t="n"/>
      <c r="L108" s="499" t="n"/>
      <c r="M108" s="300" t="n">
        <v>0</v>
      </c>
      <c r="N108" s="300" t="n">
        <v>0</v>
      </c>
      <c r="O108" s="300" t="n">
        <v>0</v>
      </c>
      <c r="P108" s="300" t="n">
        <v>0</v>
      </c>
      <c r="Q108" s="300" t="n">
        <v>0</v>
      </c>
      <c r="R108" s="300" t="n">
        <v>0</v>
      </c>
      <c r="S108" s="300" t="n">
        <v>0</v>
      </c>
      <c r="T108" s="300" t="n">
        <v>0</v>
      </c>
      <c r="U108" s="300" t="n">
        <v>0</v>
      </c>
      <c r="V108" s="300" t="n">
        <v>0</v>
      </c>
      <c r="W108" s="300" t="n">
        <v>0</v>
      </c>
      <c r="X108" s="300" t="n">
        <v>0</v>
      </c>
      <c r="Y108" s="300" t="n">
        <v>0</v>
      </c>
      <c r="Z108" s="300" t="n">
        <v>0</v>
      </c>
      <c r="AA108" s="300" t="n">
        <v>0</v>
      </c>
      <c r="AB108" s="300" t="n">
        <v>0</v>
      </c>
      <c r="AC108" s="300" t="n">
        <v>0</v>
      </c>
      <c r="AD108" s="300" t="n">
        <v>0</v>
      </c>
      <c r="AE108" s="300" t="n">
        <v>0</v>
      </c>
      <c r="AF108" s="300" t="n">
        <v>0</v>
      </c>
      <c r="AG108" s="300" t="n">
        <v>0</v>
      </c>
      <c r="AH108" s="300" t="n">
        <v>0</v>
      </c>
      <c r="AI108" s="300" t="n">
        <v>0</v>
      </c>
      <c r="AJ108" s="300" t="n">
        <v>0</v>
      </c>
      <c r="AK108" s="300" t="n">
        <v>0</v>
      </c>
      <c r="AL108" s="300" t="n">
        <v>0</v>
      </c>
      <c r="AM108" s="300" t="n">
        <v>0</v>
      </c>
      <c r="AN108" s="300" t="n">
        <v>0</v>
      </c>
      <c r="AO108" s="300" t="n">
        <v>0</v>
      </c>
      <c r="AP108" s="300" t="n">
        <v>0</v>
      </c>
      <c r="AQ108" s="300" t="n">
        <v>0</v>
      </c>
      <c r="AR108" s="300" t="n">
        <v>0</v>
      </c>
      <c r="AS108" s="300" t="n">
        <v>0</v>
      </c>
      <c r="AT108" s="300" t="n">
        <v>0</v>
      </c>
      <c r="AU108" s="300" t="n">
        <v>0</v>
      </c>
      <c r="AV108" s="300" t="n">
        <v>0</v>
      </c>
      <c r="AW108" s="300" t="n">
        <v>0</v>
      </c>
      <c r="AX108" s="300" t="n">
        <v>0</v>
      </c>
      <c r="AY108" s="300" t="n">
        <v>0</v>
      </c>
      <c r="AZ108" s="300" t="n">
        <v>0</v>
      </c>
      <c r="BA108" s="300" t="n">
        <v>0</v>
      </c>
      <c r="BB108" s="300" t="n">
        <v>0</v>
      </c>
      <c r="BC108" s="300" t="n">
        <v>0</v>
      </c>
      <c r="BD108" s="300" t="n">
        <v>0</v>
      </c>
      <c r="BE108" s="300" t="n">
        <v>0</v>
      </c>
      <c r="BF108" s="300" t="n">
        <v>0</v>
      </c>
      <c r="BG108" s="300" t="n">
        <v>0</v>
      </c>
      <c r="BH108" s="300" t="n">
        <v>0</v>
      </c>
      <c r="BI108" s="300" t="n">
        <v>0</v>
      </c>
      <c r="BJ108" s="300" t="n">
        <v>0</v>
      </c>
      <c r="BK108" s="300" t="n">
        <v>0</v>
      </c>
      <c r="BL108" s="300" t="n">
        <v>0</v>
      </c>
      <c r="BM108" s="300" t="n">
        <v>0</v>
      </c>
      <c r="BN108" s="300" t="n">
        <v>0</v>
      </c>
      <c r="BO108" s="300" t="n">
        <v>0</v>
      </c>
      <c r="BP108" s="300" t="n">
        <v>0</v>
      </c>
      <c r="BQ108" s="300" t="n">
        <v>0</v>
      </c>
      <c r="BR108" s="300" t="n">
        <v>0</v>
      </c>
      <c r="BS108" s="300" t="n">
        <v>0</v>
      </c>
      <c r="BT108" s="300" t="n">
        <v>0</v>
      </c>
      <c r="BU108" s="300" t="n">
        <v>0</v>
      </c>
      <c r="BV108" s="300" t="n">
        <v>0</v>
      </c>
      <c r="BW108" s="300" t="n">
        <v>0</v>
      </c>
      <c r="BX108" s="300" t="n">
        <v>0</v>
      </c>
      <c r="BY108" s="300" t="n">
        <v>0</v>
      </c>
      <c r="BZ108" s="300" t="n">
        <v>0</v>
      </c>
      <c r="CA108" s="300" t="n">
        <v>0</v>
      </c>
      <c r="CB108" s="300" t="n">
        <v>0</v>
      </c>
      <c r="CC108" s="300" t="n">
        <v>0</v>
      </c>
      <c r="CD108" s="300" t="n">
        <v>0</v>
      </c>
      <c r="CE108" s="300" t="n">
        <v>0</v>
      </c>
      <c r="CF108" s="300" t="n">
        <v>0</v>
      </c>
      <c r="CG108" s="300" t="n">
        <v>0</v>
      </c>
      <c r="CH108" s="300" t="n">
        <v>0</v>
      </c>
      <c r="CI108" s="300" t="n">
        <v>0</v>
      </c>
      <c r="CJ108" s="300" t="n">
        <v>0</v>
      </c>
      <c r="CK108" s="300" t="n">
        <v>0</v>
      </c>
      <c r="CL108" s="300" t="n">
        <v>0</v>
      </c>
      <c r="CM108" s="300" t="n">
        <v>0</v>
      </c>
      <c r="CN108" s="300" t="n">
        <v>0</v>
      </c>
      <c r="CO108" s="300" t="n">
        <v>0</v>
      </c>
      <c r="CP108" s="300" t="n">
        <v>0</v>
      </c>
      <c r="CQ108" s="300" t="n">
        <v>0</v>
      </c>
      <c r="CR108" s="300" t="n">
        <v>0</v>
      </c>
      <c r="CS108" s="300" t="n">
        <v>0</v>
      </c>
      <c r="CT108" s="300" t="n">
        <v>0</v>
      </c>
      <c r="CU108" s="300" t="n">
        <v>0</v>
      </c>
      <c r="CV108" s="300" t="n">
        <v>0</v>
      </c>
      <c r="CW108" s="300" t="n">
        <v>0</v>
      </c>
    </row>
    <row r="109" ht="13.15" customHeight="1">
      <c r="A109" s="20" t="n"/>
      <c r="B109" s="398" t="n"/>
      <c r="C109" s="69" t="inlineStr">
        <is>
          <t>Estimated Monthly Premium</t>
        </is>
      </c>
      <c r="D109" s="94">
        <f>SUM(D105:D108)</f>
        <v/>
      </c>
      <c r="E109" s="401">
        <f>SUMPRODUCT(E105:E108,$D105:$D108)</f>
        <v/>
      </c>
      <c r="F109" s="401">
        <f>SUMPRODUCT(F105:F108,$D105:$D108)</f>
        <v/>
      </c>
      <c r="G109" s="401">
        <f>SUMPRODUCT(G105:G108,$D105:$D108)</f>
        <v/>
      </c>
      <c r="H109" s="402" t="n"/>
      <c r="I109" s="402" t="n"/>
      <c r="K109" s="498" t="n"/>
      <c r="L109" s="499" t="n"/>
      <c r="M109" s="94">
        <f>SUM(M105:M108)</f>
        <v/>
      </c>
      <c r="N109" s="94">
        <f>SUM(N105:N108)</f>
        <v/>
      </c>
      <c r="O109" s="94">
        <f>SUM(O105:O108)</f>
        <v/>
      </c>
      <c r="P109" s="94">
        <f>SUM(P105:P108)</f>
        <v/>
      </c>
      <c r="Q109" s="94">
        <f>SUM(Q105:Q108)</f>
        <v/>
      </c>
      <c r="R109" s="94">
        <f>SUM(R105:R108)</f>
        <v/>
      </c>
      <c r="S109" s="94">
        <f>SUM(S105:S108)</f>
        <v/>
      </c>
      <c r="T109" s="94">
        <f>SUM(T105:T108)</f>
        <v/>
      </c>
      <c r="U109" s="94">
        <f>SUM(U105:U108)</f>
        <v/>
      </c>
      <c r="V109" s="94">
        <f>SUM(V105:V108)</f>
        <v/>
      </c>
      <c r="W109" s="94">
        <f>SUM(W105:W108)</f>
        <v/>
      </c>
      <c r="X109" s="94">
        <f>SUM(X105:X108)</f>
        <v/>
      </c>
      <c r="Y109" s="94">
        <f>SUM(Y105:Y108)</f>
        <v/>
      </c>
      <c r="Z109" s="94">
        <f>SUM(Z105:Z108)</f>
        <v/>
      </c>
      <c r="AA109" s="94">
        <f>SUM(AA105:AA108)</f>
        <v/>
      </c>
      <c r="AB109" s="94">
        <f>SUM(AB105:AB108)</f>
        <v/>
      </c>
      <c r="AC109" s="94">
        <f>SUM(AC105:AC108)</f>
        <v/>
      </c>
      <c r="AD109" s="94">
        <f>SUM(AD105:AD108)</f>
        <v/>
      </c>
      <c r="AE109" s="94">
        <f>SUM(AE105:AE108)</f>
        <v/>
      </c>
      <c r="AF109" s="94">
        <f>SUM(AF105:AF108)</f>
        <v/>
      </c>
      <c r="AG109" s="94">
        <f>SUM(AG105:AG108)</f>
        <v/>
      </c>
      <c r="AH109" s="94">
        <f>SUM(AH105:AH108)</f>
        <v/>
      </c>
      <c r="AI109" s="94">
        <f>SUM(AI105:AI108)</f>
        <v/>
      </c>
      <c r="AJ109" s="94">
        <f>SUM(AJ105:AJ108)</f>
        <v/>
      </c>
      <c r="AK109" s="94">
        <f>SUM(AK105:AK108)</f>
        <v/>
      </c>
      <c r="AL109" s="94">
        <f>SUM(AL105:AL108)</f>
        <v/>
      </c>
      <c r="AM109" s="94">
        <f>SUM(AM105:AM108)</f>
        <v/>
      </c>
      <c r="AN109" s="94">
        <f>SUM(AN105:AN108)</f>
        <v/>
      </c>
      <c r="AO109" s="94">
        <f>SUM(AO105:AO108)</f>
        <v/>
      </c>
      <c r="AP109" s="94">
        <f>SUM(AP105:AP108)</f>
        <v/>
      </c>
      <c r="AQ109" s="94">
        <f>SUM(AQ105:AQ108)</f>
        <v/>
      </c>
      <c r="AR109" s="94">
        <f>SUM(AR105:AR108)</f>
        <v/>
      </c>
      <c r="AS109" s="94">
        <f>SUM(AS105:AS108)</f>
        <v/>
      </c>
      <c r="AT109" s="94">
        <f>SUM(AT105:AT108)</f>
        <v/>
      </c>
      <c r="AU109" s="94">
        <f>SUM(AU105:AU108)</f>
        <v/>
      </c>
      <c r="AV109" s="94">
        <f>SUM(AV105:AV108)</f>
        <v/>
      </c>
      <c r="AW109" s="94">
        <f>SUM(AW105:AW108)</f>
        <v/>
      </c>
      <c r="AX109" s="94">
        <f>SUM(AX105:AX108)</f>
        <v/>
      </c>
      <c r="AY109" s="94">
        <f>SUM(AY105:AY108)</f>
        <v/>
      </c>
      <c r="AZ109" s="94">
        <f>SUM(AZ105:AZ108)</f>
        <v/>
      </c>
      <c r="BA109" s="94">
        <f>SUM(BA105:BA108)</f>
        <v/>
      </c>
      <c r="BB109" s="94">
        <f>SUM(BB105:BB108)</f>
        <v/>
      </c>
      <c r="BC109" s="94">
        <f>SUM(BC105:BC108)</f>
        <v/>
      </c>
      <c r="BD109" s="94">
        <f>SUM(BD105:BD108)</f>
        <v/>
      </c>
      <c r="BE109" s="94">
        <f>SUM(BE105:BE108)</f>
        <v/>
      </c>
      <c r="BF109" s="94">
        <f>SUM(BF105:BF108)</f>
        <v/>
      </c>
      <c r="BG109" s="94">
        <f>SUM(BG105:BG108)</f>
        <v/>
      </c>
      <c r="BH109" s="94">
        <f>SUM(BH105:BH108)</f>
        <v/>
      </c>
      <c r="BI109" s="94">
        <f>SUM(BI105:BI108)</f>
        <v/>
      </c>
      <c r="BJ109" s="94">
        <f>SUM(BJ105:BJ108)</f>
        <v/>
      </c>
      <c r="BK109" s="94">
        <f>SUM(BK105:BK108)</f>
        <v/>
      </c>
      <c r="BL109" s="94">
        <f>SUM(BL105:BL108)</f>
        <v/>
      </c>
      <c r="BM109" s="94">
        <f>SUM(BM105:BM108)</f>
        <v/>
      </c>
      <c r="BN109" s="94">
        <f>SUM(BN105:BN108)</f>
        <v/>
      </c>
      <c r="BO109" s="94">
        <f>SUM(BO105:BO108)</f>
        <v/>
      </c>
      <c r="BP109" s="94">
        <f>SUM(BP105:BP108)</f>
        <v/>
      </c>
      <c r="BQ109" s="94">
        <f>SUM(BQ105:BQ108)</f>
        <v/>
      </c>
      <c r="BR109" s="94">
        <f>SUM(BR105:BR108)</f>
        <v/>
      </c>
      <c r="BS109" s="94">
        <f>SUM(BS105:BS108)</f>
        <v/>
      </c>
      <c r="BT109" s="94">
        <f>SUM(BT105:BT108)</f>
        <v/>
      </c>
      <c r="BU109" s="94">
        <f>SUM(BU105:BU108)</f>
        <v/>
      </c>
      <c r="BV109" s="94">
        <f>SUM(BV105:BV108)</f>
        <v/>
      </c>
      <c r="BW109" s="94">
        <f>SUM(BW105:BW108)</f>
        <v/>
      </c>
      <c r="BX109" s="94">
        <f>SUM(BX105:BX108)</f>
        <v/>
      </c>
      <c r="BY109" s="94">
        <f>SUM(BY105:BY108)</f>
        <v/>
      </c>
      <c r="BZ109" s="94">
        <f>SUM(BZ105:BZ108)</f>
        <v/>
      </c>
      <c r="CA109" s="94">
        <f>SUM(CA105:CA108)</f>
        <v/>
      </c>
      <c r="CB109" s="94">
        <f>SUM(CB105:CB108)</f>
        <v/>
      </c>
      <c r="CC109" s="94">
        <f>SUM(CC105:CC108)</f>
        <v/>
      </c>
      <c r="CD109" s="94">
        <f>SUM(CD105:CD108)</f>
        <v/>
      </c>
      <c r="CE109" s="94">
        <f>SUM(CE105:CE108)</f>
        <v/>
      </c>
      <c r="CF109" s="94">
        <f>SUM(CF105:CF108)</f>
        <v/>
      </c>
      <c r="CG109" s="94">
        <f>SUM(CG105:CG108)</f>
        <v/>
      </c>
      <c r="CH109" s="94">
        <f>SUM(CH105:CH108)</f>
        <v/>
      </c>
      <c r="CI109" s="94">
        <f>SUM(CI105:CI108)</f>
        <v/>
      </c>
      <c r="CJ109" s="94">
        <f>SUM(CJ105:CJ108)</f>
        <v/>
      </c>
      <c r="CK109" s="94">
        <f>SUM(CK105:CK108)</f>
        <v/>
      </c>
      <c r="CL109" s="94">
        <f>SUM(CL105:CL108)</f>
        <v/>
      </c>
      <c r="CM109" s="94">
        <f>SUM(CM105:CM108)</f>
        <v/>
      </c>
      <c r="CN109" s="94">
        <f>SUM(CN105:CN108)</f>
        <v/>
      </c>
      <c r="CO109" s="94">
        <f>SUM(CO105:CO108)</f>
        <v/>
      </c>
      <c r="CP109" s="94">
        <f>SUM(CP105:CP108)</f>
        <v/>
      </c>
      <c r="CQ109" s="94">
        <f>SUM(CQ105:CQ108)</f>
        <v/>
      </c>
      <c r="CR109" s="94" t="n">
        <v>1</v>
      </c>
      <c r="CS109" s="94">
        <f>SUM(CS105:CS108)</f>
        <v/>
      </c>
      <c r="CT109" s="94">
        <f>SUM(CT105:CT108)</f>
        <v/>
      </c>
      <c r="CU109" s="94">
        <f>SUM(CU105:CU108)</f>
        <v/>
      </c>
      <c r="CV109" s="94">
        <f>SUM(CV105:CV108)</f>
        <v/>
      </c>
      <c r="CW109" s="94">
        <f>SUM(CW105:CW108)</f>
        <v/>
      </c>
    </row>
    <row r="110" ht="13.15" customHeight="1">
      <c r="A110" s="20" t="n"/>
      <c r="B110" s="398" t="n"/>
      <c r="C110" s="12" t="n"/>
      <c r="D110" s="16" t="n"/>
      <c r="E110" s="403" t="n"/>
      <c r="F110" s="403" t="n"/>
      <c r="G110" s="403" t="n"/>
      <c r="H110" s="404" t="n"/>
      <c r="I110" s="404" t="n"/>
      <c r="K110" s="500" t="n"/>
      <c r="L110" s="501" t="n"/>
      <c r="M110" s="16" t="n"/>
      <c r="N110" s="16" t="n"/>
      <c r="O110" s="16" t="n"/>
      <c r="P110" s="16" t="n"/>
      <c r="Q110" s="16" t="n"/>
      <c r="R110" s="16" t="n"/>
      <c r="S110" s="16" t="n"/>
      <c r="T110" s="16" t="n"/>
      <c r="U110" s="16" t="n"/>
      <c r="V110" s="16" t="n"/>
      <c r="W110" s="16" t="n"/>
      <c r="X110" s="16" t="n"/>
      <c r="Y110" s="16" t="n"/>
      <c r="Z110" s="16" t="n"/>
      <c r="AA110" s="16" t="n"/>
      <c r="AB110" s="16" t="n"/>
      <c r="AC110" s="16" t="n"/>
      <c r="AD110" s="16" t="n"/>
      <c r="AE110" s="16" t="n"/>
      <c r="AF110" s="16" t="n"/>
      <c r="AG110" s="16" t="n"/>
      <c r="AH110" s="16" t="n"/>
      <c r="AI110" s="16" t="n"/>
      <c r="AJ110" s="16" t="n"/>
      <c r="AK110" s="16" t="n"/>
      <c r="AL110" s="16" t="n"/>
      <c r="AM110" s="16" t="n"/>
      <c r="AN110" s="16" t="n"/>
      <c r="AO110" s="16" t="n"/>
      <c r="AP110" s="16" t="n"/>
      <c r="AQ110" s="16" t="n"/>
      <c r="AR110" s="16" t="n"/>
      <c r="AS110" s="16" t="n"/>
      <c r="AT110" s="16" t="n"/>
      <c r="AU110" s="16" t="n"/>
      <c r="AV110" s="16" t="n"/>
      <c r="AW110" s="16" t="n"/>
      <c r="AX110" s="16" t="n"/>
      <c r="AY110" s="16" t="n"/>
      <c r="AZ110" s="16" t="n"/>
      <c r="BA110" s="16" t="n"/>
      <c r="BB110" s="16" t="n"/>
      <c r="BC110" s="16" t="n"/>
      <c r="BD110" s="16" t="n"/>
      <c r="BE110" s="16" t="n"/>
      <c r="BF110" s="16" t="n"/>
      <c r="BG110" s="16" t="n"/>
      <c r="BH110" s="16" t="n"/>
      <c r="BI110" s="16" t="n"/>
      <c r="BJ110" s="16" t="n"/>
      <c r="BK110" s="16" t="n"/>
      <c r="BL110" s="16" t="n"/>
      <c r="BM110" s="16" t="n"/>
      <c r="BN110" s="16" t="n"/>
      <c r="BO110" s="16" t="n"/>
      <c r="BP110" s="16" t="n"/>
      <c r="BQ110" s="16" t="n"/>
      <c r="BR110" s="16" t="n"/>
      <c r="BS110" s="16" t="n"/>
      <c r="BT110" s="16" t="n"/>
      <c r="BU110" s="16" t="n"/>
      <c r="BV110" s="16" t="n"/>
      <c r="BW110" s="16" t="n"/>
      <c r="BX110" s="16" t="n"/>
      <c r="BY110" s="16" t="n"/>
      <c r="BZ110" s="16" t="n"/>
      <c r="CA110" s="16" t="n"/>
      <c r="CB110" s="16" t="n"/>
      <c r="CC110" s="16" t="n"/>
      <c r="CD110" s="16" t="n"/>
      <c r="CE110" s="16" t="n"/>
      <c r="CF110" s="16" t="n"/>
      <c r="CG110" s="16" t="n"/>
      <c r="CH110" s="16" t="n"/>
      <c r="CI110" s="16" t="n"/>
      <c r="CJ110" s="16" t="n"/>
      <c r="CK110" s="16" t="n"/>
      <c r="CL110" s="16" t="n"/>
      <c r="CM110" s="16" t="n"/>
      <c r="CN110" s="16" t="n"/>
      <c r="CO110" s="16" t="n"/>
      <c r="CP110" s="16" t="n"/>
      <c r="CQ110" s="16" t="n"/>
      <c r="CR110" s="16" t="n"/>
      <c r="CS110" s="16" t="n"/>
      <c r="CT110" s="16" t="n"/>
      <c r="CU110" s="16" t="n"/>
      <c r="CV110" s="16" t="n"/>
      <c r="CW110" s="16" t="n"/>
    </row>
    <row r="111" ht="13.15" customHeight="1">
      <c r="A111" s="71" t="inlineStr">
        <is>
          <t>Total Medical Monthly</t>
        </is>
      </c>
      <c r="B111" s="405" t="n"/>
      <c r="C111" s="29" t="inlineStr">
        <is>
          <t>Total Medical Employees</t>
        </is>
      </c>
      <c r="D111" s="30">
        <f>+D103+D109</f>
        <v/>
      </c>
      <c r="E111" s="406">
        <f>+E103+E109</f>
        <v/>
      </c>
      <c r="F111" s="406">
        <f>+F103+F109</f>
        <v/>
      </c>
      <c r="G111" s="406">
        <f>+G103+G109</f>
        <v/>
      </c>
      <c r="H111" s="407" t="n"/>
      <c r="I111" s="407" t="n"/>
      <c r="K111" s="16" t="n"/>
      <c r="L111" s="16" t="n"/>
      <c r="M111" s="30">
        <f>+M103+M109</f>
        <v/>
      </c>
      <c r="N111" s="30">
        <f>+N103+N109</f>
        <v/>
      </c>
      <c r="O111" s="30">
        <f>+O103+O109</f>
        <v/>
      </c>
      <c r="P111" s="30">
        <f>+P103+P109</f>
        <v/>
      </c>
      <c r="Q111" s="30">
        <f>+Q103+Q109</f>
        <v/>
      </c>
      <c r="R111" s="30">
        <f>+R103+R109</f>
        <v/>
      </c>
      <c r="S111" s="30">
        <f>+S103+S109</f>
        <v/>
      </c>
      <c r="T111" s="30">
        <f>+T103+T109</f>
        <v/>
      </c>
      <c r="U111" s="30">
        <f>+U103+U109</f>
        <v/>
      </c>
      <c r="V111" s="30">
        <f>+V103+V109</f>
        <v/>
      </c>
      <c r="W111" s="30">
        <f>+W103+W109</f>
        <v/>
      </c>
      <c r="X111" s="30">
        <f>+X103+X109</f>
        <v/>
      </c>
      <c r="Y111" s="30">
        <f>+Y103+Y109</f>
        <v/>
      </c>
      <c r="Z111" s="30">
        <f>+Z103+Z109</f>
        <v/>
      </c>
      <c r="AA111" s="30">
        <f>+AA103+AA109</f>
        <v/>
      </c>
      <c r="AB111" s="30">
        <f>+AB103+AB109</f>
        <v/>
      </c>
      <c r="AC111" s="30">
        <f>+AC103+AC109</f>
        <v/>
      </c>
      <c r="AD111" s="30">
        <f>+AD103+AD109</f>
        <v/>
      </c>
      <c r="AE111" s="30">
        <f>+AE103+AE109</f>
        <v/>
      </c>
      <c r="AF111" s="30">
        <f>+AF103+AF109</f>
        <v/>
      </c>
      <c r="AG111" s="30">
        <f>+AG103+AG109</f>
        <v/>
      </c>
      <c r="AH111" s="30">
        <f>+AH103+AH109</f>
        <v/>
      </c>
      <c r="AI111" s="30">
        <f>+AI103+AI109</f>
        <v/>
      </c>
      <c r="AJ111" s="30">
        <f>+AJ103+AJ109</f>
        <v/>
      </c>
      <c r="AK111" s="30">
        <f>+AK103+AK109</f>
        <v/>
      </c>
      <c r="AL111" s="30">
        <f>+AL103+AL109</f>
        <v/>
      </c>
      <c r="AM111" s="30">
        <f>+AM103+AM109</f>
        <v/>
      </c>
      <c r="AN111" s="30">
        <f>+AN103+AN109</f>
        <v/>
      </c>
      <c r="AO111" s="30">
        <f>+AO103+AO109</f>
        <v/>
      </c>
      <c r="AP111" s="30">
        <f>+AP103+AP109</f>
        <v/>
      </c>
      <c r="AQ111" s="30">
        <f>+AQ103+AQ109</f>
        <v/>
      </c>
      <c r="AR111" s="30">
        <f>+AR103+AR109</f>
        <v/>
      </c>
      <c r="AS111" s="30">
        <f>+AS103+AS109</f>
        <v/>
      </c>
      <c r="AT111" s="30">
        <f>+AT103+AT109</f>
        <v/>
      </c>
      <c r="AU111" s="30">
        <f>+AU103+AU109</f>
        <v/>
      </c>
      <c r="AV111" s="30">
        <f>+AV103+AV109</f>
        <v/>
      </c>
      <c r="AW111" s="30">
        <f>+AW103+AW109</f>
        <v/>
      </c>
      <c r="AX111" s="30">
        <f>+AX103+AX109</f>
        <v/>
      </c>
      <c r="AY111" s="30">
        <f>+AY103+AY109</f>
        <v/>
      </c>
      <c r="AZ111" s="30">
        <f>+AZ103+AZ109</f>
        <v/>
      </c>
      <c r="BA111" s="30">
        <f>+BA103+BA109</f>
        <v/>
      </c>
      <c r="BB111" s="30">
        <f>+BB103+BB109</f>
        <v/>
      </c>
      <c r="BC111" s="30">
        <f>+BC103+BC109</f>
        <v/>
      </c>
      <c r="BD111" s="30">
        <f>+BD103+BD109</f>
        <v/>
      </c>
      <c r="BE111" s="30">
        <f>+BE103+BE109</f>
        <v/>
      </c>
      <c r="BF111" s="30">
        <f>+BF103+BF109</f>
        <v/>
      </c>
      <c r="BG111" s="30">
        <f>+BG103+BG109</f>
        <v/>
      </c>
      <c r="BH111" s="30">
        <f>+BH103+BH109</f>
        <v/>
      </c>
      <c r="BI111" s="30">
        <f>+BI103+BI109</f>
        <v/>
      </c>
      <c r="BJ111" s="30">
        <f>+BJ103+BJ109</f>
        <v/>
      </c>
      <c r="BK111" s="30">
        <f>+BK103+BK109</f>
        <v/>
      </c>
      <c r="BL111" s="30">
        <f>+BL103+BL109</f>
        <v/>
      </c>
      <c r="BM111" s="30">
        <f>+BM103+BM109</f>
        <v/>
      </c>
      <c r="BN111" s="30">
        <f>+BN103+BN109</f>
        <v/>
      </c>
      <c r="BO111" s="30">
        <f>+BO103+BO109</f>
        <v/>
      </c>
      <c r="BP111" s="30">
        <f>+BP103+BP109</f>
        <v/>
      </c>
      <c r="BQ111" s="30">
        <f>+BQ103+BQ109</f>
        <v/>
      </c>
      <c r="BR111" s="30">
        <f>+BR103+BR109</f>
        <v/>
      </c>
      <c r="BS111" s="30">
        <f>+BS103+BS109</f>
        <v/>
      </c>
      <c r="BT111" s="30">
        <f>+BT103+BT109</f>
        <v/>
      </c>
      <c r="BU111" s="30">
        <f>+BU103+BU109</f>
        <v/>
      </c>
      <c r="BV111" s="30">
        <f>+BV103+BV109</f>
        <v/>
      </c>
      <c r="BW111" s="30">
        <f>+BW103+BW109</f>
        <v/>
      </c>
      <c r="BX111" s="30">
        <f>+BX103+BX109</f>
        <v/>
      </c>
      <c r="BY111" s="30">
        <f>+BY103+BY109</f>
        <v/>
      </c>
      <c r="BZ111" s="30">
        <f>+BZ103+BZ109</f>
        <v/>
      </c>
      <c r="CA111" s="30">
        <f>+CA103+CA109</f>
        <v/>
      </c>
      <c r="CB111" s="30">
        <f>+CB103+CB109</f>
        <v/>
      </c>
      <c r="CC111" s="30">
        <f>+CC103+CC109</f>
        <v/>
      </c>
      <c r="CD111" s="30">
        <f>+CD103+CD109</f>
        <v/>
      </c>
      <c r="CE111" s="30">
        <f>+CE103+CE109</f>
        <v/>
      </c>
      <c r="CF111" s="30">
        <f>+CF103+CF109</f>
        <v/>
      </c>
      <c r="CG111" s="30">
        <f>+CG103+CG109</f>
        <v/>
      </c>
      <c r="CH111" s="30">
        <f>+CH103+CH109</f>
        <v/>
      </c>
      <c r="CI111" s="30">
        <f>+CI103+CI109</f>
        <v/>
      </c>
      <c r="CJ111" s="30">
        <f>+CJ103+CJ109</f>
        <v/>
      </c>
      <c r="CK111" s="30">
        <f>+CK103+CK109</f>
        <v/>
      </c>
      <c r="CL111" s="30">
        <f>+CL103+CL109</f>
        <v/>
      </c>
      <c r="CM111" s="30">
        <f>+CM103+CM109</f>
        <v/>
      </c>
      <c r="CN111" s="30">
        <f>+CN103+CN109</f>
        <v/>
      </c>
      <c r="CO111" s="30">
        <f>+CO103+CO109</f>
        <v/>
      </c>
      <c r="CP111" s="30">
        <f>+CP103+CP109</f>
        <v/>
      </c>
      <c r="CQ111" s="30">
        <f>+CQ103+CQ109</f>
        <v/>
      </c>
      <c r="CR111" s="30" t="n">
        <v>12</v>
      </c>
      <c r="CS111" s="30">
        <f>+CS103+CS109</f>
        <v/>
      </c>
      <c r="CT111" s="30">
        <f>+CT103+CT109</f>
        <v/>
      </c>
      <c r="CU111" s="30">
        <f>+CU103+CU109</f>
        <v/>
      </c>
      <c r="CV111" s="30">
        <f>+CV103+CV109</f>
        <v/>
      </c>
      <c r="CW111" s="30">
        <f>+CW103+CW109</f>
        <v/>
      </c>
    </row>
    <row r="112" ht="13.15" customHeight="1">
      <c r="A112" s="71" t="inlineStr">
        <is>
          <t>Total Medical Annual</t>
        </is>
      </c>
      <c r="B112" s="29" t="n"/>
      <c r="C112" s="89" t="n"/>
      <c r="D112" s="30" t="n"/>
      <c r="E112" s="406">
        <f>E111*12</f>
        <v/>
      </c>
      <c r="F112" s="406">
        <f>F111*12</f>
        <v/>
      </c>
      <c r="G112" s="406">
        <f>G111*12</f>
        <v/>
      </c>
      <c r="H112" s="407" t="n"/>
      <c r="I112" s="407" t="n"/>
      <c r="K112" s="16" t="n"/>
      <c r="L112" s="16" t="n"/>
      <c r="M112" s="30" t="n"/>
      <c r="N112" s="30" t="n"/>
      <c r="O112" s="30" t="n"/>
      <c r="P112" s="30" t="n"/>
      <c r="Q112" s="30" t="n"/>
      <c r="R112" s="30" t="n"/>
      <c r="S112" s="30" t="n"/>
      <c r="T112" s="30" t="n"/>
      <c r="U112" s="30" t="n"/>
      <c r="V112" s="30" t="n"/>
      <c r="W112" s="30" t="n"/>
      <c r="X112" s="30" t="n"/>
      <c r="Y112" s="30" t="n"/>
      <c r="Z112" s="30" t="n"/>
      <c r="AA112" s="30" t="n"/>
      <c r="AB112" s="30" t="n"/>
      <c r="AC112" s="30" t="n"/>
      <c r="AD112" s="30" t="n"/>
      <c r="AE112" s="30" t="n"/>
      <c r="AF112" s="30" t="n"/>
      <c r="AG112" s="30" t="n"/>
      <c r="AH112" s="30" t="n"/>
      <c r="AI112" s="30" t="n"/>
      <c r="AJ112" s="30" t="n"/>
      <c r="AK112" s="30" t="n"/>
      <c r="AL112" s="30" t="n"/>
      <c r="AM112" s="30" t="n"/>
      <c r="AN112" s="30" t="n"/>
      <c r="AO112" s="30" t="n"/>
      <c r="AP112" s="30" t="n"/>
      <c r="AQ112" s="30" t="n"/>
      <c r="AR112" s="30" t="n"/>
      <c r="AS112" s="30" t="n"/>
      <c r="AT112" s="30" t="n"/>
      <c r="AU112" s="30" t="n"/>
      <c r="AV112" s="30" t="n"/>
      <c r="AW112" s="30" t="n"/>
      <c r="AX112" s="30" t="n"/>
      <c r="AY112" s="30" t="n"/>
      <c r="AZ112" s="30" t="n"/>
      <c r="BA112" s="30" t="n"/>
      <c r="BB112" s="30" t="n"/>
      <c r="BC112" s="30" t="n"/>
      <c r="BD112" s="30" t="n"/>
      <c r="BE112" s="30" t="n"/>
      <c r="BF112" s="30" t="n"/>
      <c r="BG112" s="30" t="n"/>
      <c r="BH112" s="30" t="n"/>
      <c r="BI112" s="30" t="n"/>
      <c r="BJ112" s="30" t="n"/>
      <c r="BK112" s="30" t="n"/>
      <c r="BL112" s="30" t="n"/>
      <c r="BM112" s="30" t="n"/>
      <c r="BN112" s="30" t="n"/>
      <c r="BO112" s="30" t="n"/>
      <c r="BP112" s="30" t="n"/>
      <c r="BQ112" s="30" t="n"/>
      <c r="BR112" s="30" t="n"/>
      <c r="BS112" s="30" t="n"/>
      <c r="BT112" s="30" t="n"/>
      <c r="BU112" s="30" t="n"/>
      <c r="BV112" s="30" t="n"/>
      <c r="BW112" s="30" t="n"/>
      <c r="BX112" s="30" t="n"/>
      <c r="BY112" s="30" t="n"/>
      <c r="BZ112" s="30" t="n"/>
      <c r="CA112" s="30" t="n"/>
      <c r="CB112" s="30" t="n"/>
      <c r="CC112" s="30" t="n"/>
      <c r="CD112" s="30" t="n"/>
      <c r="CE112" s="30" t="n"/>
      <c r="CF112" s="30" t="n"/>
      <c r="CG112" s="30" t="n"/>
      <c r="CH112" s="30" t="n"/>
      <c r="CI112" s="30" t="n"/>
      <c r="CJ112" s="30" t="n"/>
      <c r="CK112" s="30" t="n"/>
      <c r="CL112" s="30" t="n"/>
      <c r="CM112" s="30" t="n"/>
      <c r="CN112" s="30" t="n"/>
      <c r="CO112" s="30" t="n"/>
      <c r="CP112" s="30" t="n"/>
      <c r="CQ112" s="30" t="n"/>
      <c r="CR112" s="30" t="n"/>
      <c r="CS112" s="30" t="n"/>
      <c r="CT112" s="30" t="n"/>
      <c r="CU112" s="30" t="n"/>
      <c r="CV112" s="30" t="n"/>
      <c r="CW112" s="30" t="n"/>
    </row>
    <row r="113" ht="13.15" customFormat="1" customHeight="1" s="315">
      <c r="A113" s="20" t="n"/>
      <c r="B113" s="398" t="n"/>
      <c r="C113" s="12" t="n"/>
      <c r="D113" s="16" t="n"/>
      <c r="E113" s="403" t="n"/>
      <c r="F113" s="403" t="n"/>
      <c r="G113" s="403" t="n"/>
      <c r="H113" s="404" t="n"/>
      <c r="I113" s="404" t="n"/>
      <c r="K113" s="16" t="n"/>
      <c r="L113" s="16" t="n"/>
      <c r="M113" s="16" t="n"/>
      <c r="N113" s="16" t="n"/>
      <c r="O113" s="16" t="n"/>
      <c r="P113" s="16" t="n"/>
      <c r="Q113" s="16" t="n"/>
      <c r="R113" s="16" t="n"/>
      <c r="S113" s="16" t="n"/>
      <c r="T113" s="16" t="n"/>
      <c r="U113" s="16" t="n"/>
      <c r="V113" s="16" t="n"/>
      <c r="W113" s="16" t="n"/>
      <c r="X113" s="16" t="n"/>
      <c r="Y113" s="16" t="n"/>
      <c r="Z113" s="16" t="n"/>
      <c r="AA113" s="16" t="n"/>
      <c r="AB113" s="16" t="n"/>
      <c r="AC113" s="16" t="n"/>
      <c r="AD113" s="16" t="n"/>
      <c r="AE113" s="16" t="n"/>
      <c r="AF113" s="16" t="n"/>
      <c r="AG113" s="16" t="n"/>
      <c r="AH113" s="16" t="n"/>
      <c r="AI113" s="16" t="n"/>
      <c r="AJ113" s="16" t="n"/>
      <c r="AK113" s="16" t="n"/>
      <c r="AL113" s="16" t="n"/>
      <c r="AM113" s="16" t="n"/>
      <c r="AN113" s="16" t="n"/>
      <c r="AO113" s="16" t="n"/>
      <c r="AP113" s="16" t="n"/>
      <c r="AQ113" s="16" t="n"/>
      <c r="AR113" s="16" t="n"/>
      <c r="AS113" s="16" t="n"/>
      <c r="AT113" s="16" t="n"/>
      <c r="AU113" s="16" t="n"/>
      <c r="AV113" s="16" t="n"/>
      <c r="AW113" s="16" t="n"/>
      <c r="AX113" s="16" t="n"/>
      <c r="AY113" s="16" t="n"/>
      <c r="AZ113" s="16" t="n"/>
      <c r="BA113" s="16" t="n"/>
      <c r="BB113" s="16" t="n"/>
      <c r="BC113" s="16" t="n"/>
      <c r="BD113" s="16" t="n"/>
      <c r="BE113" s="16" t="n"/>
      <c r="BF113" s="16" t="n"/>
      <c r="BG113" s="16" t="n"/>
      <c r="BH113" s="16" t="n"/>
      <c r="BI113" s="16" t="n"/>
      <c r="BJ113" s="16" t="n"/>
      <c r="BK113" s="16" t="n"/>
      <c r="BL113" s="16" t="n"/>
      <c r="BM113" s="16" t="n"/>
      <c r="BN113" s="16" t="n"/>
      <c r="BO113" s="16" t="n"/>
      <c r="BP113" s="16" t="n"/>
      <c r="BQ113" s="16" t="n"/>
      <c r="BR113" s="16" t="n"/>
      <c r="BS113" s="16" t="n"/>
      <c r="BT113" s="16" t="n"/>
      <c r="BU113" s="16" t="n"/>
      <c r="BV113" s="16" t="n"/>
      <c r="BW113" s="16" t="n"/>
      <c r="BX113" s="16" t="n"/>
      <c r="BY113" s="16" t="n"/>
      <c r="BZ113" s="16" t="n"/>
      <c r="CA113" s="16" t="n"/>
      <c r="CB113" s="16" t="n"/>
      <c r="CC113" s="16" t="n"/>
      <c r="CD113" s="16" t="n"/>
      <c r="CE113" s="16" t="n"/>
      <c r="CF113" s="16" t="n"/>
      <c r="CG113" s="16" t="n"/>
      <c r="CH113" s="16" t="n"/>
      <c r="CI113" s="16" t="n"/>
      <c r="CJ113" s="16" t="n"/>
      <c r="CK113" s="16" t="n"/>
      <c r="CL113" s="16" t="n"/>
      <c r="CM113" s="16" t="n"/>
      <c r="CN113" s="16" t="n"/>
      <c r="CO113" s="16" t="n"/>
      <c r="CP113" s="16" t="n"/>
      <c r="CQ113" s="16" t="n"/>
      <c r="CR113" s="16" t="n"/>
      <c r="CS113" s="16" t="n"/>
      <c r="CT113" s="16" t="n"/>
      <c r="CU113" s="16" t="n"/>
      <c r="CV113" s="16" t="n"/>
      <c r="CW113" s="16" t="n"/>
    </row>
    <row r="114" ht="13.15" customFormat="1" customHeight="1" s="183">
      <c r="A114" s="48" t="inlineStr">
        <is>
          <t>Total St. Joseph &amp; St. Mary's Medical Monthly</t>
        </is>
      </c>
      <c r="B114" s="432" t="n"/>
      <c r="C114" s="50" t="inlineStr">
        <is>
          <t>Total Medical Employees</t>
        </is>
      </c>
      <c r="D114" s="51">
        <f>+D15+D31+D47+D63+D79+D95+D111</f>
        <v/>
      </c>
      <c r="E114" s="472">
        <f>+E15+E31+E47+E63+E79+E95+E111</f>
        <v/>
      </c>
      <c r="F114" s="472">
        <f>+F15+F31+F47+F63+F79+F95+F111</f>
        <v/>
      </c>
      <c r="G114" s="472">
        <f>+G15+G31+G47+G63+G79+G95+G111</f>
        <v/>
      </c>
      <c r="H114" s="478" t="n"/>
      <c r="I114" s="478" t="n"/>
      <c r="K114" s="51">
        <f>+K15+K31+K47+K63+K79+K95+K111</f>
        <v/>
      </c>
      <c r="L114" s="51">
        <f>+L15+L31+L47+L63+L79+L95+L111</f>
        <v/>
      </c>
      <c r="M114" s="51">
        <f>+M15+M31+M47+M63+M79+M95+M111</f>
        <v/>
      </c>
      <c r="N114" s="51">
        <f>+N15+N31+N47+N63+N79+N95+N111</f>
        <v/>
      </c>
      <c r="O114" s="51">
        <f>+O15+O31+O47+O63+O79+O95+O111</f>
        <v/>
      </c>
      <c r="P114" s="51">
        <f>+P15+P31+P47+P63+P79+P95+P111</f>
        <v/>
      </c>
      <c r="Q114" s="51">
        <f>+Q15+Q31+Q47+Q63+Q79+Q95+Q111</f>
        <v/>
      </c>
      <c r="R114" s="51">
        <f>+R15+R31+R47+R63+R79+R95+R111</f>
        <v/>
      </c>
      <c r="S114" s="51">
        <f>+S15+S31+S47+S63+S79+S95+S111</f>
        <v/>
      </c>
      <c r="T114" s="51">
        <f>+T15+T31+T47+T63+T79+T95+T111</f>
        <v/>
      </c>
      <c r="U114" s="51">
        <f>+U15+U31+U47+U63+U79+U95+U111</f>
        <v/>
      </c>
      <c r="V114" s="51">
        <f>+V15+V31+V47+V63+V79+V95+V111</f>
        <v/>
      </c>
      <c r="W114" s="51">
        <f>+W15+W31+W47+W63+W79+W95+W111</f>
        <v/>
      </c>
      <c r="X114" s="51">
        <f>+X15+X31+X47+X63+X79+X95+X111</f>
        <v/>
      </c>
      <c r="Y114" s="51">
        <f>+Y15+Y31+Y47+Y63+Y79+Y95+Y111</f>
        <v/>
      </c>
      <c r="Z114" s="51">
        <f>+Z15+Z31+Z47+Z63+Z79+Z95+Z111</f>
        <v/>
      </c>
      <c r="AA114" s="51">
        <f>+AA15+AA31+AA47+AA63+AA79+AA95+AA111</f>
        <v/>
      </c>
      <c r="AB114" s="51">
        <f>+AB15+AB31+AB47+AB63+AB79+AB95+AB111</f>
        <v/>
      </c>
      <c r="AC114" s="51">
        <f>+AC15+AC31+AC47+AC63+AC79+AC95+AC111</f>
        <v/>
      </c>
      <c r="AD114" s="51">
        <f>+AD15+AD31+AD47+AD63+AD79+AD95+AD111</f>
        <v/>
      </c>
      <c r="AE114" s="51">
        <f>+AE15+AE31+AE47+AE63+AE79+AE95+AE111</f>
        <v/>
      </c>
      <c r="AF114" s="51">
        <f>+AF15+AF31+AF47+AF63+AF79+AF95+AF111</f>
        <v/>
      </c>
      <c r="AG114" s="51">
        <f>+AG15+AG31+AG47+AG63+AG79+AG95+AG111</f>
        <v/>
      </c>
      <c r="AH114" s="51">
        <f>+AH15+AH31+AH47+AH63+AH79+AH95+AH111</f>
        <v/>
      </c>
      <c r="AI114" s="51">
        <f>+AI15+AI31+AI47+AI63+AI79+AI95+AI111</f>
        <v/>
      </c>
      <c r="AJ114" s="51">
        <f>+AJ15+AJ31+AJ47+AJ63+AJ79+AJ95+AJ111</f>
        <v/>
      </c>
      <c r="AK114" s="51">
        <f>+AK15+AK31+AK47+AK63+AK79+AK95+AK111</f>
        <v/>
      </c>
      <c r="AL114" s="51">
        <f>+AL15+AL31+AL47+AL63+AL79+AL95+AL111</f>
        <v/>
      </c>
      <c r="AM114" s="51">
        <f>+AM15+AM31+AM47+AM63+AM79+AM95+AM111</f>
        <v/>
      </c>
      <c r="AN114" s="51">
        <f>+AN15+AN31+AN47+AN63+AN79+AN95+AN111</f>
        <v/>
      </c>
      <c r="AO114" s="51">
        <f>+AO15+AO31+AO47+AO63+AO79+AO95+AO111</f>
        <v/>
      </c>
      <c r="AP114" s="51">
        <f>+AP15+AP31+AP47+AP63+AP79+AP95+AP111</f>
        <v/>
      </c>
      <c r="AQ114" s="51">
        <f>+AQ15+AQ31+AQ47+AQ63+AQ79+AQ95+AQ111</f>
        <v/>
      </c>
      <c r="AR114" s="51">
        <f>+AR15+AR31+AR47+AR63+AR79+AR95+AR111</f>
        <v/>
      </c>
      <c r="AS114" s="51">
        <f>+AS15+AS31+AS47+AS63+AS79+AS95+AS111</f>
        <v/>
      </c>
      <c r="AT114" s="51">
        <f>+AT15+AT31+AT47+AT63+AT79+AT95+AT111</f>
        <v/>
      </c>
      <c r="AU114" s="51">
        <f>+AU15+AU31+AU47+AU63+AU79+AU95+AU111</f>
        <v/>
      </c>
      <c r="AV114" s="51">
        <f>+AV15+AV31+AV47+AV63+AV79+AV95+AV111</f>
        <v/>
      </c>
      <c r="AW114" s="51">
        <f>+AW15+AW31+AW47+AW63+AW79+AW95+AW111</f>
        <v/>
      </c>
      <c r="AX114" s="51">
        <f>+AX15+AX31+AX47+AX63+AX79+AX95+AX111</f>
        <v/>
      </c>
      <c r="AY114" s="51">
        <f>+AY15+AY31+AY47+AY63+AY79+AY95+AY111</f>
        <v/>
      </c>
      <c r="AZ114" s="51">
        <f>+AZ15+AZ31+AZ47+AZ63+AZ79+AZ95+AZ111</f>
        <v/>
      </c>
      <c r="BA114" s="51">
        <f>+BA15+BA31+BA47+BA63+BA79+BA95+BA111</f>
        <v/>
      </c>
      <c r="BB114" s="51">
        <f>+BB15+BB31+BB47+BB63+BB79+BB95+BB111</f>
        <v/>
      </c>
      <c r="BC114" s="51">
        <f>+BC15+BC31+BC47+BC63+BC79+BC95+BC111</f>
        <v/>
      </c>
      <c r="BD114" s="51">
        <f>+BD15+BD31+BD47+BD63+BD79+BD95+BD111</f>
        <v/>
      </c>
      <c r="BE114" s="51">
        <f>+BE15+BE31+BE47+BE63+BE79+BE95+BE111</f>
        <v/>
      </c>
      <c r="BF114" s="51">
        <f>+BF15+BF31+BF47+BF63+BF79+BF95+BF111</f>
        <v/>
      </c>
      <c r="BG114" s="51">
        <f>+BG15+BG31+BG47+BG63+BG79+BG95+BG111</f>
        <v/>
      </c>
      <c r="BH114" s="51">
        <f>+BH15+BH31+BH47+BH63+BH79+BH95+BH111</f>
        <v/>
      </c>
      <c r="BI114" s="51">
        <f>+BI15+BI31+BI47+BI63+BI79+BI95+BI111</f>
        <v/>
      </c>
      <c r="BJ114" s="51">
        <f>+BJ15+BJ31+BJ47+BJ63+BJ79+BJ95+BJ111</f>
        <v/>
      </c>
      <c r="BK114" s="51">
        <f>+BK15+BK31+BK47+BK63+BK79+BK95+BK111</f>
        <v/>
      </c>
      <c r="BL114" s="51">
        <f>+BL15+BL31+BL47+BL63+BL79+BL95+BL111</f>
        <v/>
      </c>
      <c r="BM114" s="51">
        <f>+BM15+BM31+BM47+BM63+BM79+BM95+BM111</f>
        <v/>
      </c>
      <c r="BN114" s="51">
        <f>+BN15+BN31+BN47+BN63+BN79+BN95+BN111</f>
        <v/>
      </c>
      <c r="BO114" s="51">
        <f>+BO15+BO31+BO47+BO63+BO79+BO95+BO111</f>
        <v/>
      </c>
      <c r="BP114" s="51">
        <f>+BP15+BP31+BP47+BP63+BP79+BP95+BP111</f>
        <v/>
      </c>
      <c r="BQ114" s="51">
        <f>+BQ15+BQ31+BQ47+BQ63+BQ79+BQ95+BQ111</f>
        <v/>
      </c>
      <c r="BR114" s="51">
        <f>+BR15+BR31+BR47+BR63+BR79+BR95+BR111</f>
        <v/>
      </c>
      <c r="BS114" s="51">
        <f>+BS15+BS31+BS47+BS63+BS79+BS95+BS111</f>
        <v/>
      </c>
      <c r="BT114" s="51">
        <f>+BT15+BT31+BT47+BT63+BT79+BT95+BT111</f>
        <v/>
      </c>
      <c r="BU114" s="51">
        <f>+BU15+BU31+BU47+BU63+BU79+BU95+BU111</f>
        <v/>
      </c>
      <c r="BV114" s="51">
        <f>+BV15+BV31+BV47+BV63+BV79+BV95+BV111</f>
        <v/>
      </c>
      <c r="BW114" s="51">
        <f>+BW15+BW31+BW47+BW63+BW79+BW95+BW111</f>
        <v/>
      </c>
      <c r="BX114" s="51">
        <f>+BX15+BX31+BX47+BX63+BX79+BX95+BX111</f>
        <v/>
      </c>
      <c r="BY114" s="51">
        <f>+BY15+BY31+BY47+BY63+BY79+BY95+BY111</f>
        <v/>
      </c>
      <c r="BZ114" s="51">
        <f>+BZ15+BZ31+BZ47+BZ63+BZ79+BZ95+BZ111</f>
        <v/>
      </c>
      <c r="CA114" s="51">
        <f>+CA15+CA31+CA47+CA63+CA79+CA95+CA111</f>
        <v/>
      </c>
      <c r="CB114" s="51">
        <f>+CB15+CB31+CB47+CB63+CB79+CB95+CB111</f>
        <v/>
      </c>
      <c r="CC114" s="51">
        <f>+CC15+CC31+CC47+CC63+CC79+CC95+CC111</f>
        <v/>
      </c>
      <c r="CD114" s="51">
        <f>+CD15+CD31+CD47+CD63+CD79+CD95+CD111</f>
        <v/>
      </c>
      <c r="CE114" s="51">
        <f>+CE15+CE31+CE47+CE63+CE79+CE95+CE111</f>
        <v/>
      </c>
      <c r="CF114" s="51">
        <f>+CF15+CF31+CF47+CF63+CF79+CF95+CF111</f>
        <v/>
      </c>
      <c r="CG114" s="51">
        <f>+CG15+CG31+CG47+CG63+CG79+CG95+CG111</f>
        <v/>
      </c>
      <c r="CH114" s="51">
        <f>+CH15+CH31+CH47+CH63+CH79+CH95+CH111</f>
        <v/>
      </c>
      <c r="CI114" s="51">
        <f>+CI15+CI31+CI47+CI63+CI79+CI95+CI111</f>
        <v/>
      </c>
      <c r="CJ114" s="51">
        <f>+CJ15+CJ31+CJ47+CJ63+CJ79+CJ95+CJ111</f>
        <v/>
      </c>
      <c r="CK114" s="51">
        <f>+CK15+CK31+CK47+CK63+CK79+CK95+CK111</f>
        <v/>
      </c>
      <c r="CL114" s="51">
        <f>+CL15+CL31+CL47+CL63+CL79+CL95+CL111</f>
        <v/>
      </c>
      <c r="CM114" s="51">
        <f>+CM15+CM31+CM47+CM63+CM79+CM95+CM111</f>
        <v/>
      </c>
      <c r="CN114" s="51">
        <f>+CN15+CN31+CN47+CN63+CN79+CN95+CN111</f>
        <v/>
      </c>
      <c r="CO114" s="51">
        <f>+CO15+CO31+CO47+CO63+CO79+CO95+CO111</f>
        <v/>
      </c>
      <c r="CP114" s="51">
        <f>+CP15+CP31+CP47+CP63+CP79+CP95+CP111</f>
        <v/>
      </c>
      <c r="CQ114" s="51">
        <f>+CQ15+CQ31+CQ47+CQ63+CQ79+CQ95+CQ111</f>
        <v/>
      </c>
      <c r="CR114" s="51" t="n">
        <v>932</v>
      </c>
      <c r="CS114" s="51">
        <f>+CS15+CS31+CS47+CS63+CS79+CS95+CS111</f>
        <v/>
      </c>
      <c r="CT114" s="51">
        <f>+CT15+CT31+CT47+CT63+CT79+CT95+CT111</f>
        <v/>
      </c>
      <c r="CU114" s="51">
        <f>+CU15+CU31+CU47+CU63+CU79+CU95+CU111</f>
        <v/>
      </c>
      <c r="CV114" s="51">
        <f>+CV15+CV31+CV47+CV63+CV79+CV95+CV111</f>
        <v/>
      </c>
      <c r="CW114" s="51">
        <f>+CW15+CW31+CW47+CW63+CW79+CW95+CW111</f>
        <v/>
      </c>
    </row>
    <row r="115" ht="13.15" customFormat="1" customHeight="1" s="315">
      <c r="A115" s="48" t="inlineStr">
        <is>
          <t>Total St. Joseph &amp; St. Mary's Medical Annual</t>
        </is>
      </c>
      <c r="B115" s="50" t="n"/>
      <c r="C115" s="96" t="n"/>
      <c r="D115" s="96" t="n"/>
      <c r="E115" s="448">
        <f>E114*12</f>
        <v/>
      </c>
      <c r="F115" s="448">
        <f>F114*12</f>
        <v/>
      </c>
      <c r="G115" s="448">
        <f>G114*12</f>
        <v/>
      </c>
      <c r="H115" s="449" t="n"/>
      <c r="I115" s="449" t="n"/>
      <c r="K115" s="96" t="n"/>
      <c r="L115" s="96" t="n"/>
      <c r="M115" s="96" t="n"/>
      <c r="N115" s="96" t="n"/>
      <c r="O115" s="96" t="n"/>
      <c r="P115" s="96" t="n"/>
      <c r="Q115" s="96" t="n"/>
      <c r="R115" s="96" t="n"/>
      <c r="S115" s="96" t="n"/>
      <c r="T115" s="96" t="n"/>
      <c r="U115" s="96" t="n"/>
      <c r="V115" s="96" t="n"/>
      <c r="W115" s="96" t="n"/>
      <c r="X115" s="96" t="n"/>
      <c r="Y115" s="96" t="n"/>
      <c r="Z115" s="96" t="n"/>
      <c r="AA115" s="96" t="n"/>
      <c r="AB115" s="96" t="n"/>
      <c r="AC115" s="96" t="n"/>
      <c r="AD115" s="96" t="n"/>
      <c r="AE115" s="96" t="n"/>
      <c r="AF115" s="96" t="n"/>
      <c r="AG115" s="96" t="n"/>
      <c r="AH115" s="96" t="n"/>
      <c r="AI115" s="96" t="n"/>
      <c r="AJ115" s="96" t="n"/>
      <c r="AK115" s="96" t="n"/>
      <c r="AL115" s="96" t="n"/>
      <c r="AM115" s="96" t="n"/>
      <c r="AN115" s="96" t="n"/>
      <c r="AO115" s="96" t="n"/>
      <c r="AP115" s="96" t="n"/>
      <c r="AQ115" s="96" t="n"/>
      <c r="AR115" s="96" t="n"/>
      <c r="AS115" s="96" t="n"/>
      <c r="AT115" s="96" t="n"/>
      <c r="AU115" s="96" t="n"/>
      <c r="AV115" s="96" t="n"/>
      <c r="AW115" s="96" t="n"/>
      <c r="AX115" s="96" t="n"/>
      <c r="AY115" s="96" t="n"/>
      <c r="AZ115" s="96" t="n"/>
      <c r="BA115" s="96" t="n"/>
      <c r="BB115" s="96" t="n"/>
      <c r="BC115" s="96" t="n"/>
      <c r="BD115" s="96" t="n"/>
      <c r="BE115" s="96" t="n"/>
      <c r="BF115" s="96" t="n"/>
      <c r="BG115" s="96" t="n"/>
      <c r="BH115" s="96" t="n"/>
      <c r="BI115" s="96" t="n"/>
      <c r="BJ115" s="96" t="n"/>
      <c r="BK115" s="96" t="n"/>
      <c r="BL115" s="96" t="n"/>
      <c r="BM115" s="96" t="n"/>
      <c r="BN115" s="96" t="n"/>
      <c r="BO115" s="96" t="n"/>
      <c r="BP115" s="96" t="n"/>
      <c r="BQ115" s="96" t="n"/>
      <c r="BR115" s="96" t="n"/>
      <c r="BS115" s="96" t="n"/>
      <c r="BT115" s="96" t="n"/>
      <c r="BU115" s="96" t="n"/>
      <c r="BV115" s="96" t="n"/>
      <c r="BW115" s="96" t="n"/>
      <c r="BX115" s="96" t="n"/>
      <c r="BY115" s="96" t="n"/>
      <c r="BZ115" s="96" t="n"/>
      <c r="CA115" s="96" t="n"/>
      <c r="CB115" s="96" t="n"/>
      <c r="CC115" s="96" t="n"/>
      <c r="CD115" s="96" t="n"/>
      <c r="CE115" s="96" t="n"/>
      <c r="CF115" s="96" t="n"/>
      <c r="CG115" s="96" t="n"/>
      <c r="CH115" s="96" t="n"/>
      <c r="CI115" s="96" t="n"/>
      <c r="CJ115" s="96" t="n"/>
      <c r="CK115" s="96" t="n"/>
      <c r="CL115" s="96" t="n"/>
      <c r="CM115" s="96" t="n"/>
      <c r="CN115" s="96" t="n"/>
      <c r="CO115" s="96" t="n"/>
      <c r="CP115" s="96" t="n"/>
      <c r="CQ115" s="96" t="n"/>
      <c r="CR115" s="96" t="n"/>
      <c r="CS115" s="96" t="n"/>
      <c r="CT115" s="96" t="n"/>
      <c r="CU115" s="96" t="n"/>
      <c r="CV115" s="96" t="n"/>
      <c r="CW115" s="96" t="n"/>
    </row>
    <row r="116"/>
    <row r="117">
      <c r="A117" s="195" t="inlineStr">
        <is>
          <t>Assumes contributions of FT employees. Does not account for difference in contribution for PT or C-Suite employees.</t>
        </is>
      </c>
    </row>
    <row r="118">
      <c r="G118" s="479" t="n"/>
      <c r="H118" s="479" t="n"/>
      <c r="I118" s="479" t="n"/>
    </row>
  </sheetData>
  <mergeCells count="1">
    <mergeCell ref="K98:L110"/>
  </mergeCells>
  <printOptions horizontalCentered="1"/>
  <pageMargins left="0.5" right="0.5" top="0.91" bottom="0.5" header="0.3" footer="0.11"/>
  <pageSetup orientation="landscape" scale="62" fitToHeight="2"/>
  <headerFooter scaleWithDoc="0" alignWithMargins="0">
    <oddHeader>&amp;C&amp;"Garamond,Bold"ST. MARY'S MEDICAL CENTER &amp; ST. JOSEPH MEDICAL CENTER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49" min="0" max="16383" man="1"/>
  </rowBreaks>
</worksheet>
</file>

<file path=xl/worksheets/sheet34.xml><?xml version="1.0" encoding="utf-8"?>
<worksheet xmlns="http://schemas.openxmlformats.org/spreadsheetml/2006/main">
  <sheetPr>
    <tabColor rgb="FFFF0000"/>
    <outlinePr summaryBelow="1" summaryRight="1"/>
    <pageSetUpPr/>
  </sheetPr>
  <dimension ref="A1:M198"/>
  <sheetViews>
    <sheetView tabSelected="1" view="pageBreakPreview" zoomScale="55" zoomScaleNormal="100" zoomScaleSheetLayoutView="100" workbookViewId="0">
      <selection activeCell="O1" sqref="O1"/>
    </sheetView>
  </sheetViews>
  <sheetFormatPr baseColWidth="8" defaultColWidth="9" defaultRowHeight="12"/>
  <cols>
    <col width="57.125" customWidth="1" style="375" min="1" max="1"/>
    <col width="15.75" customWidth="1" style="373" min="2" max="2"/>
    <col width="24.625" customWidth="1" style="373" min="3" max="3"/>
    <col width="7.25" customWidth="1" style="374" min="4" max="4"/>
    <col width="12.625" customWidth="1" style="373" min="5" max="7"/>
    <col width="9" customWidth="1" style="375" min="8" max="8"/>
    <col width="7.25" customWidth="1" style="374" min="9" max="13"/>
    <col width="9" customWidth="1" style="375" min="14" max="16384"/>
  </cols>
  <sheetData>
    <row r="1" ht="30" customFormat="1" customHeight="1" s="335">
      <c r="A1" s="331" t="inlineStr">
        <is>
          <t>Coverage / Carrier</t>
        </is>
      </c>
      <c r="B1" s="332" t="inlineStr">
        <is>
          <t>Renewal Period</t>
        </is>
      </c>
      <c r="C1" s="333" t="inlineStr">
        <is>
          <t>Category</t>
        </is>
      </c>
      <c r="D1" s="334" t="inlineStr">
        <is>
          <t>Ees</t>
        </is>
      </c>
      <c r="E1" s="333" t="inlineStr">
        <is>
          <t xml:space="preserve">
Rate/Fee</t>
        </is>
      </c>
      <c r="F1" s="333" t="inlineStr">
        <is>
          <t>PRIME
Contribution</t>
        </is>
      </c>
      <c r="G1" s="333" t="inlineStr">
        <is>
          <t>Employee
Contribution</t>
        </is>
      </c>
      <c r="I1" s="178" t="n">
        <v>45717</v>
      </c>
      <c r="J1" s="178" t="n">
        <v>45748</v>
      </c>
      <c r="K1" s="178" t="n">
        <v>45778</v>
      </c>
      <c r="L1" s="178" t="n">
        <v>45809</v>
      </c>
      <c r="M1" s="178" t="n">
        <v>45839</v>
      </c>
    </row>
    <row r="2" ht="13.15" customFormat="1" customHeight="1" s="341">
      <c r="A2" s="336" t="inlineStr">
        <is>
          <t>H3605 - Mercy Medical Center - Aurora LLC</t>
        </is>
      </c>
      <c r="B2" s="502" t="n"/>
      <c r="C2" s="338" t="n"/>
      <c r="D2" s="339" t="n"/>
      <c r="E2" s="503" t="n"/>
      <c r="F2" s="503" t="n"/>
      <c r="G2" s="503" t="n"/>
      <c r="I2" s="339" t="n"/>
      <c r="J2" s="339" t="n"/>
      <c r="K2" s="339" t="n"/>
      <c r="L2" s="339" t="n"/>
      <c r="M2" s="339" t="n"/>
    </row>
    <row r="3" ht="13.15" customFormat="1" customHeight="1" s="347">
      <c r="A3" s="342" t="inlineStr">
        <is>
          <t>PRIME EPO PLAN (Self-Insured)</t>
        </is>
      </c>
      <c r="B3" s="504" t="inlineStr">
        <is>
          <t>3/1/25 - 12/31/25</t>
        </is>
      </c>
      <c r="C3" s="344" t="inlineStr">
        <is>
          <t>EE</t>
        </is>
      </c>
      <c r="D3" s="323" t="n">
        <v>166</v>
      </c>
      <c r="E3" s="505" t="n">
        <v>671</v>
      </c>
      <c r="F3" s="506">
        <f>+E3-G3</f>
        <v/>
      </c>
      <c r="G3" s="506" t="n">
        <v>81.25</v>
      </c>
      <c r="I3" s="323" t="n">
        <v>194</v>
      </c>
      <c r="J3" s="323" t="n">
        <v>194</v>
      </c>
      <c r="K3" s="323" t="n">
        <v>177</v>
      </c>
      <c r="L3" s="323" t="n">
        <v>173</v>
      </c>
      <c r="M3" s="323" t="n">
        <v>162</v>
      </c>
    </row>
    <row r="4" ht="13.15" customFormat="1" customHeight="1" s="347">
      <c r="A4" s="348" t="n"/>
      <c r="B4" s="507" t="n"/>
      <c r="C4" s="344" t="inlineStr">
        <is>
          <t>EE &amp; Spouse</t>
        </is>
      </c>
      <c r="D4" s="323" t="n">
        <v>29</v>
      </c>
      <c r="E4" s="505" t="n">
        <v>1409.16</v>
      </c>
      <c r="F4" s="506">
        <f>+E4-G4</f>
        <v/>
      </c>
      <c r="G4" s="506" t="n">
        <v>206.12</v>
      </c>
      <c r="I4" s="323" t="n">
        <v>31</v>
      </c>
      <c r="J4" s="323" t="n">
        <v>31</v>
      </c>
      <c r="K4" s="323" t="n">
        <v>34</v>
      </c>
      <c r="L4" s="323" t="n">
        <v>30</v>
      </c>
      <c r="M4" s="323" t="n">
        <v>30</v>
      </c>
    </row>
    <row r="5" ht="13.15" customFormat="1" customHeight="1" s="347">
      <c r="A5" s="348" t="n"/>
      <c r="B5" s="507" t="n"/>
      <c r="C5" s="344" t="inlineStr">
        <is>
          <t>EE &amp; Child(ren)</t>
        </is>
      </c>
      <c r="D5" s="323" t="n">
        <v>58</v>
      </c>
      <c r="E5" s="505" t="n">
        <v>1268.22</v>
      </c>
      <c r="F5" s="506">
        <f>+E5-G5</f>
        <v/>
      </c>
      <c r="G5" s="506" t="n">
        <v>168.64</v>
      </c>
      <c r="I5" s="323" t="n">
        <v>75</v>
      </c>
      <c r="J5" s="323" t="n">
        <v>75</v>
      </c>
      <c r="K5" s="323" t="n">
        <v>72</v>
      </c>
      <c r="L5" s="323" t="n">
        <v>69</v>
      </c>
      <c r="M5" s="323" t="n">
        <v>64</v>
      </c>
    </row>
    <row r="6" ht="13.15" customFormat="1" customHeight="1" s="347">
      <c r="A6" s="348" t="n"/>
      <c r="B6" s="507" t="n"/>
      <c r="C6" s="344" t="inlineStr">
        <is>
          <t>EE &amp; Family</t>
        </is>
      </c>
      <c r="D6" s="324" t="n">
        <v>31</v>
      </c>
      <c r="E6" s="508" t="n">
        <v>2113.73</v>
      </c>
      <c r="F6" s="509">
        <f>+E6-G6</f>
        <v/>
      </c>
      <c r="G6" s="509" t="n">
        <v>421.59</v>
      </c>
      <c r="I6" s="324" t="n">
        <v>40</v>
      </c>
      <c r="J6" s="324" t="n">
        <v>40</v>
      </c>
      <c r="K6" s="324" t="n">
        <v>37</v>
      </c>
      <c r="L6" s="324" t="n">
        <v>36</v>
      </c>
      <c r="M6" s="324" t="n">
        <v>35</v>
      </c>
    </row>
    <row r="7" ht="13.15" customFormat="1" customHeight="1" s="347">
      <c r="A7" s="352" t="n"/>
      <c r="B7" s="507" t="n"/>
      <c r="C7" s="353" t="inlineStr">
        <is>
          <t>Estimated Monthly Premium</t>
        </is>
      </c>
      <c r="D7" s="354">
        <f>SUM(D3:D6)</f>
        <v/>
      </c>
      <c r="E7" s="510">
        <f>SUMPRODUCT(E3:E6,$D3:$D6)</f>
        <v/>
      </c>
      <c r="F7" s="510">
        <f>SUMPRODUCT(F3:F6,$D3:$D6)</f>
        <v/>
      </c>
      <c r="G7" s="510">
        <f>SUMPRODUCT(G3:G6,$D3:$D6)</f>
        <v/>
      </c>
      <c r="I7" s="354">
        <f>SUM(I3:I6)</f>
        <v/>
      </c>
      <c r="J7" s="354">
        <f>SUM(J3:J6)</f>
        <v/>
      </c>
      <c r="K7" s="354">
        <f>SUM(K3:K6)</f>
        <v/>
      </c>
      <c r="L7" s="354">
        <f>SUM(L3:L6)</f>
        <v/>
      </c>
      <c r="M7" s="354">
        <f>SUM(M3:M6)</f>
        <v/>
      </c>
    </row>
    <row r="8" ht="13.15" customFormat="1" customHeight="1" s="347">
      <c r="A8" s="352" t="n"/>
      <c r="B8" s="507" t="n"/>
      <c r="C8" s="356" t="n"/>
      <c r="D8" s="357" t="n"/>
      <c r="E8" s="511" t="n"/>
      <c r="F8" s="511" t="n"/>
      <c r="G8" s="511" t="n"/>
      <c r="I8" s="357" t="n"/>
      <c r="J8" s="357" t="n"/>
      <c r="K8" s="357" t="n"/>
      <c r="L8" s="357" t="n"/>
      <c r="M8" s="357" t="n"/>
    </row>
    <row r="9" ht="13.15" customFormat="1" customHeight="1" s="347">
      <c r="A9" s="342" t="inlineStr">
        <is>
          <t xml:space="preserve">PRIME VALUE PLAN (Self-Insured) </t>
        </is>
      </c>
      <c r="B9" s="504">
        <f>$B$3</f>
        <v/>
      </c>
      <c r="C9" s="344" t="inlineStr">
        <is>
          <t>EE</t>
        </is>
      </c>
      <c r="D9" s="325" t="n">
        <v>32</v>
      </c>
      <c r="E9" s="506" t="n">
        <v>518.77</v>
      </c>
      <c r="F9" s="506">
        <f>+E9-G9</f>
        <v/>
      </c>
      <c r="G9" s="506" t="n">
        <v>103.16</v>
      </c>
      <c r="I9" s="325" t="n">
        <v>37</v>
      </c>
      <c r="J9" s="325" t="n">
        <v>37</v>
      </c>
      <c r="K9" s="325" t="n">
        <v>35</v>
      </c>
      <c r="L9" s="325" t="n">
        <v>31</v>
      </c>
      <c r="M9" s="325" t="n">
        <v>31</v>
      </c>
    </row>
    <row r="10" ht="13.15" customFormat="1" customHeight="1" s="347">
      <c r="A10" s="348" t="n"/>
      <c r="B10" s="507" t="n"/>
      <c r="C10" s="344" t="inlineStr">
        <is>
          <t>EE &amp; Spouse</t>
        </is>
      </c>
      <c r="D10" s="325" t="n">
        <v>4</v>
      </c>
      <c r="E10" s="506" t="n">
        <v>1037.57</v>
      </c>
      <c r="F10" s="506">
        <f>+E10-G10</f>
        <v/>
      </c>
      <c r="G10" s="506" t="n">
        <v>240.98</v>
      </c>
      <c r="I10" s="325" t="n">
        <v>5</v>
      </c>
      <c r="J10" s="325" t="n">
        <v>5</v>
      </c>
      <c r="K10" s="325" t="n">
        <v>5</v>
      </c>
      <c r="L10" s="325" t="n">
        <v>5</v>
      </c>
      <c r="M10" s="325" t="n">
        <v>4</v>
      </c>
    </row>
    <row r="11" ht="13.15" customFormat="1" customHeight="1" s="347">
      <c r="A11" s="348" t="n"/>
      <c r="B11" s="507" t="n"/>
      <c r="C11" s="344" t="inlineStr">
        <is>
          <t>EE &amp; Child(ren)</t>
        </is>
      </c>
      <c r="D11" s="325" t="n">
        <v>13</v>
      </c>
      <c r="E11" s="506" t="n">
        <v>933.8</v>
      </c>
      <c r="F11" s="506">
        <f>+E11-G11</f>
        <v/>
      </c>
      <c r="G11" s="506" t="n">
        <v>201.22</v>
      </c>
      <c r="I11" s="325" t="n">
        <v>17</v>
      </c>
      <c r="J11" s="325" t="n">
        <v>17</v>
      </c>
      <c r="K11" s="325" t="n">
        <v>13</v>
      </c>
      <c r="L11" s="325" t="n">
        <v>12</v>
      </c>
      <c r="M11" s="325" t="n">
        <v>13</v>
      </c>
    </row>
    <row r="12" ht="13.15" customFormat="1" customHeight="1" s="347">
      <c r="A12" s="348" t="n"/>
      <c r="B12" s="507" t="n"/>
      <c r="C12" s="344" t="inlineStr">
        <is>
          <t>EE &amp; Family</t>
        </is>
      </c>
      <c r="D12" s="326" t="n">
        <v>8</v>
      </c>
      <c r="E12" s="509" t="n">
        <v>1556.37</v>
      </c>
      <c r="F12" s="509">
        <f>+E12-G12</f>
        <v/>
      </c>
      <c r="G12" s="509" t="n">
        <v>401.59</v>
      </c>
      <c r="I12" s="326" t="n">
        <v>7</v>
      </c>
      <c r="J12" s="326" t="n">
        <v>7</v>
      </c>
      <c r="K12" s="326" t="n">
        <v>7</v>
      </c>
      <c r="L12" s="326" t="n">
        <v>7</v>
      </c>
      <c r="M12" s="326" t="n">
        <v>8</v>
      </c>
    </row>
    <row r="13" ht="13.15" customFormat="1" customHeight="1" s="347">
      <c r="A13" s="352" t="n"/>
      <c r="B13" s="507" t="n"/>
      <c r="C13" s="353" t="inlineStr">
        <is>
          <t>Estimated Monthly Premium</t>
        </is>
      </c>
      <c r="D13" s="354">
        <f>SUM(D9:D12)</f>
        <v/>
      </c>
      <c r="E13" s="510">
        <f>SUMPRODUCT(E9:E12,$D9:$D12)</f>
        <v/>
      </c>
      <c r="F13" s="510">
        <f>SUMPRODUCT(F9:F12,$D9:$D12)</f>
        <v/>
      </c>
      <c r="G13" s="510">
        <f>SUMPRODUCT(G9:G12,$D9:$D12)</f>
        <v/>
      </c>
      <c r="I13" s="354">
        <f>SUM(I9:I12)</f>
        <v/>
      </c>
      <c r="J13" s="354">
        <f>SUM(J9:J12)</f>
        <v/>
      </c>
      <c r="K13" s="354">
        <f>SUM(K9:K12)</f>
        <v/>
      </c>
      <c r="L13" s="354">
        <f>SUM(L9:L12)</f>
        <v/>
      </c>
      <c r="M13" s="354">
        <f>SUM(M9:M12)</f>
        <v/>
      </c>
    </row>
    <row r="14" ht="13.15" customFormat="1" customHeight="1" s="347">
      <c r="A14" s="352" t="n"/>
      <c r="B14" s="507" t="n"/>
      <c r="C14" s="356" t="n"/>
      <c r="D14" s="357" t="n"/>
      <c r="E14" s="511" t="n"/>
      <c r="F14" s="511" t="n"/>
      <c r="G14" s="511" t="n"/>
      <c r="I14" s="357" t="n"/>
      <c r="J14" s="357" t="n"/>
      <c r="K14" s="357" t="n"/>
      <c r="L14" s="357" t="n"/>
      <c r="M14" s="357" t="n"/>
    </row>
    <row r="15" ht="13.15" customFormat="1" customHeight="1" s="347">
      <c r="A15" s="359" t="inlineStr">
        <is>
          <t>Total Medical Monthly</t>
        </is>
      </c>
      <c r="B15" s="512" t="n"/>
      <c r="C15" s="361" t="inlineStr">
        <is>
          <t>Total Medical Employees</t>
        </is>
      </c>
      <c r="D15" s="362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I15" s="362">
        <f>+I7+I13</f>
        <v/>
      </c>
      <c r="J15" s="362">
        <f>+J7+J13</f>
        <v/>
      </c>
      <c r="K15" s="362">
        <f>+K7+K13</f>
        <v/>
      </c>
      <c r="L15" s="362">
        <f>+L7+L13</f>
        <v/>
      </c>
      <c r="M15" s="362">
        <f>+M7+M13</f>
        <v/>
      </c>
    </row>
    <row r="16" ht="13.15" customFormat="1" customHeight="1" s="335">
      <c r="A16" s="359" t="inlineStr">
        <is>
          <t>Total Medical Annual</t>
        </is>
      </c>
      <c r="B16" s="361" t="n"/>
      <c r="C16" s="363" t="n"/>
      <c r="D16" s="362" t="n"/>
      <c r="E16" s="406">
        <f>E15*12</f>
        <v/>
      </c>
      <c r="F16" s="406">
        <f>F15*12</f>
        <v/>
      </c>
      <c r="G16" s="406">
        <f>G15*12</f>
        <v/>
      </c>
      <c r="I16" s="362" t="n"/>
      <c r="J16" s="362" t="n"/>
      <c r="K16" s="362" t="n"/>
      <c r="L16" s="362" t="n"/>
      <c r="M16" s="362" t="n"/>
    </row>
    <row r="17" ht="13.15" customFormat="1" customHeight="1" s="347">
      <c r="A17" s="352" t="n"/>
      <c r="B17" s="507" t="n"/>
      <c r="C17" s="356" t="n"/>
      <c r="D17" s="357" t="n"/>
      <c r="E17" s="511" t="n"/>
      <c r="F17" s="511" t="n"/>
      <c r="G17" s="511" t="n"/>
      <c r="I17" s="357" t="n"/>
      <c r="J17" s="357" t="n"/>
      <c r="K17" s="357" t="n"/>
      <c r="L17" s="357" t="n"/>
      <c r="M17" s="357" t="n"/>
    </row>
    <row r="18" ht="13.15" customFormat="1" customHeight="1" s="341">
      <c r="A18" s="336" t="inlineStr">
        <is>
          <t>H3615 - Resurrection Medical Center - Chicago LLC</t>
        </is>
      </c>
      <c r="B18" s="502" t="n"/>
      <c r="C18" s="338" t="n"/>
      <c r="D18" s="339" t="n"/>
      <c r="E18" s="503" t="n"/>
      <c r="F18" s="503" t="n"/>
      <c r="G18" s="503" t="n"/>
      <c r="I18" s="339" t="n"/>
      <c r="J18" s="339" t="n"/>
      <c r="K18" s="339" t="n"/>
      <c r="L18" s="339" t="n"/>
      <c r="M18" s="339" t="n"/>
    </row>
    <row r="19" ht="13.15" customFormat="1" customHeight="1" s="347">
      <c r="A19" s="342" t="inlineStr">
        <is>
          <t>PRIME EPO PLAN (Self-Insured)</t>
        </is>
      </c>
      <c r="B19" s="504" t="inlineStr">
        <is>
          <t>3/1/25 - 12/31/25</t>
        </is>
      </c>
      <c r="C19" s="344" t="inlineStr">
        <is>
          <t>EE</t>
        </is>
      </c>
      <c r="D19" s="323" t="n">
        <v>330</v>
      </c>
      <c r="E19" s="505" t="n">
        <v>671</v>
      </c>
      <c r="F19" s="506">
        <f>+E19-G19</f>
        <v/>
      </c>
      <c r="G19" s="506" t="n">
        <v>81.25</v>
      </c>
      <c r="I19" s="323" t="n">
        <v>384</v>
      </c>
      <c r="J19" s="323" t="n">
        <v>384</v>
      </c>
      <c r="K19" s="323" t="n">
        <v>361</v>
      </c>
      <c r="L19" s="323" t="n">
        <v>350</v>
      </c>
      <c r="M19" s="323" t="n">
        <v>353</v>
      </c>
    </row>
    <row r="20" ht="13.15" customFormat="1" customHeight="1" s="347">
      <c r="A20" s="348" t="n"/>
      <c r="B20" s="507" t="n"/>
      <c r="C20" s="344" t="inlineStr">
        <is>
          <t>EE &amp; Spouse</t>
        </is>
      </c>
      <c r="D20" s="323" t="n">
        <v>75</v>
      </c>
      <c r="E20" s="505" t="n">
        <v>1409.16</v>
      </c>
      <c r="F20" s="506">
        <f>+E20-G20</f>
        <v/>
      </c>
      <c r="G20" s="506" t="n">
        <v>206.12</v>
      </c>
      <c r="I20" s="323" t="n">
        <v>79</v>
      </c>
      <c r="J20" s="323" t="n">
        <v>79</v>
      </c>
      <c r="K20" s="323" t="n">
        <v>82</v>
      </c>
      <c r="L20" s="323" t="n">
        <v>79</v>
      </c>
      <c r="M20" s="323" t="n">
        <v>79</v>
      </c>
    </row>
    <row r="21" ht="13.15" customFormat="1" customHeight="1" s="347">
      <c r="A21" s="348" t="n"/>
      <c r="B21" s="507" t="n"/>
      <c r="C21" s="344" t="inlineStr">
        <is>
          <t>EE &amp; Child(ren)</t>
        </is>
      </c>
      <c r="D21" s="323" t="n">
        <v>109</v>
      </c>
      <c r="E21" s="505" t="n">
        <v>1268.22</v>
      </c>
      <c r="F21" s="506">
        <f>+E21-G21</f>
        <v/>
      </c>
      <c r="G21" s="506" t="n">
        <v>168.64</v>
      </c>
      <c r="I21" s="323" t="n">
        <v>128</v>
      </c>
      <c r="J21" s="323" t="n">
        <v>128</v>
      </c>
      <c r="K21" s="323" t="n">
        <v>115</v>
      </c>
      <c r="L21" s="323" t="n">
        <v>115</v>
      </c>
      <c r="M21" s="323" t="n">
        <v>114</v>
      </c>
    </row>
    <row r="22" ht="13.15" customFormat="1" customHeight="1" s="347">
      <c r="A22" s="348" t="n"/>
      <c r="B22" s="507" t="n"/>
      <c r="C22" s="344" t="inlineStr">
        <is>
          <t>EE &amp; Family</t>
        </is>
      </c>
      <c r="D22" s="324" t="n">
        <v>72</v>
      </c>
      <c r="E22" s="508" t="n">
        <v>2113.73</v>
      </c>
      <c r="F22" s="509">
        <f>+E22-G22</f>
        <v/>
      </c>
      <c r="G22" s="509" t="n">
        <v>421.59</v>
      </c>
      <c r="I22" s="324" t="n">
        <v>78</v>
      </c>
      <c r="J22" s="324" t="n">
        <v>78</v>
      </c>
      <c r="K22" s="324" t="n">
        <v>75</v>
      </c>
      <c r="L22" s="324" t="n">
        <v>76</v>
      </c>
      <c r="M22" s="324" t="n">
        <v>74</v>
      </c>
    </row>
    <row r="23" ht="13.15" customFormat="1" customHeight="1" s="347">
      <c r="A23" s="352" t="n"/>
      <c r="B23" s="507" t="n"/>
      <c r="C23" s="353" t="inlineStr">
        <is>
          <t>Estimated Monthly Premium</t>
        </is>
      </c>
      <c r="D23" s="354">
        <f>SUM(D19:D22)</f>
        <v/>
      </c>
      <c r="E23" s="510">
        <f>SUMPRODUCT(E19:E22,$D19:$D22)</f>
        <v/>
      </c>
      <c r="F23" s="510">
        <f>SUMPRODUCT(F19:F22,$D19:$D22)</f>
        <v/>
      </c>
      <c r="G23" s="510">
        <f>SUMPRODUCT(G19:G22,$D19:$D22)</f>
        <v/>
      </c>
      <c r="I23" s="354">
        <f>SUM(I19:I22)</f>
        <v/>
      </c>
      <c r="J23" s="354">
        <f>SUM(J19:J22)</f>
        <v/>
      </c>
      <c r="K23" s="354">
        <f>SUM(K19:K22)</f>
        <v/>
      </c>
      <c r="L23" s="354">
        <f>SUM(L19:L22)</f>
        <v/>
      </c>
      <c r="M23" s="354">
        <f>SUM(M19:M22)</f>
        <v/>
      </c>
    </row>
    <row r="24" ht="13.15" customFormat="1" customHeight="1" s="347">
      <c r="A24" s="352" t="n"/>
      <c r="B24" s="507" t="n"/>
      <c r="C24" s="356" t="n"/>
      <c r="D24" s="357" t="n"/>
      <c r="E24" s="511" t="n"/>
      <c r="F24" s="511" t="n"/>
      <c r="G24" s="511" t="n"/>
      <c r="I24" s="357" t="n"/>
      <c r="J24" s="357" t="n"/>
      <c r="K24" s="357" t="n"/>
      <c r="L24" s="357" t="n"/>
      <c r="M24" s="357" t="n"/>
    </row>
    <row r="25" ht="13.15" customFormat="1" customHeight="1" s="347">
      <c r="A25" s="342" t="inlineStr">
        <is>
          <t xml:space="preserve">PRIME VALUE PLAN (Self-Insured) </t>
        </is>
      </c>
      <c r="B25" s="504">
        <f>$B$3</f>
        <v/>
      </c>
      <c r="C25" s="344" t="inlineStr">
        <is>
          <t>EE</t>
        </is>
      </c>
      <c r="D25" s="325" t="n">
        <v>47</v>
      </c>
      <c r="E25" s="506" t="n">
        <v>518.77</v>
      </c>
      <c r="F25" s="506">
        <f>+E25-G25</f>
        <v/>
      </c>
      <c r="G25" s="506" t="n">
        <v>103.16</v>
      </c>
      <c r="I25" s="325" t="n">
        <v>52</v>
      </c>
      <c r="J25" s="325" t="n">
        <v>52</v>
      </c>
      <c r="K25" s="325" t="n">
        <v>49</v>
      </c>
      <c r="L25" s="325" t="n">
        <v>50</v>
      </c>
      <c r="M25" s="325" t="n">
        <v>51</v>
      </c>
    </row>
    <row r="26" ht="13.15" customFormat="1" customHeight="1" s="347">
      <c r="A26" s="348" t="n"/>
      <c r="B26" s="507" t="n"/>
      <c r="C26" s="344" t="inlineStr">
        <is>
          <t>EE &amp; Spouse</t>
        </is>
      </c>
      <c r="D26" s="325" t="n">
        <v>6</v>
      </c>
      <c r="E26" s="506" t="n">
        <v>1037.57</v>
      </c>
      <c r="F26" s="506">
        <f>+E26-G26</f>
        <v/>
      </c>
      <c r="G26" s="506" t="n">
        <v>240.98</v>
      </c>
      <c r="I26" s="325" t="n">
        <v>5</v>
      </c>
      <c r="J26" s="325" t="n">
        <v>5</v>
      </c>
      <c r="K26" s="325" t="n">
        <v>4</v>
      </c>
      <c r="L26" s="325" t="n">
        <v>4</v>
      </c>
      <c r="M26" s="325" t="n">
        <v>6</v>
      </c>
    </row>
    <row r="27" ht="13.15" customFormat="1" customHeight="1" s="347">
      <c r="A27" s="348" t="n"/>
      <c r="B27" s="507" t="n"/>
      <c r="C27" s="344" t="inlineStr">
        <is>
          <t>EE &amp; Child(ren)</t>
        </is>
      </c>
      <c r="D27" s="325" t="n">
        <v>8</v>
      </c>
      <c r="E27" s="506" t="n">
        <v>933.8</v>
      </c>
      <c r="F27" s="506">
        <f>+E27-G27</f>
        <v/>
      </c>
      <c r="G27" s="506" t="n">
        <v>201.22</v>
      </c>
      <c r="I27" s="325" t="n">
        <v>13</v>
      </c>
      <c r="J27" s="325" t="n">
        <v>13</v>
      </c>
      <c r="K27" s="325" t="n">
        <v>12</v>
      </c>
      <c r="L27" s="325" t="n">
        <v>10</v>
      </c>
      <c r="M27" s="325" t="n">
        <v>11</v>
      </c>
    </row>
    <row r="28" ht="13.15" customFormat="1" customHeight="1" s="347">
      <c r="A28" s="348" t="n"/>
      <c r="B28" s="507" t="n"/>
      <c r="C28" s="344" t="inlineStr">
        <is>
          <t>EE &amp; Family</t>
        </is>
      </c>
      <c r="D28" s="326" t="n">
        <v>4</v>
      </c>
      <c r="E28" s="509" t="n">
        <v>1556.37</v>
      </c>
      <c r="F28" s="509">
        <f>+E28-G28</f>
        <v/>
      </c>
      <c r="G28" s="509" t="n">
        <v>401.59</v>
      </c>
      <c r="I28" s="326" t="n">
        <v>6</v>
      </c>
      <c r="J28" s="326" t="n">
        <v>6</v>
      </c>
      <c r="K28" s="326" t="n">
        <v>5</v>
      </c>
      <c r="L28" s="326" t="n">
        <v>4</v>
      </c>
      <c r="M28" s="326" t="n">
        <v>4</v>
      </c>
    </row>
    <row r="29" ht="13.15" customFormat="1" customHeight="1" s="347">
      <c r="A29" s="352" t="n"/>
      <c r="B29" s="507" t="n"/>
      <c r="C29" s="353" t="inlineStr">
        <is>
          <t>Estimated Monthly Premium</t>
        </is>
      </c>
      <c r="D29" s="354">
        <f>SUM(D25:D28)</f>
        <v/>
      </c>
      <c r="E29" s="510">
        <f>SUMPRODUCT(E25:E28,$D25:$D28)</f>
        <v/>
      </c>
      <c r="F29" s="510">
        <f>SUMPRODUCT(F25:F28,$D25:$D28)</f>
        <v/>
      </c>
      <c r="G29" s="510">
        <f>SUMPRODUCT(G25:G28,$D25:$D28)</f>
        <v/>
      </c>
      <c r="I29" s="354">
        <f>SUM(I25:I28)</f>
        <v/>
      </c>
      <c r="J29" s="354">
        <f>SUM(J25:J28)</f>
        <v/>
      </c>
      <c r="K29" s="354">
        <f>SUM(K25:K28)</f>
        <v/>
      </c>
      <c r="L29" s="354">
        <f>SUM(L25:L28)</f>
        <v/>
      </c>
      <c r="M29" s="354">
        <f>SUM(M25:M28)</f>
        <v/>
      </c>
    </row>
    <row r="30" ht="13.15" customFormat="1" customHeight="1" s="347">
      <c r="A30" s="352" t="n"/>
      <c r="B30" s="507" t="n"/>
      <c r="C30" s="356" t="n"/>
      <c r="D30" s="357" t="n"/>
      <c r="E30" s="511" t="n"/>
      <c r="F30" s="511" t="n"/>
      <c r="G30" s="511" t="n"/>
      <c r="I30" s="357" t="n"/>
      <c r="J30" s="357" t="n"/>
      <c r="K30" s="357" t="n"/>
      <c r="L30" s="357" t="n"/>
      <c r="M30" s="357" t="n"/>
    </row>
    <row r="31" ht="13.15" customFormat="1" customHeight="1" s="347">
      <c r="A31" s="359" t="inlineStr">
        <is>
          <t>Total Medical Monthly</t>
        </is>
      </c>
      <c r="B31" s="512" t="n"/>
      <c r="C31" s="361" t="inlineStr">
        <is>
          <t>Total Medical Employees</t>
        </is>
      </c>
      <c r="D31" s="362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I31" s="362">
        <f>+I23+I29</f>
        <v/>
      </c>
      <c r="J31" s="362">
        <f>+J23+J29</f>
        <v/>
      </c>
      <c r="K31" s="362">
        <f>+K23+K29</f>
        <v/>
      </c>
      <c r="L31" s="362">
        <f>+L23+L29</f>
        <v/>
      </c>
      <c r="M31" s="362">
        <f>+M23+M29</f>
        <v/>
      </c>
    </row>
    <row r="32" ht="13.15" customFormat="1" customHeight="1" s="335">
      <c r="A32" s="359" t="inlineStr">
        <is>
          <t>Total Medical Annual</t>
        </is>
      </c>
      <c r="B32" s="361" t="n"/>
      <c r="C32" s="363" t="n"/>
      <c r="D32" s="362" t="n"/>
      <c r="E32" s="406">
        <f>E31*12</f>
        <v/>
      </c>
      <c r="F32" s="406">
        <f>F31*12</f>
        <v/>
      </c>
      <c r="G32" s="406">
        <f>G31*12</f>
        <v/>
      </c>
      <c r="I32" s="362" t="n"/>
      <c r="J32" s="362" t="n"/>
      <c r="K32" s="362" t="n"/>
      <c r="L32" s="362" t="n"/>
      <c r="M32" s="362" t="n"/>
    </row>
    <row r="33" ht="13.15" customFormat="1" customHeight="1" s="364">
      <c r="A33" s="352" t="n"/>
      <c r="B33" s="507" t="n"/>
      <c r="C33" s="356" t="n"/>
      <c r="D33" s="357" t="n"/>
      <c r="E33" s="511" t="n"/>
      <c r="F33" s="511" t="n"/>
      <c r="G33" s="511" t="n"/>
      <c r="I33" s="357" t="n"/>
      <c r="J33" s="357" t="n"/>
      <c r="K33" s="357" t="n"/>
      <c r="L33" s="357" t="n"/>
      <c r="M33" s="357" t="n"/>
    </row>
    <row r="34" ht="13.15" customFormat="1" customHeight="1" s="364">
      <c r="A34" s="336" t="inlineStr">
        <is>
          <t>H3625 - Saint Francis Hospital - Evanston LLC</t>
        </is>
      </c>
      <c r="B34" s="502" t="n"/>
      <c r="C34" s="338" t="n"/>
      <c r="D34" s="339" t="n"/>
      <c r="E34" s="503" t="n"/>
      <c r="F34" s="503" t="n"/>
      <c r="G34" s="503" t="n"/>
      <c r="I34" s="339" t="n"/>
      <c r="J34" s="339" t="n"/>
      <c r="K34" s="339" t="n"/>
      <c r="L34" s="339" t="n"/>
      <c r="M34" s="339" t="n"/>
    </row>
    <row r="35" ht="13.15" customFormat="1" customHeight="1" s="364">
      <c r="A35" s="342" t="inlineStr">
        <is>
          <t>PRIME EPO PLAN (Self-Insured)</t>
        </is>
      </c>
      <c r="B35" s="504" t="inlineStr">
        <is>
          <t>3/1/25 - 12/31/25</t>
        </is>
      </c>
      <c r="C35" s="344" t="inlineStr">
        <is>
          <t>EE</t>
        </is>
      </c>
      <c r="D35" s="323" t="n">
        <v>368</v>
      </c>
      <c r="E35" s="505" t="n">
        <v>671</v>
      </c>
      <c r="F35" s="506">
        <f>+E35-G35</f>
        <v/>
      </c>
      <c r="G35" s="506" t="n">
        <v>81.25</v>
      </c>
      <c r="I35" s="323" t="n">
        <v>401</v>
      </c>
      <c r="J35" s="323" t="n">
        <v>401</v>
      </c>
      <c r="K35" s="323" t="n">
        <v>390</v>
      </c>
      <c r="L35" s="323" t="n">
        <v>380</v>
      </c>
      <c r="M35" s="323" t="n">
        <v>380</v>
      </c>
    </row>
    <row r="36" ht="13.15" customFormat="1" customHeight="1" s="364">
      <c r="A36" s="348" t="n"/>
      <c r="B36" s="507" t="n"/>
      <c r="C36" s="344" t="inlineStr">
        <is>
          <t>EE &amp; Spouse</t>
        </is>
      </c>
      <c r="D36" s="323" t="n">
        <v>38</v>
      </c>
      <c r="E36" s="505" t="n">
        <v>1409.16</v>
      </c>
      <c r="F36" s="506">
        <f>+E36-G36</f>
        <v/>
      </c>
      <c r="G36" s="506" t="n">
        <v>206.12</v>
      </c>
      <c r="I36" s="323" t="n">
        <v>42</v>
      </c>
      <c r="J36" s="323" t="n">
        <v>42</v>
      </c>
      <c r="K36" s="323" t="n">
        <v>45</v>
      </c>
      <c r="L36" s="323" t="n">
        <v>44</v>
      </c>
      <c r="M36" s="323" t="n">
        <v>46</v>
      </c>
    </row>
    <row r="37" ht="13.15" customFormat="1" customHeight="1" s="364">
      <c r="A37" s="348" t="n"/>
      <c r="B37" s="507" t="n"/>
      <c r="C37" s="344" t="inlineStr">
        <is>
          <t>EE &amp; Child(ren)</t>
        </is>
      </c>
      <c r="D37" s="323" t="n">
        <v>57</v>
      </c>
      <c r="E37" s="505" t="n">
        <v>1268.22</v>
      </c>
      <c r="F37" s="506">
        <f>+E37-G37</f>
        <v/>
      </c>
      <c r="G37" s="506" t="n">
        <v>168.64</v>
      </c>
      <c r="I37" s="323" t="n">
        <v>65</v>
      </c>
      <c r="J37" s="323" t="n">
        <v>65</v>
      </c>
      <c r="K37" s="323" t="n">
        <v>63</v>
      </c>
      <c r="L37" s="323" t="n">
        <v>64</v>
      </c>
      <c r="M37" s="323" t="n">
        <v>63</v>
      </c>
    </row>
    <row r="38" ht="13.15" customFormat="1" customHeight="1" s="364">
      <c r="A38" s="348" t="n"/>
      <c r="B38" s="507" t="n"/>
      <c r="C38" s="344" t="inlineStr">
        <is>
          <t>EE &amp; Family</t>
        </is>
      </c>
      <c r="D38" s="324" t="n">
        <v>43</v>
      </c>
      <c r="E38" s="508" t="n">
        <v>2113.73</v>
      </c>
      <c r="F38" s="509">
        <f>+E38-G38</f>
        <v/>
      </c>
      <c r="G38" s="509" t="n">
        <v>421.59</v>
      </c>
      <c r="I38" s="324" t="n">
        <v>46</v>
      </c>
      <c r="J38" s="324" t="n">
        <v>46</v>
      </c>
      <c r="K38" s="324" t="n">
        <v>45</v>
      </c>
      <c r="L38" s="324" t="n">
        <v>45</v>
      </c>
      <c r="M38" s="324" t="n">
        <v>48</v>
      </c>
    </row>
    <row r="39" ht="13.15" customFormat="1" customHeight="1" s="364">
      <c r="A39" s="352" t="n"/>
      <c r="B39" s="507" t="n"/>
      <c r="C39" s="353" t="inlineStr">
        <is>
          <t>Estimated Monthly Premium</t>
        </is>
      </c>
      <c r="D39" s="354">
        <f>SUM(D35:D38)</f>
        <v/>
      </c>
      <c r="E39" s="510">
        <f>SUMPRODUCT(E35:E38,$D35:$D38)</f>
        <v/>
      </c>
      <c r="F39" s="510">
        <f>SUMPRODUCT(F35:F38,$D35:$D38)</f>
        <v/>
      </c>
      <c r="G39" s="510">
        <f>SUMPRODUCT(G35:G38,$D35:$D38)</f>
        <v/>
      </c>
      <c r="I39" s="354">
        <f>SUM(I35:I38)</f>
        <v/>
      </c>
      <c r="J39" s="354">
        <f>SUM(J35:J38)</f>
        <v/>
      </c>
      <c r="K39" s="354">
        <f>SUM(K35:K38)</f>
        <v/>
      </c>
      <c r="L39" s="354">
        <f>SUM(L35:L38)</f>
        <v/>
      </c>
      <c r="M39" s="354">
        <f>SUM(M35:M38)</f>
        <v/>
      </c>
    </row>
    <row r="40" ht="13.15" customFormat="1" customHeight="1" s="364">
      <c r="A40" s="352" t="n"/>
      <c r="B40" s="507" t="n"/>
      <c r="C40" s="356" t="n"/>
      <c r="D40" s="357" t="n"/>
      <c r="E40" s="511" t="n"/>
      <c r="F40" s="511" t="n"/>
      <c r="G40" s="511" t="n"/>
      <c r="I40" s="357" t="n"/>
      <c r="J40" s="357" t="n"/>
      <c r="K40" s="357" t="n"/>
      <c r="L40" s="357" t="n"/>
      <c r="M40" s="357" t="n"/>
    </row>
    <row r="41" ht="13.15" customFormat="1" customHeight="1" s="364">
      <c r="A41" s="342" t="inlineStr">
        <is>
          <t xml:space="preserve">PRIME VALUE PLAN (Self-Insured) </t>
        </is>
      </c>
      <c r="B41" s="504">
        <f>$B$3</f>
        <v/>
      </c>
      <c r="C41" s="344" t="inlineStr">
        <is>
          <t>EE</t>
        </is>
      </c>
      <c r="D41" s="325" t="n">
        <v>47</v>
      </c>
      <c r="E41" s="506" t="n">
        <v>518.77</v>
      </c>
      <c r="F41" s="506">
        <f>+E41-G41</f>
        <v/>
      </c>
      <c r="G41" s="506" t="n">
        <v>103.16</v>
      </c>
      <c r="I41" s="325" t="n">
        <v>57</v>
      </c>
      <c r="J41" s="325" t="n">
        <v>57</v>
      </c>
      <c r="K41" s="325" t="n">
        <v>53</v>
      </c>
      <c r="L41" s="325" t="n">
        <v>48</v>
      </c>
      <c r="M41" s="325" t="n">
        <v>47</v>
      </c>
    </row>
    <row r="42" ht="13.15" customFormat="1" customHeight="1" s="364">
      <c r="A42" s="348" t="n"/>
      <c r="B42" s="507" t="n"/>
      <c r="C42" s="344" t="inlineStr">
        <is>
          <t>EE &amp; Spouse</t>
        </is>
      </c>
      <c r="D42" s="325" t="n">
        <v>6</v>
      </c>
      <c r="E42" s="506" t="n">
        <v>1037.57</v>
      </c>
      <c r="F42" s="506">
        <f>+E42-G42</f>
        <v/>
      </c>
      <c r="G42" s="506" t="n">
        <v>240.98</v>
      </c>
      <c r="I42" s="325" t="n">
        <v>6</v>
      </c>
      <c r="J42" s="325" t="n">
        <v>6</v>
      </c>
      <c r="K42" s="325" t="n">
        <v>6</v>
      </c>
      <c r="L42" s="325" t="n">
        <v>6</v>
      </c>
      <c r="M42" s="325" t="n">
        <v>6</v>
      </c>
    </row>
    <row r="43" ht="13.15" customFormat="1" customHeight="1" s="364">
      <c r="A43" s="348" t="n"/>
      <c r="B43" s="507" t="n"/>
      <c r="C43" s="344" t="inlineStr">
        <is>
          <t>EE &amp; Child(ren)</t>
        </is>
      </c>
      <c r="D43" s="325" t="n">
        <v>10</v>
      </c>
      <c r="E43" s="506" t="n">
        <v>933.8</v>
      </c>
      <c r="F43" s="506">
        <f>+E43-G43</f>
        <v/>
      </c>
      <c r="G43" s="506" t="n">
        <v>201.22</v>
      </c>
      <c r="I43" s="325" t="n">
        <v>8</v>
      </c>
      <c r="J43" s="325" t="n">
        <v>8</v>
      </c>
      <c r="K43" s="325" t="n">
        <v>9</v>
      </c>
      <c r="L43" s="325" t="n">
        <v>10</v>
      </c>
      <c r="M43" s="325" t="n">
        <v>11</v>
      </c>
    </row>
    <row r="44" ht="13.15" customFormat="1" customHeight="1" s="364">
      <c r="A44" s="348" t="n"/>
      <c r="B44" s="507" t="n"/>
      <c r="C44" s="344" t="inlineStr">
        <is>
          <t>EE &amp; Family</t>
        </is>
      </c>
      <c r="D44" s="326" t="n">
        <v>9</v>
      </c>
      <c r="E44" s="509" t="n">
        <v>1556.37</v>
      </c>
      <c r="F44" s="509">
        <f>+E44-G44</f>
        <v/>
      </c>
      <c r="G44" s="509" t="n">
        <v>401.59</v>
      </c>
      <c r="I44" s="326" t="n">
        <v>9</v>
      </c>
      <c r="J44" s="326" t="n">
        <v>9</v>
      </c>
      <c r="K44" s="326" t="n">
        <v>9</v>
      </c>
      <c r="L44" s="326" t="n">
        <v>9</v>
      </c>
      <c r="M44" s="326" t="n">
        <v>9</v>
      </c>
    </row>
    <row r="45" ht="13.15" customFormat="1" customHeight="1" s="364">
      <c r="A45" s="352" t="n"/>
      <c r="B45" s="507" t="n"/>
      <c r="C45" s="353" t="inlineStr">
        <is>
          <t>Estimated Monthly Premium</t>
        </is>
      </c>
      <c r="D45" s="354">
        <f>SUM(D41:D44)</f>
        <v/>
      </c>
      <c r="E45" s="510">
        <f>SUMPRODUCT(E41:E44,$D41:$D44)</f>
        <v/>
      </c>
      <c r="F45" s="510">
        <f>SUMPRODUCT(F41:F44,$D41:$D44)</f>
        <v/>
      </c>
      <c r="G45" s="510">
        <f>SUMPRODUCT(G41:G44,$D41:$D44)</f>
        <v/>
      </c>
      <c r="I45" s="354">
        <f>SUM(I41:I44)</f>
        <v/>
      </c>
      <c r="J45" s="354">
        <f>SUM(J41:J44)</f>
        <v/>
      </c>
      <c r="K45" s="354">
        <f>SUM(K41:K44)</f>
        <v/>
      </c>
      <c r="L45" s="354">
        <f>SUM(L41:L44)</f>
        <v/>
      </c>
      <c r="M45" s="354">
        <f>SUM(M41:M44)</f>
        <v/>
      </c>
    </row>
    <row r="46" ht="13.15" customFormat="1" customHeight="1" s="364">
      <c r="A46" s="352" t="n"/>
      <c r="B46" s="507" t="n"/>
      <c r="C46" s="356" t="n"/>
      <c r="D46" s="357" t="n"/>
      <c r="E46" s="511" t="n"/>
      <c r="F46" s="511" t="n"/>
      <c r="G46" s="511" t="n"/>
      <c r="I46" s="357" t="n"/>
      <c r="J46" s="357" t="n"/>
      <c r="K46" s="357" t="n"/>
      <c r="L46" s="357" t="n"/>
      <c r="M46" s="357" t="n"/>
    </row>
    <row r="47" ht="13.15" customFormat="1" customHeight="1" s="364">
      <c r="A47" s="359" t="inlineStr">
        <is>
          <t>Total Medical Monthly</t>
        </is>
      </c>
      <c r="B47" s="512" t="n"/>
      <c r="C47" s="361" t="inlineStr">
        <is>
          <t>Total Medical Employees</t>
        </is>
      </c>
      <c r="D47" s="362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I47" s="362">
        <f>+I39+I45</f>
        <v/>
      </c>
      <c r="J47" s="362">
        <f>+J39+J45</f>
        <v/>
      </c>
      <c r="K47" s="362">
        <f>+K39+K45</f>
        <v/>
      </c>
      <c r="L47" s="362">
        <f>+L39+L45</f>
        <v/>
      </c>
      <c r="M47" s="362">
        <f>+M39+M45</f>
        <v/>
      </c>
    </row>
    <row r="48" ht="13.15" customFormat="1" customHeight="1" s="364">
      <c r="A48" s="359" t="inlineStr">
        <is>
          <t>Total Medical Annual</t>
        </is>
      </c>
      <c r="B48" s="361" t="n"/>
      <c r="C48" s="363" t="n"/>
      <c r="D48" s="362" t="n"/>
      <c r="E48" s="406">
        <f>E47*12</f>
        <v/>
      </c>
      <c r="F48" s="406">
        <f>F47*12</f>
        <v/>
      </c>
      <c r="G48" s="406">
        <f>G47*12</f>
        <v/>
      </c>
      <c r="I48" s="362" t="n"/>
      <c r="J48" s="362" t="n"/>
      <c r="K48" s="362" t="n"/>
      <c r="L48" s="362" t="n"/>
      <c r="M48" s="362" t="n"/>
    </row>
    <row r="49" ht="13.15" customFormat="1" customHeight="1" s="364">
      <c r="A49" s="352" t="n"/>
      <c r="B49" s="507" t="n"/>
      <c r="C49" s="356" t="n"/>
      <c r="D49" s="357" t="n"/>
      <c r="E49" s="511" t="n"/>
      <c r="F49" s="511" t="n"/>
      <c r="G49" s="511" t="n"/>
      <c r="I49" s="357" t="n"/>
      <c r="J49" s="357" t="n"/>
      <c r="K49" s="357" t="n"/>
      <c r="L49" s="357" t="n"/>
      <c r="M49" s="357" t="n"/>
    </row>
    <row r="50" ht="13.15" customFormat="1" customHeight="1" s="364">
      <c r="A50" s="336" t="inlineStr">
        <is>
          <t>H3630 - Saint Joseph Hospital - Elgin LLC</t>
        </is>
      </c>
      <c r="B50" s="502" t="n"/>
      <c r="C50" s="338" t="n"/>
      <c r="D50" s="339" t="n"/>
      <c r="E50" s="503" t="n"/>
      <c r="F50" s="503" t="n"/>
      <c r="G50" s="503" t="n"/>
      <c r="I50" s="339" t="n"/>
      <c r="J50" s="339" t="n"/>
      <c r="K50" s="339" t="n"/>
      <c r="L50" s="339" t="n"/>
      <c r="M50" s="339" t="n"/>
    </row>
    <row r="51" ht="13.15" customFormat="1" customHeight="1" s="364">
      <c r="A51" s="342" t="inlineStr">
        <is>
          <t>PRIME EPO PLAN (Self-Insured)</t>
        </is>
      </c>
      <c r="B51" s="504" t="inlineStr">
        <is>
          <t>3/1/25 - 12/31/25</t>
        </is>
      </c>
      <c r="C51" s="344" t="inlineStr">
        <is>
          <t>EE</t>
        </is>
      </c>
      <c r="D51" s="323" t="n">
        <v>144</v>
      </c>
      <c r="E51" s="505" t="n">
        <v>671</v>
      </c>
      <c r="F51" s="506">
        <f>+E51-G51</f>
        <v/>
      </c>
      <c r="G51" s="506" t="n">
        <v>81.25</v>
      </c>
      <c r="I51" s="323" t="n">
        <v>170</v>
      </c>
      <c r="J51" s="323" t="n">
        <v>170</v>
      </c>
      <c r="K51" s="323" t="n">
        <v>156</v>
      </c>
      <c r="L51" s="323" t="n">
        <v>155</v>
      </c>
      <c r="M51" s="323" t="n">
        <v>156</v>
      </c>
    </row>
    <row r="52" ht="13.15" customFormat="1" customHeight="1" s="364">
      <c r="A52" s="348" t="n"/>
      <c r="B52" s="507" t="n"/>
      <c r="C52" s="344" t="inlineStr">
        <is>
          <t>EE &amp; Spouse</t>
        </is>
      </c>
      <c r="D52" s="323" t="n">
        <v>23</v>
      </c>
      <c r="E52" s="505" t="n">
        <v>1409.16</v>
      </c>
      <c r="F52" s="506">
        <f>+E52-G52</f>
        <v/>
      </c>
      <c r="G52" s="506" t="n">
        <v>206.12</v>
      </c>
      <c r="I52" s="323" t="n">
        <v>19</v>
      </c>
      <c r="J52" s="323" t="n">
        <v>19</v>
      </c>
      <c r="K52" s="323" t="n">
        <v>25</v>
      </c>
      <c r="L52" s="323" t="n">
        <v>23</v>
      </c>
      <c r="M52" s="323" t="n">
        <v>23</v>
      </c>
    </row>
    <row r="53" ht="13.15" customFormat="1" customHeight="1" s="364">
      <c r="A53" s="348" t="n"/>
      <c r="B53" s="507" t="n"/>
      <c r="C53" s="344" t="inlineStr">
        <is>
          <t>EE &amp; Child(ren)</t>
        </is>
      </c>
      <c r="D53" s="323" t="n">
        <v>55</v>
      </c>
      <c r="E53" s="505" t="n">
        <v>1268.22</v>
      </c>
      <c r="F53" s="506">
        <f>+E53-G53</f>
        <v/>
      </c>
      <c r="G53" s="506" t="n">
        <v>168.64</v>
      </c>
      <c r="I53" s="323" t="n">
        <v>67</v>
      </c>
      <c r="J53" s="323" t="n">
        <v>67</v>
      </c>
      <c r="K53" s="323" t="n">
        <v>62</v>
      </c>
      <c r="L53" s="323" t="n">
        <v>57</v>
      </c>
      <c r="M53" s="323" t="n">
        <v>55</v>
      </c>
    </row>
    <row r="54" ht="13.15" customFormat="1" customHeight="1" s="364">
      <c r="A54" s="348" t="n"/>
      <c r="B54" s="507" t="n"/>
      <c r="C54" s="344" t="inlineStr">
        <is>
          <t>EE &amp; Family</t>
        </is>
      </c>
      <c r="D54" s="324" t="n">
        <v>36</v>
      </c>
      <c r="E54" s="508" t="n">
        <v>2113.73</v>
      </c>
      <c r="F54" s="509">
        <f>+E54-G54</f>
        <v/>
      </c>
      <c r="G54" s="509" t="n">
        <v>421.59</v>
      </c>
      <c r="I54" s="324" t="n">
        <v>37</v>
      </c>
      <c r="J54" s="324" t="n">
        <v>37</v>
      </c>
      <c r="K54" s="324" t="n">
        <v>37</v>
      </c>
      <c r="L54" s="324" t="n">
        <v>39</v>
      </c>
      <c r="M54" s="324" t="n">
        <v>39</v>
      </c>
    </row>
    <row r="55" ht="13.15" customFormat="1" customHeight="1" s="364">
      <c r="A55" s="352" t="n"/>
      <c r="B55" s="507" t="n"/>
      <c r="C55" s="353" t="inlineStr">
        <is>
          <t>Estimated Monthly Premium</t>
        </is>
      </c>
      <c r="D55" s="354">
        <f>SUM(D51:D54)</f>
        <v/>
      </c>
      <c r="E55" s="510">
        <f>SUMPRODUCT(E51:E54,$D51:$D54)</f>
        <v/>
      </c>
      <c r="F55" s="510">
        <f>SUMPRODUCT(F51:F54,$D51:$D54)</f>
        <v/>
      </c>
      <c r="G55" s="510">
        <f>SUMPRODUCT(G51:G54,$D51:$D54)</f>
        <v/>
      </c>
      <c r="I55" s="354">
        <f>SUM(I51:I54)</f>
        <v/>
      </c>
      <c r="J55" s="354">
        <f>SUM(J51:J54)</f>
        <v/>
      </c>
      <c r="K55" s="354">
        <f>SUM(K51:K54)</f>
        <v/>
      </c>
      <c r="L55" s="354">
        <f>SUM(L51:L54)</f>
        <v/>
      </c>
      <c r="M55" s="354">
        <f>SUM(M51:M54)</f>
        <v/>
      </c>
    </row>
    <row r="56" ht="13.15" customFormat="1" customHeight="1" s="364">
      <c r="A56" s="352" t="n"/>
      <c r="B56" s="507" t="n"/>
      <c r="C56" s="356" t="n"/>
      <c r="D56" s="357" t="n"/>
      <c r="E56" s="511" t="n"/>
      <c r="F56" s="511" t="n"/>
      <c r="G56" s="511" t="n"/>
      <c r="I56" s="357" t="n"/>
      <c r="J56" s="357" t="n"/>
      <c r="K56" s="357" t="n"/>
      <c r="L56" s="357" t="n"/>
      <c r="M56" s="357" t="n"/>
    </row>
    <row r="57" ht="13.15" customFormat="1" customHeight="1" s="364">
      <c r="A57" s="342" t="inlineStr">
        <is>
          <t xml:space="preserve">PRIME VALUE PLAN (Self-Insured) </t>
        </is>
      </c>
      <c r="B57" s="504">
        <f>$B$3</f>
        <v/>
      </c>
      <c r="C57" s="344" t="inlineStr">
        <is>
          <t>EE</t>
        </is>
      </c>
      <c r="D57" s="325" t="n">
        <v>14</v>
      </c>
      <c r="E57" s="506" t="n">
        <v>518.77</v>
      </c>
      <c r="F57" s="506">
        <f>+E57-G57</f>
        <v/>
      </c>
      <c r="G57" s="506" t="n">
        <v>103.16</v>
      </c>
      <c r="I57" s="325" t="n">
        <v>16</v>
      </c>
      <c r="J57" s="325" t="n">
        <v>16</v>
      </c>
      <c r="K57" s="325" t="n">
        <v>15</v>
      </c>
      <c r="L57" s="325" t="n">
        <v>15</v>
      </c>
      <c r="M57" s="325" t="n">
        <v>14</v>
      </c>
    </row>
    <row r="58" ht="13.15" customFormat="1" customHeight="1" s="364">
      <c r="A58" s="348" t="n"/>
      <c r="B58" s="507" t="n"/>
      <c r="C58" s="344" t="inlineStr">
        <is>
          <t>EE &amp; Spouse</t>
        </is>
      </c>
      <c r="D58" s="325" t="n">
        <v>5</v>
      </c>
      <c r="E58" s="506" t="n">
        <v>1037.57</v>
      </c>
      <c r="F58" s="506">
        <f>+E58-G58</f>
        <v/>
      </c>
      <c r="G58" s="506" t="n">
        <v>240.98</v>
      </c>
      <c r="I58" s="325" t="n">
        <v>7</v>
      </c>
      <c r="J58" s="325" t="n">
        <v>7</v>
      </c>
      <c r="K58" s="325" t="n">
        <v>6</v>
      </c>
      <c r="L58" s="325" t="n">
        <v>6</v>
      </c>
      <c r="M58" s="325" t="n">
        <v>6</v>
      </c>
    </row>
    <row r="59" ht="13.15" customFormat="1" customHeight="1" s="364">
      <c r="A59" s="348" t="n"/>
      <c r="B59" s="507" t="n"/>
      <c r="C59" s="344" t="inlineStr">
        <is>
          <t>EE &amp; Child(ren)</t>
        </is>
      </c>
      <c r="D59" s="325" t="n">
        <v>6</v>
      </c>
      <c r="E59" s="506" t="n">
        <v>933.8</v>
      </c>
      <c r="F59" s="506">
        <f>+E59-G59</f>
        <v/>
      </c>
      <c r="G59" s="506" t="n">
        <v>201.22</v>
      </c>
      <c r="I59" s="325" t="n">
        <v>6</v>
      </c>
      <c r="J59" s="325" t="n">
        <v>6</v>
      </c>
      <c r="K59" s="325" t="n">
        <v>6</v>
      </c>
      <c r="L59" s="325" t="n">
        <v>6</v>
      </c>
      <c r="M59" s="325" t="n">
        <v>6</v>
      </c>
    </row>
    <row r="60" ht="13.15" customFormat="1" customHeight="1" s="364">
      <c r="A60" s="348" t="n"/>
      <c r="B60" s="507" t="n"/>
      <c r="C60" s="344" t="inlineStr">
        <is>
          <t>EE &amp; Family</t>
        </is>
      </c>
      <c r="D60" s="326" t="n">
        <v>1</v>
      </c>
      <c r="E60" s="509" t="n">
        <v>1556.37</v>
      </c>
      <c r="F60" s="509">
        <f>+E60-G60</f>
        <v/>
      </c>
      <c r="G60" s="509" t="n">
        <v>401.59</v>
      </c>
      <c r="I60" s="326" t="n">
        <v>0</v>
      </c>
      <c r="J60" s="326" t="n">
        <v>0</v>
      </c>
      <c r="K60" s="326" t="n">
        <v>0</v>
      </c>
      <c r="L60" s="326" t="n">
        <v>0</v>
      </c>
      <c r="M60" s="326" t="n">
        <v>1</v>
      </c>
    </row>
    <row r="61" ht="13.15" customFormat="1" customHeight="1" s="364">
      <c r="A61" s="352" t="n"/>
      <c r="B61" s="507" t="n"/>
      <c r="C61" s="353" t="inlineStr">
        <is>
          <t>Estimated Monthly Premium</t>
        </is>
      </c>
      <c r="D61" s="354">
        <f>SUM(D57:D60)</f>
        <v/>
      </c>
      <c r="E61" s="510">
        <f>SUMPRODUCT(E57:E60,$D57:$D60)</f>
        <v/>
      </c>
      <c r="F61" s="510">
        <f>SUMPRODUCT(F57:F60,$D57:$D60)</f>
        <v/>
      </c>
      <c r="G61" s="510">
        <f>SUMPRODUCT(G57:G60,$D57:$D60)</f>
        <v/>
      </c>
      <c r="I61" s="354">
        <f>SUM(I57:I60)</f>
        <v/>
      </c>
      <c r="J61" s="354">
        <f>SUM(J57:J60)</f>
        <v/>
      </c>
      <c r="K61" s="354">
        <f>SUM(K57:K60)</f>
        <v/>
      </c>
      <c r="L61" s="354">
        <f>SUM(L57:L60)</f>
        <v/>
      </c>
      <c r="M61" s="354">
        <f>SUM(M57:M60)</f>
        <v/>
      </c>
    </row>
    <row r="62" ht="13.15" customFormat="1" customHeight="1" s="364">
      <c r="A62" s="352" t="n"/>
      <c r="B62" s="507" t="n"/>
      <c r="C62" s="356" t="n"/>
      <c r="D62" s="357" t="n"/>
      <c r="E62" s="511" t="n"/>
      <c r="F62" s="511" t="n"/>
      <c r="G62" s="511" t="n"/>
      <c r="I62" s="357" t="n"/>
      <c r="J62" s="357" t="n"/>
      <c r="K62" s="357" t="n"/>
      <c r="L62" s="357" t="n"/>
      <c r="M62" s="357" t="n"/>
    </row>
    <row r="63" ht="13.15" customFormat="1" customHeight="1" s="364">
      <c r="A63" s="359" t="inlineStr">
        <is>
          <t>Total Medical Monthly</t>
        </is>
      </c>
      <c r="B63" s="512" t="n"/>
      <c r="C63" s="361" t="inlineStr">
        <is>
          <t>Total Medical Employees</t>
        </is>
      </c>
      <c r="D63" s="362">
        <f>+D55+D61</f>
        <v/>
      </c>
      <c r="E63" s="406">
        <f>+E55+E61</f>
        <v/>
      </c>
      <c r="F63" s="406">
        <f>+F55+F61</f>
        <v/>
      </c>
      <c r="G63" s="406">
        <f>+G55+G61</f>
        <v/>
      </c>
      <c r="I63" s="362">
        <f>+I55+I61</f>
        <v/>
      </c>
      <c r="J63" s="362">
        <f>+J55+J61</f>
        <v/>
      </c>
      <c r="K63" s="362">
        <f>+K55+K61</f>
        <v/>
      </c>
      <c r="L63" s="362">
        <f>+L55+L61</f>
        <v/>
      </c>
      <c r="M63" s="362">
        <f>+M55+M61</f>
        <v/>
      </c>
    </row>
    <row r="64" ht="13.15" customFormat="1" customHeight="1" s="364">
      <c r="A64" s="359" t="inlineStr">
        <is>
          <t>Total Medical Annual</t>
        </is>
      </c>
      <c r="B64" s="361" t="n"/>
      <c r="C64" s="363" t="n"/>
      <c r="D64" s="362" t="n"/>
      <c r="E64" s="406">
        <f>E63*12</f>
        <v/>
      </c>
      <c r="F64" s="406">
        <f>F63*12</f>
        <v/>
      </c>
      <c r="G64" s="406">
        <f>G63*12</f>
        <v/>
      </c>
      <c r="I64" s="362" t="n"/>
      <c r="J64" s="362" t="n"/>
      <c r="K64" s="362" t="n"/>
      <c r="L64" s="362" t="n"/>
      <c r="M64" s="362" t="n"/>
    </row>
    <row r="65" ht="13.15" customFormat="1" customHeight="1" s="364">
      <c r="A65" s="352" t="n"/>
      <c r="B65" s="507" t="n"/>
      <c r="C65" s="356" t="n"/>
      <c r="D65" s="357" t="n"/>
      <c r="E65" s="511" t="n"/>
      <c r="F65" s="511" t="n"/>
      <c r="G65" s="511" t="n"/>
      <c r="I65" s="357" t="n"/>
      <c r="J65" s="357" t="n"/>
      <c r="K65" s="357" t="n"/>
      <c r="L65" s="357" t="n"/>
      <c r="M65" s="357" t="n"/>
    </row>
    <row r="66" ht="13.15" customFormat="1" customHeight="1" s="364">
      <c r="A66" s="336" t="inlineStr">
        <is>
          <t>H3635 - Saint Joseph Hospital - Joliet LLC</t>
        </is>
      </c>
      <c r="B66" s="502" t="n"/>
      <c r="C66" s="338" t="n"/>
      <c r="D66" s="339" t="n"/>
      <c r="E66" s="503" t="n"/>
      <c r="F66" s="503" t="n"/>
      <c r="G66" s="503" t="n"/>
      <c r="I66" s="339" t="n"/>
      <c r="J66" s="339" t="n"/>
      <c r="K66" s="339" t="n"/>
      <c r="L66" s="339" t="n"/>
      <c r="M66" s="339" t="n"/>
    </row>
    <row r="67" ht="13.15" customFormat="1" customHeight="1" s="364">
      <c r="A67" s="342" t="inlineStr">
        <is>
          <t>PRIME EPO PLAN (Self-Insured)</t>
        </is>
      </c>
      <c r="B67" s="504" t="inlineStr">
        <is>
          <t>3/1/25 - 12/31/25</t>
        </is>
      </c>
      <c r="C67" s="344" t="inlineStr">
        <is>
          <t>EE</t>
        </is>
      </c>
      <c r="D67" s="323" t="n">
        <v>344</v>
      </c>
      <c r="E67" s="505" t="n">
        <v>671</v>
      </c>
      <c r="F67" s="506">
        <f>+E67-G67</f>
        <v/>
      </c>
      <c r="G67" s="506" t="n">
        <v>81.25</v>
      </c>
      <c r="I67" s="323" t="n">
        <v>389</v>
      </c>
      <c r="J67" s="323" t="n">
        <v>389</v>
      </c>
      <c r="K67" s="323" t="n">
        <v>373</v>
      </c>
      <c r="L67" s="323" t="n">
        <v>356</v>
      </c>
      <c r="M67" s="323" t="n">
        <v>349</v>
      </c>
    </row>
    <row r="68" ht="13.15" customFormat="1" customHeight="1" s="364">
      <c r="A68" s="348" t="n"/>
      <c r="B68" s="507" t="n"/>
      <c r="C68" s="344" t="inlineStr">
        <is>
          <t>EE &amp; Spouse</t>
        </is>
      </c>
      <c r="D68" s="323" t="n">
        <v>50</v>
      </c>
      <c r="E68" s="505" t="n">
        <v>1409.16</v>
      </c>
      <c r="F68" s="506">
        <f>+E68-G68</f>
        <v/>
      </c>
      <c r="G68" s="506" t="n">
        <v>206.12</v>
      </c>
      <c r="I68" s="323" t="n">
        <v>48</v>
      </c>
      <c r="J68" s="323" t="n">
        <v>48</v>
      </c>
      <c r="K68" s="323" t="n">
        <v>50</v>
      </c>
      <c r="L68" s="323" t="n">
        <v>50</v>
      </c>
      <c r="M68" s="323" t="n">
        <v>49</v>
      </c>
    </row>
    <row r="69" ht="13.15" customFormat="1" customHeight="1" s="364">
      <c r="A69" s="348" t="n"/>
      <c r="B69" s="507" t="n"/>
      <c r="C69" s="344" t="inlineStr">
        <is>
          <t>EE &amp; Child(ren)</t>
        </is>
      </c>
      <c r="D69" s="323" t="n">
        <v>127</v>
      </c>
      <c r="E69" s="505" t="n">
        <v>1268.22</v>
      </c>
      <c r="F69" s="506">
        <f>+E69-G69</f>
        <v/>
      </c>
      <c r="G69" s="506" t="n">
        <v>168.64</v>
      </c>
      <c r="I69" s="323" t="n">
        <v>147</v>
      </c>
      <c r="J69" s="323" t="n">
        <v>147</v>
      </c>
      <c r="K69" s="323" t="n">
        <v>142</v>
      </c>
      <c r="L69" s="323" t="n">
        <v>137</v>
      </c>
      <c r="M69" s="323" t="n">
        <v>131</v>
      </c>
    </row>
    <row r="70" ht="13.15" customFormat="1" customHeight="1" s="364">
      <c r="A70" s="348" t="n"/>
      <c r="B70" s="507" t="n"/>
      <c r="C70" s="344" t="inlineStr">
        <is>
          <t>EE &amp; Family</t>
        </is>
      </c>
      <c r="D70" s="324" t="n">
        <v>87</v>
      </c>
      <c r="E70" s="508" t="n">
        <v>2113.73</v>
      </c>
      <c r="F70" s="509">
        <f>+E70-G70</f>
        <v/>
      </c>
      <c r="G70" s="509" t="n">
        <v>421.59</v>
      </c>
      <c r="I70" s="324" t="n">
        <v>84</v>
      </c>
      <c r="J70" s="324" t="n">
        <v>84</v>
      </c>
      <c r="K70" s="324" t="n">
        <v>85</v>
      </c>
      <c r="L70" s="324" t="n">
        <v>84</v>
      </c>
      <c r="M70" s="324" t="n">
        <v>84</v>
      </c>
    </row>
    <row r="71" ht="13.15" customFormat="1" customHeight="1" s="364">
      <c r="A71" s="352" t="n"/>
      <c r="B71" s="507" t="n"/>
      <c r="C71" s="353" t="inlineStr">
        <is>
          <t>Estimated Monthly Premium</t>
        </is>
      </c>
      <c r="D71" s="354">
        <f>SUM(D67:D70)</f>
        <v/>
      </c>
      <c r="E71" s="510">
        <f>SUMPRODUCT(E67:E70,$D67:$D70)</f>
        <v/>
      </c>
      <c r="F71" s="510">
        <f>SUMPRODUCT(F67:F70,$D67:$D70)</f>
        <v/>
      </c>
      <c r="G71" s="510">
        <f>SUMPRODUCT(G67:G70,$D67:$D70)</f>
        <v/>
      </c>
      <c r="I71" s="354">
        <f>SUM(I67:I70)</f>
        <v/>
      </c>
      <c r="J71" s="354">
        <f>SUM(J67:J70)</f>
        <v/>
      </c>
      <c r="K71" s="354">
        <f>SUM(K67:K70)</f>
        <v/>
      </c>
      <c r="L71" s="354">
        <f>SUM(L67:L70)</f>
        <v/>
      </c>
      <c r="M71" s="354">
        <f>SUM(M67:M70)</f>
        <v/>
      </c>
    </row>
    <row r="72" ht="13.15" customFormat="1" customHeight="1" s="364">
      <c r="A72" s="352" t="n"/>
      <c r="B72" s="507" t="n"/>
      <c r="C72" s="356" t="n"/>
      <c r="D72" s="357" t="n"/>
      <c r="E72" s="511" t="n"/>
      <c r="F72" s="511" t="n"/>
      <c r="G72" s="511" t="n"/>
      <c r="I72" s="357" t="n"/>
      <c r="J72" s="357" t="n"/>
      <c r="K72" s="357" t="n"/>
      <c r="L72" s="357" t="n"/>
      <c r="M72" s="357" t="n"/>
    </row>
    <row r="73" ht="13.15" customFormat="1" customHeight="1" s="364">
      <c r="A73" s="342" t="inlineStr">
        <is>
          <t xml:space="preserve">PRIME VALUE PLAN (Self-Insured) </t>
        </is>
      </c>
      <c r="B73" s="504">
        <f>$B$3</f>
        <v/>
      </c>
      <c r="C73" s="344" t="inlineStr">
        <is>
          <t>EE</t>
        </is>
      </c>
      <c r="D73" s="325" t="n">
        <v>40</v>
      </c>
      <c r="E73" s="506" t="n">
        <v>518.77</v>
      </c>
      <c r="F73" s="506">
        <f>+E73-G73</f>
        <v/>
      </c>
      <c r="G73" s="506" t="n">
        <v>103.16</v>
      </c>
      <c r="I73" s="325" t="n">
        <v>40</v>
      </c>
      <c r="J73" s="325" t="n">
        <v>40</v>
      </c>
      <c r="K73" s="325" t="n">
        <v>42</v>
      </c>
      <c r="L73" s="325" t="n">
        <v>43</v>
      </c>
      <c r="M73" s="325" t="n">
        <v>42</v>
      </c>
    </row>
    <row r="74" ht="13.15" customFormat="1" customHeight="1" s="364">
      <c r="A74" s="348" t="n"/>
      <c r="B74" s="507" t="n"/>
      <c r="C74" s="344" t="inlineStr">
        <is>
          <t>EE &amp; Spouse</t>
        </is>
      </c>
      <c r="D74" s="325" t="n">
        <v>6</v>
      </c>
      <c r="E74" s="506" t="n">
        <v>1037.57</v>
      </c>
      <c r="F74" s="506">
        <f>+E74-G74</f>
        <v/>
      </c>
      <c r="G74" s="506" t="n">
        <v>240.98</v>
      </c>
      <c r="I74" s="325" t="n">
        <v>8</v>
      </c>
      <c r="J74" s="325" t="n">
        <v>8</v>
      </c>
      <c r="K74" s="325" t="n">
        <v>8</v>
      </c>
      <c r="L74" s="325" t="n">
        <v>7</v>
      </c>
      <c r="M74" s="325" t="n">
        <v>7</v>
      </c>
    </row>
    <row r="75" ht="13.15" customFormat="1" customHeight="1" s="364">
      <c r="A75" s="348" t="n"/>
      <c r="B75" s="507" t="n"/>
      <c r="C75" s="344" t="inlineStr">
        <is>
          <t>EE &amp; Child(ren)</t>
        </is>
      </c>
      <c r="D75" s="325" t="n">
        <v>24</v>
      </c>
      <c r="E75" s="506" t="n">
        <v>933.8</v>
      </c>
      <c r="F75" s="506">
        <f>+E75-G75</f>
        <v/>
      </c>
      <c r="G75" s="506" t="n">
        <v>201.22</v>
      </c>
      <c r="I75" s="325" t="n">
        <v>26</v>
      </c>
      <c r="J75" s="325" t="n">
        <v>26</v>
      </c>
      <c r="K75" s="325" t="n">
        <v>25</v>
      </c>
      <c r="L75" s="325" t="n">
        <v>24</v>
      </c>
      <c r="M75" s="325" t="n">
        <v>24</v>
      </c>
    </row>
    <row r="76" ht="13.15" customFormat="1" customHeight="1" s="364">
      <c r="A76" s="348" t="n"/>
      <c r="B76" s="507" t="n"/>
      <c r="C76" s="344" t="inlineStr">
        <is>
          <t>EE &amp; Family</t>
        </is>
      </c>
      <c r="D76" s="326" t="n">
        <v>7</v>
      </c>
      <c r="E76" s="509" t="n">
        <v>1556.37</v>
      </c>
      <c r="F76" s="509">
        <f>+E76-G76</f>
        <v/>
      </c>
      <c r="G76" s="509" t="n">
        <v>401.59</v>
      </c>
      <c r="I76" s="326" t="n">
        <v>9</v>
      </c>
      <c r="J76" s="326" t="n">
        <v>9</v>
      </c>
      <c r="K76" s="326" t="n">
        <v>9</v>
      </c>
      <c r="L76" s="326" t="n">
        <v>9</v>
      </c>
      <c r="M76" s="326" t="n">
        <v>8</v>
      </c>
    </row>
    <row r="77" ht="13.15" customFormat="1" customHeight="1" s="364">
      <c r="A77" s="352" t="n"/>
      <c r="B77" s="507" t="n"/>
      <c r="C77" s="353" t="inlineStr">
        <is>
          <t>Estimated Monthly Premium</t>
        </is>
      </c>
      <c r="D77" s="354">
        <f>SUM(D73:D76)</f>
        <v/>
      </c>
      <c r="E77" s="510">
        <f>SUMPRODUCT(E73:E76,$D73:$D76)</f>
        <v/>
      </c>
      <c r="F77" s="510">
        <f>SUMPRODUCT(F73:F76,$D73:$D76)</f>
        <v/>
      </c>
      <c r="G77" s="510">
        <f>SUMPRODUCT(G73:G76,$D73:$D76)</f>
        <v/>
      </c>
      <c r="I77" s="354">
        <f>SUM(I73:I76)</f>
        <v/>
      </c>
      <c r="J77" s="354">
        <f>SUM(J73:J76)</f>
        <v/>
      </c>
      <c r="K77" s="354">
        <f>SUM(K73:K76)</f>
        <v/>
      </c>
      <c r="L77" s="354">
        <f>SUM(L73:L76)</f>
        <v/>
      </c>
      <c r="M77" s="354">
        <f>SUM(M73:M76)</f>
        <v/>
      </c>
    </row>
    <row r="78" ht="13.15" customFormat="1" customHeight="1" s="364">
      <c r="A78" s="352" t="n"/>
      <c r="B78" s="507" t="n"/>
      <c r="C78" s="356" t="n"/>
      <c r="D78" s="357" t="n"/>
      <c r="E78" s="511" t="n"/>
      <c r="F78" s="511" t="n"/>
      <c r="G78" s="511" t="n"/>
      <c r="I78" s="357" t="n"/>
      <c r="J78" s="357" t="n"/>
      <c r="K78" s="357" t="n"/>
      <c r="L78" s="357" t="n"/>
      <c r="M78" s="357" t="n"/>
    </row>
    <row r="79" ht="13.15" customFormat="1" customHeight="1" s="364">
      <c r="A79" s="359" t="inlineStr">
        <is>
          <t>Total Medical Monthly</t>
        </is>
      </c>
      <c r="B79" s="512" t="n"/>
      <c r="C79" s="361" t="inlineStr">
        <is>
          <t>Total Medical Employees</t>
        </is>
      </c>
      <c r="D79" s="362">
        <f>+D71+D77</f>
        <v/>
      </c>
      <c r="E79" s="406">
        <f>+E71+E77</f>
        <v/>
      </c>
      <c r="F79" s="406">
        <f>+F71+F77</f>
        <v/>
      </c>
      <c r="G79" s="406">
        <f>+G71+G77</f>
        <v/>
      </c>
      <c r="I79" s="362">
        <f>+I71+I77</f>
        <v/>
      </c>
      <c r="J79" s="362">
        <f>+J71+J77</f>
        <v/>
      </c>
      <c r="K79" s="362">
        <f>+K71+K77</f>
        <v/>
      </c>
      <c r="L79" s="362">
        <f>+L71+L77</f>
        <v/>
      </c>
      <c r="M79" s="362">
        <f>+M71+M77</f>
        <v/>
      </c>
    </row>
    <row r="80" ht="13.15" customFormat="1" customHeight="1" s="364">
      <c r="A80" s="359" t="inlineStr">
        <is>
          <t>Total Medical Annual</t>
        </is>
      </c>
      <c r="B80" s="361" t="n"/>
      <c r="C80" s="363" t="n"/>
      <c r="D80" s="362" t="n"/>
      <c r="E80" s="406">
        <f>E79*12</f>
        <v/>
      </c>
      <c r="F80" s="406">
        <f>F79*12</f>
        <v/>
      </c>
      <c r="G80" s="406">
        <f>G79*12</f>
        <v/>
      </c>
      <c r="I80" s="362" t="n"/>
      <c r="J80" s="362" t="n"/>
      <c r="K80" s="362" t="n"/>
      <c r="L80" s="362" t="n"/>
      <c r="M80" s="362" t="n"/>
    </row>
    <row r="81" ht="13.15" customFormat="1" customHeight="1" s="364">
      <c r="A81" s="352" t="n"/>
      <c r="B81" s="507" t="n"/>
      <c r="C81" s="356" t="n"/>
      <c r="D81" s="357" t="n"/>
      <c r="E81" s="511" t="n"/>
      <c r="F81" s="511" t="n"/>
      <c r="G81" s="511" t="n"/>
      <c r="I81" s="357" t="n"/>
      <c r="J81" s="357" t="n"/>
      <c r="K81" s="357" t="n"/>
      <c r="L81" s="357" t="n"/>
      <c r="M81" s="357" t="n"/>
    </row>
    <row r="82" ht="13.15" customFormat="1" customHeight="1" s="364">
      <c r="A82" s="336" t="inlineStr">
        <is>
          <t>H3645 - St. Mary's Hospital - Kankakee, LLC</t>
        </is>
      </c>
      <c r="B82" s="502" t="n"/>
      <c r="C82" s="338" t="n"/>
      <c r="D82" s="339" t="n"/>
      <c r="E82" s="503" t="n"/>
      <c r="F82" s="503" t="n"/>
      <c r="G82" s="503" t="n"/>
      <c r="I82" s="339" t="n"/>
      <c r="J82" s="339" t="n"/>
      <c r="K82" s="339" t="n"/>
      <c r="L82" s="339" t="n"/>
      <c r="M82" s="339" t="n"/>
    </row>
    <row r="83" ht="13.15" customFormat="1" customHeight="1" s="364">
      <c r="A83" s="342" t="inlineStr">
        <is>
          <t>PRIME EPO PLAN (Self-Insured)</t>
        </is>
      </c>
      <c r="B83" s="504" t="inlineStr">
        <is>
          <t>3/1/25 - 12/31/25</t>
        </is>
      </c>
      <c r="C83" s="344" t="inlineStr">
        <is>
          <t>EE</t>
        </is>
      </c>
      <c r="D83" s="323" t="n">
        <v>131</v>
      </c>
      <c r="E83" s="505" t="n">
        <v>671</v>
      </c>
      <c r="F83" s="506">
        <f>+E83-G83</f>
        <v/>
      </c>
      <c r="G83" s="506" t="n">
        <v>81.25</v>
      </c>
      <c r="I83" s="323" t="n">
        <v>138</v>
      </c>
      <c r="J83" s="323" t="n">
        <v>138</v>
      </c>
      <c r="K83" s="323" t="n">
        <v>140</v>
      </c>
      <c r="L83" s="323" t="n">
        <v>138</v>
      </c>
      <c r="M83" s="323" t="n">
        <v>136</v>
      </c>
    </row>
    <row r="84" ht="13.15" customFormat="1" customHeight="1" s="364">
      <c r="A84" s="348" t="n"/>
      <c r="B84" s="507" t="n"/>
      <c r="C84" s="344" t="inlineStr">
        <is>
          <t>EE &amp; Spouse</t>
        </is>
      </c>
      <c r="D84" s="323" t="n">
        <v>28</v>
      </c>
      <c r="E84" s="505" t="n">
        <v>1409.16</v>
      </c>
      <c r="F84" s="506">
        <f>+E84-G84</f>
        <v/>
      </c>
      <c r="G84" s="506" t="n">
        <v>206.12</v>
      </c>
      <c r="I84" s="323" t="n">
        <v>31</v>
      </c>
      <c r="J84" s="323" t="n">
        <v>31</v>
      </c>
      <c r="K84" s="323" t="n">
        <v>30</v>
      </c>
      <c r="L84" s="323" t="n">
        <v>32</v>
      </c>
      <c r="M84" s="323" t="n">
        <v>32</v>
      </c>
    </row>
    <row r="85" ht="13.15" customFormat="1" customHeight="1" s="364">
      <c r="A85" s="348" t="n"/>
      <c r="B85" s="507" t="n"/>
      <c r="C85" s="344" t="inlineStr">
        <is>
          <t>EE &amp; Child(ren)</t>
        </is>
      </c>
      <c r="D85" s="323" t="n">
        <v>72</v>
      </c>
      <c r="E85" s="505" t="n">
        <v>1268.22</v>
      </c>
      <c r="F85" s="506">
        <f>+E85-G85</f>
        <v/>
      </c>
      <c r="G85" s="506" t="n">
        <v>168.64</v>
      </c>
      <c r="I85" s="323" t="n">
        <v>94</v>
      </c>
      <c r="J85" s="323" t="n">
        <v>94</v>
      </c>
      <c r="K85" s="323" t="n">
        <v>88</v>
      </c>
      <c r="L85" s="323" t="n">
        <v>89</v>
      </c>
      <c r="M85" s="323" t="n">
        <v>82</v>
      </c>
    </row>
    <row r="86" ht="13.15" customFormat="1" customHeight="1" s="364">
      <c r="A86" s="348" t="n"/>
      <c r="B86" s="507" t="n"/>
      <c r="C86" s="344" t="inlineStr">
        <is>
          <t>EE &amp; Family</t>
        </is>
      </c>
      <c r="D86" s="324" t="n">
        <v>36</v>
      </c>
      <c r="E86" s="508" t="n">
        <v>2113.73</v>
      </c>
      <c r="F86" s="509">
        <f>+E86-G86</f>
        <v/>
      </c>
      <c r="G86" s="509" t="n">
        <v>421.59</v>
      </c>
      <c r="I86" s="324" t="n">
        <v>34</v>
      </c>
      <c r="J86" s="324" t="n">
        <v>34</v>
      </c>
      <c r="K86" s="324" t="n">
        <v>37</v>
      </c>
      <c r="L86" s="324" t="n">
        <v>37</v>
      </c>
      <c r="M86" s="324" t="n">
        <v>39</v>
      </c>
    </row>
    <row r="87" ht="13.15" customFormat="1" customHeight="1" s="364">
      <c r="A87" s="352" t="n"/>
      <c r="B87" s="507" t="n"/>
      <c r="C87" s="353" t="inlineStr">
        <is>
          <t>Estimated Monthly Premium</t>
        </is>
      </c>
      <c r="D87" s="354">
        <f>SUM(D83:D86)</f>
        <v/>
      </c>
      <c r="E87" s="510">
        <f>SUMPRODUCT(E83:E86,$D83:$D86)</f>
        <v/>
      </c>
      <c r="F87" s="510">
        <f>SUMPRODUCT(F83:F86,$D83:$D86)</f>
        <v/>
      </c>
      <c r="G87" s="510">
        <f>SUMPRODUCT(G83:G86,$D83:$D86)</f>
        <v/>
      </c>
      <c r="I87" s="354">
        <f>SUM(I83:I86)</f>
        <v/>
      </c>
      <c r="J87" s="354">
        <f>SUM(J83:J86)</f>
        <v/>
      </c>
      <c r="K87" s="354">
        <f>SUM(K83:K86)</f>
        <v/>
      </c>
      <c r="L87" s="354">
        <f>SUM(L83:L86)</f>
        <v/>
      </c>
      <c r="M87" s="354">
        <f>SUM(M83:M86)</f>
        <v/>
      </c>
    </row>
    <row r="88" ht="13.15" customFormat="1" customHeight="1" s="364">
      <c r="A88" s="352" t="n"/>
      <c r="B88" s="507" t="n"/>
      <c r="C88" s="356" t="n"/>
      <c r="D88" s="357" t="n"/>
      <c r="E88" s="511" t="n"/>
      <c r="F88" s="511" t="n"/>
      <c r="G88" s="511" t="n"/>
      <c r="I88" s="357" t="n"/>
      <c r="J88" s="357" t="n"/>
      <c r="K88" s="357" t="n"/>
      <c r="L88" s="357" t="n"/>
      <c r="M88" s="357" t="n"/>
    </row>
    <row r="89" ht="13.15" customFormat="1" customHeight="1" s="364">
      <c r="A89" s="342" t="inlineStr">
        <is>
          <t xml:space="preserve">PRIME VALUE PLAN (Self-Insured) </t>
        </is>
      </c>
      <c r="B89" s="504">
        <f>$B$3</f>
        <v/>
      </c>
      <c r="C89" s="344" t="inlineStr">
        <is>
          <t>EE</t>
        </is>
      </c>
      <c r="D89" s="325" t="n">
        <v>16</v>
      </c>
      <c r="E89" s="506" t="n">
        <v>518.77</v>
      </c>
      <c r="F89" s="506">
        <f>+E89-G89</f>
        <v/>
      </c>
      <c r="G89" s="506" t="n">
        <v>103.16</v>
      </c>
      <c r="I89" s="325" t="n">
        <v>16</v>
      </c>
      <c r="J89" s="325" t="n">
        <v>16</v>
      </c>
      <c r="K89" s="325" t="n">
        <v>15</v>
      </c>
      <c r="L89" s="325" t="n">
        <v>15</v>
      </c>
      <c r="M89" s="325" t="n">
        <v>15</v>
      </c>
    </row>
    <row r="90" ht="13.15" customFormat="1" customHeight="1" s="364">
      <c r="A90" s="348" t="n"/>
      <c r="B90" s="507" t="n"/>
      <c r="C90" s="344" t="inlineStr">
        <is>
          <t>EE &amp; Spouse</t>
        </is>
      </c>
      <c r="D90" s="325" t="n">
        <v>1</v>
      </c>
      <c r="E90" s="506" t="n">
        <v>1037.57</v>
      </c>
      <c r="F90" s="506">
        <f>+E90-G90</f>
        <v/>
      </c>
      <c r="G90" s="506" t="n">
        <v>240.98</v>
      </c>
      <c r="I90" s="325" t="n">
        <v>1</v>
      </c>
      <c r="J90" s="325" t="n">
        <v>1</v>
      </c>
      <c r="K90" s="325" t="n">
        <v>1</v>
      </c>
      <c r="L90" s="325" t="n">
        <v>1</v>
      </c>
      <c r="M90" s="325" t="n">
        <v>1</v>
      </c>
    </row>
    <row r="91" ht="13.15" customFormat="1" customHeight="1" s="364">
      <c r="A91" s="348" t="n"/>
      <c r="B91" s="507" t="n"/>
      <c r="C91" s="344" t="inlineStr">
        <is>
          <t>EE &amp; Child(ren)</t>
        </is>
      </c>
      <c r="D91" s="325" t="n">
        <v>3</v>
      </c>
      <c r="E91" s="506" t="n">
        <v>933.8</v>
      </c>
      <c r="F91" s="506">
        <f>+E91-G91</f>
        <v/>
      </c>
      <c r="G91" s="506" t="n">
        <v>201.22</v>
      </c>
      <c r="I91" s="325" t="n">
        <v>3</v>
      </c>
      <c r="J91" s="325" t="n">
        <v>3</v>
      </c>
      <c r="K91" s="325" t="n">
        <v>3</v>
      </c>
      <c r="L91" s="325" t="n">
        <v>3</v>
      </c>
      <c r="M91" s="325" t="n">
        <v>3</v>
      </c>
    </row>
    <row r="92" ht="13.15" customFormat="1" customHeight="1" s="364">
      <c r="A92" s="348" t="n"/>
      <c r="B92" s="507" t="n"/>
      <c r="C92" s="344" t="inlineStr">
        <is>
          <t>EE &amp; Family</t>
        </is>
      </c>
      <c r="D92" s="326" t="n">
        <v>2</v>
      </c>
      <c r="E92" s="509" t="n">
        <v>1556.37</v>
      </c>
      <c r="F92" s="509">
        <f>+E92-G92</f>
        <v/>
      </c>
      <c r="G92" s="509" t="n">
        <v>401.59</v>
      </c>
      <c r="I92" s="326" t="n">
        <v>3</v>
      </c>
      <c r="J92" s="326" t="n">
        <v>3</v>
      </c>
      <c r="K92" s="326" t="n">
        <v>2</v>
      </c>
      <c r="L92" s="326" t="n">
        <v>2</v>
      </c>
      <c r="M92" s="326" t="n">
        <v>2</v>
      </c>
    </row>
    <row r="93" ht="13.15" customFormat="1" customHeight="1" s="364">
      <c r="A93" s="352" t="n"/>
      <c r="B93" s="507" t="n"/>
      <c r="C93" s="353" t="inlineStr">
        <is>
          <t>Estimated Monthly Premium</t>
        </is>
      </c>
      <c r="D93" s="354">
        <f>SUM(D89:D92)</f>
        <v/>
      </c>
      <c r="E93" s="510">
        <f>SUMPRODUCT(E89:E92,$D89:$D92)</f>
        <v/>
      </c>
      <c r="F93" s="510">
        <f>SUMPRODUCT(F89:F92,$D89:$D92)</f>
        <v/>
      </c>
      <c r="G93" s="510">
        <f>SUMPRODUCT(G89:G92,$D89:$D92)</f>
        <v/>
      </c>
      <c r="I93" s="354">
        <f>SUM(I89:I92)</f>
        <v/>
      </c>
      <c r="J93" s="354">
        <f>SUM(J89:J92)</f>
        <v/>
      </c>
      <c r="K93" s="354">
        <f>SUM(K89:K92)</f>
        <v/>
      </c>
      <c r="L93" s="354">
        <f>SUM(L89:L92)</f>
        <v/>
      </c>
      <c r="M93" s="354">
        <f>SUM(M89:M92)</f>
        <v/>
      </c>
    </row>
    <row r="94" ht="13.15" customFormat="1" customHeight="1" s="364">
      <c r="A94" s="352" t="n"/>
      <c r="B94" s="507" t="n"/>
      <c r="C94" s="356" t="n"/>
      <c r="D94" s="357" t="n"/>
      <c r="E94" s="511" t="n"/>
      <c r="F94" s="511" t="n"/>
      <c r="G94" s="511" t="n"/>
      <c r="I94" s="357" t="n"/>
      <c r="J94" s="357" t="n"/>
      <c r="K94" s="357" t="n"/>
      <c r="L94" s="357" t="n"/>
      <c r="M94" s="357" t="n"/>
    </row>
    <row r="95" ht="13.15" customFormat="1" customHeight="1" s="364">
      <c r="A95" s="359" t="inlineStr">
        <is>
          <t>Total Medical Monthly</t>
        </is>
      </c>
      <c r="B95" s="512" t="n"/>
      <c r="C95" s="361" t="inlineStr">
        <is>
          <t>Total Medical Employees</t>
        </is>
      </c>
      <c r="D95" s="362">
        <f>+D87+D93</f>
        <v/>
      </c>
      <c r="E95" s="406">
        <f>+E87+E93</f>
        <v/>
      </c>
      <c r="F95" s="406">
        <f>+F87+F93</f>
        <v/>
      </c>
      <c r="G95" s="406">
        <f>+G87+G93</f>
        <v/>
      </c>
      <c r="I95" s="362">
        <f>+I87+I93</f>
        <v/>
      </c>
      <c r="J95" s="362">
        <f>+J87+J93</f>
        <v/>
      </c>
      <c r="K95" s="362">
        <f>+K87+K93</f>
        <v/>
      </c>
      <c r="L95" s="362">
        <f>+L87+L93</f>
        <v/>
      </c>
      <c r="M95" s="362">
        <f>+M87+M93</f>
        <v/>
      </c>
    </row>
    <row r="96" ht="13.15" customFormat="1" customHeight="1" s="364">
      <c r="A96" s="359" t="inlineStr">
        <is>
          <t>Total Medical Annual</t>
        </is>
      </c>
      <c r="B96" s="361" t="n"/>
      <c r="C96" s="363" t="n"/>
      <c r="D96" s="362" t="n"/>
      <c r="E96" s="406">
        <f>E95*12</f>
        <v/>
      </c>
      <c r="F96" s="406">
        <f>F95*12</f>
        <v/>
      </c>
      <c r="G96" s="406">
        <f>G95*12</f>
        <v/>
      </c>
      <c r="I96" s="362" t="n"/>
      <c r="J96" s="362" t="n"/>
      <c r="K96" s="362" t="n"/>
      <c r="L96" s="362" t="n"/>
      <c r="M96" s="362" t="n"/>
    </row>
    <row r="97" ht="13.15" customFormat="1" customHeight="1" s="347">
      <c r="A97" s="352" t="n"/>
      <c r="B97" s="507" t="n"/>
      <c r="C97" s="356" t="n"/>
      <c r="D97" s="357" t="n"/>
      <c r="E97" s="511" t="n"/>
      <c r="F97" s="511" t="n"/>
      <c r="G97" s="511" t="n"/>
      <c r="I97" s="357" t="n"/>
      <c r="J97" s="357" t="n"/>
      <c r="K97" s="357" t="n"/>
      <c r="L97" s="357" t="n"/>
      <c r="M97" s="357" t="n"/>
    </row>
    <row r="98" ht="13.15" customFormat="1" customHeight="1" s="364">
      <c r="A98" s="336" t="inlineStr">
        <is>
          <t>H3655 - Saint Mary of Nazareth Hospital - Chicago, LLC</t>
        </is>
      </c>
      <c r="B98" s="502" t="n"/>
      <c r="C98" s="338" t="n"/>
      <c r="D98" s="339" t="n"/>
      <c r="E98" s="503" t="n"/>
      <c r="F98" s="503" t="n"/>
      <c r="G98" s="503" t="n"/>
      <c r="I98" s="339" t="n"/>
      <c r="J98" s="339" t="n"/>
      <c r="K98" s="339" t="n"/>
      <c r="L98" s="339" t="n"/>
      <c r="M98" s="339" t="n"/>
    </row>
    <row r="99" ht="13.15" customFormat="1" customHeight="1" s="364">
      <c r="A99" s="342" t="inlineStr">
        <is>
          <t>PRIME EPO PLAN (Self-Insured)</t>
        </is>
      </c>
      <c r="B99" s="504" t="inlineStr">
        <is>
          <t>3/1/25 - 12/31/25</t>
        </is>
      </c>
      <c r="C99" s="344" t="inlineStr">
        <is>
          <t>EE</t>
        </is>
      </c>
      <c r="D99" s="323" t="n">
        <v>431</v>
      </c>
      <c r="E99" s="505" t="n">
        <v>671</v>
      </c>
      <c r="F99" s="506">
        <f>+E99-G99</f>
        <v/>
      </c>
      <c r="G99" s="506" t="n">
        <v>81.25</v>
      </c>
      <c r="I99" s="323" t="n">
        <v>487</v>
      </c>
      <c r="J99" s="323" t="n">
        <v>487</v>
      </c>
      <c r="K99" s="323" t="n">
        <v>473</v>
      </c>
      <c r="L99" s="323" t="n">
        <v>451</v>
      </c>
      <c r="M99" s="323" t="n">
        <v>435</v>
      </c>
    </row>
    <row r="100" ht="13.15" customFormat="1" customHeight="1" s="364">
      <c r="A100" s="348" t="n"/>
      <c r="B100" s="507" t="n"/>
      <c r="C100" s="344" t="inlineStr">
        <is>
          <t>EE &amp; Spouse</t>
        </is>
      </c>
      <c r="D100" s="323" t="n">
        <v>43</v>
      </c>
      <c r="E100" s="505" t="n">
        <v>1409.16</v>
      </c>
      <c r="F100" s="506">
        <f>+E100-G100</f>
        <v/>
      </c>
      <c r="G100" s="506" t="n">
        <v>206.12</v>
      </c>
      <c r="I100" s="323" t="n">
        <v>40</v>
      </c>
      <c r="J100" s="323" t="n">
        <v>40</v>
      </c>
      <c r="K100" s="323" t="n">
        <v>43</v>
      </c>
      <c r="L100" s="323" t="n">
        <v>42</v>
      </c>
      <c r="M100" s="323" t="n">
        <v>43</v>
      </c>
    </row>
    <row r="101" ht="13.15" customFormat="1" customHeight="1" s="364">
      <c r="A101" s="348" t="n"/>
      <c r="B101" s="507" t="n"/>
      <c r="C101" s="344" t="inlineStr">
        <is>
          <t>EE &amp; Child(ren)</t>
        </is>
      </c>
      <c r="D101" s="323" t="n">
        <v>95</v>
      </c>
      <c r="E101" s="505" t="n">
        <v>1268.22</v>
      </c>
      <c r="F101" s="506">
        <f>+E101-G101</f>
        <v/>
      </c>
      <c r="G101" s="506" t="n">
        <v>168.64</v>
      </c>
      <c r="I101" s="323" t="n">
        <v>113</v>
      </c>
      <c r="J101" s="323" t="n">
        <v>113</v>
      </c>
      <c r="K101" s="323" t="n">
        <v>108</v>
      </c>
      <c r="L101" s="323" t="n">
        <v>102</v>
      </c>
      <c r="M101" s="323" t="n">
        <v>100</v>
      </c>
    </row>
    <row r="102" ht="13.15" customFormat="1" customHeight="1" s="364">
      <c r="A102" s="348" t="n"/>
      <c r="B102" s="507" t="n"/>
      <c r="C102" s="344" t="inlineStr">
        <is>
          <t>EE &amp; Family</t>
        </is>
      </c>
      <c r="D102" s="324" t="n">
        <v>46</v>
      </c>
      <c r="E102" s="508" t="n">
        <v>2113.73</v>
      </c>
      <c r="F102" s="509">
        <f>+E102-G102</f>
        <v/>
      </c>
      <c r="G102" s="509" t="n">
        <v>421.59</v>
      </c>
      <c r="I102" s="324" t="n">
        <v>38</v>
      </c>
      <c r="J102" s="324" t="n">
        <v>38</v>
      </c>
      <c r="K102" s="324" t="n">
        <v>41</v>
      </c>
      <c r="L102" s="324" t="n">
        <v>43</v>
      </c>
      <c r="M102" s="324" t="n">
        <v>43</v>
      </c>
    </row>
    <row r="103" ht="13.15" customFormat="1" customHeight="1" s="364">
      <c r="A103" s="352" t="n"/>
      <c r="B103" s="507" t="n"/>
      <c r="C103" s="353" t="inlineStr">
        <is>
          <t>Estimated Monthly Premium</t>
        </is>
      </c>
      <c r="D103" s="354">
        <f>SUM(D99:D102)</f>
        <v/>
      </c>
      <c r="E103" s="510">
        <f>SUMPRODUCT(E99:E102,$D99:$D102)</f>
        <v/>
      </c>
      <c r="F103" s="510">
        <f>SUMPRODUCT(F99:F102,$D99:$D102)</f>
        <v/>
      </c>
      <c r="G103" s="510">
        <f>SUMPRODUCT(G99:G102,$D99:$D102)</f>
        <v/>
      </c>
      <c r="I103" s="354">
        <f>SUM(I99:I102)</f>
        <v/>
      </c>
      <c r="J103" s="354">
        <f>SUM(J99:J102)</f>
        <v/>
      </c>
      <c r="K103" s="354">
        <f>SUM(K99:K102)</f>
        <v/>
      </c>
      <c r="L103" s="354">
        <f>SUM(L99:L102)</f>
        <v/>
      </c>
      <c r="M103" s="354">
        <f>SUM(M99:M102)</f>
        <v/>
      </c>
    </row>
    <row r="104" ht="13.15" customFormat="1" customHeight="1" s="364">
      <c r="A104" s="352" t="n"/>
      <c r="B104" s="507" t="n"/>
      <c r="C104" s="356" t="n"/>
      <c r="D104" s="357" t="n"/>
      <c r="E104" s="511" t="n"/>
      <c r="F104" s="511" t="n"/>
      <c r="G104" s="511" t="n"/>
      <c r="I104" s="357" t="n"/>
      <c r="J104" s="357" t="n"/>
      <c r="K104" s="357" t="n"/>
      <c r="L104" s="357" t="n"/>
      <c r="M104" s="357" t="n"/>
    </row>
    <row r="105" ht="13.15" customFormat="1" customHeight="1" s="364">
      <c r="A105" s="342" t="inlineStr">
        <is>
          <t xml:space="preserve">PRIME VALUE PLAN (Self-Insured) </t>
        </is>
      </c>
      <c r="B105" s="504">
        <f>$B$3</f>
        <v/>
      </c>
      <c r="C105" s="344" t="inlineStr">
        <is>
          <t>EE</t>
        </is>
      </c>
      <c r="D105" s="325" t="n">
        <v>51</v>
      </c>
      <c r="E105" s="506" t="n">
        <v>518.77</v>
      </c>
      <c r="F105" s="506">
        <f>+E105-G105</f>
        <v/>
      </c>
      <c r="G105" s="506" t="n">
        <v>103.16</v>
      </c>
      <c r="I105" s="325" t="n">
        <v>61</v>
      </c>
      <c r="J105" s="325" t="n">
        <v>61</v>
      </c>
      <c r="K105" s="325" t="n">
        <v>59</v>
      </c>
      <c r="L105" s="325" t="n">
        <v>58</v>
      </c>
      <c r="M105" s="325" t="n">
        <v>55</v>
      </c>
    </row>
    <row r="106" ht="13.15" customFormat="1" customHeight="1" s="364">
      <c r="A106" s="348" t="n"/>
      <c r="B106" s="507" t="n"/>
      <c r="C106" s="344" t="inlineStr">
        <is>
          <t>EE &amp; Spouse</t>
        </is>
      </c>
      <c r="D106" s="325" t="n">
        <v>4</v>
      </c>
      <c r="E106" s="506" t="n">
        <v>1037.57</v>
      </c>
      <c r="F106" s="506">
        <f>+E106-G106</f>
        <v/>
      </c>
      <c r="G106" s="506" t="n">
        <v>240.98</v>
      </c>
      <c r="I106" s="325" t="n">
        <v>3</v>
      </c>
      <c r="J106" s="325" t="n">
        <v>3</v>
      </c>
      <c r="K106" s="325" t="n">
        <v>3</v>
      </c>
      <c r="L106" s="325" t="n">
        <v>3</v>
      </c>
      <c r="M106" s="325" t="n">
        <v>3</v>
      </c>
    </row>
    <row r="107" ht="13.15" customFormat="1" customHeight="1" s="364">
      <c r="A107" s="348" t="n"/>
      <c r="B107" s="507" t="n"/>
      <c r="C107" s="344" t="inlineStr">
        <is>
          <t>EE &amp; Child(ren)</t>
        </is>
      </c>
      <c r="D107" s="325" t="n">
        <v>12</v>
      </c>
      <c r="E107" s="506" t="n">
        <v>933.8</v>
      </c>
      <c r="F107" s="506">
        <f>+E107-G107</f>
        <v/>
      </c>
      <c r="G107" s="506" t="n">
        <v>201.22</v>
      </c>
      <c r="I107" s="325" t="n">
        <v>13</v>
      </c>
      <c r="J107" s="325" t="n">
        <v>13</v>
      </c>
      <c r="K107" s="325" t="n">
        <v>13</v>
      </c>
      <c r="L107" s="325" t="n">
        <v>12</v>
      </c>
      <c r="M107" s="325" t="n">
        <v>12</v>
      </c>
    </row>
    <row r="108" ht="13.15" customFormat="1" customHeight="1" s="364">
      <c r="A108" s="348" t="n"/>
      <c r="B108" s="507" t="n"/>
      <c r="C108" s="344" t="inlineStr">
        <is>
          <t>EE &amp; Family</t>
        </is>
      </c>
      <c r="D108" s="326" t="n">
        <v>6</v>
      </c>
      <c r="E108" s="509" t="n">
        <v>1556.37</v>
      </c>
      <c r="F108" s="509">
        <f>+E108-G108</f>
        <v/>
      </c>
      <c r="G108" s="509" t="n">
        <v>401.59</v>
      </c>
      <c r="I108" s="326" t="n">
        <v>6</v>
      </c>
      <c r="J108" s="326" t="n">
        <v>6</v>
      </c>
      <c r="K108" s="326" t="n">
        <v>7</v>
      </c>
      <c r="L108" s="326" t="n">
        <v>8</v>
      </c>
      <c r="M108" s="326" t="n">
        <v>6</v>
      </c>
    </row>
    <row r="109" ht="13.15" customFormat="1" customHeight="1" s="364">
      <c r="A109" s="352" t="n"/>
      <c r="B109" s="507" t="n"/>
      <c r="C109" s="353" t="inlineStr">
        <is>
          <t>Estimated Monthly Premium</t>
        </is>
      </c>
      <c r="D109" s="354">
        <f>SUM(D105:D108)</f>
        <v/>
      </c>
      <c r="E109" s="510">
        <f>SUMPRODUCT(E105:E108,$D105:$D108)</f>
        <v/>
      </c>
      <c r="F109" s="510">
        <f>SUMPRODUCT(F105:F108,$D105:$D108)</f>
        <v/>
      </c>
      <c r="G109" s="510">
        <f>SUMPRODUCT(G105:G108,$D105:$D108)</f>
        <v/>
      </c>
      <c r="I109" s="354">
        <f>SUM(I105:I108)</f>
        <v/>
      </c>
      <c r="J109" s="354">
        <f>SUM(J105:J108)</f>
        <v/>
      </c>
      <c r="K109" s="354">
        <f>SUM(K105:K108)</f>
        <v/>
      </c>
      <c r="L109" s="354">
        <f>SUM(L105:L108)</f>
        <v/>
      </c>
      <c r="M109" s="354">
        <f>SUM(M105:M108)</f>
        <v/>
      </c>
    </row>
    <row r="110" ht="13.15" customFormat="1" customHeight="1" s="364">
      <c r="A110" s="352" t="n"/>
      <c r="B110" s="507" t="n"/>
      <c r="C110" s="356" t="n"/>
      <c r="D110" s="357" t="n"/>
      <c r="E110" s="511" t="n"/>
      <c r="F110" s="511" t="n"/>
      <c r="G110" s="511" t="n"/>
      <c r="I110" s="357" t="n"/>
      <c r="J110" s="357" t="n"/>
      <c r="K110" s="357" t="n"/>
      <c r="L110" s="357" t="n"/>
      <c r="M110" s="357" t="n"/>
    </row>
    <row r="111" ht="13.15" customFormat="1" customHeight="1" s="364">
      <c r="A111" s="359" t="inlineStr">
        <is>
          <t>Total Medical Monthly</t>
        </is>
      </c>
      <c r="B111" s="512" t="n"/>
      <c r="C111" s="361" t="inlineStr">
        <is>
          <t>Total Medical Employees</t>
        </is>
      </c>
      <c r="D111" s="362">
        <f>+D103+D109</f>
        <v/>
      </c>
      <c r="E111" s="406">
        <f>+E103+E109</f>
        <v/>
      </c>
      <c r="F111" s="406">
        <f>+F103+F109</f>
        <v/>
      </c>
      <c r="G111" s="406">
        <f>+G103+G109</f>
        <v/>
      </c>
      <c r="I111" s="362">
        <f>+I103+I109</f>
        <v/>
      </c>
      <c r="J111" s="362">
        <f>+J103+J109</f>
        <v/>
      </c>
      <c r="K111" s="362">
        <f>+K103+K109</f>
        <v/>
      </c>
      <c r="L111" s="362">
        <f>+L103+L109</f>
        <v/>
      </c>
      <c r="M111" s="362">
        <f>+M103+M109</f>
        <v/>
      </c>
    </row>
    <row r="112" ht="13.15" customFormat="1" customHeight="1" s="364">
      <c r="A112" s="359" t="inlineStr">
        <is>
          <t>Total Medical Annual</t>
        </is>
      </c>
      <c r="B112" s="361" t="n"/>
      <c r="C112" s="363" t="n"/>
      <c r="D112" s="362" t="n"/>
      <c r="E112" s="406">
        <f>E111*12</f>
        <v/>
      </c>
      <c r="F112" s="406">
        <f>F111*12</f>
        <v/>
      </c>
      <c r="G112" s="406">
        <f>G111*12</f>
        <v/>
      </c>
      <c r="I112" s="362" t="n"/>
      <c r="J112" s="362" t="n"/>
      <c r="K112" s="362" t="n"/>
      <c r="L112" s="362" t="n"/>
      <c r="M112" s="362" t="n"/>
    </row>
    <row r="113" ht="13.15" customFormat="1" customHeight="1" s="347">
      <c r="A113" s="352" t="n"/>
      <c r="B113" s="507" t="n"/>
      <c r="C113" s="356" t="n"/>
      <c r="D113" s="357" t="n"/>
      <c r="E113" s="511" t="n"/>
      <c r="F113" s="511" t="n"/>
      <c r="G113" s="511" t="n"/>
      <c r="I113" s="357" t="n"/>
      <c r="J113" s="357" t="n"/>
      <c r="K113" s="357" t="n"/>
      <c r="L113" s="357" t="n"/>
      <c r="M113" s="357" t="n"/>
    </row>
    <row r="114" ht="13.15" customFormat="1" customHeight="1" s="347">
      <c r="A114" s="336" t="inlineStr">
        <is>
          <t xml:space="preserve">H3660 - Holy Family Medical Center </t>
        </is>
      </c>
      <c r="B114" s="502" t="n"/>
      <c r="C114" s="338" t="n"/>
      <c r="D114" s="339" t="n"/>
      <c r="E114" s="503" t="n"/>
      <c r="F114" s="503" t="n"/>
      <c r="G114" s="503" t="n"/>
      <c r="I114" s="339" t="n"/>
      <c r="J114" s="339" t="n"/>
      <c r="K114" s="339" t="n"/>
      <c r="L114" s="339" t="n"/>
      <c r="M114" s="339" t="n"/>
    </row>
    <row r="115" ht="13.15" customFormat="1" customHeight="1" s="347">
      <c r="A115" s="342" t="inlineStr">
        <is>
          <t>PRIME EPO PLAN (Self-Insured)</t>
        </is>
      </c>
      <c r="B115" s="504" t="inlineStr">
        <is>
          <t>3/1/25 - 12/31/25</t>
        </is>
      </c>
      <c r="C115" s="344" t="inlineStr">
        <is>
          <t>EE</t>
        </is>
      </c>
      <c r="D115" s="323" t="n">
        <v>78</v>
      </c>
      <c r="E115" s="505" t="n">
        <v>671</v>
      </c>
      <c r="F115" s="506">
        <f>+E115-G115</f>
        <v/>
      </c>
      <c r="G115" s="506" t="n">
        <v>81.25</v>
      </c>
      <c r="I115" s="323" t="n">
        <v>85</v>
      </c>
      <c r="J115" s="323" t="n">
        <v>85</v>
      </c>
      <c r="K115" s="323" t="n">
        <v>83</v>
      </c>
      <c r="L115" s="323" t="n">
        <v>77</v>
      </c>
      <c r="M115" s="323" t="n">
        <v>77</v>
      </c>
    </row>
    <row r="116" ht="13.15" customFormat="1" customHeight="1" s="347">
      <c r="A116" s="348" t="n"/>
      <c r="B116" s="507" t="n"/>
      <c r="C116" s="344" t="inlineStr">
        <is>
          <t>EE &amp; Spouse</t>
        </is>
      </c>
      <c r="D116" s="323" t="n">
        <v>20</v>
      </c>
      <c r="E116" s="505" t="n">
        <v>1409.16</v>
      </c>
      <c r="F116" s="506">
        <f>+E116-G116</f>
        <v/>
      </c>
      <c r="G116" s="506" t="n">
        <v>206.12</v>
      </c>
      <c r="I116" s="323" t="n">
        <v>21</v>
      </c>
      <c r="J116" s="323" t="n">
        <v>21</v>
      </c>
      <c r="K116" s="323" t="n">
        <v>23</v>
      </c>
      <c r="L116" s="323" t="n">
        <v>21</v>
      </c>
      <c r="M116" s="323" t="n">
        <v>21</v>
      </c>
    </row>
    <row r="117" ht="13.15" customFormat="1" customHeight="1" s="347">
      <c r="A117" s="348" t="n"/>
      <c r="B117" s="507" t="n"/>
      <c r="C117" s="344" t="inlineStr">
        <is>
          <t>EE &amp; Child(ren)</t>
        </is>
      </c>
      <c r="D117" s="323" t="n">
        <v>27</v>
      </c>
      <c r="E117" s="505" t="n">
        <v>1268.22</v>
      </c>
      <c r="F117" s="506">
        <f>+E117-G117</f>
        <v/>
      </c>
      <c r="G117" s="506" t="n">
        <v>168.64</v>
      </c>
      <c r="I117" s="323" t="n">
        <v>30</v>
      </c>
      <c r="J117" s="323" t="n">
        <v>30</v>
      </c>
      <c r="K117" s="323" t="n">
        <v>32</v>
      </c>
      <c r="L117" s="323" t="n">
        <v>31</v>
      </c>
      <c r="M117" s="323" t="n">
        <v>27</v>
      </c>
    </row>
    <row r="118" ht="13.15" customFormat="1" customHeight="1" s="347">
      <c r="A118" s="348" t="n"/>
      <c r="B118" s="507" t="n"/>
      <c r="C118" s="344" t="inlineStr">
        <is>
          <t>EE &amp; Family</t>
        </is>
      </c>
      <c r="D118" s="324" t="n">
        <v>37</v>
      </c>
      <c r="E118" s="508" t="n">
        <v>2113.73</v>
      </c>
      <c r="F118" s="509">
        <f>+E118-G118</f>
        <v/>
      </c>
      <c r="G118" s="509" t="n">
        <v>421.59</v>
      </c>
      <c r="I118" s="324" t="n">
        <v>37</v>
      </c>
      <c r="J118" s="324" t="n">
        <v>37</v>
      </c>
      <c r="K118" s="324" t="n">
        <v>37</v>
      </c>
      <c r="L118" s="324" t="n">
        <v>39</v>
      </c>
      <c r="M118" s="324" t="n">
        <v>38</v>
      </c>
    </row>
    <row r="119" ht="13.15" customFormat="1" customHeight="1" s="347">
      <c r="A119" s="352" t="n"/>
      <c r="B119" s="507" t="n"/>
      <c r="C119" s="353" t="inlineStr">
        <is>
          <t>Estimated Monthly Premium</t>
        </is>
      </c>
      <c r="D119" s="354">
        <f>SUM(D115:D118)</f>
        <v/>
      </c>
      <c r="E119" s="510">
        <f>SUMPRODUCT(E115:E118,$D115:$D118)</f>
        <v/>
      </c>
      <c r="F119" s="510">
        <f>SUMPRODUCT(F115:F118,$D115:$D118)</f>
        <v/>
      </c>
      <c r="G119" s="510">
        <f>SUMPRODUCT(G115:G118,$D115:$D118)</f>
        <v/>
      </c>
      <c r="I119" s="354">
        <f>SUM(I115:I118)</f>
        <v/>
      </c>
      <c r="J119" s="354">
        <f>SUM(J115:J118)</f>
        <v/>
      </c>
      <c r="K119" s="354">
        <f>SUM(K115:K118)</f>
        <v/>
      </c>
      <c r="L119" s="354">
        <f>SUM(L115:L118)</f>
        <v/>
      </c>
      <c r="M119" s="354">
        <f>SUM(M115:M118)</f>
        <v/>
      </c>
    </row>
    <row r="120" ht="13.15" customFormat="1" customHeight="1" s="347">
      <c r="A120" s="352" t="n"/>
      <c r="B120" s="507" t="n"/>
      <c r="C120" s="356" t="n"/>
      <c r="D120" s="357" t="n"/>
      <c r="E120" s="511" t="n"/>
      <c r="F120" s="511" t="n"/>
      <c r="G120" s="511" t="n"/>
      <c r="I120" s="357" t="n"/>
      <c r="J120" s="357" t="n"/>
      <c r="K120" s="357" t="n"/>
      <c r="L120" s="357" t="n"/>
      <c r="M120" s="357" t="n"/>
    </row>
    <row r="121" ht="13.15" customFormat="1" customHeight="1" s="347">
      <c r="A121" s="342" t="inlineStr">
        <is>
          <t xml:space="preserve">PRIME VALUE PLAN (Self-Insured) </t>
        </is>
      </c>
      <c r="B121" s="504">
        <f>$B$3</f>
        <v/>
      </c>
      <c r="C121" s="344" t="inlineStr">
        <is>
          <t>EE</t>
        </is>
      </c>
      <c r="D121" s="325" t="n">
        <v>11</v>
      </c>
      <c r="E121" s="506" t="n">
        <v>518.77</v>
      </c>
      <c r="F121" s="506">
        <f>+E121-G121</f>
        <v/>
      </c>
      <c r="G121" s="506" t="n">
        <v>103.16</v>
      </c>
      <c r="I121" s="325" t="n">
        <v>15</v>
      </c>
      <c r="J121" s="325" t="n">
        <v>15</v>
      </c>
      <c r="K121" s="325" t="n">
        <v>14</v>
      </c>
      <c r="L121" s="325" t="n">
        <v>12</v>
      </c>
      <c r="M121" s="325" t="n">
        <v>11</v>
      </c>
    </row>
    <row r="122" ht="13.15" customFormat="1" customHeight="1" s="347">
      <c r="A122" s="348" t="n"/>
      <c r="B122" s="507" t="n"/>
      <c r="C122" s="344" t="inlineStr">
        <is>
          <t>EE &amp; Spouse</t>
        </is>
      </c>
      <c r="D122" s="325" t="n">
        <v>3</v>
      </c>
      <c r="E122" s="506" t="n">
        <v>1037.57</v>
      </c>
      <c r="F122" s="506">
        <f>+E122-G122</f>
        <v/>
      </c>
      <c r="G122" s="506" t="n">
        <v>240.98</v>
      </c>
      <c r="I122" s="325" t="n">
        <v>3</v>
      </c>
      <c r="J122" s="325" t="n">
        <v>3</v>
      </c>
      <c r="K122" s="325" t="n">
        <v>4</v>
      </c>
      <c r="L122" s="325" t="n">
        <v>3</v>
      </c>
      <c r="M122" s="325" t="n">
        <v>3</v>
      </c>
    </row>
    <row r="123" ht="13.15" customFormat="1" customHeight="1" s="347">
      <c r="A123" s="348" t="n"/>
      <c r="B123" s="507" t="n"/>
      <c r="C123" s="344" t="inlineStr">
        <is>
          <t>EE &amp; Child(ren)</t>
        </is>
      </c>
      <c r="D123" s="325" t="n">
        <v>4</v>
      </c>
      <c r="E123" s="506" t="n">
        <v>933.8</v>
      </c>
      <c r="F123" s="506">
        <f>+E123-G123</f>
        <v/>
      </c>
      <c r="G123" s="506" t="n">
        <v>201.22</v>
      </c>
      <c r="I123" s="325" t="n">
        <v>5</v>
      </c>
      <c r="J123" s="325" t="n">
        <v>5</v>
      </c>
      <c r="K123" s="325" t="n">
        <v>3</v>
      </c>
      <c r="L123" s="325" t="n">
        <v>4</v>
      </c>
      <c r="M123" s="325" t="n">
        <v>4</v>
      </c>
    </row>
    <row r="124" ht="13.15" customFormat="1" customHeight="1" s="347">
      <c r="A124" s="348" t="n"/>
      <c r="B124" s="507" t="n"/>
      <c r="C124" s="344" t="inlineStr">
        <is>
          <t>EE &amp; Family</t>
        </is>
      </c>
      <c r="D124" s="326" t="n">
        <v>2</v>
      </c>
      <c r="E124" s="509" t="n">
        <v>1556.37</v>
      </c>
      <c r="F124" s="509">
        <f>+E124-G124</f>
        <v/>
      </c>
      <c r="G124" s="509" t="n">
        <v>401.59</v>
      </c>
      <c r="I124" s="326" t="n">
        <v>1</v>
      </c>
      <c r="J124" s="326" t="n">
        <v>1</v>
      </c>
      <c r="K124" s="326" t="n">
        <v>2</v>
      </c>
      <c r="L124" s="326" t="n">
        <v>2</v>
      </c>
      <c r="M124" s="326" t="n">
        <v>2</v>
      </c>
    </row>
    <row r="125" ht="13.15" customFormat="1" customHeight="1" s="347">
      <c r="A125" s="352" t="n"/>
      <c r="B125" s="507" t="n"/>
      <c r="C125" s="353" t="inlineStr">
        <is>
          <t>Estimated Monthly Premium</t>
        </is>
      </c>
      <c r="D125" s="354">
        <f>SUM(D121:D124)</f>
        <v/>
      </c>
      <c r="E125" s="510">
        <f>SUMPRODUCT(E121:E124,$D121:$D124)</f>
        <v/>
      </c>
      <c r="F125" s="510">
        <f>SUMPRODUCT(F121:F124,$D121:$D124)</f>
        <v/>
      </c>
      <c r="G125" s="510">
        <f>SUMPRODUCT(G121:G124,$D121:$D124)</f>
        <v/>
      </c>
      <c r="I125" s="354">
        <f>SUM(I121:I124)</f>
        <v/>
      </c>
      <c r="J125" s="354">
        <f>SUM(J121:J124)</f>
        <v/>
      </c>
      <c r="K125" s="354">
        <f>SUM(K121:K124)</f>
        <v/>
      </c>
      <c r="L125" s="354">
        <f>SUM(L121:L124)</f>
        <v/>
      </c>
      <c r="M125" s="354">
        <f>SUM(M121:M124)</f>
        <v/>
      </c>
    </row>
    <row r="126" ht="13.15" customFormat="1" customHeight="1" s="347">
      <c r="A126" s="352" t="n"/>
      <c r="B126" s="507" t="n"/>
      <c r="C126" s="356" t="n"/>
      <c r="D126" s="357" t="n"/>
      <c r="E126" s="511" t="n"/>
      <c r="F126" s="511" t="n"/>
      <c r="G126" s="511" t="n"/>
      <c r="I126" s="357" t="n"/>
      <c r="J126" s="357" t="n"/>
      <c r="K126" s="357" t="n"/>
      <c r="L126" s="357" t="n"/>
      <c r="M126" s="357" t="n"/>
    </row>
    <row r="127" ht="13.15" customFormat="1" customHeight="1" s="347">
      <c r="A127" s="359" t="inlineStr">
        <is>
          <t>Total Medical Monthly</t>
        </is>
      </c>
      <c r="B127" s="512" t="n"/>
      <c r="C127" s="361" t="inlineStr">
        <is>
          <t>Total Medical Employees</t>
        </is>
      </c>
      <c r="D127" s="362">
        <f>+D119+D125</f>
        <v/>
      </c>
      <c r="E127" s="406">
        <f>+E119+E125</f>
        <v/>
      </c>
      <c r="F127" s="406">
        <f>+F119+F125</f>
        <v/>
      </c>
      <c r="G127" s="406">
        <f>+G119+G125</f>
        <v/>
      </c>
      <c r="I127" s="362">
        <f>+I119+I125</f>
        <v/>
      </c>
      <c r="J127" s="362">
        <f>+J119+J125</f>
        <v/>
      </c>
      <c r="K127" s="362">
        <f>+K119+K125</f>
        <v/>
      </c>
      <c r="L127" s="362">
        <f>+L119+L125</f>
        <v/>
      </c>
      <c r="M127" s="362">
        <f>+M119+M125</f>
        <v/>
      </c>
    </row>
    <row r="128" ht="13.15" customFormat="1" customHeight="1" s="347">
      <c r="A128" s="359" t="inlineStr">
        <is>
          <t>Total Medical Annual</t>
        </is>
      </c>
      <c r="B128" s="361" t="n"/>
      <c r="C128" s="363" t="n"/>
      <c r="D128" s="362" t="n"/>
      <c r="E128" s="406">
        <f>E127*12</f>
        <v/>
      </c>
      <c r="F128" s="406">
        <f>F127*12</f>
        <v/>
      </c>
      <c r="G128" s="406">
        <f>G127*12</f>
        <v/>
      </c>
      <c r="I128" s="362" t="n"/>
      <c r="J128" s="362" t="n"/>
      <c r="K128" s="362" t="n"/>
      <c r="L128" s="362" t="n"/>
      <c r="M128" s="362" t="n"/>
    </row>
    <row r="129" ht="13.15" customFormat="1" customHeight="1" s="347">
      <c r="A129" s="352" t="n"/>
      <c r="B129" s="507" t="n"/>
      <c r="C129" s="356" t="n"/>
      <c r="D129" s="357" t="n"/>
      <c r="E129" s="511" t="n"/>
      <c r="F129" s="511" t="n"/>
      <c r="G129" s="511" t="n"/>
      <c r="I129" s="357" t="n"/>
      <c r="J129" s="357" t="n"/>
      <c r="K129" s="357" t="n"/>
      <c r="L129" s="357" t="n"/>
      <c r="M129" s="357" t="n"/>
    </row>
    <row r="130" ht="13.15" customFormat="1" customHeight="1" s="347">
      <c r="A130" s="336" t="inlineStr">
        <is>
          <t>H3665 - MedSpace Services, LLC</t>
        </is>
      </c>
      <c r="B130" s="502" t="n"/>
      <c r="C130" s="338" t="n"/>
      <c r="D130" s="339" t="n"/>
      <c r="E130" s="503" t="n"/>
      <c r="F130" s="503" t="n"/>
      <c r="G130" s="503" t="n"/>
      <c r="I130" s="339" t="n"/>
      <c r="J130" s="339" t="n"/>
      <c r="K130" s="339" t="n"/>
      <c r="L130" s="339" t="n"/>
      <c r="M130" s="339" t="n"/>
    </row>
    <row r="131" ht="13.15" customFormat="1" customHeight="1" s="347">
      <c r="A131" s="342" t="inlineStr">
        <is>
          <t>PRIME EPO PLAN (Self-Insured)</t>
        </is>
      </c>
      <c r="B131" s="504" t="inlineStr">
        <is>
          <t>3/1/25 - 12/31/25</t>
        </is>
      </c>
      <c r="C131" s="344" t="inlineStr">
        <is>
          <t>EE</t>
        </is>
      </c>
      <c r="D131" s="323" t="n">
        <v>35</v>
      </c>
      <c r="E131" s="505" t="n">
        <v>671</v>
      </c>
      <c r="F131" s="506">
        <f>+E131-G131</f>
        <v/>
      </c>
      <c r="G131" s="506" t="n">
        <v>81.25</v>
      </c>
      <c r="I131" s="323" t="n">
        <v>50</v>
      </c>
      <c r="J131" s="323" t="n">
        <v>50</v>
      </c>
      <c r="K131" s="323" t="n">
        <v>50</v>
      </c>
      <c r="L131" s="323" t="n">
        <v>46</v>
      </c>
      <c r="M131" s="323" t="n">
        <v>39</v>
      </c>
    </row>
    <row r="132" ht="13.15" customFormat="1" customHeight="1" s="347">
      <c r="A132" s="348" t="n"/>
      <c r="B132" s="507" t="n"/>
      <c r="C132" s="344" t="inlineStr">
        <is>
          <t>EE &amp; Spouse</t>
        </is>
      </c>
      <c r="D132" s="323" t="n">
        <v>9</v>
      </c>
      <c r="E132" s="505" t="n">
        <v>1409.16</v>
      </c>
      <c r="F132" s="506">
        <f>+E132-G132</f>
        <v/>
      </c>
      <c r="G132" s="506" t="n">
        <v>206.12</v>
      </c>
      <c r="I132" s="323" t="n">
        <v>10</v>
      </c>
      <c r="J132" s="323" t="n">
        <v>10</v>
      </c>
      <c r="K132" s="323" t="n">
        <v>9</v>
      </c>
      <c r="L132" s="323" t="n">
        <v>10</v>
      </c>
      <c r="M132" s="323" t="n">
        <v>9</v>
      </c>
    </row>
    <row r="133" ht="13.15" customFormat="1" customHeight="1" s="347">
      <c r="A133" s="348" t="n"/>
      <c r="B133" s="507" t="n"/>
      <c r="C133" s="344" t="inlineStr">
        <is>
          <t>EE &amp; Child(ren)</t>
        </is>
      </c>
      <c r="D133" s="323" t="n">
        <v>15</v>
      </c>
      <c r="E133" s="505" t="n">
        <v>1268.22</v>
      </c>
      <c r="F133" s="506">
        <f>+E133-G133</f>
        <v/>
      </c>
      <c r="G133" s="506" t="n">
        <v>168.64</v>
      </c>
      <c r="I133" s="323" t="n">
        <v>14</v>
      </c>
      <c r="J133" s="323" t="n">
        <v>14</v>
      </c>
      <c r="K133" s="323" t="n">
        <v>14</v>
      </c>
      <c r="L133" s="323" t="n">
        <v>14</v>
      </c>
      <c r="M133" s="323" t="n">
        <v>15</v>
      </c>
    </row>
    <row r="134" ht="13.15" customFormat="1" customHeight="1" s="347">
      <c r="A134" s="348" t="n"/>
      <c r="B134" s="507" t="n"/>
      <c r="C134" s="344" t="inlineStr">
        <is>
          <t>EE &amp; Family</t>
        </is>
      </c>
      <c r="D134" s="324" t="n">
        <v>14</v>
      </c>
      <c r="E134" s="508" t="n">
        <v>2113.73</v>
      </c>
      <c r="F134" s="509">
        <f>+E134-G134</f>
        <v/>
      </c>
      <c r="G134" s="509" t="n">
        <v>421.59</v>
      </c>
      <c r="I134" s="324" t="n">
        <v>12</v>
      </c>
      <c r="J134" s="324" t="n">
        <v>12</v>
      </c>
      <c r="K134" s="324" t="n">
        <v>14</v>
      </c>
      <c r="L134" s="324" t="n">
        <v>14</v>
      </c>
      <c r="M134" s="324" t="n">
        <v>14</v>
      </c>
    </row>
    <row r="135" ht="13.15" customFormat="1" customHeight="1" s="347">
      <c r="A135" s="352" t="n"/>
      <c r="B135" s="507" t="n"/>
      <c r="C135" s="353" t="inlineStr">
        <is>
          <t>Estimated Monthly Premium</t>
        </is>
      </c>
      <c r="D135" s="354">
        <f>SUM(D131:D134)</f>
        <v/>
      </c>
      <c r="E135" s="510">
        <f>SUMPRODUCT(E131:E134,$D131:$D134)</f>
        <v/>
      </c>
      <c r="F135" s="510">
        <f>SUMPRODUCT(F131:F134,$D131:$D134)</f>
        <v/>
      </c>
      <c r="G135" s="510">
        <f>SUMPRODUCT(G131:G134,$D131:$D134)</f>
        <v/>
      </c>
      <c r="I135" s="354">
        <f>SUM(I131:I134)</f>
        <v/>
      </c>
      <c r="J135" s="354">
        <f>SUM(J131:J134)</f>
        <v/>
      </c>
      <c r="K135" s="354">
        <f>SUM(K131:K134)</f>
        <v/>
      </c>
      <c r="L135" s="354">
        <f>SUM(L131:L134)</f>
        <v/>
      </c>
      <c r="M135" s="354">
        <f>SUM(M131:M134)</f>
        <v/>
      </c>
    </row>
    <row r="136" ht="13.15" customFormat="1" customHeight="1" s="347">
      <c r="A136" s="352" t="n"/>
      <c r="B136" s="507" t="n"/>
      <c r="C136" s="356" t="n"/>
      <c r="D136" s="357" t="n"/>
      <c r="E136" s="511" t="n"/>
      <c r="F136" s="511" t="n"/>
      <c r="G136" s="511" t="n"/>
      <c r="I136" s="357" t="n"/>
      <c r="J136" s="357" t="n"/>
      <c r="K136" s="357" t="n"/>
      <c r="L136" s="357" t="n"/>
      <c r="M136" s="357" t="n"/>
    </row>
    <row r="137" ht="13.15" customFormat="1" customHeight="1" s="347">
      <c r="A137" s="342" t="inlineStr">
        <is>
          <t xml:space="preserve">PRIME VALUE PLAN (Self-Insured) </t>
        </is>
      </c>
      <c r="B137" s="504">
        <f>$B$3</f>
        <v/>
      </c>
      <c r="C137" s="344" t="inlineStr">
        <is>
          <t>EE</t>
        </is>
      </c>
      <c r="D137" s="325" t="n">
        <v>3</v>
      </c>
      <c r="E137" s="506" t="n">
        <v>518.77</v>
      </c>
      <c r="F137" s="506">
        <f>+E137-G137</f>
        <v/>
      </c>
      <c r="G137" s="506" t="n">
        <v>103.16</v>
      </c>
      <c r="I137" s="325" t="n">
        <v>4</v>
      </c>
      <c r="J137" s="325" t="n">
        <v>4</v>
      </c>
      <c r="K137" s="325" t="n">
        <v>4</v>
      </c>
      <c r="L137" s="325" t="n">
        <v>4</v>
      </c>
      <c r="M137" s="325" t="n">
        <v>3</v>
      </c>
    </row>
    <row r="138" ht="13.15" customFormat="1" customHeight="1" s="347">
      <c r="A138" s="348" t="n"/>
      <c r="B138" s="507" t="n"/>
      <c r="C138" s="344" t="inlineStr">
        <is>
          <t>EE &amp; Spouse</t>
        </is>
      </c>
      <c r="D138" s="325" t="n">
        <v>2</v>
      </c>
      <c r="E138" s="506" t="n">
        <v>1037.57</v>
      </c>
      <c r="F138" s="506">
        <f>+E138-G138</f>
        <v/>
      </c>
      <c r="G138" s="506" t="n">
        <v>240.98</v>
      </c>
      <c r="I138" s="325" t="n">
        <v>3</v>
      </c>
      <c r="J138" s="325" t="n">
        <v>3</v>
      </c>
      <c r="K138" s="325" t="n">
        <v>3</v>
      </c>
      <c r="L138" s="325" t="n">
        <v>3</v>
      </c>
      <c r="M138" s="325" t="n">
        <v>3</v>
      </c>
    </row>
    <row r="139" ht="13.15" customFormat="1" customHeight="1" s="347">
      <c r="A139" s="348" t="n"/>
      <c r="B139" s="507" t="n"/>
      <c r="C139" s="344" t="inlineStr">
        <is>
          <t>EE &amp; Child(ren)</t>
        </is>
      </c>
      <c r="D139" s="325" t="n">
        <v>1</v>
      </c>
      <c r="E139" s="506" t="n">
        <v>933.8</v>
      </c>
      <c r="F139" s="506">
        <f>+E139-G139</f>
        <v/>
      </c>
      <c r="G139" s="506" t="n">
        <v>201.22</v>
      </c>
      <c r="I139" s="325" t="n">
        <v>2</v>
      </c>
      <c r="J139" s="325" t="n">
        <v>2</v>
      </c>
      <c r="K139" s="325" t="n">
        <v>1</v>
      </c>
      <c r="L139" s="325" t="n">
        <v>1</v>
      </c>
      <c r="M139" s="325" t="n">
        <v>1</v>
      </c>
    </row>
    <row r="140" ht="13.15" customFormat="1" customHeight="1" s="347">
      <c r="A140" s="348" t="n"/>
      <c r="B140" s="507" t="n"/>
      <c r="C140" s="344" t="inlineStr">
        <is>
          <t>EE &amp; Family</t>
        </is>
      </c>
      <c r="D140" s="326" t="n">
        <v>2</v>
      </c>
      <c r="E140" s="509" t="n">
        <v>1556.37</v>
      </c>
      <c r="F140" s="509">
        <f>+E140-G140</f>
        <v/>
      </c>
      <c r="G140" s="509" t="n">
        <v>401.59</v>
      </c>
      <c r="I140" s="326" t="n">
        <v>2</v>
      </c>
      <c r="J140" s="326" t="n">
        <v>2</v>
      </c>
      <c r="K140" s="326" t="n">
        <v>2</v>
      </c>
      <c r="L140" s="326" t="n">
        <v>2</v>
      </c>
      <c r="M140" s="326" t="n">
        <v>2</v>
      </c>
    </row>
    <row r="141" ht="13.15" customFormat="1" customHeight="1" s="347">
      <c r="A141" s="352" t="n"/>
      <c r="B141" s="507" t="n"/>
      <c r="C141" s="353" t="inlineStr">
        <is>
          <t>Estimated Monthly Premium</t>
        </is>
      </c>
      <c r="D141" s="354">
        <f>SUM(D137:D140)</f>
        <v/>
      </c>
      <c r="E141" s="510">
        <f>SUMPRODUCT(E137:E140,$D137:$D140)</f>
        <v/>
      </c>
      <c r="F141" s="510">
        <f>SUMPRODUCT(F137:F140,$D137:$D140)</f>
        <v/>
      </c>
      <c r="G141" s="510">
        <f>SUMPRODUCT(G137:G140,$D137:$D140)</f>
        <v/>
      </c>
      <c r="I141" s="354">
        <f>SUM(I137:I140)</f>
        <v/>
      </c>
      <c r="J141" s="354">
        <f>SUM(J137:J140)</f>
        <v/>
      </c>
      <c r="K141" s="354">
        <f>SUM(K137:K140)</f>
        <v/>
      </c>
      <c r="L141" s="354">
        <f>SUM(L137:L140)</f>
        <v/>
      </c>
      <c r="M141" s="354">
        <f>SUM(M137:M140)</f>
        <v/>
      </c>
    </row>
    <row r="142" ht="13.15" customFormat="1" customHeight="1" s="347">
      <c r="A142" s="352" t="n"/>
      <c r="B142" s="507" t="n"/>
      <c r="C142" s="356" t="n"/>
      <c r="D142" s="357" t="n"/>
      <c r="E142" s="511" t="n"/>
      <c r="F142" s="511" t="n"/>
      <c r="G142" s="511" t="n"/>
      <c r="I142" s="357" t="n"/>
      <c r="J142" s="357" t="n"/>
      <c r="K142" s="357" t="n"/>
      <c r="L142" s="357" t="n"/>
      <c r="M142" s="357" t="n"/>
    </row>
    <row r="143" ht="13.15" customFormat="1" customHeight="1" s="347">
      <c r="A143" s="359" t="inlineStr">
        <is>
          <t>Total Medical Monthly</t>
        </is>
      </c>
      <c r="B143" s="512" t="n"/>
      <c r="C143" s="361" t="inlineStr">
        <is>
          <t>Total Medical Employees</t>
        </is>
      </c>
      <c r="D143" s="362">
        <f>+D135+D141</f>
        <v/>
      </c>
      <c r="E143" s="406">
        <f>+E135+E141</f>
        <v/>
      </c>
      <c r="F143" s="406">
        <f>+F135+F141</f>
        <v/>
      </c>
      <c r="G143" s="406">
        <f>+G135+G141</f>
        <v/>
      </c>
      <c r="I143" s="362">
        <f>+I135+I141</f>
        <v/>
      </c>
      <c r="J143" s="362">
        <f>+J135+J141</f>
        <v/>
      </c>
      <c r="K143" s="362">
        <f>+K135+K141</f>
        <v/>
      </c>
      <c r="L143" s="362">
        <f>+L135+L141</f>
        <v/>
      </c>
      <c r="M143" s="362">
        <f>+M135+M141</f>
        <v/>
      </c>
    </row>
    <row r="144" ht="13.15" customFormat="1" customHeight="1" s="347">
      <c r="A144" s="359" t="inlineStr">
        <is>
          <t>Total Medical Annual</t>
        </is>
      </c>
      <c r="B144" s="361" t="n"/>
      <c r="C144" s="363" t="n"/>
      <c r="D144" s="362" t="n"/>
      <c r="E144" s="406">
        <f>E143*12</f>
        <v/>
      </c>
      <c r="F144" s="406">
        <f>F143*12</f>
        <v/>
      </c>
      <c r="G144" s="406">
        <f>G143*12</f>
        <v/>
      </c>
      <c r="I144" s="362" t="n"/>
      <c r="J144" s="362" t="n"/>
      <c r="K144" s="362" t="n"/>
      <c r="L144" s="362" t="n"/>
      <c r="M144" s="362" t="n"/>
    </row>
    <row r="145" ht="13.15" customFormat="1" customHeight="1" s="347">
      <c r="A145" s="352" t="n"/>
      <c r="B145" s="507" t="n"/>
      <c r="C145" s="356" t="n"/>
      <c r="D145" s="357" t="n"/>
      <c r="E145" s="511" t="n"/>
      <c r="F145" s="511" t="n"/>
      <c r="G145" s="511" t="n"/>
      <c r="I145" s="357" t="n"/>
      <c r="J145" s="357" t="n"/>
      <c r="K145" s="357" t="n"/>
      <c r="L145" s="357" t="n"/>
      <c r="M145" s="357" t="n"/>
    </row>
    <row r="146" ht="13.15" customFormat="1" customHeight="1" s="347">
      <c r="A146" s="336" t="inlineStr">
        <is>
          <t>H3670 - Prime Healthcare Illinois Medical Group, LLC</t>
        </is>
      </c>
      <c r="B146" s="502" t="n"/>
      <c r="C146" s="338" t="n"/>
      <c r="D146" s="339" t="n"/>
      <c r="E146" s="503" t="n"/>
      <c r="F146" s="503" t="n"/>
      <c r="G146" s="503" t="n"/>
      <c r="I146" s="339" t="n"/>
      <c r="J146" s="339" t="n"/>
      <c r="K146" s="339" t="n"/>
      <c r="L146" s="339" t="n"/>
      <c r="M146" s="339" t="n"/>
    </row>
    <row r="147" ht="13.15" customFormat="1" customHeight="1" s="347">
      <c r="A147" s="342" t="inlineStr">
        <is>
          <t>PRIME EPO PLAN (Self-Insured)</t>
        </is>
      </c>
      <c r="B147" s="504" t="inlineStr">
        <is>
          <t>3/1/25 - 12/31/25</t>
        </is>
      </c>
      <c r="C147" s="344" t="inlineStr">
        <is>
          <t>EE</t>
        </is>
      </c>
      <c r="D147" s="323" t="n">
        <v>223</v>
      </c>
      <c r="E147" s="505" t="n">
        <v>671</v>
      </c>
      <c r="F147" s="506">
        <f>+E147-G147</f>
        <v/>
      </c>
      <c r="G147" s="506" t="n">
        <v>81.25</v>
      </c>
      <c r="I147" s="323" t="n">
        <v>232</v>
      </c>
      <c r="J147" s="323" t="n">
        <v>232</v>
      </c>
      <c r="K147" s="323" t="n">
        <v>243</v>
      </c>
      <c r="L147" s="323" t="n">
        <v>241</v>
      </c>
      <c r="M147" s="323" t="n">
        <v>231</v>
      </c>
    </row>
    <row r="148" ht="13.15" customFormat="1" customHeight="1" s="347">
      <c r="A148" s="348" t="n"/>
      <c r="B148" s="507" t="n"/>
      <c r="C148" s="344" t="inlineStr">
        <is>
          <t>EE &amp; Spouse</t>
        </is>
      </c>
      <c r="D148" s="323" t="n">
        <v>47</v>
      </c>
      <c r="E148" s="505" t="n">
        <v>1409.16</v>
      </c>
      <c r="F148" s="506">
        <f>+E148-G148</f>
        <v/>
      </c>
      <c r="G148" s="506" t="n">
        <v>206.12</v>
      </c>
      <c r="I148" s="323" t="n">
        <v>47</v>
      </c>
      <c r="J148" s="323" t="n">
        <v>47</v>
      </c>
      <c r="K148" s="323" t="n">
        <v>50</v>
      </c>
      <c r="L148" s="323" t="n">
        <v>48</v>
      </c>
      <c r="M148" s="323" t="n">
        <v>46</v>
      </c>
    </row>
    <row r="149" ht="13.15" customFormat="1" customHeight="1" s="347">
      <c r="A149" s="348" t="n"/>
      <c r="B149" s="507" t="n"/>
      <c r="C149" s="344" t="inlineStr">
        <is>
          <t>EE &amp; Child(ren)</t>
        </is>
      </c>
      <c r="D149" s="323" t="n">
        <v>86</v>
      </c>
      <c r="E149" s="505" t="n">
        <v>1268.22</v>
      </c>
      <c r="F149" s="506">
        <f>+E149-G149</f>
        <v/>
      </c>
      <c r="G149" s="506" t="n">
        <v>168.64</v>
      </c>
      <c r="I149" s="323" t="n">
        <v>98</v>
      </c>
      <c r="J149" s="323" t="n">
        <v>98</v>
      </c>
      <c r="K149" s="323" t="n">
        <v>97</v>
      </c>
      <c r="L149" s="323" t="n">
        <v>94</v>
      </c>
      <c r="M149" s="323" t="n">
        <v>89</v>
      </c>
    </row>
    <row r="150" ht="13.15" customFormat="1" customHeight="1" s="347">
      <c r="A150" s="348" t="n"/>
      <c r="B150" s="507" t="n"/>
      <c r="C150" s="344" t="inlineStr">
        <is>
          <t>EE &amp; Family</t>
        </is>
      </c>
      <c r="D150" s="324" t="n">
        <v>69</v>
      </c>
      <c r="E150" s="508" t="n">
        <v>2113.73</v>
      </c>
      <c r="F150" s="509">
        <f>+E150-G150</f>
        <v/>
      </c>
      <c r="G150" s="509" t="n">
        <v>421.59</v>
      </c>
      <c r="I150" s="324" t="n">
        <v>57</v>
      </c>
      <c r="J150" s="324" t="n">
        <v>57</v>
      </c>
      <c r="K150" s="324" t="n">
        <v>68</v>
      </c>
      <c r="L150" s="324" t="n">
        <v>72</v>
      </c>
      <c r="M150" s="324" t="n">
        <v>70</v>
      </c>
    </row>
    <row r="151" ht="13.15" customFormat="1" customHeight="1" s="347">
      <c r="A151" s="352" t="n"/>
      <c r="B151" s="507" t="n"/>
      <c r="C151" s="353" t="inlineStr">
        <is>
          <t>Estimated Monthly Premium</t>
        </is>
      </c>
      <c r="D151" s="354">
        <f>SUM(D147:D150)</f>
        <v/>
      </c>
      <c r="E151" s="510">
        <f>SUMPRODUCT(E147:E150,$D147:$D150)</f>
        <v/>
      </c>
      <c r="F151" s="510">
        <f>SUMPRODUCT(F147:F150,$D147:$D150)</f>
        <v/>
      </c>
      <c r="G151" s="510">
        <f>SUMPRODUCT(G147:G150,$D147:$D150)</f>
        <v/>
      </c>
      <c r="I151" s="354">
        <f>SUM(I147:I150)</f>
        <v/>
      </c>
      <c r="J151" s="354">
        <f>SUM(J147:J150)</f>
        <v/>
      </c>
      <c r="K151" s="354">
        <f>SUM(K147:K150)</f>
        <v/>
      </c>
      <c r="L151" s="354">
        <f>SUM(L147:L150)</f>
        <v/>
      </c>
      <c r="M151" s="354">
        <f>SUM(M147:M150)</f>
        <v/>
      </c>
    </row>
    <row r="152" ht="13.15" customFormat="1" customHeight="1" s="347">
      <c r="A152" s="352" t="n"/>
      <c r="B152" s="507" t="n"/>
      <c r="C152" s="356" t="n"/>
      <c r="D152" s="357" t="n"/>
      <c r="E152" s="511" t="n"/>
      <c r="F152" s="511" t="n"/>
      <c r="G152" s="511" t="n"/>
      <c r="I152" s="357" t="n"/>
      <c r="J152" s="357" t="n"/>
      <c r="K152" s="357" t="n"/>
      <c r="L152" s="357" t="n"/>
      <c r="M152" s="357" t="n"/>
    </row>
    <row r="153" ht="13.15" customFormat="1" customHeight="1" s="347">
      <c r="A153" s="342" t="inlineStr">
        <is>
          <t xml:space="preserve">PRIME VALUE PLAN (Self-Insured) </t>
        </is>
      </c>
      <c r="B153" s="504">
        <f>$B$3</f>
        <v/>
      </c>
      <c r="C153" s="344" t="inlineStr">
        <is>
          <t>EE</t>
        </is>
      </c>
      <c r="D153" s="325" t="n">
        <v>25</v>
      </c>
      <c r="E153" s="506" t="n">
        <v>518.77</v>
      </c>
      <c r="F153" s="506">
        <f>+E153-G153</f>
        <v/>
      </c>
      <c r="G153" s="506" t="n">
        <v>103.16</v>
      </c>
      <c r="I153" s="325" t="n">
        <v>23</v>
      </c>
      <c r="J153" s="325" t="n">
        <v>23</v>
      </c>
      <c r="K153" s="325" t="n">
        <v>30</v>
      </c>
      <c r="L153" s="325" t="n">
        <v>25</v>
      </c>
      <c r="M153" s="325" t="n">
        <v>25</v>
      </c>
    </row>
    <row r="154" ht="13.15" customFormat="1" customHeight="1" s="347">
      <c r="A154" s="348" t="n"/>
      <c r="B154" s="507" t="n"/>
      <c r="C154" s="344" t="inlineStr">
        <is>
          <t>EE &amp; Spouse</t>
        </is>
      </c>
      <c r="D154" s="325" t="n">
        <v>9</v>
      </c>
      <c r="E154" s="506" t="n">
        <v>1037.57</v>
      </c>
      <c r="F154" s="506">
        <f>+E154-G154</f>
        <v/>
      </c>
      <c r="G154" s="506" t="n">
        <v>240.98</v>
      </c>
      <c r="I154" s="325" t="n">
        <v>9</v>
      </c>
      <c r="J154" s="325" t="n">
        <v>9</v>
      </c>
      <c r="K154" s="325" t="n">
        <v>8</v>
      </c>
      <c r="L154" s="325" t="n">
        <v>8</v>
      </c>
      <c r="M154" s="325" t="n">
        <v>9</v>
      </c>
    </row>
    <row r="155" ht="13.15" customFormat="1" customHeight="1" s="347">
      <c r="A155" s="348" t="n"/>
      <c r="B155" s="507" t="n"/>
      <c r="C155" s="344" t="inlineStr">
        <is>
          <t>EE &amp; Child(ren)</t>
        </is>
      </c>
      <c r="D155" s="325" t="n">
        <v>9</v>
      </c>
      <c r="E155" s="506" t="n">
        <v>933.8</v>
      </c>
      <c r="F155" s="506">
        <f>+E155-G155</f>
        <v/>
      </c>
      <c r="G155" s="506" t="n">
        <v>201.22</v>
      </c>
      <c r="I155" s="325" t="n">
        <v>12</v>
      </c>
      <c r="J155" s="325" t="n">
        <v>12</v>
      </c>
      <c r="K155" s="325" t="n">
        <v>11</v>
      </c>
      <c r="L155" s="325" t="n">
        <v>10</v>
      </c>
      <c r="M155" s="325" t="n">
        <v>9</v>
      </c>
    </row>
    <row r="156" ht="13.15" customFormat="1" customHeight="1" s="347">
      <c r="A156" s="348" t="n"/>
      <c r="B156" s="507" t="n"/>
      <c r="C156" s="344" t="inlineStr">
        <is>
          <t>EE &amp; Family</t>
        </is>
      </c>
      <c r="D156" s="326" t="n">
        <v>11</v>
      </c>
      <c r="E156" s="509" t="n">
        <v>1556.37</v>
      </c>
      <c r="F156" s="509">
        <f>+E156-G156</f>
        <v/>
      </c>
      <c r="G156" s="509" t="n">
        <v>401.59</v>
      </c>
      <c r="I156" s="326" t="n">
        <v>10</v>
      </c>
      <c r="J156" s="326" t="n">
        <v>10</v>
      </c>
      <c r="K156" s="326" t="n">
        <v>12</v>
      </c>
      <c r="L156" s="326" t="n">
        <v>12</v>
      </c>
      <c r="M156" s="326" t="n">
        <v>11</v>
      </c>
    </row>
    <row r="157" ht="13.15" customFormat="1" customHeight="1" s="347">
      <c r="A157" s="352" t="n"/>
      <c r="B157" s="507" t="n"/>
      <c r="C157" s="353" t="inlineStr">
        <is>
          <t>Estimated Monthly Premium</t>
        </is>
      </c>
      <c r="D157" s="354">
        <f>SUM(D153:D156)</f>
        <v/>
      </c>
      <c r="E157" s="510">
        <f>SUMPRODUCT(E153:E156,$D153:$D156)</f>
        <v/>
      </c>
      <c r="F157" s="510">
        <f>SUMPRODUCT(F153:F156,$D153:$D156)</f>
        <v/>
      </c>
      <c r="G157" s="510">
        <f>SUMPRODUCT(G153:G156,$D153:$D156)</f>
        <v/>
      </c>
      <c r="I157" s="354">
        <f>SUM(I153:I156)</f>
        <v/>
      </c>
      <c r="J157" s="354">
        <f>SUM(J153:J156)</f>
        <v/>
      </c>
      <c r="K157" s="354">
        <f>SUM(K153:K156)</f>
        <v/>
      </c>
      <c r="L157" s="354">
        <f>SUM(L153:L156)</f>
        <v/>
      </c>
      <c r="M157" s="354">
        <f>SUM(M153:M156)</f>
        <v/>
      </c>
    </row>
    <row r="158" ht="13.15" customFormat="1" customHeight="1" s="347">
      <c r="A158" s="352" t="n"/>
      <c r="B158" s="507" t="n"/>
      <c r="C158" s="356" t="n"/>
      <c r="D158" s="357" t="n"/>
      <c r="E158" s="511" t="n"/>
      <c r="F158" s="511" t="n"/>
      <c r="G158" s="511" t="n"/>
      <c r="I158" s="357" t="n"/>
      <c r="J158" s="357" t="n"/>
      <c r="K158" s="357" t="n"/>
      <c r="L158" s="357" t="n"/>
      <c r="M158" s="357" t="n"/>
    </row>
    <row r="159" ht="13.15" customFormat="1" customHeight="1" s="347">
      <c r="A159" s="359" t="inlineStr">
        <is>
          <t>Total Medical Monthly</t>
        </is>
      </c>
      <c r="B159" s="512" t="n"/>
      <c r="C159" s="361" t="inlineStr">
        <is>
          <t>Total Medical Employees</t>
        </is>
      </c>
      <c r="D159" s="362">
        <f>+D151+D157</f>
        <v/>
      </c>
      <c r="E159" s="406">
        <f>+E151+E157</f>
        <v/>
      </c>
      <c r="F159" s="406">
        <f>+F151+F157</f>
        <v/>
      </c>
      <c r="G159" s="406">
        <f>+G151+G157</f>
        <v/>
      </c>
      <c r="I159" s="362">
        <f>+I151+I157</f>
        <v/>
      </c>
      <c r="J159" s="362">
        <f>+J151+J157</f>
        <v/>
      </c>
      <c r="K159" s="362">
        <f>+K151+K157</f>
        <v/>
      </c>
      <c r="L159" s="362">
        <f>+L151+L157</f>
        <v/>
      </c>
      <c r="M159" s="362">
        <f>+M151+M157</f>
        <v/>
      </c>
    </row>
    <row r="160" ht="13.15" customFormat="1" customHeight="1" s="347">
      <c r="A160" s="359" t="inlineStr">
        <is>
          <t>Total Medical Annual</t>
        </is>
      </c>
      <c r="B160" s="361" t="n"/>
      <c r="C160" s="363" t="n"/>
      <c r="D160" s="362" t="n"/>
      <c r="E160" s="406">
        <f>E159*12</f>
        <v/>
      </c>
      <c r="F160" s="406">
        <f>F159*12</f>
        <v/>
      </c>
      <c r="G160" s="406">
        <f>G159*12</f>
        <v/>
      </c>
      <c r="I160" s="362" t="n"/>
      <c r="J160" s="362" t="n"/>
      <c r="K160" s="362" t="n"/>
      <c r="L160" s="362" t="n"/>
      <c r="M160" s="362" t="n"/>
    </row>
    <row r="161" ht="13.15" customFormat="1" customHeight="1" s="347">
      <c r="A161" s="352" t="n"/>
      <c r="B161" s="507" t="n"/>
      <c r="C161" s="356" t="n"/>
      <c r="D161" s="357" t="n"/>
      <c r="E161" s="511" t="n"/>
      <c r="F161" s="511" t="n"/>
      <c r="G161" s="511" t="n"/>
      <c r="I161" s="357" t="n"/>
      <c r="J161" s="357" t="n"/>
      <c r="K161" s="357" t="n"/>
      <c r="L161" s="357" t="n"/>
      <c r="M161" s="357" t="n"/>
    </row>
    <row r="162" ht="13.15" customFormat="1" customHeight="1" s="347">
      <c r="A162" s="336" t="inlineStr">
        <is>
          <t>H3675 - Prime Healthcare Home Care and Hospice</t>
        </is>
      </c>
      <c r="B162" s="502" t="n"/>
      <c r="C162" s="338" t="n"/>
      <c r="D162" s="339" t="n"/>
      <c r="E162" s="503" t="n"/>
      <c r="F162" s="503" t="n"/>
      <c r="G162" s="503" t="n"/>
      <c r="I162" s="339" t="n"/>
      <c r="J162" s="339" t="n"/>
      <c r="K162" s="339" t="n"/>
      <c r="L162" s="339" t="n"/>
      <c r="M162" s="339" t="n"/>
    </row>
    <row r="163" ht="13.15" customFormat="1" customHeight="1" s="347">
      <c r="A163" s="342" t="inlineStr">
        <is>
          <t>PRIME EPO PLAN (Self-Insured)</t>
        </is>
      </c>
      <c r="B163" s="504" t="inlineStr">
        <is>
          <t>3/1/25 - 12/31/25</t>
        </is>
      </c>
      <c r="C163" s="344" t="inlineStr">
        <is>
          <t>EE</t>
        </is>
      </c>
      <c r="D163" s="323" t="n">
        <v>38</v>
      </c>
      <c r="E163" s="505" t="n">
        <v>671</v>
      </c>
      <c r="F163" s="506">
        <f>+E163-G163</f>
        <v/>
      </c>
      <c r="G163" s="506" t="n">
        <v>81.25</v>
      </c>
      <c r="I163" s="323" t="n">
        <v>54</v>
      </c>
      <c r="J163" s="323" t="n">
        <v>54</v>
      </c>
      <c r="K163" s="323" t="n">
        <v>70</v>
      </c>
      <c r="L163" s="323" t="n">
        <v>46</v>
      </c>
      <c r="M163" s="323" t="n">
        <v>43</v>
      </c>
    </row>
    <row r="164" ht="13.15" customFormat="1" customHeight="1" s="347">
      <c r="A164" s="348" t="n"/>
      <c r="B164" s="507" t="n"/>
      <c r="C164" s="344" t="inlineStr">
        <is>
          <t>EE &amp; Spouse</t>
        </is>
      </c>
      <c r="D164" s="323" t="n">
        <v>9</v>
      </c>
      <c r="E164" s="505" t="n">
        <v>1409.16</v>
      </c>
      <c r="F164" s="506">
        <f>+E164-G164</f>
        <v/>
      </c>
      <c r="G164" s="506" t="n">
        <v>206.12</v>
      </c>
      <c r="I164" s="323" t="n">
        <v>11</v>
      </c>
      <c r="J164" s="323" t="n">
        <v>11</v>
      </c>
      <c r="K164" s="323" t="n">
        <v>15</v>
      </c>
      <c r="L164" s="323" t="n">
        <v>10</v>
      </c>
      <c r="M164" s="323" t="n">
        <v>9</v>
      </c>
    </row>
    <row r="165" ht="13.15" customFormat="1" customHeight="1" s="347">
      <c r="A165" s="348" t="n"/>
      <c r="B165" s="507" t="n"/>
      <c r="C165" s="344" t="inlineStr">
        <is>
          <t>EE &amp; Child(ren)</t>
        </is>
      </c>
      <c r="D165" s="323" t="n">
        <v>20</v>
      </c>
      <c r="E165" s="505" t="n">
        <v>1268.22</v>
      </c>
      <c r="F165" s="506">
        <f>+E165-G165</f>
        <v/>
      </c>
      <c r="G165" s="506" t="n">
        <v>168.64</v>
      </c>
      <c r="I165" s="323" t="n">
        <v>29</v>
      </c>
      <c r="J165" s="323" t="n">
        <v>29</v>
      </c>
      <c r="K165" s="323" t="n">
        <v>31</v>
      </c>
      <c r="L165" s="323" t="n">
        <v>22</v>
      </c>
      <c r="M165" s="323" t="n">
        <v>22</v>
      </c>
    </row>
    <row r="166" ht="13.15" customFormat="1" customHeight="1" s="347">
      <c r="A166" s="348" t="n"/>
      <c r="B166" s="507" t="n"/>
      <c r="C166" s="344" t="inlineStr">
        <is>
          <t>EE &amp; Family</t>
        </is>
      </c>
      <c r="D166" s="324" t="n">
        <v>7</v>
      </c>
      <c r="E166" s="508" t="n">
        <v>2113.73</v>
      </c>
      <c r="F166" s="509">
        <f>+E166-G166</f>
        <v/>
      </c>
      <c r="G166" s="509" t="n">
        <v>421.59</v>
      </c>
      <c r="I166" s="324" t="n">
        <v>7</v>
      </c>
      <c r="J166" s="324" t="n">
        <v>7</v>
      </c>
      <c r="K166" s="324" t="n">
        <v>13</v>
      </c>
      <c r="L166" s="324" t="n">
        <v>11</v>
      </c>
      <c r="M166" s="324" t="n">
        <v>9</v>
      </c>
    </row>
    <row r="167" ht="13.15" customFormat="1" customHeight="1" s="347">
      <c r="A167" s="352" t="n"/>
      <c r="B167" s="507" t="n"/>
      <c r="C167" s="353" t="inlineStr">
        <is>
          <t>Estimated Monthly Premium</t>
        </is>
      </c>
      <c r="D167" s="354">
        <f>SUM(D163:D166)</f>
        <v/>
      </c>
      <c r="E167" s="510">
        <f>SUMPRODUCT(E163:E166,$D163:$D166)</f>
        <v/>
      </c>
      <c r="F167" s="510">
        <f>SUMPRODUCT(F163:F166,$D163:$D166)</f>
        <v/>
      </c>
      <c r="G167" s="510">
        <f>SUMPRODUCT(G163:G166,$D163:$D166)</f>
        <v/>
      </c>
      <c r="I167" s="354">
        <f>SUM(I163:I166)</f>
        <v/>
      </c>
      <c r="J167" s="354">
        <f>SUM(J163:J166)</f>
        <v/>
      </c>
      <c r="K167" s="354">
        <f>SUM(K163:K166)</f>
        <v/>
      </c>
      <c r="L167" s="354">
        <f>SUM(L163:L166)</f>
        <v/>
      </c>
      <c r="M167" s="354">
        <f>SUM(M163:M166)</f>
        <v/>
      </c>
    </row>
    <row r="168" ht="13.15" customFormat="1" customHeight="1" s="347">
      <c r="A168" s="352" t="n"/>
      <c r="B168" s="507" t="n"/>
      <c r="C168" s="356" t="n"/>
      <c r="D168" s="357" t="n"/>
      <c r="E168" s="511" t="n"/>
      <c r="F168" s="511" t="n"/>
      <c r="G168" s="511" t="n"/>
      <c r="I168" s="357" t="n"/>
      <c r="J168" s="357" t="n"/>
      <c r="K168" s="357" t="n"/>
      <c r="L168" s="357" t="n"/>
      <c r="M168" s="357" t="n"/>
    </row>
    <row r="169" ht="13.15" customFormat="1" customHeight="1" s="347">
      <c r="A169" s="342" t="inlineStr">
        <is>
          <t xml:space="preserve">PRIME VALUE PLAN (Self-Insured) </t>
        </is>
      </c>
      <c r="B169" s="504">
        <f>$B$3</f>
        <v/>
      </c>
      <c r="C169" s="344" t="inlineStr">
        <is>
          <t>EE</t>
        </is>
      </c>
      <c r="D169" s="325" t="n">
        <v>3</v>
      </c>
      <c r="E169" s="506" t="n">
        <v>518.77</v>
      </c>
      <c r="F169" s="506">
        <f>+E169-G169</f>
        <v/>
      </c>
      <c r="G169" s="506" t="n">
        <v>103.16</v>
      </c>
      <c r="I169" s="325" t="n">
        <v>4</v>
      </c>
      <c r="J169" s="325" t="n">
        <v>4</v>
      </c>
      <c r="K169" s="325" t="n">
        <v>5</v>
      </c>
      <c r="L169" s="325" t="n">
        <v>5</v>
      </c>
      <c r="M169" s="325" t="n">
        <v>4</v>
      </c>
    </row>
    <row r="170" ht="13.15" customFormat="1" customHeight="1" s="347">
      <c r="A170" s="348" t="n"/>
      <c r="B170" s="507" t="n"/>
      <c r="C170" s="344" t="inlineStr">
        <is>
          <t>EE &amp; Spouse</t>
        </is>
      </c>
      <c r="D170" s="325" t="n">
        <v>0</v>
      </c>
      <c r="E170" s="506" t="n">
        <v>1037.57</v>
      </c>
      <c r="F170" s="506">
        <f>+E170-G170</f>
        <v/>
      </c>
      <c r="G170" s="506" t="n">
        <v>240.98</v>
      </c>
      <c r="I170" s="325" t="n">
        <v>2</v>
      </c>
      <c r="J170" s="325" t="n">
        <v>2</v>
      </c>
      <c r="K170" s="325" t="n">
        <v>1</v>
      </c>
      <c r="L170" s="325" t="n">
        <v>1</v>
      </c>
      <c r="M170" s="325" t="n">
        <v>1</v>
      </c>
    </row>
    <row r="171" ht="13.15" customFormat="1" customHeight="1" s="347">
      <c r="A171" s="348" t="n"/>
      <c r="B171" s="507" t="n"/>
      <c r="C171" s="344" t="inlineStr">
        <is>
          <t>EE &amp; Child(ren)</t>
        </is>
      </c>
      <c r="D171" s="325" t="n">
        <v>2</v>
      </c>
      <c r="E171" s="506" t="n">
        <v>933.8</v>
      </c>
      <c r="F171" s="506">
        <f>+E171-G171</f>
        <v/>
      </c>
      <c r="G171" s="506" t="n">
        <v>201.22</v>
      </c>
      <c r="I171" s="325" t="n">
        <v>4</v>
      </c>
      <c r="J171" s="325" t="n">
        <v>4</v>
      </c>
      <c r="K171" s="325" t="n">
        <v>4</v>
      </c>
      <c r="L171" s="325" t="n">
        <v>3</v>
      </c>
      <c r="M171" s="325" t="n">
        <v>3</v>
      </c>
    </row>
    <row r="172" ht="13.15" customFormat="1" customHeight="1" s="347">
      <c r="A172" s="348" t="n"/>
      <c r="B172" s="507" t="n"/>
      <c r="C172" s="344" t="inlineStr">
        <is>
          <t>EE &amp; Family</t>
        </is>
      </c>
      <c r="D172" s="326" t="n">
        <v>0</v>
      </c>
      <c r="E172" s="509" t="n">
        <v>1556.37</v>
      </c>
      <c r="F172" s="509">
        <f>+E172-G172</f>
        <v/>
      </c>
      <c r="G172" s="509" t="n">
        <v>401.59</v>
      </c>
      <c r="I172" s="326" t="n">
        <v>0</v>
      </c>
      <c r="J172" s="326" t="n">
        <v>0</v>
      </c>
      <c r="K172" s="326" t="n">
        <v>0</v>
      </c>
      <c r="L172" s="326" t="n">
        <v>0</v>
      </c>
      <c r="M172" s="326" t="n">
        <v>0</v>
      </c>
    </row>
    <row r="173" ht="13.15" customFormat="1" customHeight="1" s="347">
      <c r="A173" s="352" t="n"/>
      <c r="B173" s="507" t="n"/>
      <c r="C173" s="353" t="inlineStr">
        <is>
          <t>Estimated Monthly Premium</t>
        </is>
      </c>
      <c r="D173" s="354">
        <f>SUM(D169:D172)</f>
        <v/>
      </c>
      <c r="E173" s="510">
        <f>SUMPRODUCT(E169:E172,$D169:$D172)</f>
        <v/>
      </c>
      <c r="F173" s="510">
        <f>SUMPRODUCT(F169:F172,$D169:$D172)</f>
        <v/>
      </c>
      <c r="G173" s="510">
        <f>SUMPRODUCT(G169:G172,$D169:$D172)</f>
        <v/>
      </c>
      <c r="I173" s="354">
        <f>SUM(I169:I172)</f>
        <v/>
      </c>
      <c r="J173" s="354">
        <f>SUM(J169:J172)</f>
        <v/>
      </c>
      <c r="K173" s="354">
        <f>SUM(K169:K172)</f>
        <v/>
      </c>
      <c r="L173" s="354">
        <f>SUM(L169:L172)</f>
        <v/>
      </c>
      <c r="M173" s="354">
        <f>SUM(M169:M172)</f>
        <v/>
      </c>
    </row>
    <row r="174" ht="13.15" customFormat="1" customHeight="1" s="347">
      <c r="A174" s="352" t="n"/>
      <c r="B174" s="507" t="n"/>
      <c r="C174" s="356" t="n"/>
      <c r="D174" s="357" t="n"/>
      <c r="E174" s="511" t="n"/>
      <c r="F174" s="511" t="n"/>
      <c r="G174" s="511" t="n"/>
      <c r="I174" s="357" t="n"/>
      <c r="J174" s="357" t="n"/>
      <c r="K174" s="357" t="n"/>
      <c r="L174" s="357" t="n"/>
      <c r="M174" s="357" t="n"/>
    </row>
    <row r="175" ht="13.15" customFormat="1" customHeight="1" s="347">
      <c r="A175" s="359" t="inlineStr">
        <is>
          <t>Total Medical Monthly</t>
        </is>
      </c>
      <c r="B175" s="512" t="n"/>
      <c r="C175" s="361" t="inlineStr">
        <is>
          <t>Total Medical Employees</t>
        </is>
      </c>
      <c r="D175" s="362">
        <f>+D167+D173</f>
        <v/>
      </c>
      <c r="E175" s="406">
        <f>+E167+E173</f>
        <v/>
      </c>
      <c r="F175" s="406">
        <f>+F167+F173</f>
        <v/>
      </c>
      <c r="G175" s="406">
        <f>+G167+G173</f>
        <v/>
      </c>
      <c r="I175" s="362">
        <f>+I167+I173</f>
        <v/>
      </c>
      <c r="J175" s="362">
        <f>+J167+J173</f>
        <v/>
      </c>
      <c r="K175" s="362">
        <f>+K167+K173</f>
        <v/>
      </c>
      <c r="L175" s="362">
        <f>+L167+L173</f>
        <v/>
      </c>
      <c r="M175" s="362">
        <f>+M167+M173</f>
        <v/>
      </c>
    </row>
    <row r="176" ht="13.15" customFormat="1" customHeight="1" s="347">
      <c r="A176" s="359" t="inlineStr">
        <is>
          <t>Total Medical Annual</t>
        </is>
      </c>
      <c r="B176" s="361" t="n"/>
      <c r="C176" s="363" t="n"/>
      <c r="D176" s="362" t="n"/>
      <c r="E176" s="406">
        <f>E175*12</f>
        <v/>
      </c>
      <c r="F176" s="406">
        <f>F175*12</f>
        <v/>
      </c>
      <c r="G176" s="406">
        <f>G175*12</f>
        <v/>
      </c>
      <c r="I176" s="362" t="n"/>
      <c r="J176" s="362" t="n"/>
      <c r="K176" s="362" t="n"/>
      <c r="L176" s="362" t="n"/>
      <c r="M176" s="362" t="n"/>
    </row>
    <row r="177" ht="13.15" customFormat="1" customHeight="1" s="347">
      <c r="A177" s="352" t="n"/>
      <c r="B177" s="507" t="n"/>
      <c r="C177" s="356" t="n"/>
      <c r="D177" s="357" t="n"/>
      <c r="E177" s="511" t="n"/>
      <c r="F177" s="511" t="n"/>
      <c r="G177" s="511" t="n"/>
      <c r="I177" s="357" t="n"/>
      <c r="J177" s="357" t="n"/>
      <c r="K177" s="357" t="n"/>
      <c r="L177" s="357" t="n"/>
      <c r="M177" s="357" t="n"/>
    </row>
    <row r="178" ht="13.15" customFormat="1" customHeight="1" s="347">
      <c r="A178" s="336" t="inlineStr">
        <is>
          <t>H3680 - Prime Healthcare Senior Living</t>
        </is>
      </c>
      <c r="B178" s="502" t="n"/>
      <c r="C178" s="338" t="n"/>
      <c r="D178" s="339" t="n"/>
      <c r="E178" s="503" t="n"/>
      <c r="F178" s="503" t="n"/>
      <c r="G178" s="503" t="n"/>
      <c r="I178" s="339" t="n"/>
      <c r="J178" s="339" t="n"/>
      <c r="K178" s="339" t="n"/>
      <c r="L178" s="339" t="n"/>
      <c r="M178" s="339" t="n"/>
    </row>
    <row r="179" ht="13.15" customFormat="1" customHeight="1" s="347">
      <c r="A179" s="342" t="inlineStr">
        <is>
          <t>PRIME EPO PLAN (Self-Insured)</t>
        </is>
      </c>
      <c r="B179" s="504" t="inlineStr">
        <is>
          <t>3/1/25 - 12/31/25</t>
        </is>
      </c>
      <c r="C179" s="344" t="inlineStr">
        <is>
          <t>EE</t>
        </is>
      </c>
      <c r="D179" s="323" t="n">
        <v>56</v>
      </c>
      <c r="E179" s="505" t="n">
        <v>671</v>
      </c>
      <c r="F179" s="506">
        <f>+E179-G179</f>
        <v/>
      </c>
      <c r="G179" s="506" t="n">
        <v>81.25</v>
      </c>
      <c r="I179" s="323" t="n">
        <v>59</v>
      </c>
      <c r="J179" s="323" t="n">
        <v>59</v>
      </c>
      <c r="K179" s="323" t="n">
        <v>39</v>
      </c>
      <c r="L179" s="323" t="n">
        <v>54</v>
      </c>
      <c r="M179" s="323" t="n">
        <v>55</v>
      </c>
    </row>
    <row r="180" ht="13.15" customFormat="1" customHeight="1" s="347">
      <c r="A180" s="348" t="n"/>
      <c r="B180" s="507" t="n"/>
      <c r="C180" s="344" t="inlineStr">
        <is>
          <t>EE &amp; Spouse</t>
        </is>
      </c>
      <c r="D180" s="323" t="n">
        <v>14</v>
      </c>
      <c r="E180" s="505" t="n">
        <v>1409.16</v>
      </c>
      <c r="F180" s="506">
        <f>+E180-G180</f>
        <v/>
      </c>
      <c r="G180" s="506" t="n">
        <v>206.12</v>
      </c>
      <c r="I180" s="323" t="n">
        <v>14</v>
      </c>
      <c r="J180" s="323" t="n">
        <v>14</v>
      </c>
      <c r="K180" s="323" t="n">
        <v>11</v>
      </c>
      <c r="L180" s="323" t="n">
        <v>14</v>
      </c>
      <c r="M180" s="323" t="n">
        <v>14</v>
      </c>
    </row>
    <row r="181" ht="13.15" customFormat="1" customHeight="1" s="347">
      <c r="A181" s="348" t="n"/>
      <c r="B181" s="507" t="n"/>
      <c r="C181" s="344" t="inlineStr">
        <is>
          <t>EE &amp; Child(ren)</t>
        </is>
      </c>
      <c r="D181" s="323" t="n">
        <v>20</v>
      </c>
      <c r="E181" s="505" t="n">
        <v>1268.22</v>
      </c>
      <c r="F181" s="506">
        <f>+E181-G181</f>
        <v/>
      </c>
      <c r="G181" s="506" t="n">
        <v>168.64</v>
      </c>
      <c r="I181" s="323" t="n">
        <v>21</v>
      </c>
      <c r="J181" s="323" t="n">
        <v>21</v>
      </c>
      <c r="K181" s="323" t="n">
        <v>13</v>
      </c>
      <c r="L181" s="323" t="n">
        <v>20</v>
      </c>
      <c r="M181" s="323" t="n">
        <v>20</v>
      </c>
    </row>
    <row r="182" ht="13.15" customFormat="1" customHeight="1" s="347">
      <c r="A182" s="348" t="n"/>
      <c r="B182" s="507" t="n"/>
      <c r="C182" s="344" t="inlineStr">
        <is>
          <t>EE &amp; Family</t>
        </is>
      </c>
      <c r="D182" s="324" t="n">
        <v>8</v>
      </c>
      <c r="E182" s="508" t="n">
        <v>2113.73</v>
      </c>
      <c r="F182" s="509">
        <f>+E182-G182</f>
        <v/>
      </c>
      <c r="G182" s="509" t="n">
        <v>421.59</v>
      </c>
      <c r="I182" s="324" t="n">
        <v>6</v>
      </c>
      <c r="J182" s="324" t="n">
        <v>6</v>
      </c>
      <c r="K182" s="324" t="n">
        <v>5</v>
      </c>
      <c r="L182" s="324" t="n">
        <v>7</v>
      </c>
      <c r="M182" s="324" t="n">
        <v>7</v>
      </c>
    </row>
    <row r="183" ht="13.15" customFormat="1" customHeight="1" s="347">
      <c r="A183" s="352" t="n"/>
      <c r="B183" s="507" t="n"/>
      <c r="C183" s="353" t="inlineStr">
        <is>
          <t>Estimated Monthly Premium</t>
        </is>
      </c>
      <c r="D183" s="354">
        <f>SUM(D179:D182)</f>
        <v/>
      </c>
      <c r="E183" s="510">
        <f>SUMPRODUCT(E179:E182,$D179:$D182)</f>
        <v/>
      </c>
      <c r="F183" s="510">
        <f>SUMPRODUCT(F179:F182,$D179:$D182)</f>
        <v/>
      </c>
      <c r="G183" s="510">
        <f>SUMPRODUCT(G179:G182,$D179:$D182)</f>
        <v/>
      </c>
      <c r="I183" s="354">
        <f>SUM(I179:I182)</f>
        <v/>
      </c>
      <c r="J183" s="354">
        <f>SUM(J179:J182)</f>
        <v/>
      </c>
      <c r="K183" s="354">
        <f>SUM(K179:K182)</f>
        <v/>
      </c>
      <c r="L183" s="354">
        <f>SUM(L179:L182)</f>
        <v/>
      </c>
      <c r="M183" s="354">
        <f>SUM(M179:M182)</f>
        <v/>
      </c>
    </row>
    <row r="184" ht="13.15" customFormat="1" customHeight="1" s="347">
      <c r="A184" s="352" t="n"/>
      <c r="B184" s="507" t="n"/>
      <c r="C184" s="356" t="n"/>
      <c r="D184" s="357" t="n"/>
      <c r="E184" s="511" t="n"/>
      <c r="F184" s="511" t="n"/>
      <c r="G184" s="511" t="n"/>
      <c r="I184" s="357" t="n"/>
      <c r="J184" s="357" t="n"/>
      <c r="K184" s="357" t="n"/>
      <c r="L184" s="357" t="n"/>
      <c r="M184" s="357" t="n"/>
    </row>
    <row r="185" ht="13.15" customFormat="1" customHeight="1" s="347">
      <c r="A185" s="342" t="inlineStr">
        <is>
          <t xml:space="preserve">PRIME VALUE PLAN (Self-Insured) </t>
        </is>
      </c>
      <c r="B185" s="504">
        <f>$B$3</f>
        <v/>
      </c>
      <c r="C185" s="344" t="inlineStr">
        <is>
          <t>EE</t>
        </is>
      </c>
      <c r="D185" s="325" t="n">
        <v>6</v>
      </c>
      <c r="E185" s="506" t="n">
        <v>518.77</v>
      </c>
      <c r="F185" s="506">
        <f>+E185-G185</f>
        <v/>
      </c>
      <c r="G185" s="506" t="n">
        <v>103.16</v>
      </c>
      <c r="I185" s="325" t="n">
        <v>7</v>
      </c>
      <c r="J185" s="325" t="n">
        <v>7</v>
      </c>
      <c r="K185" s="325" t="n">
        <v>6</v>
      </c>
      <c r="L185" s="325" t="n">
        <v>6</v>
      </c>
      <c r="M185" s="325" t="n">
        <v>6</v>
      </c>
    </row>
    <row r="186" ht="13.15" customFormat="1" customHeight="1" s="347">
      <c r="A186" s="348" t="n"/>
      <c r="B186" s="507" t="n"/>
      <c r="C186" s="344" t="inlineStr">
        <is>
          <t>EE &amp; Spouse</t>
        </is>
      </c>
      <c r="D186" s="325" t="n">
        <v>3</v>
      </c>
      <c r="E186" s="506" t="n">
        <v>1037.57</v>
      </c>
      <c r="F186" s="506">
        <f>+E186-G186</f>
        <v/>
      </c>
      <c r="G186" s="506" t="n">
        <v>240.98</v>
      </c>
      <c r="I186" s="325" t="n">
        <v>2</v>
      </c>
      <c r="J186" s="325" t="n">
        <v>2</v>
      </c>
      <c r="K186" s="325" t="n">
        <v>3</v>
      </c>
      <c r="L186" s="325" t="n">
        <v>3</v>
      </c>
      <c r="M186" s="325" t="n">
        <v>3</v>
      </c>
    </row>
    <row r="187" ht="13.15" customFormat="1" customHeight="1" s="347">
      <c r="A187" s="348" t="n"/>
      <c r="B187" s="507" t="n"/>
      <c r="C187" s="344" t="inlineStr">
        <is>
          <t>EE &amp; Child(ren)</t>
        </is>
      </c>
      <c r="D187" s="325" t="n">
        <v>2</v>
      </c>
      <c r="E187" s="506" t="n">
        <v>933.8</v>
      </c>
      <c r="F187" s="506">
        <f>+E187-G187</f>
        <v/>
      </c>
      <c r="G187" s="506" t="n">
        <v>201.22</v>
      </c>
      <c r="I187" s="325" t="n">
        <v>2</v>
      </c>
      <c r="J187" s="325" t="n">
        <v>2</v>
      </c>
      <c r="K187" s="325" t="n">
        <v>2</v>
      </c>
      <c r="L187" s="325" t="n">
        <v>2</v>
      </c>
      <c r="M187" s="325" t="n">
        <v>2</v>
      </c>
    </row>
    <row r="188" ht="13.15" customFormat="1" customHeight="1" s="347">
      <c r="A188" s="348" t="n"/>
      <c r="B188" s="507" t="n"/>
      <c r="C188" s="344" t="inlineStr">
        <is>
          <t>EE &amp; Family</t>
        </is>
      </c>
      <c r="D188" s="326" t="n">
        <v>2</v>
      </c>
      <c r="E188" s="509" t="n">
        <v>1556.37</v>
      </c>
      <c r="F188" s="509">
        <f>+E188-G188</f>
        <v/>
      </c>
      <c r="G188" s="509" t="n">
        <v>401.59</v>
      </c>
      <c r="I188" s="326" t="n">
        <v>2</v>
      </c>
      <c r="J188" s="326" t="n">
        <v>2</v>
      </c>
      <c r="K188" s="326" t="n">
        <v>2</v>
      </c>
      <c r="L188" s="326" t="n">
        <v>2</v>
      </c>
      <c r="M188" s="326" t="n">
        <v>2</v>
      </c>
    </row>
    <row r="189" ht="13.15" customFormat="1" customHeight="1" s="347">
      <c r="A189" s="352" t="n"/>
      <c r="B189" s="507" t="n"/>
      <c r="C189" s="353" t="inlineStr">
        <is>
          <t>Estimated Monthly Premium</t>
        </is>
      </c>
      <c r="D189" s="354">
        <f>SUM(D185:D188)</f>
        <v/>
      </c>
      <c r="E189" s="510">
        <f>SUMPRODUCT(E185:E188,$D185:$D188)</f>
        <v/>
      </c>
      <c r="F189" s="510">
        <f>SUMPRODUCT(F185:F188,$D185:$D188)</f>
        <v/>
      </c>
      <c r="G189" s="510">
        <f>SUMPRODUCT(G185:G188,$D185:$D188)</f>
        <v/>
      </c>
      <c r="I189" s="354">
        <f>SUM(I185:I188)</f>
        <v/>
      </c>
      <c r="J189" s="354">
        <f>SUM(J185:J188)</f>
        <v/>
      </c>
      <c r="K189" s="354">
        <f>SUM(K185:K188)</f>
        <v/>
      </c>
      <c r="L189" s="354">
        <f>SUM(L185:L188)</f>
        <v/>
      </c>
      <c r="M189" s="354">
        <f>SUM(M185:M188)</f>
        <v/>
      </c>
    </row>
    <row r="190" ht="13.15" customFormat="1" customHeight="1" s="347">
      <c r="A190" s="352" t="n"/>
      <c r="B190" s="507" t="n"/>
      <c r="C190" s="356" t="n"/>
      <c r="D190" s="357" t="n"/>
      <c r="E190" s="511" t="n"/>
      <c r="F190" s="511" t="n"/>
      <c r="G190" s="511" t="n"/>
      <c r="I190" s="357" t="n"/>
      <c r="J190" s="357" t="n"/>
      <c r="K190" s="357" t="n"/>
      <c r="L190" s="357" t="n"/>
      <c r="M190" s="357" t="n"/>
    </row>
    <row r="191" ht="13.15" customFormat="1" customHeight="1" s="347">
      <c r="A191" s="359" t="inlineStr">
        <is>
          <t>Total Medical Monthly</t>
        </is>
      </c>
      <c r="B191" s="512" t="n"/>
      <c r="C191" s="361" t="inlineStr">
        <is>
          <t>Total Medical Employees</t>
        </is>
      </c>
      <c r="D191" s="362">
        <f>+D183+D189</f>
        <v/>
      </c>
      <c r="E191" s="406">
        <f>+E183+E189</f>
        <v/>
      </c>
      <c r="F191" s="406">
        <f>+F183+F189</f>
        <v/>
      </c>
      <c r="G191" s="406">
        <f>+G183+G189</f>
        <v/>
      </c>
      <c r="I191" s="362">
        <f>+I183+I189</f>
        <v/>
      </c>
      <c r="J191" s="362">
        <f>+J183+J189</f>
        <v/>
      </c>
      <c r="K191" s="362">
        <f>+K183+K189</f>
        <v/>
      </c>
      <c r="L191" s="362">
        <f>+L183+L189</f>
        <v/>
      </c>
      <c r="M191" s="362">
        <f>+M183+M189</f>
        <v/>
      </c>
    </row>
    <row r="192" ht="13.15" customFormat="1" customHeight="1" s="347">
      <c r="A192" s="359" t="inlineStr">
        <is>
          <t>Total Medical Annual</t>
        </is>
      </c>
      <c r="B192" s="361" t="n"/>
      <c r="C192" s="363" t="n"/>
      <c r="D192" s="362" t="n"/>
      <c r="E192" s="406">
        <f>E191*12</f>
        <v/>
      </c>
      <c r="F192" s="406">
        <f>F191*12</f>
        <v/>
      </c>
      <c r="G192" s="406">
        <f>G191*12</f>
        <v/>
      </c>
      <c r="I192" s="362" t="n"/>
      <c r="J192" s="362" t="n"/>
      <c r="K192" s="362" t="n"/>
      <c r="L192" s="362" t="n"/>
      <c r="M192" s="362" t="n"/>
    </row>
    <row r="193" ht="13.15" customFormat="1" customHeight="1" s="347">
      <c r="A193" s="352" t="n"/>
      <c r="B193" s="507" t="n"/>
      <c r="C193" s="356" t="n"/>
      <c r="D193" s="357" t="n"/>
      <c r="E193" s="511" t="n"/>
      <c r="F193" s="511" t="n"/>
      <c r="G193" s="511" t="n"/>
      <c r="I193" s="357" t="n"/>
      <c r="J193" s="357" t="n"/>
      <c r="K193" s="357" t="n"/>
      <c r="L193" s="357" t="n"/>
      <c r="M193" s="357" t="n"/>
    </row>
    <row r="194" ht="13.15" customFormat="1" customHeight="1" s="335">
      <c r="A194" s="365" t="inlineStr">
        <is>
          <t>Total Illinois Medical Monthly</t>
        </is>
      </c>
      <c r="B194" s="513" t="n"/>
      <c r="C194" s="367" t="inlineStr">
        <is>
          <t>Total Medical Employees</t>
        </is>
      </c>
      <c r="D194" s="368">
        <f>+D15+D31+D47+D63+D127+D143+D159+D175+D191+D79+D95+D111</f>
        <v/>
      </c>
      <c r="E194" s="514">
        <f>+E15+E31+E47+E63+E127+E143+E159+E175+E191+E79+E95+E111</f>
        <v/>
      </c>
      <c r="F194" s="514">
        <f>+F15+F31+F47+F63+F127+F143+F159+F175+F191+F79+F95+F111</f>
        <v/>
      </c>
      <c r="G194" s="514">
        <f>+G15+G31+G47+G63+G127+G143+G159+G175+G191+G79+G95+G111</f>
        <v/>
      </c>
      <c r="I194" s="368">
        <f>+I15+I31+I47+I63+I127+I143+I159+I175+I191+I79+I95+I111</f>
        <v/>
      </c>
      <c r="J194" s="368">
        <f>+J15+J31+J47+J63+J127+J143+J159+J175+J191+J79+J95+J111</f>
        <v/>
      </c>
      <c r="K194" s="368">
        <f>+K15+K31+K47+K63+K127+K143+K159+K175+K191+K79+K95+K111</f>
        <v/>
      </c>
      <c r="L194" s="368">
        <f>+L15+L31+L47+L63+L127+L143+L159+L175+L191+L79+L95+L111</f>
        <v/>
      </c>
      <c r="M194" s="368">
        <f>+M15+M31+M47+M63+M127+M143+M159+M175+M191+M79+M95+M111</f>
        <v/>
      </c>
    </row>
    <row r="195" ht="13.15" customFormat="1" customHeight="1" s="347">
      <c r="A195" s="365" t="inlineStr">
        <is>
          <t>Total Illinois Medical Annual</t>
        </is>
      </c>
      <c r="B195" s="367" t="n"/>
      <c r="C195" s="370" t="n"/>
      <c r="D195" s="370" t="n"/>
      <c r="E195" s="515">
        <f>E194*12</f>
        <v/>
      </c>
      <c r="F195" s="515">
        <f>F194*12</f>
        <v/>
      </c>
      <c r="G195" s="515">
        <f>G194*12</f>
        <v/>
      </c>
      <c r="I195" s="370" t="n"/>
      <c r="J195" s="370" t="n"/>
      <c r="K195" s="370" t="n"/>
      <c r="L195" s="370" t="n"/>
      <c r="M195" s="370" t="n"/>
    </row>
    <row r="196"/>
    <row r="197">
      <c r="A197" s="372" t="inlineStr">
        <is>
          <t>Assumes contributions of FT employees. Does not account for difference in contribution for PT or C-Suite employees.</t>
        </is>
      </c>
    </row>
    <row r="198">
      <c r="G198" s="516" t="n"/>
    </row>
  </sheetData>
  <printOptions horizontalCentered="1"/>
  <pageMargins left="0.5" right="0.5" top="0.91" bottom="0.5" header="0.3" footer="0.11"/>
  <pageSetup orientation="landscape" scale="51" fitToHeight="2"/>
  <headerFooter scaleWithDoc="0" alignWithMargins="0">
    <oddHeader>&amp;C&amp;"Garamond,Bold"ST. MARY'S MEDICAL CENTER &amp; ST. JOSEPH MEDICAL CENTER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2" manualBreakCount="2">
    <brk id="49" min="0" max="16383" man="1"/>
    <brk id="113" min="0" max="6" man="1"/>
  </rowBreak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pbadinski</dc:creator>
  <dcterms:created xmlns:dcterms="http://purl.org/dc/terms/" xmlns:xsi="http://www.w3.org/2001/XMLSchema-instance" xsi:type="dcterms:W3CDTF">2002-01-30T19:25:21Z</dcterms:created>
  <dcterms:modified xmlns:dcterms="http://purl.org/dc/terms/" xmlns:xsi="http://www.w3.org/2001/XMLSchema-instance" xsi:type="dcterms:W3CDTF">2025-08-27T01:44:17Z</dcterms:modified>
  <cp:lastModifiedBy>Ben Castillo</cp:lastModifiedBy>
  <cp:lastPrinted>2020-01-15T02:11:49Z</cp:lastPrinted>
</cp:coreProperties>
</file>