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ecca/Documents/Graduate/Journal Papers/in-progress/EST_regional-water-rates/data/"/>
    </mc:Choice>
  </mc:AlternateContent>
  <bookViews>
    <workbookView xWindow="320" yWindow="460" windowWidth="24960" windowHeight="14820" tabRatio="500" activeTab="1"/>
  </bookViews>
  <sheets>
    <sheet name="EIA proxies" sheetId="1" r:id="rId1"/>
    <sheet name="water use rates" sheetId="2" r:id="rId2"/>
  </sheets>
  <externalReferences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7" i="2" l="1"/>
  <c r="F77" i="2"/>
  <c r="F101" i="2"/>
  <c r="I77" i="2"/>
  <c r="G77" i="2"/>
  <c r="G101" i="2"/>
  <c r="F102" i="2"/>
  <c r="G102" i="2"/>
  <c r="G83" i="2"/>
  <c r="G87" i="2"/>
  <c r="G89" i="2"/>
  <c r="F83" i="2"/>
  <c r="F87" i="2"/>
  <c r="F89" i="2"/>
  <c r="G84" i="2"/>
  <c r="G86" i="2"/>
  <c r="G88" i="2"/>
  <c r="F84" i="2"/>
  <c r="F86" i="2"/>
  <c r="F88" i="2"/>
  <c r="G85" i="2"/>
  <c r="F85" i="2"/>
  <c r="G39" i="2"/>
  <c r="G40" i="2"/>
  <c r="G67" i="2"/>
  <c r="G68" i="2"/>
  <c r="F40" i="2"/>
  <c r="F67" i="2"/>
  <c r="F68" i="2"/>
  <c r="F39" i="2"/>
  <c r="G3" i="2"/>
  <c r="G4" i="2"/>
  <c r="G19" i="2"/>
  <c r="F4" i="2"/>
  <c r="F19" i="2"/>
  <c r="F3" i="2"/>
  <c r="G47" i="2"/>
  <c r="F47" i="2"/>
  <c r="G37" i="2"/>
  <c r="G63" i="2"/>
  <c r="G64" i="2"/>
  <c r="G36" i="2"/>
  <c r="F63" i="2"/>
  <c r="F64" i="2"/>
  <c r="F37" i="2"/>
  <c r="F36" i="2"/>
  <c r="I76" i="2"/>
  <c r="H76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25" i="2"/>
  <c r="H25" i="2"/>
  <c r="I24" i="2"/>
  <c r="H24" i="2"/>
  <c r="I23" i="2"/>
  <c r="H23" i="2"/>
  <c r="I22" i="2"/>
  <c r="H22" i="2"/>
  <c r="I21" i="2"/>
  <c r="H21" i="2"/>
  <c r="I20" i="2"/>
  <c r="G20" i="2"/>
  <c r="H20" i="2"/>
  <c r="G25" i="2"/>
  <c r="F25" i="2"/>
  <c r="G24" i="2"/>
  <c r="F24" i="2"/>
  <c r="G12" i="2"/>
  <c r="F12" i="2"/>
  <c r="G11" i="2"/>
  <c r="F11" i="2"/>
  <c r="G10" i="2"/>
  <c r="F10" i="2"/>
  <c r="G9" i="2"/>
  <c r="F9" i="2"/>
  <c r="G23" i="2"/>
  <c r="F23" i="2"/>
  <c r="G22" i="2"/>
  <c r="F22" i="2"/>
  <c r="G8" i="2"/>
  <c r="F8" i="2"/>
  <c r="G7" i="2"/>
  <c r="F7" i="2"/>
  <c r="G76" i="2"/>
  <c r="F76" i="2"/>
  <c r="G21" i="2"/>
  <c r="F21" i="2"/>
  <c r="F20" i="2"/>
  <c r="G6" i="2"/>
  <c r="F6" i="2"/>
  <c r="G5" i="2"/>
  <c r="F5" i="2"/>
  <c r="I18" i="2"/>
  <c r="G18" i="2"/>
  <c r="H18" i="2"/>
  <c r="F18" i="2"/>
  <c r="G74" i="2"/>
  <c r="F74" i="2"/>
  <c r="G27" i="2"/>
  <c r="F27" i="2"/>
  <c r="G72" i="2"/>
  <c r="F72" i="2"/>
  <c r="G44" i="2"/>
  <c r="F44" i="2"/>
  <c r="G70" i="2"/>
  <c r="F70" i="2"/>
  <c r="G26" i="2"/>
  <c r="F26" i="2"/>
  <c r="I75" i="2"/>
  <c r="G75" i="2"/>
  <c r="H75" i="2"/>
  <c r="F75" i="2"/>
</calcChain>
</file>

<file path=xl/sharedStrings.xml><?xml version="1.0" encoding="utf-8"?>
<sst xmlns="http://schemas.openxmlformats.org/spreadsheetml/2006/main" count="933" uniqueCount="320">
  <si>
    <t>Fuel codes from EIA form 923</t>
  </si>
  <si>
    <t>EIA Code</t>
  </si>
  <si>
    <t>EIA Definition</t>
  </si>
  <si>
    <t>AB</t>
  </si>
  <si>
    <t>Agricultural By-Products</t>
  </si>
  <si>
    <t>ANT</t>
  </si>
  <si>
    <t>Anthracite Coal</t>
  </si>
  <si>
    <t>n/a</t>
  </si>
  <si>
    <t>BFG</t>
  </si>
  <si>
    <t>Blast Furnace Gas</t>
  </si>
  <si>
    <t>Bituminous Coal</t>
  </si>
  <si>
    <t>BIT</t>
  </si>
  <si>
    <t>BLQ</t>
  </si>
  <si>
    <t>Black Liquor</t>
  </si>
  <si>
    <t>DFO</t>
  </si>
  <si>
    <t>Distillate Fuel Oil. Including diesel, No. 1, No. 2, and No. 4 fuel oils.</t>
  </si>
  <si>
    <t>GEO</t>
  </si>
  <si>
    <t>Geothermal</t>
  </si>
  <si>
    <t>JF</t>
  </si>
  <si>
    <t>Jet Fuel</t>
  </si>
  <si>
    <t>KER</t>
  </si>
  <si>
    <t>Kerosene</t>
  </si>
  <si>
    <t>LFG</t>
  </si>
  <si>
    <t>Landfill Gas</t>
  </si>
  <si>
    <t>LIG</t>
  </si>
  <si>
    <t>Lignite Coal</t>
  </si>
  <si>
    <t>MSB</t>
  </si>
  <si>
    <t>Biogenic Municipal Solid Waste</t>
  </si>
  <si>
    <t>MSN</t>
  </si>
  <si>
    <t>Non-biogenic Municipal Solid Waste</t>
  </si>
  <si>
    <t>MWH</t>
  </si>
  <si>
    <t>Electricity used for energy storage</t>
  </si>
  <si>
    <t>NG</t>
  </si>
  <si>
    <t>Natural Gas</t>
  </si>
  <si>
    <t>NUC</t>
  </si>
  <si>
    <t>Nuclear. Including Uranium, Plutonium, and Thorium.</t>
  </si>
  <si>
    <t>OBG</t>
  </si>
  <si>
    <t>Other Biomass Gas. Including digester gas, methane, and other biomass gases.</t>
  </si>
  <si>
    <t>OBL</t>
  </si>
  <si>
    <t>Other Biomass Liquids</t>
  </si>
  <si>
    <t>OBS</t>
  </si>
  <si>
    <t>Other Biomass Solids</t>
  </si>
  <si>
    <t>OG</t>
  </si>
  <si>
    <t>Other Gas</t>
  </si>
  <si>
    <t>OTH</t>
  </si>
  <si>
    <t>Other Fuel</t>
  </si>
  <si>
    <t>PC</t>
  </si>
  <si>
    <t>Petroleum Coke</t>
  </si>
  <si>
    <t>PG</t>
  </si>
  <si>
    <t>Gaseous Propane</t>
  </si>
  <si>
    <t>PUR</t>
  </si>
  <si>
    <t>Purchased Steam</t>
  </si>
  <si>
    <t>RC</t>
  </si>
  <si>
    <t>Refined Coal</t>
  </si>
  <si>
    <t>RFO</t>
  </si>
  <si>
    <t>Residual Fuel Oil. Including No. 5 &amp; 6 fuel oils and bunker C fuel oil.</t>
  </si>
  <si>
    <t>SC</t>
  </si>
  <si>
    <t>Coal-based Synfuel. Including briquettes, pellets, or extrusions, which are formed by binding materials or processes that recycle materials.</t>
  </si>
  <si>
    <t>SGC</t>
  </si>
  <si>
    <t>Coal-Derived Synthesis Gas</t>
  </si>
  <si>
    <t>SGP</t>
  </si>
  <si>
    <t>Synthesis Gas from Petroleum Coke</t>
  </si>
  <si>
    <t>SLW</t>
  </si>
  <si>
    <t>Sludge Waste</t>
  </si>
  <si>
    <t>SUB</t>
  </si>
  <si>
    <t>Subbituminous Coal</t>
  </si>
  <si>
    <t>SUN</t>
  </si>
  <si>
    <t>Solar</t>
  </si>
  <si>
    <t>TDF</t>
  </si>
  <si>
    <t>Tire-derived Fuels</t>
  </si>
  <si>
    <t>WAT</t>
  </si>
  <si>
    <t>Water at a Conventional Hydroelectric Turbine and water used in Wave Buoy Hydrokinetic Technology, current Hydrokinetic Technology, Tidal Hydrokinetic Technology, and Pumping Energy for Reversible (Pumped Storage) Hydroelectric Turbines.</t>
  </si>
  <si>
    <t>WC</t>
  </si>
  <si>
    <t>Waste/Other Coal. Including anthracite culm, bituminous gob, fine coal, lignite waste, waste coal.</t>
  </si>
  <si>
    <t>WDL</t>
  </si>
  <si>
    <t>Wood Waste Liquids, excluding Black Liquor. Including red liquor, sludge wood, spent sulfite liquor, and other wood-based liquids.</t>
  </si>
  <si>
    <t>WDS</t>
  </si>
  <si>
    <t>Wood/Wood Waste Solids. Including paper pellets, railroad ties, utility polies, wood chips, bark, and other wood waste solids.</t>
  </si>
  <si>
    <t>WH</t>
  </si>
  <si>
    <t>Waste Heat not directly attributed to a fuel source</t>
  </si>
  <si>
    <t>WND</t>
  </si>
  <si>
    <t>Wind</t>
  </si>
  <si>
    <t>WO</t>
  </si>
  <si>
    <t>Waste/Other Oil. Including crude oil, liquid butane, liquid propane, naphtha, oil waste, re-refined moto oil, sludge oil, tar oil, or other petroleum-based liquid wastes.</t>
  </si>
  <si>
    <t>Proxy for this work</t>
  </si>
  <si>
    <t>Non-gaseous Fossil</t>
  </si>
  <si>
    <t>Non-gaseous Biomass</t>
  </si>
  <si>
    <t>Gaseous Biomass</t>
  </si>
  <si>
    <t>Gaseous Fossil</t>
  </si>
  <si>
    <t>Nuclear</t>
  </si>
  <si>
    <t>Hydro</t>
  </si>
  <si>
    <t>Code</t>
  </si>
  <si>
    <t>BM</t>
  </si>
  <si>
    <t>FSL</t>
  </si>
  <si>
    <t>Prime mover codes from EIA form 923</t>
  </si>
  <si>
    <t>ST</t>
  </si>
  <si>
    <t>CA</t>
  </si>
  <si>
    <t>CT</t>
  </si>
  <si>
    <t>Energy Storage, Battery</t>
  </si>
  <si>
    <t>Turbines Used in a Binary Cycle. Including those used for geothermal applications</t>
  </si>
  <si>
    <t>Combined-Cycle -- Steam Part</t>
  </si>
  <si>
    <t>Energy Storage, Compressed Air</t>
  </si>
  <si>
    <t>Energy Storage, Concentrated Solar Power</t>
  </si>
  <si>
    <t>Combined-Cycle Single-Shaft Combustion Turbine and Steam Turbine share of single generator</t>
  </si>
  <si>
    <t>Combined-Cycle Combustion Turbine Part</t>
  </si>
  <si>
    <t>Energy Storage, Other (Specify on Schedule 9, Comments)</t>
  </si>
  <si>
    <t>Fuel Cell</t>
  </si>
  <si>
    <t>Energy Storage, Flywheel</t>
  </si>
  <si>
    <t>Combustion (Gas) Turbine. Including Jet Engine design</t>
  </si>
  <si>
    <t>Hydrokinetic, Axial Flow Turbine</t>
  </si>
  <si>
    <t>Hydrokinetic, Wave Buoy</t>
  </si>
  <si>
    <t>Hydrokinetic, Other</t>
  </si>
  <si>
    <t>Hydraulic Turbine. Including turbines associated with delivery of water by pipeline.</t>
  </si>
  <si>
    <t>Internal Combustion (diesel, piston, reciprocating) Engine</t>
  </si>
  <si>
    <t>Energy Storage, Reversible Hydraulic Turbine (Pumped Storage)</t>
  </si>
  <si>
    <t>Other</t>
  </si>
  <si>
    <t>Steam Turbine. Including Nuclear, Geothermal, and Solar Steam (does not include Combined Cycle).</t>
  </si>
  <si>
    <t>Photovoltaic</t>
  </si>
  <si>
    <t>Wind Turbine, Onshore</t>
  </si>
  <si>
    <t>Wind Turbine, Offshore</t>
  </si>
  <si>
    <t>BA</t>
  </si>
  <si>
    <t>BT</t>
  </si>
  <si>
    <t>CE</t>
  </si>
  <si>
    <t>CP</t>
  </si>
  <si>
    <t>CS</t>
  </si>
  <si>
    <t>ES</t>
  </si>
  <si>
    <t>FC</t>
  </si>
  <si>
    <t>FW</t>
  </si>
  <si>
    <t>GT</t>
  </si>
  <si>
    <t>HA</t>
  </si>
  <si>
    <t>HB</t>
  </si>
  <si>
    <t>HK</t>
  </si>
  <si>
    <t>HY</t>
  </si>
  <si>
    <t>IC</t>
  </si>
  <si>
    <t>PS</t>
  </si>
  <si>
    <t>OT</t>
  </si>
  <si>
    <t>PV</t>
  </si>
  <si>
    <t>WT</t>
  </si>
  <si>
    <t>WS</t>
  </si>
  <si>
    <t>Combined Cycle</t>
  </si>
  <si>
    <t>Energy Storage</t>
  </si>
  <si>
    <t>Combustion Turbine</t>
  </si>
  <si>
    <t>Hydrokinetic</t>
  </si>
  <si>
    <t>Hydraulic</t>
  </si>
  <si>
    <t>Steam Turbine</t>
  </si>
  <si>
    <t>Wind Turbine</t>
  </si>
  <si>
    <t>CC</t>
  </si>
  <si>
    <t>Cooling System codes from EIA form 923</t>
  </si>
  <si>
    <t xml:space="preserve">        Dry (air) cooling System</t>
  </si>
  <si>
    <t xml:space="preserve">        Hybrid (non-specified)</t>
  </si>
  <si>
    <t xml:space="preserve">        Hybrid: recirculating cooling pond(s) or canal(s) with dry cooling</t>
  </si>
  <si>
    <t xml:space="preserve">        Hybrid: recirculating with forced draft cooling tower(s) with dry cooling</t>
  </si>
  <si>
    <t xml:space="preserve">        Hybrid: recirculating with induced draft cooling tower(s) with dry cooling</t>
  </si>
  <si>
    <t xml:space="preserve">        Helper Tower</t>
  </si>
  <si>
    <t xml:space="preserve">        Once through (non-specified)</t>
  </si>
  <si>
    <t xml:space="preserve">        Once through (non-specified) and Recirculating (non-specified)</t>
  </si>
  <si>
    <t xml:space="preserve">        Once through with Cooling Ponds</t>
  </si>
  <si>
    <t xml:space="preserve">        Once through without cooling pond(s) or canal(s)</t>
  </si>
  <si>
    <t xml:space="preserve">        Other - Specify in Footnote</t>
  </si>
  <si>
    <t xml:space="preserve">        Recirculating (non-specified)</t>
  </si>
  <si>
    <t xml:space="preserve">        Recirculating with Cooling Ponds</t>
  </si>
  <si>
    <t xml:space="preserve">        Recirculating with Forced Draft Cooling Tower</t>
  </si>
  <si>
    <t xml:space="preserve">        Recirculating with Induced Draft Cooling Tower</t>
  </si>
  <si>
    <t xml:space="preserve">        Recirculating with Natural Draft Cooling Tower</t>
  </si>
  <si>
    <t>DC</t>
  </si>
  <si>
    <t>H</t>
  </si>
  <si>
    <t>HRC</t>
  </si>
  <si>
    <t>HRF</t>
  </si>
  <si>
    <t>HRI</t>
  </si>
  <si>
    <t>HT</t>
  </si>
  <si>
    <t>O</t>
  </si>
  <si>
    <t>O + R</t>
  </si>
  <si>
    <t>OC</t>
  </si>
  <si>
    <t>ON</t>
  </si>
  <si>
    <t>R</t>
  </si>
  <si>
    <t>RF</t>
  </si>
  <si>
    <t>RI</t>
  </si>
  <si>
    <t>RN</t>
  </si>
  <si>
    <t>Dry cooling</t>
  </si>
  <si>
    <t>Hybrid</t>
  </si>
  <si>
    <t>Recirculating</t>
  </si>
  <si>
    <t>Once through</t>
  </si>
  <si>
    <t>Pond</t>
  </si>
  <si>
    <t>PN</t>
  </si>
  <si>
    <t>Fuel</t>
  </si>
  <si>
    <t>Prime.Mover</t>
  </si>
  <si>
    <t>Cooling.System</t>
  </si>
  <si>
    <t>Water.Consumption.galMWh</t>
  </si>
  <si>
    <t>Water.Withdrawal.galMwh</t>
  </si>
  <si>
    <t>NA</t>
  </si>
  <si>
    <t>BMG</t>
  </si>
  <si>
    <t>FSLG</t>
  </si>
  <si>
    <t>BM_GT_NA_N</t>
  </si>
  <si>
    <t>BM_ST_DC_N</t>
  </si>
  <si>
    <t>BM_ST_DC_Y</t>
  </si>
  <si>
    <t>BM_ST_ON_N</t>
  </si>
  <si>
    <t>BM_ST_ON_Y</t>
  </si>
  <si>
    <t>BM_ST_PN_N</t>
  </si>
  <si>
    <t>BM_ST_PN_Y</t>
  </si>
  <si>
    <t>BM_ST_RC_N</t>
  </si>
  <si>
    <t>BM_ST_RC_Y</t>
  </si>
  <si>
    <t>BM_ST_NA_N</t>
  </si>
  <si>
    <t>BM_ST_NA_Y</t>
  </si>
  <si>
    <t>BMG_ES_NA_N</t>
  </si>
  <si>
    <t>BMG_ES_NA_Y</t>
  </si>
  <si>
    <t>BMG_GT_RC_Y</t>
  </si>
  <si>
    <t>BMG_GT_NA_N</t>
  </si>
  <si>
    <t>BMG_GT_NA_Y</t>
  </si>
  <si>
    <t>BMG_OT_NA_Y</t>
  </si>
  <si>
    <t>BMG_ST_DC_N</t>
  </si>
  <si>
    <t>BMG_ST_ON_N</t>
  </si>
  <si>
    <t>BMG_ST_ON_Y</t>
  </si>
  <si>
    <t>BMG_ST_RC_N</t>
  </si>
  <si>
    <t>BMG_ST_RC_Y</t>
  </si>
  <si>
    <t>BMG_ST_NA_N</t>
  </si>
  <si>
    <t>BMG_ST_NA_Y</t>
  </si>
  <si>
    <t>FSL_CC_RC_N</t>
  </si>
  <si>
    <t>FSL_CC_NA_N</t>
  </si>
  <si>
    <t>FSL_GT_HB_N</t>
  </si>
  <si>
    <t>FSL_GT_ON_N</t>
  </si>
  <si>
    <t>FSL_GT_PN_N</t>
  </si>
  <si>
    <t>FSL_GT_RC_N</t>
  </si>
  <si>
    <t>FSL_GT_RC_Y</t>
  </si>
  <si>
    <t>FSL_GT_NA_N</t>
  </si>
  <si>
    <t>FSL_GT_NA_Y</t>
  </si>
  <si>
    <t>FSL_OT_NA_Y</t>
  </si>
  <si>
    <t>FSL_ST_DC_N</t>
  </si>
  <si>
    <t>FSL_ST_DC_Y</t>
  </si>
  <si>
    <t>FSL_ST_HB_Y</t>
  </si>
  <si>
    <t>FSL_ST_ON_N</t>
  </si>
  <si>
    <t>FSL_ST_ON_Y</t>
  </si>
  <si>
    <t>FSL_ST_PN_N</t>
  </si>
  <si>
    <t>FSL_ST_PN_Y</t>
  </si>
  <si>
    <t>FSL_ST_RC_N</t>
  </si>
  <si>
    <t>FSL_ST_RC_Y</t>
  </si>
  <si>
    <t>FSL_ST_NA_N</t>
  </si>
  <si>
    <t>FSL_ST_NA_Y</t>
  </si>
  <si>
    <t>FSLG_CC_DC_N</t>
  </si>
  <si>
    <t>FSLG_CC_RC_N</t>
  </si>
  <si>
    <t>FSLG_CC_NA_N</t>
  </si>
  <si>
    <t>FSLG_CC_NA_Y</t>
  </si>
  <si>
    <t>FSLG_ES_NA_N</t>
  </si>
  <si>
    <t>FSLG_ES_NA_Y</t>
  </si>
  <si>
    <t>FSLG_GT_DC_N</t>
  </si>
  <si>
    <t>FSLG_GT_HB_N</t>
  </si>
  <si>
    <t>FSLG_GT_ON_N</t>
  </si>
  <si>
    <t>FSLG_GT_PN_N</t>
  </si>
  <si>
    <t>FSLG_GT_RC_N</t>
  </si>
  <si>
    <t>FSLG_GT_RC_Y</t>
  </si>
  <si>
    <t>FSLG_GT_NA_N</t>
  </si>
  <si>
    <t>FSLG_GT_NA_Y</t>
  </si>
  <si>
    <t>FSLG_OT_NA_N</t>
  </si>
  <si>
    <t>FSLG_OT_NA_Y</t>
  </si>
  <si>
    <t>FSLG_ST_DC_N</t>
  </si>
  <si>
    <t>FSLG_ST_DC_Y</t>
  </si>
  <si>
    <t>FSLG_ST_HB_N</t>
  </si>
  <si>
    <t>FSLG_ST_HB_Y</t>
  </si>
  <si>
    <t>FSLG_ST_ON_N</t>
  </si>
  <si>
    <t>FSLG_ST_ON_Y</t>
  </si>
  <si>
    <t>FSLG_ST_PN_N</t>
  </si>
  <si>
    <t>FSLG_ST_PN_Y</t>
  </si>
  <si>
    <t>FSLG_ST_RC_N</t>
  </si>
  <si>
    <t>FSLG_ST_RC_Y</t>
  </si>
  <si>
    <t>FSLG_ST_NA_N</t>
  </si>
  <si>
    <t>FSLG_ST_NA_Y</t>
  </si>
  <si>
    <t>GEO_BT_NA_N</t>
  </si>
  <si>
    <t>GEO_ST_NA_N</t>
  </si>
  <si>
    <t>GEO_ST_NA_Y</t>
  </si>
  <si>
    <t>NUC_ST_NA_N</t>
  </si>
  <si>
    <t>OTH_GT_NA_N</t>
  </si>
  <si>
    <t>OTH_GT_NA_Y</t>
  </si>
  <si>
    <t>OTH_OT_NA_N</t>
  </si>
  <si>
    <t>OTH_OT_NA_Y</t>
  </si>
  <si>
    <t>OTH_ST_ON_N</t>
  </si>
  <si>
    <t>OTH_ST_ON_Y</t>
  </si>
  <si>
    <t>OTH_ST_PN_N</t>
  </si>
  <si>
    <t>OTH_ST_RC_N</t>
  </si>
  <si>
    <t>OTH_ST_RC_Y</t>
  </si>
  <si>
    <t>OTH_ST_NA_N</t>
  </si>
  <si>
    <t>OTH_ST_NA_Y</t>
  </si>
  <si>
    <t>SUN_ES_NA_N</t>
  </si>
  <si>
    <t>SUN_PV_NA_N</t>
  </si>
  <si>
    <t>SUN_PV_NA_Y</t>
  </si>
  <si>
    <t>SUN_ST_NA_N</t>
  </si>
  <si>
    <t>WAT_ES_NA_N</t>
  </si>
  <si>
    <t>WAT_HY_NA_N</t>
  </si>
  <si>
    <t>WAT_HY_NA_Y</t>
  </si>
  <si>
    <t>WND_WT_NA_N</t>
  </si>
  <si>
    <t>WND_WT_NA_Y</t>
  </si>
  <si>
    <t>NA_ES_NA_N</t>
  </si>
  <si>
    <t>NA_GT_NA_N</t>
  </si>
  <si>
    <t>NA_ST_NA_N</t>
  </si>
  <si>
    <t>NA_ST_NA_Y</t>
  </si>
  <si>
    <t>N</t>
  </si>
  <si>
    <t>Y</t>
  </si>
  <si>
    <t>CHP.Status</t>
  </si>
  <si>
    <t>WC.m3GJ</t>
  </si>
  <si>
    <t>WW.m3GJ</t>
  </si>
  <si>
    <t>notes</t>
  </si>
  <si>
    <t>Peer et al. (2016) water use rates for Natural Gas</t>
  </si>
  <si>
    <t>Peer et al. (2016) water use rates for Coal</t>
  </si>
  <si>
    <t>Assume recirculating cooling system. Peer et al. (2016) water use rates for Natural Gas Single Shaft</t>
  </si>
  <si>
    <t>Assume recirculating cooling system. 110% of Peer et al. (2016) water use rates for Natural Gas Single Shaft</t>
  </si>
  <si>
    <t>Peer et al. (2016) water use rates for Natural Gas with no CHP</t>
  </si>
  <si>
    <t>Peer et al. (2016) water use rates for Natural Gas recirculating ponds, no CHP</t>
  </si>
  <si>
    <t>Peer et al. (2016) water use rates for Coal recirculating ponds, no CHP</t>
  </si>
  <si>
    <t>Peer et al. (2016) water use rates for Natural Gas CC single shaft</t>
  </si>
  <si>
    <t>110% of Peer et al. (2016) water use rates for Natural Gas CC single shaft</t>
  </si>
  <si>
    <t>Peer et al. (2016) water use rates for Natural Gas, no CHP</t>
  </si>
  <si>
    <t>Water use rates from EG &amp; KTS for Biogas</t>
  </si>
  <si>
    <t>Water use rates from EG &amp; KTS for Solid Biomass &amp; RDF</t>
  </si>
  <si>
    <t xml:space="preserve">Water use rates from EG &amp; KTS for Geothermal wet cooled </t>
  </si>
  <si>
    <t>Water use rates from EG &amp; KTS for Geothermal binary turbine wet cooled</t>
  </si>
  <si>
    <t>10% of recirculaing (tower) rate</t>
  </si>
  <si>
    <t>Assume once through cooling system. Peer et al (2016) water use rates for coal</t>
  </si>
  <si>
    <t>Assume once through cooling system. Peer et al (2016) water use rates for natural gas</t>
  </si>
  <si>
    <t>Assume once through cooling system. Peer et al (2016) water use rates for nuclear</t>
  </si>
  <si>
    <t>Macknick value</t>
  </si>
  <si>
    <t>Assume no cooling system required</t>
  </si>
  <si>
    <t>No cooling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</si>
</sst>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10" x14ac:knownFonts="1">
    <font>
      <sz val="12"/>
      <color theme="1"/>
      <name val="Calibri"/>
      <family val="2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</font>
    <font>
      <sz val="10"/>
      <color theme="1"/>
      <name val="Arial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left" vertical="center"/>
    </xf>
    <xf numFmtId="0" fontId="5" fillId="2" borderId="0" xfId="1" quotePrefix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Border="1"/>
    <xf numFmtId="0" fontId="0" fillId="3" borderId="3" xfId="0" applyFill="1" applyBorder="1"/>
    <xf numFmtId="0" fontId="1" fillId="2" borderId="3" xfId="0" applyFont="1" applyFill="1" applyBorder="1" applyAlignment="1">
      <alignment horizontal="center" vertical="center"/>
    </xf>
    <xf numFmtId="0" fontId="8" fillId="4" borderId="0" xfId="0" applyFont="1" applyFill="1"/>
    <xf numFmtId="0" fontId="0" fillId="3" borderId="0" xfId="0" applyFill="1" applyAlignment="1"/>
    <xf numFmtId="0" fontId="0" fillId="3" borderId="0" xfId="0" applyFill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/>
    </xf>
    <xf numFmtId="0" fontId="3" fillId="3" borderId="0" xfId="3" applyFill="1" applyBorder="1" applyAlignment="1">
      <alignment vertical="center"/>
    </xf>
    <xf numFmtId="0" fontId="9" fillId="3" borderId="3" xfId="0" applyFont="1" applyFill="1" applyBorder="1" applyAlignment="1">
      <alignment horizontal="left"/>
    </xf>
    <xf numFmtId="0" fontId="3" fillId="3" borderId="3" xfId="3" applyFill="1" applyBorder="1" applyAlignment="1">
      <alignment vertical="center"/>
    </xf>
    <xf numFmtId="0" fontId="0" fillId="3" borderId="3" xfId="0" applyFill="1" applyBorder="1" applyAlignment="1"/>
    <xf numFmtId="0" fontId="3" fillId="3" borderId="0" xfId="0" quotePrefix="1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 wrapText="1"/>
    </xf>
    <xf numFmtId="0" fontId="3" fillId="3" borderId="3" xfId="0" quotePrefix="1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 wrapText="1"/>
    </xf>
    <xf numFmtId="0" fontId="0" fillId="0" borderId="0" xfId="0" applyFill="1"/>
    <xf numFmtId="0" fontId="0" fillId="3" borderId="0" xfId="0" applyFill="1" applyBorder="1" applyAlignment="1"/>
    <xf numFmtId="0" fontId="5" fillId="2" borderId="3" xfId="1" quotePrefix="1" applyFont="1" applyFill="1" applyBorder="1" applyAlignment="1">
      <alignment horizontal="left" vertical="center"/>
    </xf>
    <xf numFmtId="0" fontId="8" fillId="4" borderId="0" xfId="0" applyFont="1" applyFill="1" applyBorder="1"/>
    <xf numFmtId="0" fontId="9" fillId="0" borderId="0" xfId="0" applyFont="1" applyFill="1"/>
    <xf numFmtId="2" fontId="0" fillId="0" borderId="0" xfId="0" applyNumberFormat="1"/>
    <xf numFmtId="0" fontId="8" fillId="0" borderId="0" xfId="0" applyFont="1"/>
    <xf numFmtId="170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  <cellStyle name="Normal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cca/Library/Containers/com.microsoft.Excel/Data/Library/Preferences/AutoRecovery/SupplementaryData-Grubert_Sanders_2017-WaterUSEnergySystem2014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Volume Summary"/>
      <sheetName val="Intensity Summary"/>
      <sheetName val="Absolute Volume"/>
      <sheetName val="Intensity"/>
      <sheetName val="Output data"/>
      <sheetName val="Resource-specific data-&gt;"/>
      <sheetName val="Oil"/>
      <sheetName val="Conventional Oil"/>
      <sheetName val="Unconventional Oil"/>
      <sheetName val="Ethanol"/>
      <sheetName val="Biodiesel"/>
      <sheetName val="Coal"/>
      <sheetName val="Subbituminous Coal"/>
      <sheetName val="Bituminous Coal"/>
      <sheetName val="Lignite Coal"/>
      <sheetName val="Natural Gas"/>
      <sheetName val="Conventional Natural Gas"/>
      <sheetName val="Unconventional Natural Gas"/>
      <sheetName val="Uranium"/>
      <sheetName val="Hydropower"/>
      <sheetName val="Wind"/>
      <sheetName val="Solid Biomass and RDF"/>
      <sheetName val="Biogas"/>
      <sheetName val="Geothermal"/>
      <sheetName val="Solar Photovoltaic"/>
      <sheetName val="Solar Thermal"/>
      <sheetName val="Calculations and assumptions-&gt;"/>
      <sheetName val="Resource calc sheets (hidden) &gt;"/>
      <sheetName val="Internal consistency check"/>
      <sheetName val="Constants"/>
      <sheetName val="EIA definitions"/>
      <sheetName val="Energy data by fuel cycle"/>
      <sheetName val="Sankey conversion input"/>
      <sheetName val="Allocation of &quot;other&quot; fuels"/>
      <sheetName val="Intermediate o&amp;g entries"/>
      <sheetName val="Intermediate coal entries"/>
      <sheetName val="Intermediate geothe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2">
          <cell r="E22">
            <v>7.9783460109247167E-2</v>
          </cell>
        </row>
      </sheetData>
      <sheetData sheetId="23">
        <row r="15">
          <cell r="E15">
            <v>4.6029006905816461E-2</v>
          </cell>
          <cell r="Q15">
            <v>1.7149104708590979</v>
          </cell>
        </row>
      </sheetData>
      <sheetData sheetId="24">
        <row r="22">
          <cell r="E22">
            <v>3.9094981311505315E-2</v>
          </cell>
          <cell r="Q22">
            <v>3.9094981311505315E-2</v>
          </cell>
        </row>
        <row r="24">
          <cell r="E24">
            <v>0.26755663993550693</v>
          </cell>
          <cell r="Q24">
            <v>0.26755663993550693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opLeftCell="A12" workbookViewId="0">
      <selection activeCell="E37" sqref="E37"/>
    </sheetView>
  </sheetViews>
  <sheetFormatPr baseColWidth="10" defaultRowHeight="16" x14ac:dyDescent="0.2"/>
  <cols>
    <col min="1" max="1" width="10.83203125" style="12"/>
    <col min="2" max="2" width="115.1640625" style="13" customWidth="1"/>
    <col min="3" max="3" width="23" style="12" bestFit="1" customWidth="1"/>
  </cols>
  <sheetData>
    <row r="1" spans="1:4" x14ac:dyDescent="0.2">
      <c r="A1" s="21" t="s">
        <v>0</v>
      </c>
      <c r="B1" s="22"/>
      <c r="C1" s="22"/>
      <c r="D1" s="22"/>
    </row>
    <row r="2" spans="1:4" x14ac:dyDescent="0.2">
      <c r="A2" s="1" t="s">
        <v>1</v>
      </c>
      <c r="B2" s="11" t="s">
        <v>2</v>
      </c>
      <c r="C2" s="1" t="s">
        <v>84</v>
      </c>
      <c r="D2" s="17" t="s">
        <v>91</v>
      </c>
    </row>
    <row r="3" spans="1:4" x14ac:dyDescent="0.2">
      <c r="A3" s="2" t="s">
        <v>22</v>
      </c>
      <c r="B3" s="3" t="s">
        <v>23</v>
      </c>
      <c r="C3" s="4" t="s">
        <v>87</v>
      </c>
      <c r="D3" s="15" t="s">
        <v>190</v>
      </c>
    </row>
    <row r="4" spans="1:4" x14ac:dyDescent="0.2">
      <c r="A4" s="5" t="s">
        <v>36</v>
      </c>
      <c r="B4" s="6" t="s">
        <v>37</v>
      </c>
      <c r="C4" s="7" t="s">
        <v>87</v>
      </c>
      <c r="D4" s="15" t="s">
        <v>190</v>
      </c>
    </row>
    <row r="5" spans="1:4" x14ac:dyDescent="0.2">
      <c r="A5" s="5" t="s">
        <v>3</v>
      </c>
      <c r="B5" s="6" t="s">
        <v>4</v>
      </c>
      <c r="C5" s="7" t="s">
        <v>86</v>
      </c>
      <c r="D5" s="15" t="s">
        <v>92</v>
      </c>
    </row>
    <row r="6" spans="1:4" x14ac:dyDescent="0.2">
      <c r="A6" s="5" t="s">
        <v>12</v>
      </c>
      <c r="B6" s="6" t="s">
        <v>13</v>
      </c>
      <c r="C6" s="7" t="s">
        <v>86</v>
      </c>
      <c r="D6" s="15" t="s">
        <v>92</v>
      </c>
    </row>
    <row r="7" spans="1:4" x14ac:dyDescent="0.2">
      <c r="A7" s="5" t="s">
        <v>26</v>
      </c>
      <c r="B7" s="6" t="s">
        <v>27</v>
      </c>
      <c r="C7" s="7" t="s">
        <v>86</v>
      </c>
      <c r="D7" s="15" t="s">
        <v>92</v>
      </c>
    </row>
    <row r="8" spans="1:4" x14ac:dyDescent="0.2">
      <c r="A8" s="5" t="s">
        <v>28</v>
      </c>
      <c r="B8" s="6" t="s">
        <v>29</v>
      </c>
      <c r="C8" s="7" t="s">
        <v>86</v>
      </c>
      <c r="D8" s="15" t="s">
        <v>92</v>
      </c>
    </row>
    <row r="9" spans="1:4" x14ac:dyDescent="0.2">
      <c r="A9" s="5" t="s">
        <v>38</v>
      </c>
      <c r="B9" s="6" t="s">
        <v>39</v>
      </c>
      <c r="C9" s="7" t="s">
        <v>86</v>
      </c>
      <c r="D9" s="15" t="s">
        <v>92</v>
      </c>
    </row>
    <row r="10" spans="1:4" x14ac:dyDescent="0.2">
      <c r="A10" s="5" t="s">
        <v>40</v>
      </c>
      <c r="B10" s="6" t="s">
        <v>41</v>
      </c>
      <c r="C10" s="7" t="s">
        <v>86</v>
      </c>
      <c r="D10" s="15" t="s">
        <v>92</v>
      </c>
    </row>
    <row r="11" spans="1:4" x14ac:dyDescent="0.2">
      <c r="A11" s="5" t="s">
        <v>62</v>
      </c>
      <c r="B11" s="6" t="s">
        <v>63</v>
      </c>
      <c r="C11" s="7" t="s">
        <v>86</v>
      </c>
      <c r="D11" s="15" t="s">
        <v>92</v>
      </c>
    </row>
    <row r="12" spans="1:4" x14ac:dyDescent="0.2">
      <c r="A12" s="5" t="s">
        <v>68</v>
      </c>
      <c r="B12" s="6" t="s">
        <v>69</v>
      </c>
      <c r="C12" s="7" t="s">
        <v>86</v>
      </c>
      <c r="D12" s="15" t="s">
        <v>92</v>
      </c>
    </row>
    <row r="13" spans="1:4" x14ac:dyDescent="0.2">
      <c r="A13" s="5" t="s">
        <v>74</v>
      </c>
      <c r="B13" s="6" t="s">
        <v>75</v>
      </c>
      <c r="C13" s="7" t="s">
        <v>86</v>
      </c>
      <c r="D13" s="15" t="s">
        <v>92</v>
      </c>
    </row>
    <row r="14" spans="1:4" x14ac:dyDescent="0.2">
      <c r="A14" s="5" t="s">
        <v>76</v>
      </c>
      <c r="B14" s="6" t="s">
        <v>77</v>
      </c>
      <c r="C14" s="7" t="s">
        <v>86</v>
      </c>
      <c r="D14" s="15" t="s">
        <v>92</v>
      </c>
    </row>
    <row r="15" spans="1:4" x14ac:dyDescent="0.2">
      <c r="A15" s="5" t="s">
        <v>11</v>
      </c>
      <c r="B15" s="6" t="s">
        <v>10</v>
      </c>
      <c r="C15" s="7" t="s">
        <v>85</v>
      </c>
      <c r="D15" s="15" t="s">
        <v>93</v>
      </c>
    </row>
    <row r="16" spans="1:4" x14ac:dyDescent="0.2">
      <c r="A16" s="5" t="s">
        <v>14</v>
      </c>
      <c r="B16" s="6" t="s">
        <v>15</v>
      </c>
      <c r="C16" s="7" t="s">
        <v>85</v>
      </c>
      <c r="D16" s="15" t="s">
        <v>93</v>
      </c>
    </row>
    <row r="17" spans="1:4" x14ac:dyDescent="0.2">
      <c r="A17" s="5" t="s">
        <v>18</v>
      </c>
      <c r="B17" s="6" t="s">
        <v>19</v>
      </c>
      <c r="C17" s="7" t="s">
        <v>85</v>
      </c>
      <c r="D17" s="15" t="s">
        <v>93</v>
      </c>
    </row>
    <row r="18" spans="1:4" x14ac:dyDescent="0.2">
      <c r="A18" s="5" t="s">
        <v>20</v>
      </c>
      <c r="B18" s="6" t="s">
        <v>21</v>
      </c>
      <c r="C18" s="7" t="s">
        <v>85</v>
      </c>
      <c r="D18" s="15" t="s">
        <v>93</v>
      </c>
    </row>
    <row r="19" spans="1:4" x14ac:dyDescent="0.2">
      <c r="A19" s="5" t="s">
        <v>24</v>
      </c>
      <c r="B19" s="6" t="s">
        <v>25</v>
      </c>
      <c r="C19" s="7" t="s">
        <v>85</v>
      </c>
      <c r="D19" s="15" t="s">
        <v>93</v>
      </c>
    </row>
    <row r="20" spans="1:4" x14ac:dyDescent="0.2">
      <c r="A20" s="5" t="s">
        <v>46</v>
      </c>
      <c r="B20" s="6" t="s">
        <v>47</v>
      </c>
      <c r="C20" s="7" t="s">
        <v>85</v>
      </c>
      <c r="D20" s="18" t="s">
        <v>93</v>
      </c>
    </row>
    <row r="21" spans="1:4" x14ac:dyDescent="0.2">
      <c r="A21" s="5" t="s">
        <v>52</v>
      </c>
      <c r="B21" s="6" t="s">
        <v>53</v>
      </c>
      <c r="C21" s="7" t="s">
        <v>85</v>
      </c>
      <c r="D21" s="18" t="s">
        <v>93</v>
      </c>
    </row>
    <row r="22" spans="1:4" x14ac:dyDescent="0.2">
      <c r="A22" s="5" t="s">
        <v>54</v>
      </c>
      <c r="B22" s="6" t="s">
        <v>55</v>
      </c>
      <c r="C22" s="7" t="s">
        <v>85</v>
      </c>
      <c r="D22" s="18" t="s">
        <v>93</v>
      </c>
    </row>
    <row r="23" spans="1:4" x14ac:dyDescent="0.2">
      <c r="A23" s="5" t="s">
        <v>56</v>
      </c>
      <c r="B23" s="6" t="s">
        <v>57</v>
      </c>
      <c r="C23" s="7" t="s">
        <v>85</v>
      </c>
      <c r="D23" s="18" t="s">
        <v>93</v>
      </c>
    </row>
    <row r="24" spans="1:4" x14ac:dyDescent="0.2">
      <c r="A24" s="5" t="s">
        <v>64</v>
      </c>
      <c r="B24" s="6" t="s">
        <v>65</v>
      </c>
      <c r="C24" s="7" t="s">
        <v>85</v>
      </c>
      <c r="D24" s="18" t="s">
        <v>93</v>
      </c>
    </row>
    <row r="25" spans="1:4" x14ac:dyDescent="0.2">
      <c r="A25" s="5" t="s">
        <v>72</v>
      </c>
      <c r="B25" s="6" t="s">
        <v>73</v>
      </c>
      <c r="C25" s="7" t="s">
        <v>85</v>
      </c>
      <c r="D25" s="18" t="s">
        <v>93</v>
      </c>
    </row>
    <row r="26" spans="1:4" ht="26" x14ac:dyDescent="0.2">
      <c r="A26" s="5" t="s">
        <v>82</v>
      </c>
      <c r="B26" s="6" t="s">
        <v>83</v>
      </c>
      <c r="C26" s="7" t="s">
        <v>85</v>
      </c>
      <c r="D26" s="35" t="s">
        <v>93</v>
      </c>
    </row>
    <row r="27" spans="1:4" x14ac:dyDescent="0.2">
      <c r="A27" s="5" t="s">
        <v>16</v>
      </c>
      <c r="B27" s="6" t="s">
        <v>17</v>
      </c>
      <c r="C27" s="7" t="s">
        <v>17</v>
      </c>
      <c r="D27" s="15" t="s">
        <v>16</v>
      </c>
    </row>
    <row r="28" spans="1:4" x14ac:dyDescent="0.2">
      <c r="A28" s="5" t="s">
        <v>8</v>
      </c>
      <c r="B28" s="6" t="s">
        <v>9</v>
      </c>
      <c r="C28" s="7" t="s">
        <v>88</v>
      </c>
      <c r="D28" s="15" t="s">
        <v>191</v>
      </c>
    </row>
    <row r="29" spans="1:4" x14ac:dyDescent="0.2">
      <c r="A29" s="5" t="s">
        <v>32</v>
      </c>
      <c r="B29" s="6" t="s">
        <v>33</v>
      </c>
      <c r="C29" s="7" t="s">
        <v>88</v>
      </c>
      <c r="D29" s="15" t="s">
        <v>191</v>
      </c>
    </row>
    <row r="30" spans="1:4" x14ac:dyDescent="0.2">
      <c r="A30" s="5" t="s">
        <v>48</v>
      </c>
      <c r="B30" s="6" t="s">
        <v>49</v>
      </c>
      <c r="C30" s="7" t="s">
        <v>88</v>
      </c>
      <c r="D30" s="15" t="s">
        <v>191</v>
      </c>
    </row>
    <row r="31" spans="1:4" x14ac:dyDescent="0.2">
      <c r="A31" s="5" t="s">
        <v>58</v>
      </c>
      <c r="B31" s="6" t="s">
        <v>59</v>
      </c>
      <c r="C31" s="7" t="s">
        <v>88</v>
      </c>
      <c r="D31" s="15" t="s">
        <v>191</v>
      </c>
    </row>
    <row r="32" spans="1:4" x14ac:dyDescent="0.2">
      <c r="A32" s="5" t="s">
        <v>60</v>
      </c>
      <c r="B32" s="6" t="s">
        <v>61</v>
      </c>
      <c r="C32" s="7" t="s">
        <v>88</v>
      </c>
      <c r="D32" s="15" t="s">
        <v>191</v>
      </c>
    </row>
    <row r="33" spans="1:4" x14ac:dyDescent="0.2">
      <c r="A33" s="5" t="s">
        <v>42</v>
      </c>
      <c r="B33" s="6" t="s">
        <v>43</v>
      </c>
      <c r="C33" s="7" t="s">
        <v>88</v>
      </c>
      <c r="D33" s="15" t="s">
        <v>191</v>
      </c>
    </row>
    <row r="34" spans="1:4" x14ac:dyDescent="0.2">
      <c r="A34" s="5" t="s">
        <v>34</v>
      </c>
      <c r="B34" s="6" t="s">
        <v>35</v>
      </c>
      <c r="C34" s="7" t="s">
        <v>89</v>
      </c>
      <c r="D34" s="15" t="s">
        <v>34</v>
      </c>
    </row>
    <row r="35" spans="1:4" x14ac:dyDescent="0.2">
      <c r="A35" s="5" t="s">
        <v>66</v>
      </c>
      <c r="B35" s="6" t="s">
        <v>67</v>
      </c>
      <c r="C35" s="7" t="s">
        <v>67</v>
      </c>
      <c r="D35" s="15" t="s">
        <v>66</v>
      </c>
    </row>
    <row r="36" spans="1:4" ht="26" x14ac:dyDescent="0.2">
      <c r="A36" s="5" t="s">
        <v>70</v>
      </c>
      <c r="B36" s="6" t="s">
        <v>71</v>
      </c>
      <c r="C36" s="7" t="s">
        <v>90</v>
      </c>
      <c r="D36" s="15" t="s">
        <v>70</v>
      </c>
    </row>
    <row r="37" spans="1:4" x14ac:dyDescent="0.2">
      <c r="A37" s="5" t="s">
        <v>80</v>
      </c>
      <c r="B37" s="6" t="s">
        <v>81</v>
      </c>
      <c r="C37" s="7" t="s">
        <v>81</v>
      </c>
      <c r="D37" s="15" t="s">
        <v>80</v>
      </c>
    </row>
    <row r="38" spans="1:4" x14ac:dyDescent="0.2">
      <c r="A38" s="5" t="s">
        <v>5</v>
      </c>
      <c r="B38" s="6" t="s">
        <v>6</v>
      </c>
      <c r="C38" s="7" t="s">
        <v>7</v>
      </c>
      <c r="D38" s="15"/>
    </row>
    <row r="39" spans="1:4" x14ac:dyDescent="0.2">
      <c r="A39" s="5" t="s">
        <v>30</v>
      </c>
      <c r="B39" s="6" t="s">
        <v>31</v>
      </c>
      <c r="C39" s="7" t="s">
        <v>7</v>
      </c>
      <c r="D39" s="15"/>
    </row>
    <row r="40" spans="1:4" x14ac:dyDescent="0.2">
      <c r="A40" s="5" t="s">
        <v>44</v>
      </c>
      <c r="B40" s="6" t="s">
        <v>45</v>
      </c>
      <c r="C40" s="8"/>
      <c r="D40" s="15" t="s">
        <v>44</v>
      </c>
    </row>
    <row r="41" spans="1:4" x14ac:dyDescent="0.2">
      <c r="A41" s="5" t="s">
        <v>50</v>
      </c>
      <c r="B41" s="6" t="s">
        <v>51</v>
      </c>
      <c r="C41" s="8"/>
      <c r="D41" s="15" t="s">
        <v>44</v>
      </c>
    </row>
    <row r="42" spans="1:4" x14ac:dyDescent="0.2">
      <c r="A42" s="9" t="s">
        <v>78</v>
      </c>
      <c r="B42" s="10" t="s">
        <v>79</v>
      </c>
      <c r="C42" s="34"/>
      <c r="D42" s="15" t="s">
        <v>44</v>
      </c>
    </row>
    <row r="43" spans="1:4" x14ac:dyDescent="0.2">
      <c r="A43" s="19"/>
      <c r="B43" s="20"/>
      <c r="C43" s="19"/>
      <c r="D43" s="14"/>
    </row>
    <row r="44" spans="1:4" x14ac:dyDescent="0.2">
      <c r="A44" s="21" t="s">
        <v>94</v>
      </c>
      <c r="B44" s="22"/>
      <c r="C44" s="22"/>
      <c r="D44" s="22"/>
    </row>
    <row r="45" spans="1:4" x14ac:dyDescent="0.2">
      <c r="A45" s="1" t="s">
        <v>1</v>
      </c>
      <c r="B45" s="11" t="s">
        <v>2</v>
      </c>
      <c r="C45" s="1" t="s">
        <v>84</v>
      </c>
      <c r="D45" s="17" t="s">
        <v>91</v>
      </c>
    </row>
    <row r="46" spans="1:4" x14ac:dyDescent="0.2">
      <c r="A46" s="23" t="s">
        <v>96</v>
      </c>
      <c r="B46" s="24" t="s">
        <v>100</v>
      </c>
      <c r="C46" s="12" t="s">
        <v>139</v>
      </c>
      <c r="D46" s="14" t="s">
        <v>146</v>
      </c>
    </row>
    <row r="47" spans="1:4" x14ac:dyDescent="0.2">
      <c r="A47" s="23" t="s">
        <v>124</v>
      </c>
      <c r="B47" s="24" t="s">
        <v>103</v>
      </c>
      <c r="C47" s="19" t="s">
        <v>139</v>
      </c>
      <c r="D47" s="14" t="s">
        <v>146</v>
      </c>
    </row>
    <row r="48" spans="1:4" x14ac:dyDescent="0.2">
      <c r="A48" s="23" t="s">
        <v>97</v>
      </c>
      <c r="B48" s="24" t="s">
        <v>104</v>
      </c>
      <c r="C48" s="19" t="s">
        <v>139</v>
      </c>
      <c r="D48" s="14" t="s">
        <v>146</v>
      </c>
    </row>
    <row r="49" spans="1:4" x14ac:dyDescent="0.2">
      <c r="A49" s="23" t="s">
        <v>120</v>
      </c>
      <c r="B49" s="24" t="s">
        <v>98</v>
      </c>
      <c r="C49" s="19" t="s">
        <v>140</v>
      </c>
      <c r="D49" s="14" t="s">
        <v>125</v>
      </c>
    </row>
    <row r="50" spans="1:4" x14ac:dyDescent="0.2">
      <c r="A50" s="23" t="s">
        <v>122</v>
      </c>
      <c r="B50" s="24" t="s">
        <v>101</v>
      </c>
      <c r="C50" s="19" t="s">
        <v>140</v>
      </c>
      <c r="D50" s="14" t="s">
        <v>125</v>
      </c>
    </row>
    <row r="51" spans="1:4" x14ac:dyDescent="0.2">
      <c r="A51" s="23" t="s">
        <v>123</v>
      </c>
      <c r="B51" s="24" t="s">
        <v>102</v>
      </c>
      <c r="C51" s="19" t="s">
        <v>140</v>
      </c>
      <c r="D51" s="14" t="s">
        <v>125</v>
      </c>
    </row>
    <row r="52" spans="1:4" x14ac:dyDescent="0.2">
      <c r="A52" s="23" t="s">
        <v>125</v>
      </c>
      <c r="B52" s="24" t="s">
        <v>105</v>
      </c>
      <c r="C52" s="19" t="s">
        <v>140</v>
      </c>
      <c r="D52" s="14" t="s">
        <v>125</v>
      </c>
    </row>
    <row r="53" spans="1:4" x14ac:dyDescent="0.2">
      <c r="A53" s="23" t="s">
        <v>127</v>
      </c>
      <c r="B53" s="24" t="s">
        <v>107</v>
      </c>
      <c r="C53" s="19" t="s">
        <v>140</v>
      </c>
      <c r="D53" s="14" t="s">
        <v>125</v>
      </c>
    </row>
    <row r="54" spans="1:4" x14ac:dyDescent="0.2">
      <c r="A54" s="23" t="s">
        <v>134</v>
      </c>
      <c r="B54" s="24" t="s">
        <v>114</v>
      </c>
      <c r="C54" s="19" t="s">
        <v>140</v>
      </c>
      <c r="D54" s="14" t="s">
        <v>125</v>
      </c>
    </row>
    <row r="55" spans="1:4" x14ac:dyDescent="0.2">
      <c r="A55" s="23" t="s">
        <v>128</v>
      </c>
      <c r="B55" s="24" t="s">
        <v>108</v>
      </c>
      <c r="C55" s="19" t="s">
        <v>141</v>
      </c>
      <c r="D55" s="14" t="s">
        <v>128</v>
      </c>
    </row>
    <row r="56" spans="1:4" x14ac:dyDescent="0.2">
      <c r="A56" s="23" t="s">
        <v>133</v>
      </c>
      <c r="B56" s="24" t="s">
        <v>113</v>
      </c>
      <c r="C56" s="19" t="s">
        <v>141</v>
      </c>
      <c r="D56" s="14" t="s">
        <v>128</v>
      </c>
    </row>
    <row r="57" spans="1:4" x14ac:dyDescent="0.2">
      <c r="A57" s="23" t="s">
        <v>129</v>
      </c>
      <c r="B57" s="24" t="s">
        <v>109</v>
      </c>
      <c r="C57" s="19" t="s">
        <v>142</v>
      </c>
      <c r="D57" s="14" t="s">
        <v>131</v>
      </c>
    </row>
    <row r="58" spans="1:4" x14ac:dyDescent="0.2">
      <c r="A58" s="23" t="s">
        <v>130</v>
      </c>
      <c r="B58" s="24" t="s">
        <v>110</v>
      </c>
      <c r="C58" s="19" t="s">
        <v>142</v>
      </c>
      <c r="D58" s="14" t="s">
        <v>131</v>
      </c>
    </row>
    <row r="59" spans="1:4" x14ac:dyDescent="0.2">
      <c r="A59" s="23" t="s">
        <v>131</v>
      </c>
      <c r="B59" s="24" t="s">
        <v>111</v>
      </c>
      <c r="C59" s="19" t="s">
        <v>142</v>
      </c>
      <c r="D59" s="14" t="s">
        <v>131</v>
      </c>
    </row>
    <row r="60" spans="1:4" x14ac:dyDescent="0.2">
      <c r="A60" s="23" t="s">
        <v>132</v>
      </c>
      <c r="B60" s="24" t="s">
        <v>112</v>
      </c>
      <c r="C60" s="19" t="s">
        <v>143</v>
      </c>
      <c r="D60" s="14" t="s">
        <v>132</v>
      </c>
    </row>
    <row r="61" spans="1:4" x14ac:dyDescent="0.2">
      <c r="A61" s="23" t="s">
        <v>136</v>
      </c>
      <c r="B61" s="24" t="s">
        <v>117</v>
      </c>
      <c r="C61" s="19" t="s">
        <v>117</v>
      </c>
      <c r="D61" s="14" t="s">
        <v>136</v>
      </c>
    </row>
    <row r="62" spans="1:4" x14ac:dyDescent="0.2">
      <c r="A62" s="23" t="s">
        <v>121</v>
      </c>
      <c r="B62" s="24" t="s">
        <v>99</v>
      </c>
      <c r="C62" s="19" t="s">
        <v>144</v>
      </c>
      <c r="D62" s="14" t="s">
        <v>95</v>
      </c>
    </row>
    <row r="63" spans="1:4" x14ac:dyDescent="0.2">
      <c r="A63" s="23" t="s">
        <v>95</v>
      </c>
      <c r="B63" s="24" t="s">
        <v>116</v>
      </c>
      <c r="C63" s="19" t="s">
        <v>144</v>
      </c>
      <c r="D63" s="14" t="s">
        <v>95</v>
      </c>
    </row>
    <row r="64" spans="1:4" x14ac:dyDescent="0.2">
      <c r="A64" s="23" t="s">
        <v>137</v>
      </c>
      <c r="B64" s="24" t="s">
        <v>118</v>
      </c>
      <c r="C64" s="19" t="s">
        <v>145</v>
      </c>
      <c r="D64" s="14" t="s">
        <v>137</v>
      </c>
    </row>
    <row r="65" spans="1:4" x14ac:dyDescent="0.2">
      <c r="A65" s="23" t="s">
        <v>138</v>
      </c>
      <c r="B65" s="24" t="s">
        <v>119</v>
      </c>
      <c r="C65" s="33" t="s">
        <v>145</v>
      </c>
      <c r="D65" s="15" t="s">
        <v>137</v>
      </c>
    </row>
    <row r="66" spans="1:4" x14ac:dyDescent="0.2">
      <c r="A66" s="23" t="s">
        <v>126</v>
      </c>
      <c r="B66" s="24" t="s">
        <v>106</v>
      </c>
      <c r="C66" s="19"/>
      <c r="D66" s="14"/>
    </row>
    <row r="67" spans="1:4" x14ac:dyDescent="0.2">
      <c r="A67" s="25" t="s">
        <v>135</v>
      </c>
      <c r="B67" s="26" t="s">
        <v>115</v>
      </c>
      <c r="C67" s="27"/>
      <c r="D67" s="16" t="s">
        <v>135</v>
      </c>
    </row>
    <row r="68" spans="1:4" x14ac:dyDescent="0.2">
      <c r="A68" s="19"/>
      <c r="B68" s="20"/>
      <c r="C68" s="19"/>
      <c r="D68" s="14"/>
    </row>
    <row r="69" spans="1:4" x14ac:dyDescent="0.2">
      <c r="A69" s="21" t="s">
        <v>147</v>
      </c>
      <c r="B69" s="22"/>
      <c r="C69" s="22"/>
      <c r="D69" s="22"/>
    </row>
    <row r="70" spans="1:4" x14ac:dyDescent="0.2">
      <c r="A70" s="1" t="s">
        <v>1</v>
      </c>
      <c r="B70" s="11" t="s">
        <v>2</v>
      </c>
      <c r="C70" s="1" t="s">
        <v>84</v>
      </c>
      <c r="D70" s="17" t="s">
        <v>91</v>
      </c>
    </row>
    <row r="71" spans="1:4" x14ac:dyDescent="0.2">
      <c r="A71" s="28" t="s">
        <v>164</v>
      </c>
      <c r="B71" s="29" t="s">
        <v>148</v>
      </c>
      <c r="C71" s="19" t="s">
        <v>178</v>
      </c>
      <c r="D71" s="14" t="s">
        <v>164</v>
      </c>
    </row>
    <row r="72" spans="1:4" x14ac:dyDescent="0.2">
      <c r="A72" s="28" t="s">
        <v>165</v>
      </c>
      <c r="B72" s="29" t="s">
        <v>149</v>
      </c>
      <c r="C72" s="19" t="s">
        <v>179</v>
      </c>
      <c r="D72" s="14" t="s">
        <v>130</v>
      </c>
    </row>
    <row r="73" spans="1:4" x14ac:dyDescent="0.2">
      <c r="A73" s="28" t="s">
        <v>166</v>
      </c>
      <c r="B73" s="29" t="s">
        <v>150</v>
      </c>
      <c r="C73" s="19" t="s">
        <v>179</v>
      </c>
      <c r="D73" s="14" t="s">
        <v>130</v>
      </c>
    </row>
    <row r="74" spans="1:4" x14ac:dyDescent="0.2">
      <c r="A74" s="28" t="s">
        <v>167</v>
      </c>
      <c r="B74" s="29" t="s">
        <v>151</v>
      </c>
      <c r="C74" s="18" t="s">
        <v>179</v>
      </c>
      <c r="D74" s="14" t="s">
        <v>130</v>
      </c>
    </row>
    <row r="75" spans="1:4" x14ac:dyDescent="0.2">
      <c r="A75" s="28" t="s">
        <v>168</v>
      </c>
      <c r="B75" s="29" t="s">
        <v>152</v>
      </c>
      <c r="C75" s="18" t="s">
        <v>179</v>
      </c>
      <c r="D75" s="14" t="s">
        <v>130</v>
      </c>
    </row>
    <row r="76" spans="1:4" x14ac:dyDescent="0.2">
      <c r="A76" s="28" t="s">
        <v>169</v>
      </c>
      <c r="B76" s="29" t="s">
        <v>153</v>
      </c>
      <c r="C76" s="19" t="s">
        <v>180</v>
      </c>
      <c r="D76" s="14" t="s">
        <v>52</v>
      </c>
    </row>
    <row r="77" spans="1:4" x14ac:dyDescent="0.2">
      <c r="A77" s="28" t="s">
        <v>170</v>
      </c>
      <c r="B77" s="29" t="s">
        <v>154</v>
      </c>
      <c r="C77" s="19" t="s">
        <v>181</v>
      </c>
      <c r="D77" s="14" t="s">
        <v>173</v>
      </c>
    </row>
    <row r="78" spans="1:4" x14ac:dyDescent="0.2">
      <c r="A78" s="28" t="s">
        <v>171</v>
      </c>
      <c r="B78" s="29" t="s">
        <v>155</v>
      </c>
      <c r="C78" s="19" t="s">
        <v>181</v>
      </c>
      <c r="D78" s="14" t="s">
        <v>173</v>
      </c>
    </row>
    <row r="79" spans="1:4" x14ac:dyDescent="0.2">
      <c r="A79" s="28" t="s">
        <v>172</v>
      </c>
      <c r="B79" s="29" t="s">
        <v>156</v>
      </c>
      <c r="C79" s="19" t="s">
        <v>182</v>
      </c>
      <c r="D79" s="14" t="s">
        <v>183</v>
      </c>
    </row>
    <row r="80" spans="1:4" x14ac:dyDescent="0.2">
      <c r="A80" s="28" t="s">
        <v>173</v>
      </c>
      <c r="B80" s="29" t="s">
        <v>157</v>
      </c>
      <c r="C80" s="19" t="s">
        <v>181</v>
      </c>
      <c r="D80" s="14" t="s">
        <v>173</v>
      </c>
    </row>
    <row r="81" spans="1:4" x14ac:dyDescent="0.2">
      <c r="A81" s="28" t="s">
        <v>135</v>
      </c>
      <c r="B81" s="29" t="s">
        <v>158</v>
      </c>
      <c r="C81" s="19"/>
      <c r="D81" s="14"/>
    </row>
    <row r="82" spans="1:4" x14ac:dyDescent="0.2">
      <c r="A82" s="28" t="s">
        <v>174</v>
      </c>
      <c r="B82" s="29" t="s">
        <v>159</v>
      </c>
      <c r="C82" s="19" t="s">
        <v>180</v>
      </c>
      <c r="D82" s="14" t="s">
        <v>52</v>
      </c>
    </row>
    <row r="83" spans="1:4" x14ac:dyDescent="0.2">
      <c r="A83" s="28" t="s">
        <v>52</v>
      </c>
      <c r="B83" s="29" t="s">
        <v>160</v>
      </c>
      <c r="C83" s="19" t="s">
        <v>182</v>
      </c>
      <c r="D83" s="14" t="s">
        <v>183</v>
      </c>
    </row>
    <row r="84" spans="1:4" x14ac:dyDescent="0.2">
      <c r="A84" s="28" t="s">
        <v>175</v>
      </c>
      <c r="B84" s="29" t="s">
        <v>161</v>
      </c>
      <c r="C84" s="19" t="s">
        <v>180</v>
      </c>
      <c r="D84" s="14" t="s">
        <v>52</v>
      </c>
    </row>
    <row r="85" spans="1:4" x14ac:dyDescent="0.2">
      <c r="A85" s="28" t="s">
        <v>176</v>
      </c>
      <c r="B85" s="29" t="s">
        <v>162</v>
      </c>
      <c r="C85" s="19" t="s">
        <v>180</v>
      </c>
      <c r="D85" s="14" t="s">
        <v>52</v>
      </c>
    </row>
    <row r="86" spans="1:4" x14ac:dyDescent="0.2">
      <c r="A86" s="30" t="s">
        <v>177</v>
      </c>
      <c r="B86" s="31" t="s">
        <v>163</v>
      </c>
      <c r="C86" s="27" t="s">
        <v>180</v>
      </c>
      <c r="D86" s="16" t="s">
        <v>52</v>
      </c>
    </row>
  </sheetData>
  <sortState ref="A3:D42">
    <sortCondition ref="D3:D42"/>
  </sortState>
  <mergeCells count="3">
    <mergeCell ref="A1:D1"/>
    <mergeCell ref="A44:D44"/>
    <mergeCell ref="A69:D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topLeftCell="A27" workbookViewId="0">
      <selection activeCell="N42" sqref="N42:S46"/>
    </sheetView>
  </sheetViews>
  <sheetFormatPr baseColWidth="10" defaultRowHeight="16" x14ac:dyDescent="0.2"/>
  <cols>
    <col min="1" max="1" width="14.83203125" bestFit="1" customWidth="1"/>
    <col min="6" max="6" width="25.1640625" customWidth="1"/>
    <col min="7" max="7" width="23.33203125" bestFit="1" customWidth="1"/>
    <col min="10" max="10" width="31.1640625" customWidth="1"/>
  </cols>
  <sheetData>
    <row r="1" spans="1:10" x14ac:dyDescent="0.2">
      <c r="A1" t="s">
        <v>91</v>
      </c>
      <c r="B1" t="s">
        <v>184</v>
      </c>
      <c r="C1" t="s">
        <v>185</v>
      </c>
      <c r="D1" t="s">
        <v>186</v>
      </c>
      <c r="E1" t="s">
        <v>295</v>
      </c>
      <c r="F1" t="s">
        <v>187</v>
      </c>
      <c r="G1" t="s">
        <v>188</v>
      </c>
      <c r="H1" t="s">
        <v>296</v>
      </c>
      <c r="I1" t="s">
        <v>297</v>
      </c>
      <c r="J1" t="s">
        <v>298</v>
      </c>
    </row>
    <row r="2" spans="1:10" x14ac:dyDescent="0.2">
      <c r="A2" t="s">
        <v>192</v>
      </c>
      <c r="B2" t="s">
        <v>92</v>
      </c>
      <c r="C2" s="32" t="s">
        <v>128</v>
      </c>
      <c r="D2" s="32" t="s">
        <v>189</v>
      </c>
      <c r="E2" t="s">
        <v>293</v>
      </c>
      <c r="F2" s="36">
        <v>0</v>
      </c>
      <c r="G2" s="36">
        <v>0</v>
      </c>
      <c r="J2" t="s">
        <v>319</v>
      </c>
    </row>
    <row r="3" spans="1:10" x14ac:dyDescent="0.2">
      <c r="A3" t="s">
        <v>193</v>
      </c>
      <c r="B3" t="s">
        <v>92</v>
      </c>
      <c r="C3" s="32" t="s">
        <v>95</v>
      </c>
      <c r="D3" s="32" t="s">
        <v>164</v>
      </c>
      <c r="E3" t="s">
        <v>293</v>
      </c>
      <c r="F3" s="37">
        <f>0.1*F88</f>
        <v>0</v>
      </c>
      <c r="G3" s="39">
        <f>0.1*G88</f>
        <v>0</v>
      </c>
      <c r="J3" t="s">
        <v>313</v>
      </c>
    </row>
    <row r="4" spans="1:10" x14ac:dyDescent="0.2">
      <c r="A4" t="s">
        <v>194</v>
      </c>
      <c r="B4" t="s">
        <v>92</v>
      </c>
      <c r="C4" s="32" t="s">
        <v>95</v>
      </c>
      <c r="D4" s="32" t="s">
        <v>164</v>
      </c>
      <c r="E4" t="s">
        <v>294</v>
      </c>
      <c r="F4" s="37">
        <f>0.1*F89</f>
        <v>36.300000000000004</v>
      </c>
      <c r="G4" s="39">
        <f>0.1*G89</f>
        <v>3792.4</v>
      </c>
      <c r="J4" t="s">
        <v>313</v>
      </c>
    </row>
    <row r="5" spans="1:10" x14ac:dyDescent="0.2">
      <c r="A5" t="s">
        <v>201</v>
      </c>
      <c r="B5" t="s">
        <v>92</v>
      </c>
      <c r="C5" s="32" t="s">
        <v>95</v>
      </c>
      <c r="D5" s="32" t="s">
        <v>189</v>
      </c>
      <c r="E5" t="s">
        <v>293</v>
      </c>
      <c r="F5" s="37">
        <f>H5*1000/3600*264.172</f>
        <v>5.8545989511055678</v>
      </c>
      <c r="G5" s="37">
        <f>I5*1000/3600*264.172</f>
        <v>125.84203580771934</v>
      </c>
      <c r="H5">
        <f>'[1]Solid Biomass and RDF'!$E$22</f>
        <v>7.9783460109247167E-2</v>
      </c>
      <c r="I5">
        <f>[1]Biogas!$Q$15</f>
        <v>1.7149104708590979</v>
      </c>
      <c r="J5" t="s">
        <v>310</v>
      </c>
    </row>
    <row r="6" spans="1:10" x14ac:dyDescent="0.2">
      <c r="A6" t="s">
        <v>202</v>
      </c>
      <c r="B6" t="s">
        <v>92</v>
      </c>
      <c r="C6" s="32" t="s">
        <v>95</v>
      </c>
      <c r="D6" s="32" t="s">
        <v>189</v>
      </c>
      <c r="E6" t="s">
        <v>294</v>
      </c>
      <c r="F6" s="37">
        <f>H6*1000/3600*264.172</f>
        <v>5.8545989511055678</v>
      </c>
      <c r="G6" s="37">
        <f>I6*1000/3600*264.172</f>
        <v>125.84203580771934</v>
      </c>
      <c r="H6">
        <f>'[1]Solid Biomass and RDF'!$E$22</f>
        <v>7.9783460109247167E-2</v>
      </c>
      <c r="I6">
        <f>[1]Biogas!$Q$15</f>
        <v>1.7149104708590979</v>
      </c>
      <c r="J6" t="s">
        <v>310</v>
      </c>
    </row>
    <row r="7" spans="1:10" x14ac:dyDescent="0.2">
      <c r="A7" t="s">
        <v>195</v>
      </c>
      <c r="B7" t="s">
        <v>92</v>
      </c>
      <c r="C7" s="32" t="s">
        <v>95</v>
      </c>
      <c r="D7" s="32" t="s">
        <v>173</v>
      </c>
      <c r="E7" t="s">
        <v>293</v>
      </c>
      <c r="F7" s="37">
        <f>H7*1000/3600*264.172</f>
        <v>5.8545989511055678</v>
      </c>
      <c r="G7" s="37">
        <f>I7*1000/3600*264.172</f>
        <v>125.84203580771934</v>
      </c>
      <c r="H7">
        <f>'[1]Solid Biomass and RDF'!$E$22</f>
        <v>7.9783460109247167E-2</v>
      </c>
      <c r="I7">
        <f>[1]Biogas!$Q$15</f>
        <v>1.7149104708590979</v>
      </c>
      <c r="J7" t="s">
        <v>310</v>
      </c>
    </row>
    <row r="8" spans="1:10" x14ac:dyDescent="0.2">
      <c r="A8" t="s">
        <v>196</v>
      </c>
      <c r="B8" t="s">
        <v>92</v>
      </c>
      <c r="C8" s="32" t="s">
        <v>95</v>
      </c>
      <c r="D8" s="32" t="s">
        <v>173</v>
      </c>
      <c r="E8" t="s">
        <v>294</v>
      </c>
      <c r="F8" s="37">
        <f>H8*1000/3600*264.172</f>
        <v>5.8545989511055678</v>
      </c>
      <c r="G8" s="37">
        <f>I8*1000/3600*264.172</f>
        <v>125.84203580771934</v>
      </c>
      <c r="H8">
        <f>'[1]Solid Biomass and RDF'!$E$22</f>
        <v>7.9783460109247167E-2</v>
      </c>
      <c r="I8">
        <f>[1]Biogas!$Q$15</f>
        <v>1.7149104708590979</v>
      </c>
      <c r="J8" t="s">
        <v>310</v>
      </c>
    </row>
    <row r="9" spans="1:10" x14ac:dyDescent="0.2">
      <c r="A9" t="s">
        <v>197</v>
      </c>
      <c r="B9" t="s">
        <v>92</v>
      </c>
      <c r="C9" s="32" t="s">
        <v>95</v>
      </c>
      <c r="D9" s="32" t="s">
        <v>183</v>
      </c>
      <c r="E9" t="s">
        <v>293</v>
      </c>
      <c r="F9" s="37">
        <f>H9*1000/3600*264.172</f>
        <v>5.8545989511055678</v>
      </c>
      <c r="G9" s="37">
        <f>I9*1000/3600*264.172</f>
        <v>125.84203580771934</v>
      </c>
      <c r="H9">
        <f>'[1]Solid Biomass and RDF'!$E$22</f>
        <v>7.9783460109247167E-2</v>
      </c>
      <c r="I9">
        <f>[1]Biogas!$Q$15</f>
        <v>1.7149104708590979</v>
      </c>
      <c r="J9" t="s">
        <v>310</v>
      </c>
    </row>
    <row r="10" spans="1:10" x14ac:dyDescent="0.2">
      <c r="A10" t="s">
        <v>198</v>
      </c>
      <c r="B10" t="s">
        <v>92</v>
      </c>
      <c r="C10" s="32" t="s">
        <v>95</v>
      </c>
      <c r="D10" s="32" t="s">
        <v>183</v>
      </c>
      <c r="E10" t="s">
        <v>294</v>
      </c>
      <c r="F10" s="37">
        <f>H10*1000/3600*264.172</f>
        <v>5.8545989511055678</v>
      </c>
      <c r="G10" s="37">
        <f>I10*1000/3600*264.172</f>
        <v>125.84203580771934</v>
      </c>
      <c r="H10">
        <f>'[1]Solid Biomass and RDF'!$E$22</f>
        <v>7.9783460109247167E-2</v>
      </c>
      <c r="I10">
        <f>[1]Biogas!$Q$15</f>
        <v>1.7149104708590979</v>
      </c>
      <c r="J10" t="s">
        <v>310</v>
      </c>
    </row>
    <row r="11" spans="1:10" x14ac:dyDescent="0.2">
      <c r="A11" t="s">
        <v>199</v>
      </c>
      <c r="B11" t="s">
        <v>92</v>
      </c>
      <c r="C11" s="32" t="s">
        <v>95</v>
      </c>
      <c r="D11" s="32" t="s">
        <v>52</v>
      </c>
      <c r="E11" t="s">
        <v>293</v>
      </c>
      <c r="F11" s="37">
        <f>H11*1000/3600*264.172</f>
        <v>5.8545989511055678</v>
      </c>
      <c r="G11" s="37">
        <f>I11*1000/3600*264.172</f>
        <v>125.84203580771934</v>
      </c>
      <c r="H11">
        <f>'[1]Solid Biomass and RDF'!$E$22</f>
        <v>7.9783460109247167E-2</v>
      </c>
      <c r="I11">
        <f>[1]Biogas!$Q$15</f>
        <v>1.7149104708590979</v>
      </c>
      <c r="J11" t="s">
        <v>310</v>
      </c>
    </row>
    <row r="12" spans="1:10" x14ac:dyDescent="0.2">
      <c r="A12" t="s">
        <v>200</v>
      </c>
      <c r="B12" t="s">
        <v>92</v>
      </c>
      <c r="C12" s="32" t="s">
        <v>95</v>
      </c>
      <c r="D12" s="32" t="s">
        <v>52</v>
      </c>
      <c r="E12" t="s">
        <v>294</v>
      </c>
      <c r="F12" s="37">
        <f>H12*1000/3600*264.172</f>
        <v>5.8545989511055678</v>
      </c>
      <c r="G12" s="37">
        <f>I12*1000/3600*264.172</f>
        <v>125.84203580771934</v>
      </c>
      <c r="H12">
        <f>'[1]Solid Biomass and RDF'!$E$22</f>
        <v>7.9783460109247167E-2</v>
      </c>
      <c r="I12">
        <f>[1]Biogas!$Q$15</f>
        <v>1.7149104708590979</v>
      </c>
      <c r="J12" t="s">
        <v>310</v>
      </c>
    </row>
    <row r="13" spans="1:10" x14ac:dyDescent="0.2">
      <c r="A13" t="s">
        <v>203</v>
      </c>
      <c r="B13" t="s">
        <v>190</v>
      </c>
      <c r="C13" s="32" t="s">
        <v>125</v>
      </c>
      <c r="D13" s="32" t="s">
        <v>189</v>
      </c>
      <c r="E13" t="s">
        <v>293</v>
      </c>
      <c r="F13" s="36">
        <v>0</v>
      </c>
      <c r="G13" s="36">
        <v>0</v>
      </c>
      <c r="J13" t="s">
        <v>319</v>
      </c>
    </row>
    <row r="14" spans="1:10" x14ac:dyDescent="0.2">
      <c r="A14" t="s">
        <v>204</v>
      </c>
      <c r="B14" t="s">
        <v>190</v>
      </c>
      <c r="C14" s="32" t="s">
        <v>125</v>
      </c>
      <c r="D14" s="32" t="s">
        <v>189</v>
      </c>
      <c r="E14" t="s">
        <v>294</v>
      </c>
      <c r="F14" s="36">
        <v>0</v>
      </c>
      <c r="G14" s="36">
        <v>0</v>
      </c>
      <c r="J14" t="s">
        <v>319</v>
      </c>
    </row>
    <row r="15" spans="1:10" x14ac:dyDescent="0.2">
      <c r="A15" t="s">
        <v>206</v>
      </c>
      <c r="B15" t="s">
        <v>190</v>
      </c>
      <c r="C15" s="32" t="s">
        <v>128</v>
      </c>
      <c r="D15" s="32" t="s">
        <v>189</v>
      </c>
      <c r="E15" t="s">
        <v>293</v>
      </c>
      <c r="F15" s="36">
        <v>0</v>
      </c>
      <c r="G15" s="36">
        <v>0</v>
      </c>
      <c r="J15" t="s">
        <v>319</v>
      </c>
    </row>
    <row r="16" spans="1:10" x14ac:dyDescent="0.2">
      <c r="A16" t="s">
        <v>207</v>
      </c>
      <c r="B16" t="s">
        <v>190</v>
      </c>
      <c r="C16" s="32" t="s">
        <v>128</v>
      </c>
      <c r="D16" s="32" t="s">
        <v>189</v>
      </c>
      <c r="E16" t="s">
        <v>294</v>
      </c>
      <c r="F16" s="36">
        <v>0</v>
      </c>
      <c r="G16" s="36">
        <v>0</v>
      </c>
      <c r="J16" t="s">
        <v>319</v>
      </c>
    </row>
    <row r="17" spans="1:10" x14ac:dyDescent="0.2">
      <c r="A17" t="s">
        <v>205</v>
      </c>
      <c r="B17" t="s">
        <v>190</v>
      </c>
      <c r="C17" s="32" t="s">
        <v>128</v>
      </c>
      <c r="D17" s="32" t="s">
        <v>52</v>
      </c>
      <c r="E17" t="s">
        <v>294</v>
      </c>
      <c r="F17" s="36">
        <v>0</v>
      </c>
      <c r="G17" s="36">
        <v>0</v>
      </c>
      <c r="J17" t="s">
        <v>319</v>
      </c>
    </row>
    <row r="18" spans="1:10" x14ac:dyDescent="0.2">
      <c r="A18" t="s">
        <v>208</v>
      </c>
      <c r="B18" t="s">
        <v>190</v>
      </c>
      <c r="C18" s="32" t="s">
        <v>135</v>
      </c>
      <c r="D18" s="32" t="s">
        <v>189</v>
      </c>
      <c r="E18" t="s">
        <v>294</v>
      </c>
      <c r="F18" s="37">
        <f>H18*1000/3600*264.172</f>
        <v>3.3776596700898187</v>
      </c>
      <c r="G18" s="37">
        <f>I18*1000/3600*264.172</f>
        <v>125.84203580771934</v>
      </c>
      <c r="H18">
        <f>[1]Biogas!$E$15</f>
        <v>4.6029006905816461E-2</v>
      </c>
      <c r="I18">
        <f>[1]Biogas!$Q$15</f>
        <v>1.7149104708590979</v>
      </c>
      <c r="J18" t="s">
        <v>309</v>
      </c>
    </row>
    <row r="19" spans="1:10" x14ac:dyDescent="0.2">
      <c r="A19" t="s">
        <v>209</v>
      </c>
      <c r="B19" t="s">
        <v>190</v>
      </c>
      <c r="C19" s="32" t="s">
        <v>95</v>
      </c>
      <c r="D19" s="32" t="s">
        <v>164</v>
      </c>
      <c r="E19" t="s">
        <v>293</v>
      </c>
      <c r="F19" s="37">
        <f>0.1*F108</f>
        <v>0</v>
      </c>
      <c r="G19" s="39">
        <f>0.1*G108</f>
        <v>0</v>
      </c>
      <c r="J19" t="s">
        <v>313</v>
      </c>
    </row>
    <row r="20" spans="1:10" x14ac:dyDescent="0.2">
      <c r="A20" t="s">
        <v>214</v>
      </c>
      <c r="B20" t="s">
        <v>190</v>
      </c>
      <c r="C20" s="32" t="s">
        <v>95</v>
      </c>
      <c r="D20" s="32" t="s">
        <v>189</v>
      </c>
      <c r="E20" t="s">
        <v>293</v>
      </c>
      <c r="F20" s="37">
        <f>H20*1000/3600*264.172</f>
        <v>3.3776596700898187</v>
      </c>
      <c r="G20" s="37">
        <f>I20*1000/3600*264.172</f>
        <v>125.84203580771934</v>
      </c>
      <c r="H20">
        <f>[1]Biogas!$E$15</f>
        <v>4.6029006905816461E-2</v>
      </c>
      <c r="I20">
        <f>[1]Biogas!$Q$15</f>
        <v>1.7149104708590979</v>
      </c>
      <c r="J20" t="s">
        <v>309</v>
      </c>
    </row>
    <row r="21" spans="1:10" x14ac:dyDescent="0.2">
      <c r="A21" t="s">
        <v>215</v>
      </c>
      <c r="B21" t="s">
        <v>190</v>
      </c>
      <c r="C21" s="32" t="s">
        <v>95</v>
      </c>
      <c r="D21" s="32" t="s">
        <v>189</v>
      </c>
      <c r="E21" t="s">
        <v>294</v>
      </c>
      <c r="F21" s="37">
        <f>H21*1000/3600*264.172</f>
        <v>3.3776596700898187</v>
      </c>
      <c r="G21" s="37">
        <f>I21*1000/3600*264.172</f>
        <v>125.84203580771934</v>
      </c>
      <c r="H21">
        <f>[1]Biogas!$E$15</f>
        <v>4.6029006905816461E-2</v>
      </c>
      <c r="I21">
        <f>[1]Biogas!$Q$15</f>
        <v>1.7149104708590979</v>
      </c>
      <c r="J21" t="s">
        <v>309</v>
      </c>
    </row>
    <row r="22" spans="1:10" x14ac:dyDescent="0.2">
      <c r="A22" t="s">
        <v>210</v>
      </c>
      <c r="B22" t="s">
        <v>190</v>
      </c>
      <c r="C22" s="32" t="s">
        <v>95</v>
      </c>
      <c r="D22" s="32" t="s">
        <v>173</v>
      </c>
      <c r="E22" t="s">
        <v>293</v>
      </c>
      <c r="F22" s="37">
        <f>H22*1000/3600*264.172</f>
        <v>3.3776596700898187</v>
      </c>
      <c r="G22" s="37">
        <f>I22*1000/3600*264.172</f>
        <v>125.84203580771934</v>
      </c>
      <c r="H22">
        <f>[1]Biogas!$E$15</f>
        <v>4.6029006905816461E-2</v>
      </c>
      <c r="I22">
        <f>[1]Biogas!$Q$15</f>
        <v>1.7149104708590979</v>
      </c>
      <c r="J22" t="s">
        <v>309</v>
      </c>
    </row>
    <row r="23" spans="1:10" x14ac:dyDescent="0.2">
      <c r="A23" t="s">
        <v>211</v>
      </c>
      <c r="B23" t="s">
        <v>190</v>
      </c>
      <c r="C23" s="32" t="s">
        <v>95</v>
      </c>
      <c r="D23" s="32" t="s">
        <v>173</v>
      </c>
      <c r="E23" t="s">
        <v>294</v>
      </c>
      <c r="F23" s="37">
        <f>H23*1000/3600*264.172</f>
        <v>3.3776596700898187</v>
      </c>
      <c r="G23" s="37">
        <f>I23*1000/3600*264.172</f>
        <v>125.84203580771934</v>
      </c>
      <c r="H23">
        <f>[1]Biogas!$E$15</f>
        <v>4.6029006905816461E-2</v>
      </c>
      <c r="I23">
        <f>[1]Biogas!$Q$15</f>
        <v>1.7149104708590979</v>
      </c>
      <c r="J23" t="s">
        <v>309</v>
      </c>
    </row>
    <row r="24" spans="1:10" x14ac:dyDescent="0.2">
      <c r="A24" t="s">
        <v>212</v>
      </c>
      <c r="B24" t="s">
        <v>190</v>
      </c>
      <c r="C24" s="32" t="s">
        <v>95</v>
      </c>
      <c r="D24" s="32" t="s">
        <v>52</v>
      </c>
      <c r="E24" t="s">
        <v>293</v>
      </c>
      <c r="F24" s="37">
        <f>H24*1000/3600*264.172</f>
        <v>3.3776596700898187</v>
      </c>
      <c r="G24" s="37">
        <f>I24*1000/3600*264.172</f>
        <v>125.84203580771934</v>
      </c>
      <c r="H24">
        <f>[1]Biogas!$E$15</f>
        <v>4.6029006905816461E-2</v>
      </c>
      <c r="I24">
        <f>[1]Biogas!$Q$15</f>
        <v>1.7149104708590979</v>
      </c>
      <c r="J24" t="s">
        <v>309</v>
      </c>
    </row>
    <row r="25" spans="1:10" x14ac:dyDescent="0.2">
      <c r="A25" t="s">
        <v>213</v>
      </c>
      <c r="B25" t="s">
        <v>190</v>
      </c>
      <c r="C25" s="32" t="s">
        <v>95</v>
      </c>
      <c r="D25" s="32" t="s">
        <v>52</v>
      </c>
      <c r="E25" t="s">
        <v>294</v>
      </c>
      <c r="F25" s="37">
        <f>H25*1000/3600*264.172</f>
        <v>3.3776596700898187</v>
      </c>
      <c r="G25" s="37">
        <f>I25*1000/3600*264.172</f>
        <v>125.84203580771934</v>
      </c>
      <c r="H25">
        <f>[1]Biogas!$E$15</f>
        <v>4.6029006905816461E-2</v>
      </c>
      <c r="I25">
        <f>[1]Biogas!$Q$15</f>
        <v>1.7149104708590979</v>
      </c>
      <c r="J25" t="s">
        <v>309</v>
      </c>
    </row>
    <row r="26" spans="1:10" x14ac:dyDescent="0.2">
      <c r="A26" t="s">
        <v>217</v>
      </c>
      <c r="B26" t="s">
        <v>93</v>
      </c>
      <c r="C26" s="32" t="s">
        <v>146</v>
      </c>
      <c r="D26" s="32" t="s">
        <v>189</v>
      </c>
      <c r="E26" t="s">
        <v>293</v>
      </c>
      <c r="F26">
        <f>F27*1.1</f>
        <v>0</v>
      </c>
      <c r="G26">
        <f>G27*1.1</f>
        <v>0</v>
      </c>
      <c r="J26" t="s">
        <v>302</v>
      </c>
    </row>
    <row r="27" spans="1:10" x14ac:dyDescent="0.2">
      <c r="A27" t="s">
        <v>216</v>
      </c>
      <c r="B27" t="s">
        <v>93</v>
      </c>
      <c r="C27" s="32" t="s">
        <v>146</v>
      </c>
      <c r="D27" s="32" t="s">
        <v>52</v>
      </c>
      <c r="E27" t="s">
        <v>293</v>
      </c>
      <c r="F27">
        <f>F28*1.1</f>
        <v>0</v>
      </c>
      <c r="G27">
        <f>G28*1.1</f>
        <v>0</v>
      </c>
      <c r="J27" s="38" t="s">
        <v>307</v>
      </c>
    </row>
    <row r="28" spans="1:10" x14ac:dyDescent="0.2">
      <c r="A28" t="s">
        <v>218</v>
      </c>
      <c r="B28" t="s">
        <v>93</v>
      </c>
      <c r="C28" s="32" t="s">
        <v>128</v>
      </c>
      <c r="D28" s="32" t="s">
        <v>130</v>
      </c>
      <c r="E28" t="s">
        <v>293</v>
      </c>
      <c r="F28" s="36">
        <v>0</v>
      </c>
      <c r="G28" s="36">
        <v>0</v>
      </c>
      <c r="J28" t="s">
        <v>319</v>
      </c>
    </row>
    <row r="29" spans="1:10" x14ac:dyDescent="0.2">
      <c r="A29" t="s">
        <v>223</v>
      </c>
      <c r="B29" t="s">
        <v>93</v>
      </c>
      <c r="C29" s="32" t="s">
        <v>128</v>
      </c>
      <c r="D29" s="32" t="s">
        <v>189</v>
      </c>
      <c r="E29" t="s">
        <v>293</v>
      </c>
      <c r="F29" s="36">
        <v>0</v>
      </c>
      <c r="G29" s="36">
        <v>0</v>
      </c>
      <c r="J29" t="s">
        <v>319</v>
      </c>
    </row>
    <row r="30" spans="1:10" x14ac:dyDescent="0.2">
      <c r="A30" t="s">
        <v>224</v>
      </c>
      <c r="B30" t="s">
        <v>93</v>
      </c>
      <c r="C30" t="s">
        <v>128</v>
      </c>
      <c r="D30" s="32" t="s">
        <v>189</v>
      </c>
      <c r="E30" t="s">
        <v>294</v>
      </c>
      <c r="F30" s="36">
        <v>0</v>
      </c>
      <c r="G30" s="36">
        <v>0</v>
      </c>
      <c r="J30" t="s">
        <v>319</v>
      </c>
    </row>
    <row r="31" spans="1:10" x14ac:dyDescent="0.2">
      <c r="A31" t="s">
        <v>219</v>
      </c>
      <c r="B31" t="s">
        <v>93</v>
      </c>
      <c r="C31" s="32" t="s">
        <v>128</v>
      </c>
      <c r="D31" s="32" t="s">
        <v>173</v>
      </c>
      <c r="E31" t="s">
        <v>293</v>
      </c>
      <c r="F31" s="36">
        <v>0</v>
      </c>
      <c r="G31" s="36">
        <v>0</v>
      </c>
      <c r="J31" t="s">
        <v>319</v>
      </c>
    </row>
    <row r="32" spans="1:10" x14ac:dyDescent="0.2">
      <c r="A32" t="s">
        <v>220</v>
      </c>
      <c r="B32" t="s">
        <v>93</v>
      </c>
      <c r="C32" s="32" t="s">
        <v>128</v>
      </c>
      <c r="D32" s="32" t="s">
        <v>183</v>
      </c>
      <c r="E32" t="s">
        <v>293</v>
      </c>
      <c r="F32" s="36">
        <v>0</v>
      </c>
      <c r="G32" s="36">
        <v>0</v>
      </c>
      <c r="J32" t="s">
        <v>319</v>
      </c>
    </row>
    <row r="33" spans="1:10" x14ac:dyDescent="0.2">
      <c r="A33" t="s">
        <v>221</v>
      </c>
      <c r="B33" t="s">
        <v>93</v>
      </c>
      <c r="C33" s="32" t="s">
        <v>128</v>
      </c>
      <c r="D33" s="32" t="s">
        <v>52</v>
      </c>
      <c r="E33" t="s">
        <v>293</v>
      </c>
      <c r="F33" s="36">
        <v>0</v>
      </c>
      <c r="G33" s="36">
        <v>0</v>
      </c>
      <c r="J33" t="s">
        <v>319</v>
      </c>
    </row>
    <row r="34" spans="1:10" x14ac:dyDescent="0.2">
      <c r="A34" t="s">
        <v>222</v>
      </c>
      <c r="B34" t="s">
        <v>93</v>
      </c>
      <c r="C34" s="32" t="s">
        <v>128</v>
      </c>
      <c r="D34" s="32" t="s">
        <v>52</v>
      </c>
      <c r="E34" t="s">
        <v>294</v>
      </c>
      <c r="F34" s="36">
        <v>0</v>
      </c>
      <c r="G34" s="36">
        <v>0</v>
      </c>
      <c r="J34" t="s">
        <v>319</v>
      </c>
    </row>
    <row r="35" spans="1:10" x14ac:dyDescent="0.2">
      <c r="A35" t="s">
        <v>225</v>
      </c>
      <c r="B35" t="s">
        <v>93</v>
      </c>
      <c r="C35" t="s">
        <v>135</v>
      </c>
      <c r="D35" t="s">
        <v>189</v>
      </c>
      <c r="E35" t="s">
        <v>294</v>
      </c>
      <c r="F35">
        <v>0</v>
      </c>
      <c r="G35">
        <v>0</v>
      </c>
      <c r="J35" t="s">
        <v>318</v>
      </c>
    </row>
    <row r="36" spans="1:10" x14ac:dyDescent="0.2">
      <c r="A36" t="s">
        <v>226</v>
      </c>
      <c r="B36" t="s">
        <v>93</v>
      </c>
      <c r="C36" t="s">
        <v>95</v>
      </c>
      <c r="D36" t="s">
        <v>164</v>
      </c>
      <c r="E36" t="s">
        <v>293</v>
      </c>
      <c r="F36">
        <f>0.1*F126</f>
        <v>0</v>
      </c>
      <c r="G36">
        <f>0.1*G126</f>
        <v>0</v>
      </c>
      <c r="J36" t="s">
        <v>313</v>
      </c>
    </row>
    <row r="37" spans="1:10" x14ac:dyDescent="0.2">
      <c r="A37" t="s">
        <v>227</v>
      </c>
      <c r="B37" t="s">
        <v>93</v>
      </c>
      <c r="C37" t="s">
        <v>95</v>
      </c>
      <c r="D37" t="s">
        <v>164</v>
      </c>
      <c r="E37" t="s">
        <v>294</v>
      </c>
      <c r="F37">
        <f>0.1*F127</f>
        <v>0</v>
      </c>
      <c r="G37">
        <f>0.1*G127</f>
        <v>0</v>
      </c>
      <c r="J37" t="s">
        <v>313</v>
      </c>
    </row>
    <row r="38" spans="1:10" x14ac:dyDescent="0.2">
      <c r="A38" t="s">
        <v>228</v>
      </c>
      <c r="B38" t="s">
        <v>93</v>
      </c>
      <c r="C38" t="s">
        <v>95</v>
      </c>
      <c r="D38" t="s">
        <v>130</v>
      </c>
      <c r="E38" t="s">
        <v>294</v>
      </c>
      <c r="F38">
        <v>392</v>
      </c>
      <c r="G38">
        <v>470</v>
      </c>
      <c r="J38" t="s">
        <v>300</v>
      </c>
    </row>
    <row r="39" spans="1:10" x14ac:dyDescent="0.2">
      <c r="A39" t="s">
        <v>235</v>
      </c>
      <c r="B39" t="s">
        <v>93</v>
      </c>
      <c r="C39" t="s">
        <v>95</v>
      </c>
      <c r="D39" t="s">
        <v>189</v>
      </c>
      <c r="E39" t="s">
        <v>293</v>
      </c>
      <c r="F39" s="37">
        <f>F59</f>
        <v>0</v>
      </c>
      <c r="G39" s="37">
        <f>G59</f>
        <v>0</v>
      </c>
      <c r="J39" t="s">
        <v>314</v>
      </c>
    </row>
    <row r="40" spans="1:10" x14ac:dyDescent="0.2">
      <c r="A40" t="s">
        <v>236</v>
      </c>
      <c r="B40" t="s">
        <v>93</v>
      </c>
      <c r="C40" s="32" t="s">
        <v>95</v>
      </c>
      <c r="D40" t="s">
        <v>189</v>
      </c>
      <c r="E40" t="s">
        <v>294</v>
      </c>
      <c r="F40" s="37">
        <f>F60</f>
        <v>0</v>
      </c>
      <c r="G40" s="37">
        <f>G60</f>
        <v>0</v>
      </c>
      <c r="J40" t="s">
        <v>314</v>
      </c>
    </row>
    <row r="41" spans="1:10" x14ac:dyDescent="0.2">
      <c r="A41" t="s">
        <v>229</v>
      </c>
      <c r="B41" t="s">
        <v>93</v>
      </c>
      <c r="C41" t="s">
        <v>95</v>
      </c>
      <c r="D41" t="s">
        <v>173</v>
      </c>
      <c r="E41" t="s">
        <v>293</v>
      </c>
      <c r="F41">
        <v>204</v>
      </c>
      <c r="G41">
        <v>41106</v>
      </c>
      <c r="J41" t="s">
        <v>300</v>
      </c>
    </row>
    <row r="42" spans="1:10" x14ac:dyDescent="0.2">
      <c r="A42" t="s">
        <v>230</v>
      </c>
      <c r="B42" t="s">
        <v>93</v>
      </c>
      <c r="C42" t="s">
        <v>95</v>
      </c>
      <c r="D42" t="s">
        <v>173</v>
      </c>
      <c r="E42" t="s">
        <v>294</v>
      </c>
      <c r="F42">
        <v>1997</v>
      </c>
      <c r="G42">
        <v>60940</v>
      </c>
      <c r="J42" t="s">
        <v>300</v>
      </c>
    </row>
    <row r="43" spans="1:10" x14ac:dyDescent="0.2">
      <c r="A43" t="s">
        <v>231</v>
      </c>
      <c r="B43" t="s">
        <v>93</v>
      </c>
      <c r="C43" t="s">
        <v>95</v>
      </c>
      <c r="D43" t="s">
        <v>183</v>
      </c>
      <c r="E43" t="s">
        <v>293</v>
      </c>
      <c r="F43">
        <v>368</v>
      </c>
      <c r="G43">
        <v>35338</v>
      </c>
      <c r="J43" t="s">
        <v>305</v>
      </c>
    </row>
    <row r="44" spans="1:10" x14ac:dyDescent="0.2">
      <c r="A44" t="s">
        <v>232</v>
      </c>
      <c r="B44" t="s">
        <v>93</v>
      </c>
      <c r="C44" t="s">
        <v>95</v>
      </c>
      <c r="D44" t="s">
        <v>183</v>
      </c>
      <c r="E44" t="s">
        <v>294</v>
      </c>
      <c r="F44">
        <f>F43</f>
        <v>368</v>
      </c>
      <c r="G44">
        <f>G43</f>
        <v>35338</v>
      </c>
      <c r="J44" t="s">
        <v>305</v>
      </c>
    </row>
    <row r="45" spans="1:10" x14ac:dyDescent="0.2">
      <c r="A45" t="s">
        <v>233</v>
      </c>
      <c r="B45" t="s">
        <v>93</v>
      </c>
      <c r="C45" t="s">
        <v>95</v>
      </c>
      <c r="D45" t="s">
        <v>52</v>
      </c>
      <c r="E45" t="s">
        <v>293</v>
      </c>
      <c r="F45">
        <v>487</v>
      </c>
      <c r="G45">
        <v>539</v>
      </c>
      <c r="J45" t="s">
        <v>300</v>
      </c>
    </row>
    <row r="46" spans="1:10" x14ac:dyDescent="0.2">
      <c r="A46" t="s">
        <v>234</v>
      </c>
      <c r="B46" t="s">
        <v>93</v>
      </c>
      <c r="C46" t="s">
        <v>95</v>
      </c>
      <c r="D46" t="s">
        <v>52</v>
      </c>
      <c r="E46" t="s">
        <v>294</v>
      </c>
      <c r="F46">
        <v>487</v>
      </c>
      <c r="G46">
        <v>546</v>
      </c>
      <c r="J46" t="s">
        <v>300</v>
      </c>
    </row>
    <row r="47" spans="1:10" x14ac:dyDescent="0.2">
      <c r="A47" t="s">
        <v>237</v>
      </c>
      <c r="B47" t="s">
        <v>191</v>
      </c>
      <c r="C47" s="32" t="s">
        <v>146</v>
      </c>
      <c r="D47" t="s">
        <v>164</v>
      </c>
      <c r="E47" t="s">
        <v>293</v>
      </c>
      <c r="F47">
        <f>0.1*F132</f>
        <v>0</v>
      </c>
      <c r="G47">
        <f>0.1*G132</f>
        <v>0</v>
      </c>
      <c r="J47" t="s">
        <v>313</v>
      </c>
    </row>
    <row r="48" spans="1:10" x14ac:dyDescent="0.2">
      <c r="A48" t="s">
        <v>239</v>
      </c>
      <c r="B48" t="s">
        <v>191</v>
      </c>
      <c r="C48" t="s">
        <v>146</v>
      </c>
      <c r="D48" t="s">
        <v>189</v>
      </c>
      <c r="E48" t="s">
        <v>293</v>
      </c>
      <c r="F48">
        <v>205</v>
      </c>
      <c r="G48">
        <v>227</v>
      </c>
      <c r="J48" t="s">
        <v>301</v>
      </c>
    </row>
    <row r="49" spans="1:10" x14ac:dyDescent="0.2">
      <c r="A49" t="s">
        <v>240</v>
      </c>
      <c r="B49" t="s">
        <v>191</v>
      </c>
      <c r="C49" t="s">
        <v>146</v>
      </c>
      <c r="D49" t="s">
        <v>189</v>
      </c>
      <c r="E49" t="s">
        <v>294</v>
      </c>
      <c r="F49">
        <v>238</v>
      </c>
      <c r="G49">
        <v>273</v>
      </c>
      <c r="H49" s="32"/>
      <c r="J49" t="s">
        <v>301</v>
      </c>
    </row>
    <row r="50" spans="1:10" x14ac:dyDescent="0.2">
      <c r="A50" t="s">
        <v>238</v>
      </c>
      <c r="B50" t="s">
        <v>191</v>
      </c>
      <c r="C50" t="s">
        <v>146</v>
      </c>
      <c r="D50" t="s">
        <v>52</v>
      </c>
      <c r="E50" t="s">
        <v>293</v>
      </c>
      <c r="F50">
        <v>205</v>
      </c>
      <c r="G50">
        <v>227</v>
      </c>
      <c r="J50" s="38" t="s">
        <v>306</v>
      </c>
    </row>
    <row r="51" spans="1:10" x14ac:dyDescent="0.2">
      <c r="A51" t="s">
        <v>241</v>
      </c>
      <c r="B51" t="s">
        <v>191</v>
      </c>
      <c r="C51" t="s">
        <v>125</v>
      </c>
      <c r="D51" t="s">
        <v>189</v>
      </c>
      <c r="E51" t="s">
        <v>293</v>
      </c>
      <c r="F51" s="36">
        <v>0</v>
      </c>
      <c r="G51" s="36">
        <v>0</v>
      </c>
      <c r="J51" t="s">
        <v>319</v>
      </c>
    </row>
    <row r="52" spans="1:10" x14ac:dyDescent="0.2">
      <c r="A52" t="s">
        <v>242</v>
      </c>
      <c r="B52" t="s">
        <v>191</v>
      </c>
      <c r="C52" t="s">
        <v>125</v>
      </c>
      <c r="D52" t="s">
        <v>189</v>
      </c>
      <c r="E52" t="s">
        <v>294</v>
      </c>
      <c r="F52" s="36">
        <v>0</v>
      </c>
      <c r="G52" s="36">
        <v>0</v>
      </c>
      <c r="J52" t="s">
        <v>319</v>
      </c>
    </row>
    <row r="53" spans="1:10" x14ac:dyDescent="0.2">
      <c r="A53" t="s">
        <v>243</v>
      </c>
      <c r="B53" t="s">
        <v>191</v>
      </c>
      <c r="C53" t="s">
        <v>128</v>
      </c>
      <c r="D53" t="s">
        <v>164</v>
      </c>
      <c r="E53" t="s">
        <v>293</v>
      </c>
      <c r="F53" s="36">
        <v>0</v>
      </c>
      <c r="G53" s="36">
        <v>0</v>
      </c>
      <c r="J53" t="s">
        <v>319</v>
      </c>
    </row>
    <row r="54" spans="1:10" x14ac:dyDescent="0.2">
      <c r="A54" t="s">
        <v>244</v>
      </c>
      <c r="B54" t="s">
        <v>191</v>
      </c>
      <c r="C54" t="s">
        <v>128</v>
      </c>
      <c r="D54" t="s">
        <v>130</v>
      </c>
      <c r="E54" t="s">
        <v>293</v>
      </c>
      <c r="F54" s="36">
        <v>0</v>
      </c>
      <c r="G54" s="36">
        <v>0</v>
      </c>
      <c r="J54" t="s">
        <v>319</v>
      </c>
    </row>
    <row r="55" spans="1:10" x14ac:dyDescent="0.2">
      <c r="A55" t="s">
        <v>249</v>
      </c>
      <c r="B55" t="s">
        <v>191</v>
      </c>
      <c r="C55" t="s">
        <v>128</v>
      </c>
      <c r="D55" t="s">
        <v>189</v>
      </c>
      <c r="E55" t="s">
        <v>293</v>
      </c>
      <c r="F55" s="36">
        <v>0</v>
      </c>
      <c r="G55" s="36">
        <v>0</v>
      </c>
      <c r="J55" t="s">
        <v>319</v>
      </c>
    </row>
    <row r="56" spans="1:10" x14ac:dyDescent="0.2">
      <c r="A56" t="s">
        <v>250</v>
      </c>
      <c r="B56" t="s">
        <v>191</v>
      </c>
      <c r="C56" t="s">
        <v>128</v>
      </c>
      <c r="D56" t="s">
        <v>189</v>
      </c>
      <c r="E56" t="s">
        <v>294</v>
      </c>
      <c r="F56" s="36">
        <v>0</v>
      </c>
      <c r="G56" s="36">
        <v>0</v>
      </c>
      <c r="J56" t="s">
        <v>319</v>
      </c>
    </row>
    <row r="57" spans="1:10" x14ac:dyDescent="0.2">
      <c r="A57" t="s">
        <v>245</v>
      </c>
      <c r="B57" t="s">
        <v>191</v>
      </c>
      <c r="C57" t="s">
        <v>128</v>
      </c>
      <c r="D57" t="s">
        <v>173</v>
      </c>
      <c r="E57" t="s">
        <v>293</v>
      </c>
      <c r="F57" s="36">
        <v>0</v>
      </c>
      <c r="G57" s="36">
        <v>0</v>
      </c>
      <c r="J57" t="s">
        <v>319</v>
      </c>
    </row>
    <row r="58" spans="1:10" x14ac:dyDescent="0.2">
      <c r="A58" t="s">
        <v>246</v>
      </c>
      <c r="B58" t="s">
        <v>191</v>
      </c>
      <c r="C58" t="s">
        <v>128</v>
      </c>
      <c r="D58" t="s">
        <v>183</v>
      </c>
      <c r="E58" t="s">
        <v>293</v>
      </c>
      <c r="F58" s="36">
        <v>0</v>
      </c>
      <c r="G58" s="36">
        <v>0</v>
      </c>
      <c r="J58" t="s">
        <v>319</v>
      </c>
    </row>
    <row r="59" spans="1:10" x14ac:dyDescent="0.2">
      <c r="A59" t="s">
        <v>247</v>
      </c>
      <c r="B59" t="s">
        <v>191</v>
      </c>
      <c r="C59" t="s">
        <v>128</v>
      </c>
      <c r="D59" t="s">
        <v>52</v>
      </c>
      <c r="E59" t="s">
        <v>293</v>
      </c>
      <c r="F59" s="36">
        <v>0</v>
      </c>
      <c r="G59" s="36">
        <v>0</v>
      </c>
      <c r="J59" t="s">
        <v>319</v>
      </c>
    </row>
    <row r="60" spans="1:10" x14ac:dyDescent="0.2">
      <c r="A60" t="s">
        <v>248</v>
      </c>
      <c r="B60" t="s">
        <v>191</v>
      </c>
      <c r="C60" t="s">
        <v>128</v>
      </c>
      <c r="D60" t="s">
        <v>52</v>
      </c>
      <c r="E60" t="s">
        <v>294</v>
      </c>
      <c r="F60" s="36">
        <v>0</v>
      </c>
      <c r="G60" s="36">
        <v>0</v>
      </c>
      <c r="J60" t="s">
        <v>319</v>
      </c>
    </row>
    <row r="61" spans="1:10" x14ac:dyDescent="0.2">
      <c r="A61" t="s">
        <v>251</v>
      </c>
      <c r="B61" t="s">
        <v>191</v>
      </c>
      <c r="C61" t="s">
        <v>135</v>
      </c>
      <c r="D61" t="s">
        <v>189</v>
      </c>
      <c r="E61" t="s">
        <v>293</v>
      </c>
      <c r="F61">
        <v>0</v>
      </c>
      <c r="G61">
        <v>0</v>
      </c>
      <c r="J61" t="s">
        <v>318</v>
      </c>
    </row>
    <row r="62" spans="1:10" x14ac:dyDescent="0.2">
      <c r="A62" t="s">
        <v>252</v>
      </c>
      <c r="B62" t="s">
        <v>191</v>
      </c>
      <c r="C62" t="s">
        <v>135</v>
      </c>
      <c r="D62" t="s">
        <v>189</v>
      </c>
      <c r="E62" t="s">
        <v>294</v>
      </c>
      <c r="F62">
        <v>0</v>
      </c>
      <c r="G62">
        <v>0</v>
      </c>
      <c r="J62" t="s">
        <v>318</v>
      </c>
    </row>
    <row r="63" spans="1:10" x14ac:dyDescent="0.2">
      <c r="A63" t="s">
        <v>253</v>
      </c>
      <c r="B63" t="s">
        <v>191</v>
      </c>
      <c r="C63" t="s">
        <v>95</v>
      </c>
      <c r="D63" t="s">
        <v>164</v>
      </c>
      <c r="E63" t="s">
        <v>293</v>
      </c>
      <c r="F63">
        <f>0.1*F153</f>
        <v>0</v>
      </c>
      <c r="G63">
        <f>0.1*G153</f>
        <v>0</v>
      </c>
      <c r="J63" t="s">
        <v>313</v>
      </c>
    </row>
    <row r="64" spans="1:10" x14ac:dyDescent="0.2">
      <c r="A64" t="s">
        <v>254</v>
      </c>
      <c r="B64" t="s">
        <v>191</v>
      </c>
      <c r="C64" t="s">
        <v>95</v>
      </c>
      <c r="D64" t="s">
        <v>164</v>
      </c>
      <c r="E64" t="s">
        <v>294</v>
      </c>
      <c r="F64">
        <f>0.1*F154</f>
        <v>0</v>
      </c>
      <c r="G64">
        <f>0.1*G154</f>
        <v>0</v>
      </c>
      <c r="J64" t="s">
        <v>313</v>
      </c>
    </row>
    <row r="65" spans="1:10" x14ac:dyDescent="0.2">
      <c r="A65" t="s">
        <v>255</v>
      </c>
      <c r="B65" t="s">
        <v>191</v>
      </c>
      <c r="C65" t="s">
        <v>95</v>
      </c>
      <c r="D65" t="s">
        <v>130</v>
      </c>
      <c r="E65" t="s">
        <v>293</v>
      </c>
      <c r="F65">
        <v>92</v>
      </c>
      <c r="G65">
        <v>93</v>
      </c>
      <c r="J65" t="s">
        <v>299</v>
      </c>
    </row>
    <row r="66" spans="1:10" x14ac:dyDescent="0.2">
      <c r="A66" t="s">
        <v>256</v>
      </c>
      <c r="B66" t="s">
        <v>191</v>
      </c>
      <c r="C66" t="s">
        <v>95</v>
      </c>
      <c r="D66" t="s">
        <v>130</v>
      </c>
      <c r="E66" t="s">
        <v>294</v>
      </c>
      <c r="F66">
        <v>200</v>
      </c>
      <c r="G66">
        <v>325</v>
      </c>
      <c r="J66" t="s">
        <v>299</v>
      </c>
    </row>
    <row r="67" spans="1:10" x14ac:dyDescent="0.2">
      <c r="A67" t="s">
        <v>263</v>
      </c>
      <c r="B67" t="s">
        <v>191</v>
      </c>
      <c r="C67" t="s">
        <v>95</v>
      </c>
      <c r="D67" t="s">
        <v>189</v>
      </c>
      <c r="E67" t="s">
        <v>293</v>
      </c>
      <c r="F67" s="37">
        <f>F83</f>
        <v>363</v>
      </c>
      <c r="G67" s="37">
        <f>G83</f>
        <v>37924</v>
      </c>
      <c r="J67" t="s">
        <v>315</v>
      </c>
    </row>
    <row r="68" spans="1:10" x14ac:dyDescent="0.2">
      <c r="A68" t="s">
        <v>264</v>
      </c>
      <c r="B68" t="s">
        <v>191</v>
      </c>
      <c r="C68" t="s">
        <v>95</v>
      </c>
      <c r="D68" t="s">
        <v>189</v>
      </c>
      <c r="E68" t="s">
        <v>294</v>
      </c>
      <c r="F68" s="37">
        <f>F84</f>
        <v>0</v>
      </c>
      <c r="G68" s="37">
        <f>G84</f>
        <v>0</v>
      </c>
      <c r="J68" t="s">
        <v>315</v>
      </c>
    </row>
    <row r="69" spans="1:10" x14ac:dyDescent="0.2">
      <c r="A69" t="s">
        <v>257</v>
      </c>
      <c r="B69" t="s">
        <v>191</v>
      </c>
      <c r="C69" t="s">
        <v>95</v>
      </c>
      <c r="D69" t="s">
        <v>173</v>
      </c>
      <c r="E69" t="s">
        <v>293</v>
      </c>
      <c r="F69">
        <v>325</v>
      </c>
      <c r="G69">
        <v>118490</v>
      </c>
      <c r="J69" t="s">
        <v>299</v>
      </c>
    </row>
    <row r="70" spans="1:10" x14ac:dyDescent="0.2">
      <c r="A70" t="s">
        <v>258</v>
      </c>
      <c r="B70" t="s">
        <v>191</v>
      </c>
      <c r="C70" t="s">
        <v>95</v>
      </c>
      <c r="D70" t="s">
        <v>173</v>
      </c>
      <c r="E70" t="s">
        <v>294</v>
      </c>
      <c r="F70">
        <f>F69</f>
        <v>325</v>
      </c>
      <c r="G70">
        <f>G69</f>
        <v>118490</v>
      </c>
      <c r="J70" t="s">
        <v>303</v>
      </c>
    </row>
    <row r="71" spans="1:10" x14ac:dyDescent="0.2">
      <c r="A71" t="s">
        <v>259</v>
      </c>
      <c r="B71" t="s">
        <v>191</v>
      </c>
      <c r="C71" t="s">
        <v>95</v>
      </c>
      <c r="D71" t="s">
        <v>183</v>
      </c>
      <c r="E71" t="s">
        <v>293</v>
      </c>
      <c r="F71">
        <v>317</v>
      </c>
      <c r="G71">
        <v>149449</v>
      </c>
      <c r="J71" t="s">
        <v>304</v>
      </c>
    </row>
    <row r="72" spans="1:10" x14ac:dyDescent="0.2">
      <c r="A72" t="s">
        <v>260</v>
      </c>
      <c r="B72" t="s">
        <v>191</v>
      </c>
      <c r="C72" t="s">
        <v>95</v>
      </c>
      <c r="D72" t="s">
        <v>183</v>
      </c>
      <c r="E72" t="s">
        <v>294</v>
      </c>
      <c r="F72">
        <f>F71</f>
        <v>317</v>
      </c>
      <c r="G72">
        <f>G71</f>
        <v>149449</v>
      </c>
      <c r="J72" t="s">
        <v>304</v>
      </c>
    </row>
    <row r="73" spans="1:10" x14ac:dyDescent="0.2">
      <c r="A73" t="s">
        <v>261</v>
      </c>
      <c r="B73" t="s">
        <v>191</v>
      </c>
      <c r="C73" t="s">
        <v>95</v>
      </c>
      <c r="D73" t="s">
        <v>52</v>
      </c>
      <c r="E73" t="s">
        <v>293</v>
      </c>
      <c r="F73">
        <v>833</v>
      </c>
      <c r="G73">
        <v>1235</v>
      </c>
      <c r="J73" t="s">
        <v>299</v>
      </c>
    </row>
    <row r="74" spans="1:10" x14ac:dyDescent="0.2">
      <c r="A74" t="s">
        <v>262</v>
      </c>
      <c r="B74" t="s">
        <v>191</v>
      </c>
      <c r="C74" t="s">
        <v>95</v>
      </c>
      <c r="D74" t="s">
        <v>52</v>
      </c>
      <c r="E74" t="s">
        <v>294</v>
      </c>
      <c r="F74">
        <f>F73</f>
        <v>833</v>
      </c>
      <c r="G74">
        <f>G73</f>
        <v>1235</v>
      </c>
      <c r="J74" t="s">
        <v>308</v>
      </c>
    </row>
    <row r="75" spans="1:10" x14ac:dyDescent="0.2">
      <c r="A75" t="s">
        <v>265</v>
      </c>
      <c r="B75" t="s">
        <v>16</v>
      </c>
      <c r="C75" t="s">
        <v>121</v>
      </c>
      <c r="D75" t="s">
        <v>189</v>
      </c>
      <c r="E75" t="s">
        <v>293</v>
      </c>
      <c r="F75" s="37">
        <f>H75*1000/3600*264.172</f>
        <v>19.633603523622988</v>
      </c>
      <c r="G75" s="37">
        <f>I75*1000/3600*264.172</f>
        <v>19.633603523622988</v>
      </c>
      <c r="H75">
        <f>[1]Geothermal!$E$24</f>
        <v>0.26755663993550693</v>
      </c>
      <c r="I75">
        <f>[1]Geothermal!$Q$24</f>
        <v>0.26755663993550693</v>
      </c>
      <c r="J75" t="s">
        <v>312</v>
      </c>
    </row>
    <row r="76" spans="1:10" x14ac:dyDescent="0.2">
      <c r="A76" t="s">
        <v>266</v>
      </c>
      <c r="B76" t="s">
        <v>16</v>
      </c>
      <c r="C76" t="s">
        <v>95</v>
      </c>
      <c r="D76" t="s">
        <v>189</v>
      </c>
      <c r="E76" t="s">
        <v>293</v>
      </c>
      <c r="F76" s="37">
        <f>H76*1000/3600*264.172</f>
        <v>2.8688331675063843</v>
      </c>
      <c r="G76" s="37">
        <f>I76*1000/3600*264.172</f>
        <v>2.8688331675063843</v>
      </c>
      <c r="H76">
        <f>[1]Geothermal!$E$22</f>
        <v>3.9094981311505315E-2</v>
      </c>
      <c r="I76">
        <f>[1]Geothermal!$Q$22</f>
        <v>3.9094981311505315E-2</v>
      </c>
      <c r="J76" t="s">
        <v>311</v>
      </c>
    </row>
    <row r="77" spans="1:10" x14ac:dyDescent="0.2">
      <c r="A77" t="s">
        <v>267</v>
      </c>
      <c r="B77" t="s">
        <v>16</v>
      </c>
      <c r="C77" t="s">
        <v>95</v>
      </c>
      <c r="D77" t="s">
        <v>189</v>
      </c>
      <c r="E77" t="s">
        <v>294</v>
      </c>
      <c r="F77" s="37">
        <f>H77*1000/3600*264.172</f>
        <v>2.8688331675063843</v>
      </c>
      <c r="G77" s="37">
        <f>I77*1000/3600*264.172</f>
        <v>2.8688331675063843</v>
      </c>
      <c r="H77">
        <f>[1]Geothermal!$E$22</f>
        <v>3.9094981311505315E-2</v>
      </c>
      <c r="I77">
        <f>[1]Geothermal!$Q$22</f>
        <v>3.9094981311505315E-2</v>
      </c>
      <c r="J77" t="s">
        <v>311</v>
      </c>
    </row>
    <row r="78" spans="1:10" x14ac:dyDescent="0.2">
      <c r="A78" t="s">
        <v>268</v>
      </c>
      <c r="B78" t="s">
        <v>34</v>
      </c>
      <c r="C78" t="s">
        <v>95</v>
      </c>
      <c r="D78" t="s">
        <v>189</v>
      </c>
      <c r="E78" t="s">
        <v>293</v>
      </c>
      <c r="F78">
        <v>363</v>
      </c>
      <c r="G78">
        <v>37924</v>
      </c>
      <c r="J78" t="s">
        <v>316</v>
      </c>
    </row>
    <row r="79" spans="1:10" x14ac:dyDescent="0.2">
      <c r="A79" t="s">
        <v>269</v>
      </c>
      <c r="B79" t="s">
        <v>44</v>
      </c>
      <c r="C79" t="s">
        <v>128</v>
      </c>
      <c r="D79" t="s">
        <v>189</v>
      </c>
      <c r="E79" t="s">
        <v>293</v>
      </c>
      <c r="F79" s="36">
        <v>0</v>
      </c>
      <c r="G79" s="36">
        <v>0</v>
      </c>
      <c r="J79" t="s">
        <v>319</v>
      </c>
    </row>
    <row r="80" spans="1:10" x14ac:dyDescent="0.2">
      <c r="A80" t="s">
        <v>270</v>
      </c>
      <c r="B80" t="s">
        <v>44</v>
      </c>
      <c r="C80" t="s">
        <v>128</v>
      </c>
      <c r="D80" t="s">
        <v>189</v>
      </c>
      <c r="E80" t="s">
        <v>294</v>
      </c>
      <c r="F80" s="36">
        <v>0</v>
      </c>
      <c r="G80" s="36">
        <v>0</v>
      </c>
      <c r="J80" t="s">
        <v>319</v>
      </c>
    </row>
    <row r="81" spans="1:10" x14ac:dyDescent="0.2">
      <c r="A81" t="s">
        <v>271</v>
      </c>
      <c r="B81" t="s">
        <v>44</v>
      </c>
      <c r="C81" t="s">
        <v>135</v>
      </c>
      <c r="D81" t="s">
        <v>189</v>
      </c>
      <c r="E81" t="s">
        <v>293</v>
      </c>
      <c r="F81">
        <v>0</v>
      </c>
      <c r="G81">
        <v>0</v>
      </c>
      <c r="J81" t="s">
        <v>318</v>
      </c>
    </row>
    <row r="82" spans="1:10" x14ac:dyDescent="0.2">
      <c r="A82" t="s">
        <v>272</v>
      </c>
      <c r="B82" t="s">
        <v>44</v>
      </c>
      <c r="C82" t="s">
        <v>135</v>
      </c>
      <c r="D82" t="s">
        <v>189</v>
      </c>
      <c r="E82" t="s">
        <v>294</v>
      </c>
      <c r="F82">
        <v>0</v>
      </c>
      <c r="G82">
        <v>0</v>
      </c>
      <c r="J82" t="s">
        <v>318</v>
      </c>
    </row>
    <row r="83" spans="1:10" x14ac:dyDescent="0.2">
      <c r="A83" t="s">
        <v>278</v>
      </c>
      <c r="B83" t="s">
        <v>44</v>
      </c>
      <c r="C83" t="s">
        <v>95</v>
      </c>
      <c r="D83" t="s">
        <v>189</v>
      </c>
      <c r="E83" t="s">
        <v>293</v>
      </c>
      <c r="F83" s="37">
        <f>F78</f>
        <v>363</v>
      </c>
      <c r="G83" s="37">
        <f>G78</f>
        <v>37924</v>
      </c>
      <c r="J83" t="s">
        <v>315</v>
      </c>
    </row>
    <row r="84" spans="1:10" x14ac:dyDescent="0.2">
      <c r="A84" t="s">
        <v>279</v>
      </c>
      <c r="B84" t="s">
        <v>44</v>
      </c>
      <c r="C84" t="s">
        <v>95</v>
      </c>
      <c r="D84" t="s">
        <v>189</v>
      </c>
      <c r="E84" t="s">
        <v>294</v>
      </c>
      <c r="F84" s="37">
        <f>F79</f>
        <v>0</v>
      </c>
      <c r="G84" s="37">
        <f>G79</f>
        <v>0</v>
      </c>
      <c r="J84" t="s">
        <v>315</v>
      </c>
    </row>
    <row r="85" spans="1:10" x14ac:dyDescent="0.2">
      <c r="A85" t="s">
        <v>273</v>
      </c>
      <c r="B85" t="s">
        <v>44</v>
      </c>
      <c r="C85" t="s">
        <v>95</v>
      </c>
      <c r="D85" t="s">
        <v>173</v>
      </c>
      <c r="E85" t="s">
        <v>293</v>
      </c>
      <c r="F85">
        <f>F83</f>
        <v>363</v>
      </c>
      <c r="G85">
        <f>G83</f>
        <v>37924</v>
      </c>
      <c r="J85" t="s">
        <v>299</v>
      </c>
    </row>
    <row r="86" spans="1:10" x14ac:dyDescent="0.2">
      <c r="A86" t="s">
        <v>274</v>
      </c>
      <c r="B86" t="s">
        <v>44</v>
      </c>
      <c r="C86" t="s">
        <v>95</v>
      </c>
      <c r="D86" t="s">
        <v>173</v>
      </c>
      <c r="E86" t="s">
        <v>294</v>
      </c>
      <c r="F86">
        <f>F84</f>
        <v>0</v>
      </c>
      <c r="G86">
        <f>G84</f>
        <v>0</v>
      </c>
      <c r="J86" t="s">
        <v>299</v>
      </c>
    </row>
    <row r="87" spans="1:10" x14ac:dyDescent="0.2">
      <c r="A87" t="s">
        <v>275</v>
      </c>
      <c r="B87" t="s">
        <v>44</v>
      </c>
      <c r="C87" t="s">
        <v>95</v>
      </c>
      <c r="D87" t="s">
        <v>183</v>
      </c>
      <c r="E87" t="s">
        <v>293</v>
      </c>
      <c r="F87">
        <f>F83</f>
        <v>363</v>
      </c>
      <c r="G87">
        <f>G83</f>
        <v>37924</v>
      </c>
      <c r="J87" t="s">
        <v>305</v>
      </c>
    </row>
    <row r="88" spans="1:10" x14ac:dyDescent="0.2">
      <c r="A88" t="s">
        <v>276</v>
      </c>
      <c r="B88" t="s">
        <v>44</v>
      </c>
      <c r="C88" t="s">
        <v>95</v>
      </c>
      <c r="D88" t="s">
        <v>52</v>
      </c>
      <c r="E88" t="s">
        <v>293</v>
      </c>
      <c r="F88">
        <f>F86</f>
        <v>0</v>
      </c>
      <c r="G88">
        <f>G86</f>
        <v>0</v>
      </c>
      <c r="J88" t="s">
        <v>299</v>
      </c>
    </row>
    <row r="89" spans="1:10" x14ac:dyDescent="0.2">
      <c r="A89" t="s">
        <v>277</v>
      </c>
      <c r="B89" t="s">
        <v>44</v>
      </c>
      <c r="C89" t="s">
        <v>95</v>
      </c>
      <c r="D89" t="s">
        <v>52</v>
      </c>
      <c r="E89" t="s">
        <v>294</v>
      </c>
      <c r="F89">
        <f>F87</f>
        <v>363</v>
      </c>
      <c r="G89">
        <f>G87</f>
        <v>37924</v>
      </c>
      <c r="J89" t="s">
        <v>308</v>
      </c>
    </row>
    <row r="90" spans="1:10" x14ac:dyDescent="0.2">
      <c r="A90" t="s">
        <v>280</v>
      </c>
      <c r="B90" t="s">
        <v>66</v>
      </c>
      <c r="C90" t="s">
        <v>125</v>
      </c>
      <c r="D90" t="s">
        <v>189</v>
      </c>
      <c r="E90" t="s">
        <v>293</v>
      </c>
      <c r="F90" s="36">
        <v>0</v>
      </c>
      <c r="G90" s="36">
        <v>0</v>
      </c>
      <c r="J90" t="s">
        <v>319</v>
      </c>
    </row>
    <row r="91" spans="1:10" x14ac:dyDescent="0.2">
      <c r="A91" t="s">
        <v>281</v>
      </c>
      <c r="B91" t="s">
        <v>66</v>
      </c>
      <c r="C91" t="s">
        <v>136</v>
      </c>
      <c r="D91" t="s">
        <v>189</v>
      </c>
      <c r="E91" t="s">
        <v>293</v>
      </c>
      <c r="F91">
        <v>0</v>
      </c>
      <c r="G91">
        <v>0</v>
      </c>
      <c r="J91" t="s">
        <v>319</v>
      </c>
    </row>
    <row r="92" spans="1:10" x14ac:dyDescent="0.2">
      <c r="A92" t="s">
        <v>282</v>
      </c>
      <c r="B92" t="s">
        <v>66</v>
      </c>
      <c r="C92" t="s">
        <v>136</v>
      </c>
      <c r="D92" t="s">
        <v>189</v>
      </c>
      <c r="E92" t="s">
        <v>294</v>
      </c>
      <c r="F92">
        <v>0</v>
      </c>
      <c r="G92">
        <v>0</v>
      </c>
      <c r="J92" t="s">
        <v>319</v>
      </c>
    </row>
    <row r="93" spans="1:10" x14ac:dyDescent="0.2">
      <c r="A93" t="s">
        <v>283</v>
      </c>
      <c r="B93" t="s">
        <v>66</v>
      </c>
      <c r="C93" t="s">
        <v>95</v>
      </c>
      <c r="D93" t="s">
        <v>189</v>
      </c>
      <c r="E93" t="s">
        <v>293</v>
      </c>
      <c r="F93">
        <v>786</v>
      </c>
      <c r="G93">
        <v>786</v>
      </c>
      <c r="J93" t="s">
        <v>317</v>
      </c>
    </row>
    <row r="94" spans="1:10" x14ac:dyDescent="0.2">
      <c r="A94" t="s">
        <v>284</v>
      </c>
      <c r="B94" t="s">
        <v>70</v>
      </c>
      <c r="C94" t="s">
        <v>125</v>
      </c>
      <c r="D94" t="s">
        <v>189</v>
      </c>
      <c r="E94" t="s">
        <v>293</v>
      </c>
      <c r="F94" s="36">
        <v>0</v>
      </c>
      <c r="G94" s="36">
        <v>0</v>
      </c>
      <c r="J94" t="s">
        <v>319</v>
      </c>
    </row>
    <row r="95" spans="1:10" x14ac:dyDescent="0.2">
      <c r="A95" t="s">
        <v>285</v>
      </c>
      <c r="B95" t="s">
        <v>70</v>
      </c>
      <c r="C95" t="s">
        <v>132</v>
      </c>
      <c r="D95" t="s">
        <v>189</v>
      </c>
      <c r="E95" t="s">
        <v>293</v>
      </c>
      <c r="F95" s="36">
        <v>0</v>
      </c>
      <c r="G95" s="36">
        <v>0</v>
      </c>
      <c r="J95" t="s">
        <v>319</v>
      </c>
    </row>
    <row r="96" spans="1:10" x14ac:dyDescent="0.2">
      <c r="A96" t="s">
        <v>286</v>
      </c>
      <c r="B96" t="s">
        <v>70</v>
      </c>
      <c r="C96" t="s">
        <v>132</v>
      </c>
      <c r="D96" t="s">
        <v>189</v>
      </c>
      <c r="E96" t="s">
        <v>294</v>
      </c>
      <c r="F96" s="36">
        <v>0</v>
      </c>
      <c r="G96" s="36">
        <v>0</v>
      </c>
      <c r="J96" t="s">
        <v>319</v>
      </c>
    </row>
    <row r="97" spans="1:10" x14ac:dyDescent="0.2">
      <c r="A97" t="s">
        <v>287</v>
      </c>
      <c r="B97" t="s">
        <v>80</v>
      </c>
      <c r="C97" t="s">
        <v>137</v>
      </c>
      <c r="D97" t="s">
        <v>189</v>
      </c>
      <c r="E97" t="s">
        <v>293</v>
      </c>
      <c r="F97">
        <v>0</v>
      </c>
      <c r="G97">
        <v>0</v>
      </c>
      <c r="J97" t="s">
        <v>319</v>
      </c>
    </row>
    <row r="98" spans="1:10" x14ac:dyDescent="0.2">
      <c r="A98" t="s">
        <v>288</v>
      </c>
      <c r="B98" t="s">
        <v>80</v>
      </c>
      <c r="C98" t="s">
        <v>137</v>
      </c>
      <c r="D98" t="s">
        <v>189</v>
      </c>
      <c r="E98" t="s">
        <v>294</v>
      </c>
      <c r="F98">
        <v>0</v>
      </c>
      <c r="G98">
        <v>0</v>
      </c>
      <c r="J98" t="s">
        <v>319</v>
      </c>
    </row>
    <row r="99" spans="1:10" x14ac:dyDescent="0.2">
      <c r="A99" t="s">
        <v>289</v>
      </c>
      <c r="B99" t="s">
        <v>189</v>
      </c>
      <c r="C99" t="s">
        <v>125</v>
      </c>
      <c r="D99" t="s">
        <v>189</v>
      </c>
      <c r="E99" t="s">
        <v>293</v>
      </c>
      <c r="F99" s="36">
        <v>0</v>
      </c>
      <c r="G99" s="36">
        <v>0</v>
      </c>
      <c r="J99" t="s">
        <v>319</v>
      </c>
    </row>
    <row r="100" spans="1:10" x14ac:dyDescent="0.2">
      <c r="A100" t="s">
        <v>290</v>
      </c>
      <c r="B100" t="s">
        <v>189</v>
      </c>
      <c r="C100" t="s">
        <v>128</v>
      </c>
      <c r="D100" t="s">
        <v>189</v>
      </c>
      <c r="E100" t="s">
        <v>293</v>
      </c>
      <c r="F100" s="36">
        <v>0</v>
      </c>
      <c r="G100" s="36">
        <v>0</v>
      </c>
      <c r="J100" t="s">
        <v>319</v>
      </c>
    </row>
    <row r="101" spans="1:10" x14ac:dyDescent="0.2">
      <c r="A101" t="s">
        <v>291</v>
      </c>
      <c r="B101" t="s">
        <v>189</v>
      </c>
      <c r="C101" t="s">
        <v>95</v>
      </c>
      <c r="D101" t="s">
        <v>189</v>
      </c>
      <c r="E101" t="s">
        <v>293</v>
      </c>
      <c r="F101" s="37">
        <f>F77</f>
        <v>2.8688331675063843</v>
      </c>
      <c r="G101" s="37">
        <f>G77</f>
        <v>2.8688331675063843</v>
      </c>
      <c r="J101" t="s">
        <v>315</v>
      </c>
    </row>
    <row r="102" spans="1:10" x14ac:dyDescent="0.2">
      <c r="A102" t="s">
        <v>292</v>
      </c>
      <c r="B102" t="s">
        <v>189</v>
      </c>
      <c r="C102" t="s">
        <v>95</v>
      </c>
      <c r="D102" t="s">
        <v>189</v>
      </c>
      <c r="E102" t="s">
        <v>294</v>
      </c>
      <c r="F102" s="37">
        <f>F99</f>
        <v>0</v>
      </c>
      <c r="G102" s="37">
        <f>G99</f>
        <v>0</v>
      </c>
      <c r="J102" t="s">
        <v>315</v>
      </c>
    </row>
  </sheetData>
  <sortState ref="A2:J102">
    <sortCondition ref="A2:A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EIA proxies</vt:lpstr>
      <vt:lpstr>water use rates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2018-02-26T20:03:43Z</dcterms:created>
  <dcterms:modified xsi:type="dcterms:W3CDTF">2018-02-28T02:49:17Z</dcterms:modified>
</cp:coreProperties>
</file>